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ON CONTABLE_ FINANCIERA\ESTADOS FINANCIEROS\ENERO_2019_PDF_EXCEL\"/>
    </mc:Choice>
  </mc:AlternateContent>
  <bookViews>
    <workbookView xWindow="0" yWindow="0" windowWidth="24000" windowHeight="9735" activeTab="1"/>
  </bookViews>
  <sheets>
    <sheet name="ESTADO DE SITUACION FINANCIERA" sheetId="1" r:id="rId1"/>
    <sheet name="ESTADO DE ACTIVIDADE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7" i="2" l="1"/>
  <c r="P266" i="2" s="1"/>
  <c r="O267" i="2"/>
  <c r="O266" i="2"/>
  <c r="P255" i="2"/>
  <c r="O255" i="2"/>
  <c r="P252" i="2"/>
  <c r="O252" i="2"/>
  <c r="P249" i="2"/>
  <c r="O249" i="2"/>
  <c r="P242" i="2"/>
  <c r="O242" i="2"/>
  <c r="P238" i="2"/>
  <c r="O238" i="2"/>
  <c r="P228" i="2"/>
  <c r="O228" i="2"/>
  <c r="O227" i="2" s="1"/>
  <c r="P227" i="2"/>
  <c r="P223" i="2"/>
  <c r="O223" i="2"/>
  <c r="P220" i="2"/>
  <c r="O220" i="2"/>
  <c r="P216" i="2"/>
  <c r="O216" i="2"/>
  <c r="P212" i="2"/>
  <c r="O212" i="2"/>
  <c r="P208" i="2"/>
  <c r="O208" i="2"/>
  <c r="O207" i="2" s="1"/>
  <c r="P207" i="2"/>
  <c r="P203" i="2"/>
  <c r="O203" i="2"/>
  <c r="P199" i="2"/>
  <c r="O199" i="2"/>
  <c r="P195" i="2"/>
  <c r="O195" i="2"/>
  <c r="O194" i="2" s="1"/>
  <c r="P194" i="2"/>
  <c r="P190" i="2"/>
  <c r="O190" i="2"/>
  <c r="P183" i="2"/>
  <c r="O183" i="2"/>
  <c r="P180" i="2"/>
  <c r="O180" i="2"/>
  <c r="P176" i="2"/>
  <c r="O176" i="2"/>
  <c r="P171" i="2"/>
  <c r="O171" i="2"/>
  <c r="P165" i="2"/>
  <c r="O165" i="2"/>
  <c r="P161" i="2"/>
  <c r="O161" i="2"/>
  <c r="P157" i="2"/>
  <c r="P152" i="2" s="1"/>
  <c r="O157" i="2"/>
  <c r="P153" i="2"/>
  <c r="O153" i="2"/>
  <c r="O152" i="2" s="1"/>
  <c r="P141" i="2"/>
  <c r="O141" i="2"/>
  <c r="P130" i="2"/>
  <c r="O130" i="2"/>
  <c r="P122" i="2"/>
  <c r="O122" i="2"/>
  <c r="O121" i="2" s="1"/>
  <c r="O269" i="2" s="1"/>
  <c r="P121" i="2"/>
  <c r="P269" i="2" s="1"/>
  <c r="P108" i="2"/>
  <c r="O108" i="2"/>
  <c r="P105" i="2"/>
  <c r="O105" i="2"/>
  <c r="P102" i="2"/>
  <c r="O102" i="2"/>
  <c r="P95" i="2"/>
  <c r="O95" i="2"/>
  <c r="P91" i="2"/>
  <c r="P90" i="2" s="1"/>
  <c r="O91" i="2"/>
  <c r="O90" i="2"/>
  <c r="P81" i="2"/>
  <c r="O81" i="2"/>
  <c r="P74" i="2"/>
  <c r="O74" i="2"/>
  <c r="O73" i="2" s="1"/>
  <c r="P73" i="2"/>
  <c r="P68" i="2"/>
  <c r="O68" i="2"/>
  <c r="P58" i="2"/>
  <c r="O58" i="2"/>
  <c r="P47" i="2"/>
  <c r="O47" i="2"/>
  <c r="P40" i="2"/>
  <c r="O40" i="2"/>
  <c r="P32" i="2"/>
  <c r="O32" i="2"/>
  <c r="P28" i="2"/>
  <c r="O28" i="2"/>
  <c r="P21" i="2"/>
  <c r="O21" i="2"/>
  <c r="P10" i="2"/>
  <c r="P9" i="2" s="1"/>
  <c r="P118" i="2" s="1"/>
  <c r="P276" i="2" s="1"/>
  <c r="O10" i="2"/>
  <c r="O9" i="2"/>
  <c r="O118" i="2" l="1"/>
  <c r="O276" i="2" s="1"/>
  <c r="I120" i="1"/>
  <c r="H120" i="1"/>
  <c r="I116" i="1"/>
  <c r="H116" i="1"/>
  <c r="D116" i="1"/>
  <c r="C116" i="1"/>
  <c r="I112" i="1"/>
  <c r="H112" i="1"/>
  <c r="D109" i="1"/>
  <c r="C109" i="1"/>
  <c r="I107" i="1"/>
  <c r="H107" i="1"/>
  <c r="H104" i="1" s="1"/>
  <c r="H124" i="1" s="1"/>
  <c r="I104" i="1"/>
  <c r="D101" i="1"/>
  <c r="C101" i="1"/>
  <c r="I99" i="1"/>
  <c r="I124" i="1" s="1"/>
  <c r="H99" i="1"/>
  <c r="D94" i="1"/>
  <c r="C94" i="1"/>
  <c r="I88" i="1"/>
  <c r="H88" i="1"/>
  <c r="D87" i="1"/>
  <c r="C87" i="1"/>
  <c r="I80" i="1"/>
  <c r="H80" i="1"/>
  <c r="D77" i="1"/>
  <c r="C77" i="1"/>
  <c r="I75" i="1"/>
  <c r="I94" i="1" s="1"/>
  <c r="H75" i="1"/>
  <c r="I68" i="1"/>
  <c r="H68" i="1"/>
  <c r="D68" i="1"/>
  <c r="C68" i="1"/>
  <c r="I63" i="1"/>
  <c r="H63" i="1"/>
  <c r="D61" i="1"/>
  <c r="C61" i="1"/>
  <c r="I59" i="1"/>
  <c r="H59" i="1"/>
  <c r="H94" i="1" s="1"/>
  <c r="D55" i="1"/>
  <c r="D121" i="1" s="1"/>
  <c r="C55" i="1"/>
  <c r="C121" i="1" s="1"/>
  <c r="I51" i="1"/>
  <c r="H51" i="1"/>
  <c r="D47" i="1"/>
  <c r="C47" i="1"/>
  <c r="I46" i="1"/>
  <c r="H46" i="1"/>
  <c r="D43" i="1"/>
  <c r="C43" i="1"/>
  <c r="D40" i="1"/>
  <c r="C40" i="1"/>
  <c r="I38" i="1"/>
  <c r="H38" i="1"/>
  <c r="I33" i="1"/>
  <c r="H33" i="1"/>
  <c r="D33" i="1"/>
  <c r="C33" i="1"/>
  <c r="I29" i="1"/>
  <c r="H29" i="1"/>
  <c r="D26" i="1"/>
  <c r="C26" i="1"/>
  <c r="I24" i="1"/>
  <c r="H24" i="1"/>
  <c r="I19" i="1"/>
  <c r="H19" i="1"/>
  <c r="D17" i="1"/>
  <c r="C17" i="1"/>
  <c r="I8" i="1"/>
  <c r="I56" i="1" s="1"/>
  <c r="I96" i="1" s="1"/>
  <c r="I126" i="1" s="1"/>
  <c r="H8" i="1"/>
  <c r="H56" i="1" s="1"/>
  <c r="H96" i="1" s="1"/>
  <c r="H126" i="1" s="1"/>
  <c r="D8" i="1"/>
  <c r="D52" i="1" s="1"/>
  <c r="C8" i="1"/>
  <c r="C52" i="1" s="1"/>
  <c r="C123" i="1" s="1"/>
  <c r="D123" i="1" l="1"/>
</calcChain>
</file>

<file path=xl/sharedStrings.xml><?xml version="1.0" encoding="utf-8"?>
<sst xmlns="http://schemas.openxmlformats.org/spreadsheetml/2006/main" count="841" uniqueCount="815">
  <si>
    <t>MUNICIPIO GÓMEZ FARÍAS</t>
  </si>
  <si>
    <t>ESTADO DE SITUACION FINANCIERA</t>
  </si>
  <si>
    <t>AL 31 DE ENERO DE 2019</t>
  </si>
  <si>
    <t>CUENTA</t>
  </si>
  <si>
    <t xml:space="preserve">ACTIVO </t>
  </si>
  <si>
    <t>Año 2019</t>
  </si>
  <si>
    <t>Año 2018</t>
  </si>
  <si>
    <t>PASIVO</t>
  </si>
  <si>
    <t>ACTIVO CIRCULANTE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</si>
  <si>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</si>
  <si>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</si>
  <si>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</si>
  <si>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</si>
  <si>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</si>
  <si>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</si>
  <si>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</si>
  <si>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</si>
  <si>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</si>
  <si>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</si>
  <si>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</si>
  <si>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</si>
  <si>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</si>
  <si>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</si>
  <si>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BANCOS/DEPENDENCIAS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</si>
  <si>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</si>
  <si>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</si>
  <si>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</si>
  <si>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</si>
  <si>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</si>
  <si>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</si>
  <si>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</si>
  <si>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ESPECÍFICA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</si>
  <si>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</si>
  <si>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</si>
  <si>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</si>
  <si>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</si>
  <si>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</si>
  <si>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</si>
  <si>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</si>
  <si>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</si>
  <si>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</si>
  <si>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</si>
  <si>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</si>
  <si>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</si>
  <si>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</si>
  <si>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</si>
  <si>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</si>
  <si>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</si>
  <si>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</si>
  <si>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FINANCIERAS DE CORTO PLAZO</t>
  </si>
  <si>
    <t>1122</t>
  </si>
  <si>
    <t>CUENTAS POR COBRAR A CORTO PLAZO</t>
  </si>
  <si>
    <t>2120</t>
  </si>
  <si>
    <t>DOCUMENTOS POR PAGAR A CORTO PLAZO</t>
  </si>
  <si>
    <t>1123</t>
  </si>
  <si>
    <t>DEUDORES DIVERSOS POR COBRAR A CORTO PLAZO</t>
  </si>
  <si>
    <t>2121</t>
  </si>
  <si>
    <t>DOCUMENTOS 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</si>
  <si>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</si>
  <si>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</si>
  <si>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</si>
  <si>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</si>
  <si>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</si>
  <si>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</si>
  <si>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</si>
  <si>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</si>
  <si>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</si>
  <si>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PRÉSTAMOS OTORGADOS A CORTO PLAZO</t>
  </si>
  <si>
    <t>1129</t>
  </si>
  <si>
    <t>OTROS DERECHOS A RECIBIR EFECTIVO O EQUIVALENTES A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</si>
  <si>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</si>
  <si>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</si>
  <si>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</si>
  <si>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</si>
  <si>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</si>
  <si>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</si>
  <si>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</si>
  <si>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PORCION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</si>
  <si>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</si>
  <si>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</si>
  <si>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</si>
  <si>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</si>
  <si>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</si>
  <si>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</si>
  <si>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</si>
  <si>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</si>
  <si>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</si>
  <si>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</si>
  <si>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</si>
  <si>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</si>
  <si>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</si>
  <si>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</si>
  <si>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</si>
  <si>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</si>
  <si>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</si>
  <si>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</si>
  <si>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</si>
  <si>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</si>
  <si>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</si>
  <si>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</si>
  <si>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</si>
  <si>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</si>
  <si>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</si>
  <si>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</si>
  <si>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</si>
  <si>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</si>
  <si>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</si>
  <si>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</si>
  <si>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</si>
  <si>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</si>
  <si>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</si>
  <si>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</si>
  <si>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</si>
  <si>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</si>
  <si>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</si>
  <si>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</si>
  <si>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</si>
  <si>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GARANTÍA Y/O ADMINISTRACIÓN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</si>
  <si>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</si>
  <si>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</si>
  <si>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</si>
  <si>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</si>
  <si>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</si>
  <si>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</si>
  <si>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</si>
  <si>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</si>
  <si>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</si>
  <si>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</si>
  <si>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</si>
  <si>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</si>
  <si>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</si>
  <si>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</si>
  <si>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</si>
  <si>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</si>
  <si>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</si>
  <si>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ESTIMACIÓNES PARA CUENTAS INCOBRABLES POR DERECHOS A RECIBIR EFECTIVO O EQUIVALENTES</t>
  </si>
  <si>
    <t>2166</t>
  </si>
  <si>
    <t>VALORES Y BIENES 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</si>
  <si>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</si>
  <si>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</si>
  <si>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</si>
  <si>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</si>
  <si>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</si>
  <si>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</si>
  <si>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</si>
  <si>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</si>
  <si>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</si>
  <si>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</si>
  <si>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</si>
  <si>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</si>
  <si>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</si>
  <si>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</si>
  <si>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</si>
  <si>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</si>
  <si>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</si>
  <si>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 DECOMISOS, ASEGURAMIENTOS Y DACIÓN EN PAGO</t>
  </si>
  <si>
    <t>ADQUISICION CON FONDOS DE TERCEROS</t>
  </si>
  <si>
    <t>2190</t>
  </si>
  <si>
    <t>OTROS PASIVOS A CORTO PLAZO</t>
  </si>
  <si>
    <t>TOTAL DE ACTIVOS CIRCULANTES</t>
  </si>
  <si>
    <t>2191</t>
  </si>
  <si>
    <t>INGRESOS POR CLASIFICAR</t>
  </si>
  <si>
    <t>2192</t>
  </si>
  <si>
    <t>RECAUDACIÓN POR PARTICIPAR</t>
  </si>
  <si>
    <t>ACTIVO NO CIRCULANTE</t>
  </si>
  <si>
    <t>2199</t>
  </si>
  <si>
    <t>OTROS PASIVOS CIRCULANTES</t>
  </si>
  <si>
    <t>1210</t>
  </si>
  <si>
    <t>INVERSIONES FINANCIERAS A LARGO PLAZO</t>
  </si>
  <si>
    <t>1211</t>
  </si>
  <si>
    <t>INVERSIONES A LARGO PLAZO</t>
  </si>
  <si>
    <t>TOTAL PASIVOS CIRCULANTES</t>
  </si>
  <si>
    <t>1212</t>
  </si>
  <si>
    <t>TÍTULOS Y VALORES A LARGO PLAZO</t>
  </si>
  <si>
    <t>1213</t>
  </si>
  <si>
    <t>FIDEICOMISOS, MANDATOS Y CONTRATOS ANÁLOGOS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</si>
  <si>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</si>
  <si>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</si>
  <si>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</si>
  <si>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</si>
  <si>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</si>
  <si>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</si>
  <si>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</si>
  <si>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</si>
  <si>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</si>
  <si>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</si>
  <si>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</si>
  <si>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</si>
  <si>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</si>
  <si>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</si>
  <si>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</si>
  <si>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</si>
  <si>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</si>
  <si>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</si>
  <si>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</si>
  <si>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</si>
  <si>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</si>
  <si>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</si>
  <si>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</si>
  <si>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</si>
  <si>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</si>
  <si>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</si>
  <si>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</si>
  <si>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</si>
  <si>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</si>
  <si>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</si>
  <si>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</si>
  <si>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</si>
  <si>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</si>
  <si>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</si>
  <si>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>TERRENOS</t>
  </si>
  <si>
    <t>2231</t>
  </si>
  <si>
    <t>TÍTULOS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</si>
  <si>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</si>
  <si>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</si>
  <si>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</si>
  <si>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</si>
  <si>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</si>
  <si>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EDIFICIOS NO HABITACIONALES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</si>
  <si>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</si>
  <si>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</si>
  <si>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</si>
  <si>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</si>
  <si>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</si>
  <si>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</si>
  <si>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</si>
  <si>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</si>
  <si>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</si>
  <si>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</si>
  <si>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</si>
  <si>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</si>
  <si>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</si>
  <si>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</si>
  <si>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</si>
  <si>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</si>
  <si>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</si>
  <si>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</si>
  <si>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</si>
  <si>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BIENES MUEBLES</t>
  </si>
  <si>
    <t>2242</t>
  </si>
  <si>
    <t>INTERESES COBRADOS POR ADELANTADO A LARGO PLAZO</t>
  </si>
  <si>
    <t>1241</t>
  </si>
  <si>
    <t>MOBILIARIO Y EQUIPO DE ADMINISTRACIÓN</t>
  </si>
  <si>
    <t>2249</t>
  </si>
  <si>
    <t>OTROS PASIVOS DIFERIDOS A LARGO PLAZO</t>
  </si>
  <si>
    <t>1242</t>
  </si>
  <si>
    <t>MOBILIARIO Y EQUIPO EDUCACIONAL Y RECREATIVO</t>
  </si>
  <si>
    <t>1243</t>
  </si>
  <si>
    <t>EQUIPO E INSTRUMENTAL MÉDICO Y DE LABORATORIO</t>
  </si>
  <si>
    <t>2250</t>
  </si>
  <si>
    <t>FONDOS Y BIENES DE TERCEROS EN GARANTÍA Y/O ADMINISTRACIÓN A LARGO PLAZO</t>
  </si>
  <si>
    <t>1244</t>
  </si>
  <si>
    <r>
      <rPr>
        <sz val="8"/>
        <color indexed="8"/>
        <rFont val="Calibri"/>
        <family val="2"/>
      </rPr>
      <t>VEHÍCULOS Y EQUIPO DE TRANSPORTE</t>
    </r>
  </si>
  <si>
    <t>2251</t>
  </si>
  <si>
    <t>FONDOS EN GARANTÍA A LARGO PLAZO</t>
  </si>
  <si>
    <t>1245</t>
  </si>
  <si>
    <t>EQUIPO DE DEFENSA Y SEGURIDAD</t>
  </si>
  <si>
    <t>2252</t>
  </si>
  <si>
    <t>FONDOS EN ADMINISTRACIÓN A LARGO PLAZO</t>
  </si>
  <si>
    <t>1246</t>
  </si>
  <si>
    <t>MAQUINARIA, OTROS EQUIPOS Y HERRAMIENTAS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</si>
  <si>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</si>
  <si>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</si>
  <si>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</si>
  <si>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</si>
  <si>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</si>
  <si>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</si>
  <si>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</si>
  <si>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</si>
  <si>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</si>
  <si>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</si>
  <si>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2256</t>
  </si>
  <si>
    <t>VALORES Y BIENES EN GARANTÍA A LARGO PLAZO</t>
  </si>
  <si>
    <t>1250</t>
  </si>
  <si>
    <t>ACTIVOS INTANGIBLES</t>
  </si>
  <si>
    <t>1251</t>
  </si>
  <si>
    <t>SOFTWARE</t>
  </si>
  <si>
    <t>2260</t>
  </si>
  <si>
    <t>PROVISIONES A LARGO PLAZO</t>
  </si>
  <si>
    <t>1252</t>
  </si>
  <si>
    <t>PATENTES, MARCAS Y DERECHOS</t>
  </si>
  <si>
    <t>2261</t>
  </si>
  <si>
    <t>PROVISIÓN PARA DEMANDAS Y JUICIOS A LARGO PLAZO</t>
  </si>
  <si>
    <t>1253</t>
  </si>
  <si>
    <t>CONCESIONES Y FRANQUICIAS</t>
  </si>
  <si>
    <t>2262</t>
  </si>
  <si>
    <t>PROVISIÓN PARA PENSIONES A LARGO PLAZO</t>
  </si>
  <si>
    <t>1254</t>
  </si>
  <si>
    <t>LICENCIAS</t>
  </si>
  <si>
    <t>2263</t>
  </si>
  <si>
    <t>PROVISIÓN PARA CONTINGENCIAS A LARGO PLAZO</t>
  </si>
  <si>
    <t>1259</t>
  </si>
  <si>
    <t>OTROS ACTIVOS INTANGIBLES</t>
  </si>
  <si>
    <t>2269</t>
  </si>
  <si>
    <t>OTRAS PROVISIONES A LARGO PLAZO</t>
  </si>
  <si>
    <t>1260</t>
  </si>
  <si>
    <t>DEPRECIACIÓN, DETERIORO Y AMORTIZACIÓN ACUMULADA DE BIENES</t>
  </si>
  <si>
    <t>TOTAL PASIVOS NO CIRCULANTES</t>
  </si>
  <si>
    <t>1261</t>
  </si>
  <si>
    <t>DEPRECIACIÓN ACUMULADA DE BIENES INMUEBLES</t>
  </si>
  <si>
    <t>1262</t>
  </si>
  <si>
    <t>DEPRECIACIÓN ACUMULADA DE INFRAESTRUCTURA</t>
  </si>
  <si>
    <t>TOTAL DE PASIVOS</t>
  </si>
  <si>
    <t>1263</t>
  </si>
  <si>
    <t>DEPRECIACIÓN ACUMULADA DE BIENES MUEBLES</t>
  </si>
  <si>
    <t>1264</t>
  </si>
  <si>
    <t>DETERIORO ACUMULADO DE ACTIVOS BIOLÓGICOS</t>
  </si>
  <si>
    <t>HACIENDA PÚBLICA/ PATRIMONIO</t>
  </si>
  <si>
    <t>1265</t>
  </si>
  <si>
    <t>AMORTIZACIÓN ACUMULADA DE ACTIVOS INTANGIBLES</t>
  </si>
  <si>
    <t>3100</t>
  </si>
  <si>
    <t>HACIENDA PÚBLICA/ PATRIMONIO CONTRIBUIDO</t>
  </si>
  <si>
    <t>3110</t>
  </si>
  <si>
    <t>APORTACIONES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</si>
  <si>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</si>
  <si>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</si>
  <si>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</si>
  <si>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</si>
  <si>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</si>
  <si>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</si>
  <si>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3130</t>
  </si>
  <si>
    <t>ACTUALIZACIÓN DE LA HACIENDA PÚBLICA/PATRIMONIO</t>
  </si>
  <si>
    <t>1272</t>
  </si>
  <si>
    <t>DERECHOS SOBRE BIENES EN RÉGIMEN DE ARRENDAMIENTO FINANCIERO</t>
  </si>
  <si>
    <t>1273</t>
  </si>
  <si>
    <t>GASTOS PAGADOS POR ADELANTADO A LARGO PLAZO</t>
  </si>
  <si>
    <t>3200</t>
  </si>
  <si>
    <t>HACIENDA PÚBLICA/PATRIMONIO GENERADO</t>
  </si>
  <si>
    <t>1274</t>
  </si>
  <si>
    <t>ANTICIPOS A LARGO PLAZO</t>
  </si>
  <si>
    <t>3210</t>
  </si>
  <si>
    <t>RESULTADOS DEL EJERCICIO (AHORRO/ DESAHORRO)</t>
  </si>
  <si>
    <t>1275</t>
  </si>
  <si>
    <t>BENEFICIOS AL RETIRO DE EMPLEADOS PAGADOS POR ADELANTADO</t>
  </si>
  <si>
    <t>3220</t>
  </si>
  <si>
    <t>RESULTADOS DE EJERCICIOS ANTERIORES</t>
  </si>
  <si>
    <t>1279</t>
  </si>
  <si>
    <t>OTROS ACTIVOS DIFERIDOS</t>
  </si>
  <si>
    <t>3230</t>
  </si>
  <si>
    <t>REVALÚOS</t>
  </si>
  <si>
    <t>3231</t>
  </si>
  <si>
    <t>REVALÚO DE BIENES INMUEBLES</t>
  </si>
  <si>
    <t>1280</t>
  </si>
  <si>
    <t>ESTIMACIÓN POR PÉRDIDA O DETERIORO DE ACTIVOS NO CIRCULANTES</t>
  </si>
  <si>
    <t>3232</t>
  </si>
  <si>
    <t>REVALÚO DE BIENES MUEBLES</t>
  </si>
  <si>
    <t>1281</t>
  </si>
  <si>
    <t>ESTIMACIONES POR PÉRDIDA DE CUENTAS INCOBRABLES DE DOCUMENTOS POR COBRAR A LARGO PLAZO</t>
  </si>
  <si>
    <t>3233</t>
  </si>
  <si>
    <t>REVALÚO DE BIENES INTANGIBLES</t>
  </si>
  <si>
    <t>1282</t>
  </si>
  <si>
    <t>ESTIMACIONES POR PÉRDIDA DE CUENTAS INCOBRABLES DE DEUDORES DIVERSOS POR COBRAR A LARGO PLAZO</t>
  </si>
  <si>
    <t>3239</t>
  </si>
  <si>
    <t>OTROS REVALÚOS</t>
  </si>
  <si>
    <t>1283</t>
  </si>
  <si>
    <t>ESTIMACIONES POR PÉRDIDA DE CUENTAS INCOBRABLES DE INGRESOS POR COBRAR A LARGO PLAZO</t>
  </si>
  <si>
    <t>3240</t>
  </si>
  <si>
    <t>RESERVAS</t>
  </si>
  <si>
    <t>1284</t>
  </si>
  <si>
    <t>ESTIMACIONES POR PÉRDIDA DE CUENTAS INCOBRABLES DE PRÉSTAMOS OTORGADOS A LARGO PLAZO</t>
  </si>
  <si>
    <t>3241</t>
  </si>
  <si>
    <t>RESERVAS DE PATRIMONIO</t>
  </si>
  <si>
    <t>1289</t>
  </si>
  <si>
    <t>ESTIMACIONES POR PÉRDIDA DE OTRAS CUENTAS INCOBRABLES A LARGO PLAZO</t>
  </si>
  <si>
    <t>3242</t>
  </si>
  <si>
    <t>RESERVAS TERRITORIALES</t>
  </si>
  <si>
    <t>3243</t>
  </si>
  <si>
    <t>RESERVAS POR CONTINGENCIAS</t>
  </si>
  <si>
    <t>1290</t>
  </si>
  <si>
    <t>OTROS ACTIVOS NO CIRCULANTES</t>
  </si>
  <si>
    <t>3250</t>
  </si>
  <si>
    <t>RECTIFICACIONES DE RESULTADOS DE EJERCICIOS ANTERIORES</t>
  </si>
  <si>
    <t>1291</t>
  </si>
  <si>
    <t>BIENES EN CONCESIÓN</t>
  </si>
  <si>
    <t>3251</t>
  </si>
  <si>
    <t>CAMBIOS EN POLÍTICAS CONTABLES</t>
  </si>
  <si>
    <t>1292</t>
  </si>
  <si>
    <t>BIENES EN ARRENDAMIENTO FINANCIERO</t>
  </si>
  <si>
    <t>3252</t>
  </si>
  <si>
    <t>CAMBIOS POR ERRORES CONTABLES</t>
  </si>
  <si>
    <t>1293</t>
  </si>
  <si>
    <t>BIENES EN COMODATO</t>
  </si>
  <si>
    <t>3300</t>
  </si>
  <si>
    <t>EXCESO O INSUFICIENCIA EN LA ACTUALIZACIÓN  DE LA HACIENDA PÚBLICA/ PATRIMONIO</t>
  </si>
  <si>
    <t>TOTAL DE ACTIVOS NO CIRCULANTES</t>
  </si>
  <si>
    <t>3310</t>
  </si>
  <si>
    <t>RESULTADO POR POSICIÓN MONETARIA</t>
  </si>
  <si>
    <t>3320</t>
  </si>
  <si>
    <t>RESULTADO POR TENENCIA DE ACTIVOS NO MONETARIOS</t>
  </si>
  <si>
    <t>TOTAL DEL ACTIVO</t>
  </si>
  <si>
    <t>HACIENDA PUBLICA/PATRIMONIO TOTAL</t>
  </si>
  <si>
    <t>TOTAL DE PASIVO Y PATRIMONIO / HACIENDA PUBLICA</t>
  </si>
  <si>
    <t>DRA. ARIANA BARAJAS GALVEZ</t>
  </si>
  <si>
    <t>MTRO. NESTOR FABIAN FIGUEROA ALVAREZ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</si>
  <si>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</si>
  <si>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</si>
  <si>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</si>
  <si>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ASEJ2019-01-11-08-2019-1</t>
  </si>
  <si>
    <t>ESTADO DE ACTIVIDADES</t>
  </si>
  <si>
    <t>DEL 1 DE ENERO AL 31 DE ENERO DE 2019</t>
  </si>
  <si>
    <t>2019</t>
  </si>
  <si>
    <t>2018</t>
  </si>
  <si>
    <t>INGRESOS Y OTROS BENEFICIOS</t>
  </si>
  <si>
    <t>4100</t>
  </si>
  <si>
    <t>INGRESOS DE GESTIÓN</t>
  </si>
  <si>
    <t>4110</t>
  </si>
  <si>
    <t>IMPUESTOS</t>
  </si>
  <si>
    <t>4111</t>
  </si>
  <si>
    <t>IMPUESTOS SOBRE LOS INGRESOS</t>
  </si>
  <si>
    <t>4112</t>
  </si>
  <si>
    <t>IMPUESTOS SOBRE EL PATRIMONIO</t>
  </si>
  <si>
    <t>4113</t>
  </si>
  <si>
    <t>IMPUESTO SOBRE LA PRODUCCIÓN, EL CONSUMO Y LAS TRANSACCIONES</t>
  </si>
  <si>
    <t>4114</t>
  </si>
  <si>
    <t>IMPUESTOS AL COMERCIO EXTERIOR</t>
  </si>
  <si>
    <t>4115</t>
  </si>
  <si>
    <t>IMPUESTOS SOBRE NÓMINAS Y ASIMILABLES</t>
  </si>
  <si>
    <t>4116</t>
  </si>
  <si>
    <t>IMPUESTOS ECOLÓGICOS</t>
  </si>
  <si>
    <t>4117</t>
  </si>
  <si>
    <t>ACCESORIOS DE IMPUESTOS</t>
  </si>
  <si>
    <t>IMPUESTO NO COMPRENDIDOS EN LA LEY DE INGRESOS VIGENTES, CAUSADOS EN EJERCICIOS FISCALES ANTERIORES PENDIENTES DE LIQUIDACIÓN O PAGO</t>
  </si>
  <si>
    <t>4119</t>
  </si>
  <si>
    <t>OTROS IMPUESTOS</t>
  </si>
  <si>
    <t>4120</t>
  </si>
  <si>
    <t>CUOTAS Y APORTACIONES DE SEGURIDAD SOCIAL</t>
  </si>
  <si>
    <t>4121</t>
  </si>
  <si>
    <t>APORTACIONES PARA FONDOS DE VIVIENDA</t>
  </si>
  <si>
    <t>4122</t>
  </si>
  <si>
    <t>CUOTAS PARA LA SEGURIDAD SOCIAL</t>
  </si>
  <si>
    <t>4123</t>
  </si>
  <si>
    <t>CUOTAS DE AHORRO PARA EL RETIRO</t>
  </si>
  <si>
    <t>4124</t>
  </si>
  <si>
    <t>ACCESORIOS DE CUOTAS Y APORTACIONES PARA LA SEGURIDAD SOCIAL</t>
  </si>
  <si>
    <t>4129</t>
  </si>
  <si>
    <t>OTRAS CUOTAS Y APORTACIONES PARA LA SEGURIDAD SOCIAL</t>
  </si>
  <si>
    <t>4130</t>
  </si>
  <si>
    <t>CONTRIBUCIONES DE MEJORAS</t>
  </si>
  <si>
    <t>4131</t>
  </si>
  <si>
    <t>CONTRIBUCIÓN DE MEJORAS POR OBRAS PÚBLICAS</t>
  </si>
  <si>
    <t>CONTRIBUCIONES DE MEJORAS NO COMPRENDIDOS EN LA LEY DE INGRESOS VIGENTES, CAUSADOS EN EJERCICIOS FISCALES ANTERIORES PENDIENTES DE LIQUIDACIÓN O PAGO</t>
  </si>
  <si>
    <t>4140</t>
  </si>
  <si>
    <t>DERECHOS</t>
  </si>
  <si>
    <t>4141</t>
  </si>
  <si>
    <t>DERECHOS POR EL USO, GOCE, APROVECHAMIENTO O EXPLOTACIÓN DE BIENES DE DOMINIO PÚBLICO</t>
  </si>
  <si>
    <t>4142</t>
  </si>
  <si>
    <t>DERECHOS A LOS HIDROCARBUROS (Derogada)</t>
  </si>
  <si>
    <t>4143</t>
  </si>
  <si>
    <t>DERECHOS POR PRESTACIÓN DE SERVICIOS</t>
  </si>
  <si>
    <t>4144</t>
  </si>
  <si>
    <t>ACCESORIOS DE DERECHO</t>
  </si>
  <si>
    <t>DERECHOS NO COMPRENDIDOS EN LA LEY DE INGRESOS VIGENTES, CAUSADOS EN EJERCICIOS FISCALES ANTERIORES PENDIENTES DE LIQUIDACIÓN O PAGO</t>
  </si>
  <si>
    <t>4149</t>
  </si>
  <si>
    <t>OTROS DERECHOS</t>
  </si>
  <si>
    <t>4150</t>
  </si>
  <si>
    <t>PRODUCTOS</t>
  </si>
  <si>
    <t>4151</t>
  </si>
  <si>
    <t>4152</t>
  </si>
  <si>
    <t>ENAJENACIÓN DE BIENES MUEBLES NO SUJETOS A SER INVENTARIADOS (Derogada)</t>
  </si>
  <si>
    <t>4153</t>
  </si>
  <si>
    <t>ACCESORIOS DE PRODUCTOS (Derogada)</t>
  </si>
  <si>
    <t>PRODUCTOS NO COMPRENDIDOS EN LA LEY DE INGRESOS VIGENTE, CAUSADOS EN EJERCICIOS FISCALES ANTERIORES PENDIENTES DE LIQUIDACIÓN O PAGO</t>
  </si>
  <si>
    <t>4159</t>
  </si>
  <si>
    <t>OTROS PRODUCTOS QUE GENERAN INGRESOS CORRIENTES (Derogada)</t>
  </si>
  <si>
    <t>4160</t>
  </si>
  <si>
    <t>APROVECHAMIENTOS</t>
  </si>
  <si>
    <t>4161</t>
  </si>
  <si>
    <t>INCENTIVOS DERIVADOS DE LA COLABORACIÓN FISCAL (Derogada)</t>
  </si>
  <si>
    <t>4162</t>
  </si>
  <si>
    <t>MULTAS</t>
  </si>
  <si>
    <t>4163</t>
  </si>
  <si>
    <t>INDEMNIZACIONES</t>
  </si>
  <si>
    <t>4164</t>
  </si>
  <si>
    <t>REINTEGROS</t>
  </si>
  <si>
    <t>4165</t>
  </si>
  <si>
    <t>APROVECHAMIENTOS PROVENIENTES DE OBRAS PÚBLICAS</t>
  </si>
  <si>
    <t>4166</t>
  </si>
  <si>
    <t>APROVECHAMIENTOS NO COMPRENDIDOS EN LA LEY DE INGRESOS VIGENTES, CAUSADOS EN EJERCICIOS FISCALES ANTERIORES PENDIENTES DE LIQUIDACIÓN O PAGO</t>
  </si>
  <si>
    <t>4167</t>
  </si>
  <si>
    <t>APROVECHAMIENTOS POR APORTACIONES Y COOPERACIONES (Derogada)</t>
  </si>
  <si>
    <t>4168</t>
  </si>
  <si>
    <t>ACCESORIOS DE APROVECHAMIENTO</t>
  </si>
  <si>
    <t>4169</t>
  </si>
  <si>
    <t>OTROS APROVECHAMIENTOS</t>
  </si>
  <si>
    <t>4170</t>
  </si>
  <si>
    <t>INGRESOS POR VENTAS DE BIENES Y PRESTACIÓN DE SERVICIOS</t>
  </si>
  <si>
    <t>4171</t>
  </si>
  <si>
    <t>INGRESOS POR VENTA DE BIENES Y PRESTACIÓN DE SERVICIOS DE INSTITUCIONES PÚBLICAS DE SEGURIDAD SOCIAL</t>
  </si>
  <si>
    <t>4172</t>
  </si>
  <si>
    <t>INGRESOS POR VENTA DE BIENES Y PRESTACIÓN DE SERVICIOS DE  EMPRESAS PRODUCTIVAS DEL ESTADO</t>
  </si>
  <si>
    <t>4173</t>
  </si>
  <si>
    <t>INGRESOS POR VENTA DE BIENES Y PRESTACIÓN DE SERVICIOS DE ENTIDADES PARAESTATALES Y FIDEICOMISOS NO EMPRESARIALES Y NO FINANCIEROS</t>
  </si>
  <si>
    <t>4174</t>
  </si>
  <si>
    <t>INGRESOS POR VENTA DE BIENES Y PRESTACIÓN DE SERVICIOS DE ENTIDADES PARAESTATALES EMPRESARIALES NO FINANCIERAS CON PARTICIPACIÓN ESTATAL MAYORITARIA</t>
  </si>
  <si>
    <t>4175</t>
  </si>
  <si>
    <t>INGRESOS POR VENTA DE BIENES Y PRESTACIÓN DE SERVICIOS DE ENTIDADES PARAESTATALES EMPRESARIALES FINANCIERAS MONETARIAS CON PARTICIPACIÓN ESTATAL MAYORITARIA</t>
  </si>
  <si>
    <t>4176</t>
  </si>
  <si>
    <t>INGRESOS POR VENTA DE BIENES Y PRESTACIÓN DE SERVICIOS DE ENTIDADES PARAESTATALES EMPRESARIALES FINANCIERAS NO MONETARIAS CON PARTICIPACIÓN ESTATAL MAYORITARIA</t>
  </si>
  <si>
    <t>4177</t>
  </si>
  <si>
    <t>INGRESOS POR VENTA DE BIENES Y PRESTACIÓN DE SERVICIOS DE FIDEICOMISOS FINANCIERAS PÚBLICOS CON PARTICIPACIÓN ESTATAL MAYORITARIA</t>
  </si>
  <si>
    <t>4178</t>
  </si>
  <si>
    <t>INGRESOS POR VENTA DE BIENES Y PRESTACIÓN DE SERVICIOS DE LOS PODERES LEGISLATIVO Y JUDICIAL, Y DE LOS ÓRGANOS AUTÓNOMOS</t>
  </si>
  <si>
    <t>4190</t>
  </si>
  <si>
    <t>INGRESOS NO COMPRENDIDOS EN LAS FRACCIONES DE LA LEY DE INGRESOS CAUSADOS EN EJERCICIOS FISCALES ANTERIORES PENDIENTES DE LIQUIDAR O PAGO (Derogada)</t>
  </si>
  <si>
    <t>4191</t>
  </si>
  <si>
    <t>IMPUESTOS NO COMPRENDIDOS  EN LAS FRACC. DE LA LEY DE ING. CAUSADOS EN EJER. FISCALES ANT. PEND. DE LIQUID. O PAGO (Derogada)</t>
  </si>
  <si>
    <t>4192</t>
  </si>
  <si>
    <t>CONTRIBUCIONES DE MEJORAS, DERECHOS, PRODUCTOS Y APROVECHAMIENTOS NO COMPRENDIDOS EN LAS</t>
  </si>
  <si>
    <t>FRACC. DE LEY DE ING. CAUSAD. EN EJER. FISCALES ANT. PEND. DE LIQUID. O PAGO (Derogada)</t>
  </si>
  <si>
    <t>4200</t>
  </si>
  <si>
    <t>PARTICIPACIONES, APORTACIONES, CONVENIOS, INCENTIVOS DERIVADOS DE LA COLABORACIÓN FISCAL, FONDOS DISTINTOS DE APORTACIONES, TRANSFERENCIAS, ASIGNACIONES, SUBSIDIOS Y SUBVENCIONES, Y PENSIONES Y JUBILACIONES</t>
  </si>
  <si>
    <t>4210</t>
  </si>
  <si>
    <t>PARTICIPACIONES, APORTACIONES, CONVENIOS, INCENTIVOS DERIVADOS DE LA COLABORACIÓN FISCAL Y FONDOS DISTINTOS DE APORTACIONES</t>
  </si>
  <si>
    <t>4211</t>
  </si>
  <si>
    <t>PARTICIPACIONES</t>
  </si>
  <si>
    <t>4212</t>
  </si>
  <si>
    <t>4213</t>
  </si>
  <si>
    <t>CONVENIOS</t>
  </si>
  <si>
    <t>INCENTIVOS DERIVADOS DE LA COLABORACIÓN FISCAL</t>
  </si>
  <si>
    <t>FONDOS DISTINTOS DE APORTACIONES</t>
  </si>
  <si>
    <t>4220</t>
  </si>
  <si>
    <t>TRANSFERENCIAS, ASIGNACIONES, SUBSIDIOS Y SUBVENCIONES, Y PARTICIPACIONES Y JUBILACIONES</t>
  </si>
  <si>
    <t>4221</t>
  </si>
  <si>
    <t>TRANSFERENCIAS Y ASIGNACIONES</t>
  </si>
  <si>
    <t>4222</t>
  </si>
  <si>
    <t>TRANSFERENCIAS DEL SECTOR PÚBLICO (Derogada)</t>
  </si>
  <si>
    <t>4223</t>
  </si>
  <si>
    <t>SUBSIDIOS Y SUBVENCIONES</t>
  </si>
  <si>
    <t>4224</t>
  </si>
  <si>
    <t>AYUDAS SOCIALES (Derogada)</t>
  </si>
  <si>
    <t>4225</t>
  </si>
  <si>
    <t>PENSIONES Y JUBILACIONES</t>
  </si>
  <si>
    <t>TRANSFERENCIAS DEL EXTERIOR (Derogada)</t>
  </si>
  <si>
    <t>TRANSFERENCIAS DEL FONDO MEXICANO DEL PETRÓLEO PARA LA ESTABILIZACIÓN Y EL DESARROLLO</t>
  </si>
  <si>
    <t>4300</t>
  </si>
  <si>
    <t>OTROS INGRESOS Y BENEFICIOS</t>
  </si>
  <si>
    <t>4310</t>
  </si>
  <si>
    <t>INGRESOS FINANCIEROS</t>
  </si>
  <si>
    <t>4311</t>
  </si>
  <si>
    <t>INTERESES GANADOS DE TÍTULOS, VALORES Y DEMÁS INSTITUCIONES FINANCIERAS</t>
  </si>
  <si>
    <t>4319</t>
  </si>
  <si>
    <t>OTROS INGRESOS FINANCIEROS</t>
  </si>
  <si>
    <t>4320</t>
  </si>
  <si>
    <t>INCREMENTO POR VARIACIÓN DE INVENTARIOS</t>
  </si>
  <si>
    <t>4321</t>
  </si>
  <si>
    <t>INCREMENTO POR VARIACIÓN DE INVENTARIOS DE MERCANCÍAS PARA VENTA</t>
  </si>
  <si>
    <t>4322</t>
  </si>
  <si>
    <t>INCREMENTO POR VARIACIÓN DE INVENTARIOS DE MERCANCÍAS TERMINADAS</t>
  </si>
  <si>
    <t>4323</t>
  </si>
  <si>
    <t>INCREMENTO POR VARIACIÓN DE INVENTARIOS DE MERCANCÍAS EN PROCESO DE ELABORACIÓN</t>
  </si>
  <si>
    <t>4324</t>
  </si>
  <si>
    <t>INCREMENTO POR VARIACIÓN DE INVENTARIOS DE MATERIAS PRIMAS, MATERIALES Y SUMINISTROS PARA PRODUCCIÓN</t>
  </si>
  <si>
    <t>4325</t>
  </si>
  <si>
    <t>INCREMENTO POR VARIACIÓN DE ALMACÉN DE MERCANCÍAS PRIMAS, MATERIALES Y SUMINISTROS DE CONSUMO</t>
  </si>
  <si>
    <t>4330</t>
  </si>
  <si>
    <t>DISMINUCIÓN DEL EXCESO DE ESTIMACIONES POR PÉRDIDA O DETERIORO U OBSOLESCENCIA</t>
  </si>
  <si>
    <t>4340</t>
  </si>
  <si>
    <t>DISMINUCIÓN DEL EXCESO DE PROVISIONES</t>
  </si>
  <si>
    <t>4341</t>
  </si>
  <si>
    <t>4390</t>
  </si>
  <si>
    <t>OTROS INGRESOS Y BENEFICIOS VARIOS</t>
  </si>
  <si>
    <t>4391</t>
  </si>
  <si>
    <t>OTROS INGRESOS DE EJERCICIOS ANTERIORES (Derogada)</t>
  </si>
  <si>
    <t>4392</t>
  </si>
  <si>
    <t>BONIFICACIÓNES Y DESCUENTOS OBTENIDOS</t>
  </si>
  <si>
    <t>4393</t>
  </si>
  <si>
    <t>DIFERENCIAS POR TIPO DE CAMBIO A FAVOR</t>
  </si>
  <si>
    <t>4394</t>
  </si>
  <si>
    <t>DIFERENCIAS DE COTIZACIONES A FAVOR EN VALORES NEGOCIABLES</t>
  </si>
  <si>
    <t>4395</t>
  </si>
  <si>
    <t>4396</t>
  </si>
  <si>
    <t>UTILIDADES POR PARTICIPACIÓN PATRIMONIAL</t>
  </si>
  <si>
    <t>DIFERENCIAS POR REESTRUCTURACIÓN DE DEUDA PÚBLICA A FAVOR</t>
  </si>
  <si>
    <t>4399</t>
  </si>
  <si>
    <t>TOTAL DE INGRESOS Y OTROS BENEFICIOS</t>
  </si>
  <si>
    <t>GASTOS Y OTRAS PÉRDIDAS</t>
  </si>
  <si>
    <t>5100</t>
  </si>
  <si>
    <t>GASTOS DE FUNCIONAMIENTO</t>
  </si>
  <si>
    <t>5110</t>
  </si>
  <si>
    <t>SERVICIOS PERSONALES</t>
  </si>
  <si>
    <t>5111</t>
  </si>
  <si>
    <t>REMUNERACIONES AL PERSONAL DE CARÁCTER PERMANENTE</t>
  </si>
  <si>
    <t>5112</t>
  </si>
  <si>
    <t>REMUNERACIONES AL PERSONAL DE CARÁCTER TRANSITORIO</t>
  </si>
  <si>
    <t>5113</t>
  </si>
  <si>
    <t>REMUNERACIONES ADICIONALES Y ESPECIALES</t>
  </si>
  <si>
    <t>5114</t>
  </si>
  <si>
    <t>SEGURIDAD SOCIAL</t>
  </si>
  <si>
    <t>5115</t>
  </si>
  <si>
    <t>OTRAS PRESTACIONES SOCIALES Y ECONÓMICAS</t>
  </si>
  <si>
    <t>5116</t>
  </si>
  <si>
    <t>PAGO DE ESTÍMULOS A SERVIDORES PÚBLICOS</t>
  </si>
  <si>
    <t>5120</t>
  </si>
  <si>
    <t>MATERIALES Y SUMINISTROS</t>
  </si>
  <si>
    <t>5121</t>
  </si>
  <si>
    <t>MATERIALES DE ADMINISTRACIÓN, EMISIÓN DE DOCUMENTOS Y ARTÍCULOS OFICIALES</t>
  </si>
  <si>
    <t>5122</t>
  </si>
  <si>
    <t>ALIMENTOS Y UTENSILIOS</t>
  </si>
  <si>
    <t>5123</t>
  </si>
  <si>
    <t>MATERIAS PRIMAS Y MATERIALES DE PRODUCCIÓN Y COMERCIALIZACIÓN</t>
  </si>
  <si>
    <t>5124</t>
  </si>
  <si>
    <t>MATERIALES Y ARTÍCULOS DE CONSTRUCCIÓN Y DE REPARACIÓN</t>
  </si>
  <si>
    <t>5125</t>
  </si>
  <si>
    <t>PRODUCTOS QUÍMICOS, FARMACÉUTICOS Y DE LABORATORIO</t>
  </si>
  <si>
    <t>5126</t>
  </si>
  <si>
    <t>COMBUSTIBLES, LUBRICANTES Y ADITIVOS</t>
  </si>
  <si>
    <t>5127</t>
  </si>
  <si>
    <t>VESTUARIO, BLANCOS, PRENDAS DE PROTECCIÓN Y ARTÍCULOS DEPORTIVOS</t>
  </si>
  <si>
    <t>5128</t>
  </si>
  <si>
    <t>MATERIALES Y SUMINISTROS PARA SEGURIDAD</t>
  </si>
  <si>
    <t>5129</t>
  </si>
  <si>
    <t>HERRAMIENTAS, REFACCIONES Y ACCESORIOS MENORES</t>
  </si>
  <si>
    <t>5130</t>
  </si>
  <si>
    <t>SERVICIOS GENERALES</t>
  </si>
  <si>
    <t>5131</t>
  </si>
  <si>
    <t>SERVICIOS BÁSICOS</t>
  </si>
  <si>
    <t>5132</t>
  </si>
  <si>
    <t>SERVICIOS DE ARRENDAMIENTO</t>
  </si>
  <si>
    <t>5133</t>
  </si>
  <si>
    <t>SERVICIOS PROFESIONALES, CIENTÍFICOS, TÉCNICOS Y OTROS SERVICIOS</t>
  </si>
  <si>
    <t>5134</t>
  </si>
  <si>
    <t>SERVICIOS FINANCIEROS, BANCARIOS Y COMERCIALES</t>
  </si>
  <si>
    <t>5135</t>
  </si>
  <si>
    <t>SERVICIOS DE INSTALACIÓN, REPARACIÓN, MANTENIMIENTO Y CONSERVACIÓN</t>
  </si>
  <si>
    <t>5136</t>
  </si>
  <si>
    <t>SERVICIOS DE COMUNICACIÓN SOCIAL Y PUBLICIDAD</t>
  </si>
  <si>
    <t>5137</t>
  </si>
  <si>
    <t>SERVICIOS DE TRASLADO Y VIÁTICOS</t>
  </si>
  <si>
    <t>5138</t>
  </si>
  <si>
    <t>SERVICIOS OFICIALES</t>
  </si>
  <si>
    <t>5139</t>
  </si>
  <si>
    <t>OTROS SERVICIOS GENERALES</t>
  </si>
  <si>
    <t>5200</t>
  </si>
  <si>
    <t>TRANSFERENCIAS, ASIGNACIONES, SUBSIDIOS Y OTRAS  AYUDAS</t>
  </si>
  <si>
    <t>5210</t>
  </si>
  <si>
    <t>TRANSFERENCIAS INTERNAS Y ASIGNACIONES AL SECTOR PÚBLICO</t>
  </si>
  <si>
    <t>5211</t>
  </si>
  <si>
    <t>ASIGNACIONES AL SECTOR PÚBLICO</t>
  </si>
  <si>
    <t>5212</t>
  </si>
  <si>
    <t>TRANSFERENCIAS INTERNAS AL SECTOR PÚBLICO</t>
  </si>
  <si>
    <t>5220</t>
  </si>
  <si>
    <t>TRANSFERENCIAS  AL RESTO DEL SECTOR PÚBLICO</t>
  </si>
  <si>
    <t>5221</t>
  </si>
  <si>
    <t>TRANSFERENCIAS A ENTIDADES PARAESTATALES</t>
  </si>
  <si>
    <t>5222</t>
  </si>
  <si>
    <t>TRANSFERENCIAS A ENTIDADES FEDERATIVAS Y MUNICIPIOS</t>
  </si>
  <si>
    <t>5230</t>
  </si>
  <si>
    <t>5231</t>
  </si>
  <si>
    <t>SUBSIDIOS</t>
  </si>
  <si>
    <t>5232</t>
  </si>
  <si>
    <t xml:space="preserve">SUBVENCIONES  </t>
  </si>
  <si>
    <t>5240</t>
  </si>
  <si>
    <t>AYUDAS SOCIALES</t>
  </si>
  <si>
    <t>5241</t>
  </si>
  <si>
    <t>AYUDAS SOCIALES A PERSONAS</t>
  </si>
  <si>
    <t>5242</t>
  </si>
  <si>
    <t xml:space="preserve">BECAS   </t>
  </si>
  <si>
    <t>5243</t>
  </si>
  <si>
    <t>AYUDAS SOCIALES A INSTITUCIONES</t>
  </si>
  <si>
    <t>5244</t>
  </si>
  <si>
    <t>AYUDAS SOCIALES POR DESASTRES NATURALES Y OTROS SINIESTROS</t>
  </si>
  <si>
    <t>5250</t>
  </si>
  <si>
    <t>5251</t>
  </si>
  <si>
    <t>PENSIONES</t>
  </si>
  <si>
    <t>5252</t>
  </si>
  <si>
    <t>JUBILACIONES</t>
  </si>
  <si>
    <t>5259</t>
  </si>
  <si>
    <t>OTRAS PENSIONES Y JUBILACIONES</t>
  </si>
  <si>
    <t>5260</t>
  </si>
  <si>
    <t>TRANSFERENCIAS A FIDEICOMISOS, MANDATOS Y CONTRATOS ANÁLOGOS</t>
  </si>
  <si>
    <t>5261</t>
  </si>
  <si>
    <t>TRANSFERENCIAS A FIDEICOMISOS, MANDATOS Y CONTRATOS ANÁLOGOS AL GOBIERNO</t>
  </si>
  <si>
    <t>5262</t>
  </si>
  <si>
    <t>TRANSFERENCIAS A FIDEICOMISOS, MANDATOS Y CONTRATOS ANÁLOGOS A ENTIDADES PARAESTATALES</t>
  </si>
  <si>
    <t>5270</t>
  </si>
  <si>
    <t>TRANSFERENCIAS A LA SEGURIDAD SOCIAL</t>
  </si>
  <si>
    <t>5271</t>
  </si>
  <si>
    <t>TRASNFERENCIAS POR OBLIGACIONES DE LEY</t>
  </si>
  <si>
    <t>5280</t>
  </si>
  <si>
    <t>DONATIVOS</t>
  </si>
  <si>
    <t>5281</t>
  </si>
  <si>
    <t>DONATIVOS A INSTITUCIONES SIN FINES DE LUCRO</t>
  </si>
  <si>
    <t>5282</t>
  </si>
  <si>
    <t>DONATIVOS A ENTIDADES FEDERATIVAS Y MUNICIPIOS</t>
  </si>
  <si>
    <t>5283</t>
  </si>
  <si>
    <t>DONATIVOS A FIDEICOMISOS, MANDATOS Y CONTRATOS ANÁLOGOS PRIVADOS</t>
  </si>
  <si>
    <t>5284</t>
  </si>
  <si>
    <t>DONATIVOS A FIDEICOMISOS, MANDATOS Y CONTRATOS ANÁLOGOS ESTATALES</t>
  </si>
  <si>
    <t>5285</t>
  </si>
  <si>
    <t>DONATIVOS INTERNACIONAL</t>
  </si>
  <si>
    <t>5290</t>
  </si>
  <si>
    <t>TRANSFERENCIAS AL EXTERIOR</t>
  </si>
  <si>
    <t>5291</t>
  </si>
  <si>
    <t>TRANSFERENCIAS AL EXTERIOR A GOBIERNOS EXTRANJEROS Y ORGANISMOS INTERNACIONALES</t>
  </si>
  <si>
    <t>5292</t>
  </si>
  <si>
    <t>TRANSFERENCIAS AL SECTOR PRIVADO EXTERNO</t>
  </si>
  <si>
    <t>5300</t>
  </si>
  <si>
    <t>PARTICIPACIONES Y APORTACIONES</t>
  </si>
  <si>
    <t>5310</t>
  </si>
  <si>
    <t>5311</t>
  </si>
  <si>
    <t>PARTICIPACIONES DE LA FEDERACIÓN A ENTIDADES FEDERATIVAS Y MUNICIPIOS</t>
  </si>
  <si>
    <t>5312</t>
  </si>
  <si>
    <t>PARTICIPACIONES DE LAS ENTIDADES FEDERATIVAS A LOS MUNICIPIOS</t>
  </si>
  <si>
    <t>5320</t>
  </si>
  <si>
    <t>5321</t>
  </si>
  <si>
    <t>APORTACIONES DE LA FEDERACIÓN A ENTIDADES FEDERATIVAS Y MUNICIPIOS</t>
  </si>
  <si>
    <t>5322</t>
  </si>
  <si>
    <t>APORTACIONES DE LAS ENTIDADES FEDERATIVAS A LOS MUNICIPIOS</t>
  </si>
  <si>
    <t>5330</t>
  </si>
  <si>
    <t>5331</t>
  </si>
  <si>
    <t>CONVENIOS DE REASIGNACIÓN</t>
  </si>
  <si>
    <t>5332</t>
  </si>
  <si>
    <t>CONVENIOS DE DESCENTRALIZACIÓN Y OTROS</t>
  </si>
  <si>
    <t>5400</t>
  </si>
  <si>
    <t>INTERESES, COMISIONES Y OTROS GASTOS DE LA DEUDA PÚBLICA</t>
  </si>
  <si>
    <t>5410</t>
  </si>
  <si>
    <t>INTERESES DE LA DEUDA PÚBLICA</t>
  </si>
  <si>
    <t>5411</t>
  </si>
  <si>
    <t>INTERESES DE LA DEUDA PÚBLICA INTERNA</t>
  </si>
  <si>
    <t>5412</t>
  </si>
  <si>
    <t>INTERESES DE LA DEUDA PÚBLICA EXTERNA</t>
  </si>
  <si>
    <t>5420</t>
  </si>
  <si>
    <t>COMISIONES DE LA DEUDA PÚBLICA</t>
  </si>
  <si>
    <t>5421</t>
  </si>
  <si>
    <t>COMISIONES DE LA DEUDA PÚBLICA INTERNA</t>
  </si>
  <si>
    <t>5422</t>
  </si>
  <si>
    <t>COMISIONES DE LA DEUDA PÚBLICA EXTERNA</t>
  </si>
  <si>
    <t>5430</t>
  </si>
  <si>
    <t>GASTOS DE LA DEUDA PÚBLICA</t>
  </si>
  <si>
    <t>5431</t>
  </si>
  <si>
    <t>GASTOS DE LA DEUDA PÚBLICA INTERNA</t>
  </si>
  <si>
    <t>5432</t>
  </si>
  <si>
    <t>GASTOS DE LA DEUDA PÚBLICA EXTERNA</t>
  </si>
  <si>
    <t>5440</t>
  </si>
  <si>
    <t>COSTO POR COBERTURAS</t>
  </si>
  <si>
    <t>5441</t>
  </si>
  <si>
    <t>5450</t>
  </si>
  <si>
    <t>APOYOS FINANCIEROS</t>
  </si>
  <si>
    <t>5451</t>
  </si>
  <si>
    <t>APOYOS FINANCIEROS A INTERMEDIARIOS</t>
  </si>
  <si>
    <t>5452</t>
  </si>
  <si>
    <t>APOYOS FINANCIEROS A AHORRADORES Y DEUDORES DEL SISTEMA FINANCIERO NACIONAL</t>
  </si>
  <si>
    <t>5500</t>
  </si>
  <si>
    <t>OTROS GASTOS Y PÉRDIDAS EXTRAORDINARIAS</t>
  </si>
  <si>
    <t>5510</t>
  </si>
  <si>
    <t>ESTIMACIONES, DEPRECIACIONES, DETERIOROS, OBSOLESCENCIA Y AMORTIZACIONES</t>
  </si>
  <si>
    <t>5511</t>
  </si>
  <si>
    <t>ESTIMACIONES POR PÉRDIDA O DETERIORO DE ACTIVOS CIRCULANTES</t>
  </si>
  <si>
    <t>5512</t>
  </si>
  <si>
    <t>ESTIMACIONES POR PÉRDIDA O DETERIORO DE ACTIVO NO CIRCULANTE</t>
  </si>
  <si>
    <t>5513</t>
  </si>
  <si>
    <t>DEPRECIACIÓN DE BIENES INMUEBLES</t>
  </si>
  <si>
    <t>5514</t>
  </si>
  <si>
    <t>DEPRECIACIÓN DE INFRAESTRUCTURA</t>
  </si>
  <si>
    <t>5515</t>
  </si>
  <si>
    <t>DEPRECIACIÓN DE BIENES MUEBLES</t>
  </si>
  <si>
    <t>5516</t>
  </si>
  <si>
    <t>DETERIORO DE LOS ACTIVOS BIOLÓGICOS</t>
  </si>
  <si>
    <t>5517</t>
  </si>
  <si>
    <t>AMORTIZACIÓN DE ACTIVOS INTANGIBLES</t>
  </si>
  <si>
    <t>DISMINUCIÓN DE BIENES POR PÉRDIDA, OBSOLESCENCIA Y DETERIORO</t>
  </si>
  <si>
    <t>5520</t>
  </si>
  <si>
    <t xml:space="preserve">PROVISIONES  </t>
  </si>
  <si>
    <t>5521</t>
  </si>
  <si>
    <t>PROVISIONES DE PASIVOS A CORTO PLAZO</t>
  </si>
  <si>
    <t>5522</t>
  </si>
  <si>
    <t>PROVISIONES DE PASIVOS A LARGO PLAZO</t>
  </si>
  <si>
    <t>5530</t>
  </si>
  <si>
    <t>DISMINUCIÓN DE INVENTARIOS</t>
  </si>
  <si>
    <t>5531</t>
  </si>
  <si>
    <t>DISMINUCIÓN DE INVENTARIOS DE MERCANCÍAS PARA VENTA</t>
  </si>
  <si>
    <t>5532</t>
  </si>
  <si>
    <t>DISMINUCIÓN DE INVENTARIOS DE MERCANCÍAS TERMINADAS</t>
  </si>
  <si>
    <t>5533</t>
  </si>
  <si>
    <t>DISMINUCIÓN DE INVENTARIOS DE MERCANCÍAS EN PROCESO DE ELABORACIÓN</t>
  </si>
  <si>
    <t>5534</t>
  </si>
  <si>
    <t>DISMINUCIÓN DE INVENTARIOS DE MATERIAS PRIMAS, MATERIALES Y SUMINISTROS PARA PRODUCCIÓN</t>
  </si>
  <si>
    <t>5535</t>
  </si>
  <si>
    <t>DISMINUCIÓN DE ALMACÉN DE MATERIALES Y SUMINISTROS DE CONSUMO</t>
  </si>
  <si>
    <t>5540</t>
  </si>
  <si>
    <t>AUMENTO POR INSUFICIENCIA DE ESTIMACIONES POR PÉRDIDA O DETERIORO U OBSOLESCENCIA</t>
  </si>
  <si>
    <t>5541</t>
  </si>
  <si>
    <t>5550</t>
  </si>
  <si>
    <t>AUMENTO POR INSUFICIENCIA DE PROVISIONES</t>
  </si>
  <si>
    <t>5551</t>
  </si>
  <si>
    <t>5590</t>
  </si>
  <si>
    <t>OTROS GASTOS</t>
  </si>
  <si>
    <t>5591</t>
  </si>
  <si>
    <t>GASTOS DE EJERCICIOS ANTERIORES</t>
  </si>
  <si>
    <t>5592</t>
  </si>
  <si>
    <t>PÉRDIDAS POR RESPONSABILIDADES</t>
  </si>
  <si>
    <t>5593</t>
  </si>
  <si>
    <t>BONIFICACIONES Y DESCUENTOS OTORGADOS</t>
  </si>
  <si>
    <t>5594</t>
  </si>
  <si>
    <t>DIFERENCIAS POR TIPO DE CAMBIO NEGATIVAS</t>
  </si>
  <si>
    <t>5595</t>
  </si>
  <si>
    <t>DIFERENCIAS DE COTIZACIONES NEGATIVAS EN VALORES NEGOCIABLES</t>
  </si>
  <si>
    <t>5596</t>
  </si>
  <si>
    <t>5597</t>
  </si>
  <si>
    <t>PÉRDIDAS POR PARTICIPACIÓN PATRIMONIAL</t>
  </si>
  <si>
    <t>DIFERENCIAS POR REESTRUCTURACIÓN DE DEUDA PÚBLICA NEGATIVAS</t>
  </si>
  <si>
    <t>5599</t>
  </si>
  <si>
    <t>OTROS GASTOS VARIOS</t>
  </si>
  <si>
    <t>INVERSIÓN PÚBLICA</t>
  </si>
  <si>
    <t>INVERSIÓN PÚBLICA NO CAPITALIZABLE</t>
  </si>
  <si>
    <t>CONSTRUCCIÓN EN BIENES NO CAPITALIZABLES</t>
  </si>
  <si>
    <t>TOTAL DE GASTOS Y OTRAS PERDIDAS</t>
  </si>
  <si>
    <t>CUENTAS DE CIERRE CONTABLE</t>
  </si>
  <si>
    <t>6100</t>
  </si>
  <si>
    <t>RESUMEN DE INGRESOS Y GASTOS</t>
  </si>
  <si>
    <t>6200</t>
  </si>
  <si>
    <t>AHORRO DE LA GESTIÓN</t>
  </si>
  <si>
    <t>6300</t>
  </si>
  <si>
    <t>DESAHORRO DE LA GESTIÓN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</si>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</sst>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39HrP24DhTt"/>
    </font>
    <font>
      <sz val="8"/>
      <color indexed="8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shrinkToFit="1"/>
    </xf>
    <xf numFmtId="164" fontId="3" fillId="0" borderId="5" xfId="0" applyNumberFormat="1" applyFont="1" applyBorder="1" applyAlignment="1">
      <alignment shrinkToFit="1"/>
    </xf>
    <xf numFmtId="0" fontId="5" fillId="2" borderId="13" xfId="0" applyFont="1" applyFill="1" applyBorder="1"/>
    <xf numFmtId="164" fontId="5" fillId="0" borderId="0" xfId="0" applyNumberFormat="1" applyFont="1" applyBorder="1" applyAlignment="1">
      <alignment shrinkToFit="1"/>
    </xf>
    <xf numFmtId="164" fontId="5" fillId="0" borderId="5" xfId="0" applyNumberFormat="1" applyFont="1" applyBorder="1" applyAlignment="1">
      <alignment shrinkToFit="1"/>
    </xf>
    <xf numFmtId="164" fontId="3" fillId="0" borderId="10" xfId="0" applyNumberFormat="1" applyFont="1" applyBorder="1" applyAlignment="1">
      <alignment shrinkToFit="1"/>
    </xf>
    <xf numFmtId="164" fontId="3" fillId="0" borderId="11" xfId="0" applyNumberFormat="1" applyFont="1" applyBorder="1" applyAlignment="1">
      <alignment shrinkToFi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3" borderId="0" xfId="0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shrinkToFit="1"/>
    </xf>
    <xf numFmtId="164" fontId="9" fillId="0" borderId="5" xfId="0" applyNumberFormat="1" applyFont="1" applyBorder="1" applyAlignment="1">
      <alignment shrinkToFit="1"/>
    </xf>
    <xf numFmtId="0" fontId="5" fillId="2" borderId="5" xfId="0" applyFont="1" applyFill="1" applyBorder="1"/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64" fontId="10" fillId="0" borderId="0" xfId="0" applyNumberFormat="1" applyFont="1" applyBorder="1" applyAlignment="1">
      <alignment shrinkToFit="1"/>
    </xf>
    <xf numFmtId="164" fontId="10" fillId="0" borderId="5" xfId="0" applyNumberFormat="1" applyFont="1" applyBorder="1" applyAlignment="1">
      <alignment shrinkToFit="1"/>
    </xf>
    <xf numFmtId="0" fontId="5" fillId="0" borderId="4" xfId="0" applyFont="1" applyBorder="1"/>
    <xf numFmtId="0" fontId="5" fillId="0" borderId="0" xfId="0" applyFont="1" applyBorder="1"/>
    <xf numFmtId="0" fontId="10" fillId="0" borderId="0" xfId="0" applyFont="1" applyBorder="1"/>
    <xf numFmtId="164" fontId="10" fillId="0" borderId="14" xfId="0" applyNumberFormat="1" applyFont="1" applyBorder="1" applyAlignment="1">
      <alignment shrinkToFit="1"/>
    </xf>
    <xf numFmtId="164" fontId="10" fillId="0" borderId="15" xfId="0" applyNumberFormat="1" applyFont="1" applyBorder="1" applyAlignment="1">
      <alignment shrinkToFit="1"/>
    </xf>
    <xf numFmtId="164" fontId="10" fillId="0" borderId="0" xfId="0" applyNumberFormat="1" applyFont="1" applyBorder="1"/>
    <xf numFmtId="164" fontId="10" fillId="0" borderId="5" xfId="0" applyNumberFormat="1" applyFont="1" applyBorder="1"/>
    <xf numFmtId="164" fontId="5" fillId="0" borderId="0" xfId="0" applyNumberFormat="1" applyFont="1" applyBorder="1"/>
    <xf numFmtId="164" fontId="5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0" fontId="5" fillId="2" borderId="16" xfId="0" applyFont="1" applyFill="1" applyBorder="1"/>
    <xf numFmtId="0" fontId="10" fillId="0" borderId="7" xfId="0" applyFont="1" applyBorder="1"/>
    <xf numFmtId="0" fontId="5" fillId="0" borderId="0" xfId="0" applyFont="1"/>
    <xf numFmtId="164" fontId="5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0" fillId="0" borderId="0" xfId="0" applyFill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42" fontId="11" fillId="0" borderId="0" xfId="0" applyNumberFormat="1" applyFont="1" applyAlignment="1">
      <alignment horizontal="center" vertical="center" shrinkToFit="1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164" fontId="15" fillId="4" borderId="7" xfId="0" applyNumberFormat="1" applyFont="1" applyFill="1" applyBorder="1" applyAlignment="1">
      <alignment horizontal="right" vertical="center"/>
    </xf>
    <xf numFmtId="164" fontId="15" fillId="4" borderId="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right" vertical="center"/>
    </xf>
    <xf numFmtId="0" fontId="16" fillId="4" borderId="9" xfId="0" applyFont="1" applyFill="1" applyBorder="1" applyAlignment="1">
      <alignment horizontal="left"/>
    </xf>
    <xf numFmtId="0" fontId="17" fillId="4" borderId="10" xfId="0" applyFont="1" applyFill="1" applyBorder="1" applyAlignment="1">
      <alignment horizontal="left"/>
    </xf>
    <xf numFmtId="164" fontId="17" fillId="4" borderId="12" xfId="0" quotePrefix="1" applyNumberFormat="1" applyFont="1" applyFill="1" applyBorder="1" applyAlignment="1">
      <alignment horizontal="center" vertical="center"/>
    </xf>
    <xf numFmtId="164" fontId="17" fillId="4" borderId="11" xfId="0" quotePrefix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164" fontId="15" fillId="0" borderId="17" xfId="0" applyNumberFormat="1" applyFont="1" applyBorder="1" applyAlignment="1">
      <alignment horizontal="right" vertical="center" shrinkToFit="1"/>
    </xf>
    <xf numFmtId="164" fontId="15" fillId="0" borderId="3" xfId="0" applyNumberFormat="1" applyFont="1" applyBorder="1" applyAlignment="1">
      <alignment horizontal="right" vertical="center" shrinkToFit="1"/>
    </xf>
    <xf numFmtId="0" fontId="16" fillId="0" borderId="4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4" fontId="17" fillId="0" borderId="12" xfId="0" applyNumberFormat="1" applyFont="1" applyBorder="1" applyAlignment="1">
      <alignment horizontal="right" vertical="center" shrinkToFit="1"/>
    </xf>
    <xf numFmtId="0" fontId="19" fillId="0" borderId="4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164" fontId="15" fillId="0" borderId="13" xfId="0" applyNumberFormat="1" applyFont="1" applyBorder="1" applyAlignment="1">
      <alignment horizontal="right" vertical="center" shrinkToFit="1"/>
    </xf>
    <xf numFmtId="164" fontId="15" fillId="0" borderId="5" xfId="0" applyNumberFormat="1" applyFont="1" applyBorder="1" applyAlignment="1">
      <alignment horizontal="right" vertical="center" shrinkToFit="1"/>
    </xf>
    <xf numFmtId="0" fontId="19" fillId="0" borderId="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Fill="1"/>
    <xf numFmtId="164" fontId="17" fillId="0" borderId="11" xfId="0" applyNumberFormat="1" applyFont="1" applyBorder="1" applyAlignment="1">
      <alignment horizontal="right" vertical="center" shrinkToFit="1"/>
    </xf>
    <xf numFmtId="164" fontId="17" fillId="0" borderId="13" xfId="0" applyNumberFormat="1" applyFont="1" applyBorder="1" applyAlignment="1">
      <alignment horizontal="right" vertical="center" shrinkToFit="1"/>
    </xf>
    <xf numFmtId="164" fontId="17" fillId="0" borderId="5" xfId="0" applyNumberFormat="1" applyFont="1" applyBorder="1" applyAlignment="1">
      <alignment horizontal="right" vertical="center" shrinkToFit="1"/>
    </xf>
    <xf numFmtId="0" fontId="17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9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164" fontId="15" fillId="0" borderId="13" xfId="0" applyNumberFormat="1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164" fontId="15" fillId="0" borderId="16" xfId="0" applyNumberFormat="1" applyFont="1" applyBorder="1" applyAlignment="1">
      <alignment horizontal="right" vertical="center"/>
    </xf>
    <xf numFmtId="164" fontId="15" fillId="0" borderId="8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17" fillId="0" borderId="0" xfId="0" applyFont="1" applyAlignment="1"/>
    <xf numFmtId="164" fontId="22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shrinkToFit="1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130</xdr:row>
      <xdr:rowOff>0</xdr:rowOff>
    </xdr:from>
    <xdr:to>
      <xdr:col>6</xdr:col>
      <xdr:colOff>3177225</xdr:colOff>
      <xdr:row>130</xdr:row>
      <xdr:rowOff>0</xdr:rowOff>
    </xdr:to>
    <xdr:cxnSp macro="">
      <xdr:nvCxnSpPr>
        <xdr:cNvPr id="2" name="1 Conector recto"/>
        <xdr:cNvCxnSpPr/>
      </xdr:nvCxnSpPr>
      <xdr:spPr>
        <a:xfrm>
          <a:off x="8115300" y="19316700"/>
          <a:ext cx="2520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134</xdr:row>
      <xdr:rowOff>0</xdr:rowOff>
    </xdr:from>
    <xdr:to>
      <xdr:col>1</xdr:col>
      <xdr:colOff>2745317</xdr:colOff>
      <xdr:row>141</xdr:row>
      <xdr:rowOff>95250</xdr:rowOff>
    </xdr:to>
    <xdr:sp macro="" textlink="">
      <xdr:nvSpPr>
        <xdr:cNvPr id="3" name="5 Rectángulo"/>
        <xdr:cNvSpPr/>
      </xdr:nvSpPr>
      <xdr:spPr>
        <a:xfrm>
          <a:off x="1857375" y="20040600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</xdr:col>
      <xdr:colOff>1000125</xdr:colOff>
      <xdr:row>130</xdr:row>
      <xdr:rowOff>0</xdr:rowOff>
    </xdr:from>
    <xdr:to>
      <xdr:col>1</xdr:col>
      <xdr:colOff>3520125</xdr:colOff>
      <xdr:row>130</xdr:row>
      <xdr:rowOff>0</xdr:rowOff>
    </xdr:to>
    <xdr:cxnSp macro="">
      <xdr:nvCxnSpPr>
        <xdr:cNvPr id="4" name="7 Conector recto"/>
        <xdr:cNvCxnSpPr/>
      </xdr:nvCxnSpPr>
      <xdr:spPr>
        <a:xfrm>
          <a:off x="1466850" y="19316700"/>
          <a:ext cx="2520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465668</xdr:colOff>
      <xdr:row>289</xdr:row>
      <xdr:rowOff>0</xdr:rowOff>
    </xdr:from>
    <xdr:to>
      <xdr:col>15</xdr:col>
      <xdr:colOff>381001</xdr:colOff>
      <xdr:row>293</xdr:row>
      <xdr:rowOff>42333</xdr:rowOff>
    </xdr:to>
    <xdr:sp macro="" textlink="">
      <xdr:nvSpPr>
        <xdr:cNvPr id="2" name="1 Rectángulo"/>
        <xdr:cNvSpPr/>
      </xdr:nvSpPr>
      <xdr:spPr>
        <a:xfrm>
          <a:off x="8199968" y="46482000"/>
          <a:ext cx="905933" cy="6900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8</xdr:col>
      <xdr:colOff>338671</xdr:colOff>
      <xdr:row>283</xdr:row>
      <xdr:rowOff>2</xdr:rowOff>
    </xdr:from>
    <xdr:to>
      <xdr:col>13</xdr:col>
      <xdr:colOff>96421</xdr:colOff>
      <xdr:row>283</xdr:row>
      <xdr:rowOff>2</xdr:rowOff>
    </xdr:to>
    <xdr:cxnSp macro="">
      <xdr:nvCxnSpPr>
        <xdr:cNvPr id="3" name="4 Conector recto"/>
        <xdr:cNvCxnSpPr/>
      </xdr:nvCxnSpPr>
      <xdr:spPr>
        <a:xfrm>
          <a:off x="4310596" y="45481877"/>
          <a:ext cx="2510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522828</xdr:colOff>
      <xdr:row>283</xdr:row>
      <xdr:rowOff>4232</xdr:rowOff>
    </xdr:from>
    <xdr:to>
      <xdr:col>7</xdr:col>
      <xdr:colOff>79495</xdr:colOff>
      <xdr:row>283</xdr:row>
      <xdr:rowOff>4232</xdr:rowOff>
    </xdr:to>
    <xdr:cxnSp macro="">
      <xdr:nvCxnSpPr>
        <xdr:cNvPr id="4" name="4 Conector recto"/>
        <xdr:cNvCxnSpPr/>
      </xdr:nvCxnSpPr>
      <xdr:spPr>
        <a:xfrm>
          <a:off x="1056228" y="45486107"/>
          <a:ext cx="2509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465668</xdr:colOff>
      <xdr:row>289</xdr:row>
      <xdr:rowOff>0</xdr:rowOff>
    </xdr:from>
    <xdr:to>
      <xdr:col>15</xdr:col>
      <xdr:colOff>381001</xdr:colOff>
      <xdr:row>293</xdr:row>
      <xdr:rowOff>42333</xdr:rowOff>
    </xdr:to>
    <xdr:sp macro="" textlink="">
      <xdr:nvSpPr>
        <xdr:cNvPr id="5" name="1 Rectángulo"/>
        <xdr:cNvSpPr/>
      </xdr:nvSpPr>
      <xdr:spPr>
        <a:xfrm>
          <a:off x="8199968" y="46482000"/>
          <a:ext cx="905933" cy="6900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  <xdr:twoCellAnchor>
    <xdr:from>
      <xdr:col>8</xdr:col>
      <xdr:colOff>338671</xdr:colOff>
      <xdr:row>283</xdr:row>
      <xdr:rowOff>2</xdr:rowOff>
    </xdr:from>
    <xdr:to>
      <xdr:col>13</xdr:col>
      <xdr:colOff>96421</xdr:colOff>
      <xdr:row>283</xdr:row>
      <xdr:rowOff>2</xdr:rowOff>
    </xdr:to>
    <xdr:cxnSp macro="">
      <xdr:nvCxnSpPr>
        <xdr:cNvPr id="6" name="4 Conector recto"/>
        <xdr:cNvCxnSpPr/>
      </xdr:nvCxnSpPr>
      <xdr:spPr>
        <a:xfrm>
          <a:off x="4310596" y="45481877"/>
          <a:ext cx="2510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522828</xdr:colOff>
      <xdr:row>283</xdr:row>
      <xdr:rowOff>4232</xdr:rowOff>
    </xdr:from>
    <xdr:to>
      <xdr:col>7</xdr:col>
      <xdr:colOff>79495</xdr:colOff>
      <xdr:row>283</xdr:row>
      <xdr:rowOff>4232</xdr:rowOff>
    </xdr:to>
    <xdr:cxnSp macro="">
      <xdr:nvCxnSpPr>
        <xdr:cNvPr id="7" name="4 Conector recto"/>
        <xdr:cNvCxnSpPr/>
      </xdr:nvCxnSpPr>
      <xdr:spPr>
        <a:xfrm>
          <a:off x="1056228" y="45486107"/>
          <a:ext cx="2509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selection activeCell="B11" sqref="B11"/>
    </sheetView>
  </sheetViews>
  <sheetFormatPr baseColWidth="10" defaultRowHeight="15" x14ac:dyDescent="0.25"/>
  <cols>
    <col min="1" max="1" width="7" customWidth="1"/>
    <col min="2" max="2" width="67.5703125" customWidth="1"/>
    <col min="3" max="4" width="14.7109375" customWidth="1"/>
    <col min="5" max="5" width="0.7109375" customWidth="1"/>
    <col min="6" max="6" width="7.140625" customWidth="1"/>
    <col min="7" max="7" width="57.85546875" customWidth="1"/>
    <col min="8" max="9" width="14.7109375" customWidth="1"/>
  </cols>
  <sheetData>
    <row r="1" spans="1:9" x14ac:dyDescent="0.25">
      <c r="A1" s="1"/>
      <c r="B1" s="2"/>
      <c r="C1" s="3"/>
      <c r="D1" s="3"/>
      <c r="E1" s="2"/>
      <c r="F1" s="2"/>
      <c r="G1" s="2"/>
      <c r="H1" s="3"/>
      <c r="I1" s="4"/>
    </row>
    <row r="2" spans="1:9" ht="15.75" x14ac:dyDescent="0.25">
      <c r="A2" s="57" t="s">
        <v>0</v>
      </c>
      <c r="B2" s="58"/>
      <c r="C2" s="58"/>
      <c r="D2" s="58"/>
      <c r="E2" s="58"/>
      <c r="F2" s="58"/>
      <c r="G2" s="58"/>
      <c r="H2" s="58"/>
      <c r="I2" s="59"/>
    </row>
    <row r="3" spans="1:9" ht="15.75" x14ac:dyDescent="0.25">
      <c r="A3" s="57" t="s">
        <v>1</v>
      </c>
      <c r="B3" s="58"/>
      <c r="C3" s="58"/>
      <c r="D3" s="58"/>
      <c r="E3" s="58"/>
      <c r="F3" s="58"/>
      <c r="G3" s="58"/>
      <c r="H3" s="58"/>
      <c r="I3" s="59"/>
    </row>
    <row r="4" spans="1:9" x14ac:dyDescent="0.25">
      <c r="A4" s="60" t="s">
        <v>2</v>
      </c>
      <c r="B4" s="61"/>
      <c r="C4" s="61"/>
      <c r="D4" s="61"/>
      <c r="E4" s="61"/>
      <c r="F4" s="61"/>
      <c r="G4" s="61"/>
      <c r="H4" s="61"/>
      <c r="I4" s="62"/>
    </row>
    <row r="5" spans="1:9" x14ac:dyDescent="0.25">
      <c r="A5" s="5"/>
      <c r="B5" s="5"/>
      <c r="C5" s="6"/>
      <c r="D5" s="6"/>
      <c r="E5" s="5"/>
      <c r="F5" s="5"/>
      <c r="G5" s="5"/>
      <c r="H5" s="6"/>
      <c r="I5" s="6"/>
    </row>
    <row r="6" spans="1:9" x14ac:dyDescent="0.25">
      <c r="A6" s="7" t="s">
        <v>3</v>
      </c>
      <c r="B6" s="8" t="s">
        <v>4</v>
      </c>
      <c r="C6" s="9" t="s">
        <v>5</v>
      </c>
      <c r="D6" s="10" t="s">
        <v>6</v>
      </c>
      <c r="E6" s="11"/>
      <c r="F6" s="7" t="s">
        <v>3</v>
      </c>
      <c r="G6" s="8" t="s">
        <v>7</v>
      </c>
      <c r="H6" s="9" t="s">
        <v>5</v>
      </c>
      <c r="I6" s="10" t="s">
        <v>6</v>
      </c>
    </row>
    <row r="7" spans="1:9" x14ac:dyDescent="0.25">
      <c r="A7" s="12"/>
      <c r="B7" s="13" t="s">
        <v>8</v>
      </c>
      <c r="C7" s="14"/>
      <c r="D7" s="15"/>
      <c r="E7" s="16"/>
      <c r="F7" s="12"/>
      <c r="G7" s="13" t="s">
        <v>9</v>
      </c>
      <c r="H7" s="17"/>
      <c r="I7" s="18"/>
    </row>
    <row r="8" spans="1:9" x14ac:dyDescent="0.25">
      <c r="A8" s="12" t="s">
        <v>10</v>
      </c>
      <c r="B8" s="13" t="s">
        <v>11</v>
      </c>
      <c r="C8" s="19">
        <f>SUM(C9:C15)</f>
        <v>3491472.9400000004</v>
      </c>
      <c r="D8" s="20">
        <f>SUM(D9:D15)</f>
        <v>1762030.9100000001</v>
      </c>
      <c r="E8" s="16"/>
      <c r="F8" s="12" t="s">
        <v>12</v>
      </c>
      <c r="G8" s="13" t="s">
        <v>13</v>
      </c>
      <c r="H8" s="19">
        <f>SUM(H9:H17)</f>
        <v>2290097.58</v>
      </c>
      <c r="I8" s="20">
        <f>SUM(I9:I17)</f>
        <v>2396473.6300000004</v>
      </c>
    </row>
    <row r="9" spans="1:9" x14ac:dyDescent="0.25">
      <c r="A9" s="21" t="s">
        <v>14</v>
      </c>
      <c r="B9" s="22" t="s">
        <v>15</v>
      </c>
      <c r="C9" s="17">
        <v>610650.53</v>
      </c>
      <c r="D9" s="18">
        <v>40061.339999999997</v>
      </c>
      <c r="E9" s="16"/>
      <c r="F9" s="21" t="s">
        <v>16</v>
      </c>
      <c r="G9" s="22" t="s">
        <v>17</v>
      </c>
      <c r="H9" s="17">
        <v>703393</v>
      </c>
      <c r="I9" s="18">
        <v>839895.16</v>
      </c>
    </row>
    <row r="10" spans="1:9" x14ac:dyDescent="0.25">
      <c r="A10" s="21" t="s">
        <v>18</v>
      </c>
      <c r="B10" s="22" t="s">
        <v>19</v>
      </c>
      <c r="C10" s="17">
        <v>2880822.41</v>
      </c>
      <c r="D10" s="18">
        <v>1721969.57</v>
      </c>
      <c r="E10" s="16"/>
      <c r="F10" s="21" t="s">
        <v>20</v>
      </c>
      <c r="G10" s="22" t="s">
        <v>21</v>
      </c>
      <c r="H10" s="17">
        <v>1048073.37</v>
      </c>
      <c r="I10" s="18">
        <v>1068820.04</v>
      </c>
    </row>
    <row r="11" spans="1:9" x14ac:dyDescent="0.25">
      <c r="A11" s="21" t="s">
        <v>22</v>
      </c>
      <c r="B11" s="22" t="s">
        <v>23</v>
      </c>
      <c r="C11" s="17">
        <v>0</v>
      </c>
      <c r="D11" s="18">
        <v>0</v>
      </c>
      <c r="E11" s="16"/>
      <c r="F11" s="21" t="s">
        <v>24</v>
      </c>
      <c r="G11" s="22" t="s">
        <v>25</v>
      </c>
      <c r="H11" s="17">
        <v>0</v>
      </c>
      <c r="I11" s="18">
        <v>0</v>
      </c>
    </row>
    <row r="12" spans="1:9" x14ac:dyDescent="0.25">
      <c r="A12" s="21" t="s">
        <v>26</v>
      </c>
      <c r="B12" s="22" t="s">
        <v>27</v>
      </c>
      <c r="C12" s="17">
        <v>0</v>
      </c>
      <c r="D12" s="18">
        <v>0</v>
      </c>
      <c r="E12" s="16"/>
      <c r="F12" s="21" t="s">
        <v>28</v>
      </c>
      <c r="G12" s="22" t="s">
        <v>29</v>
      </c>
      <c r="H12" s="17">
        <v>0</v>
      </c>
      <c r="I12" s="18">
        <v>0</v>
      </c>
    </row>
    <row r="13" spans="1:9" x14ac:dyDescent="0.25">
      <c r="A13" s="21" t="s">
        <v>30</v>
      </c>
      <c r="B13" s="22" t="s">
        <v>31</v>
      </c>
      <c r="C13" s="17">
        <v>0</v>
      </c>
      <c r="D13" s="18">
        <v>0</v>
      </c>
      <c r="E13" s="16"/>
      <c r="F13" s="21" t="s">
        <v>32</v>
      </c>
      <c r="G13" s="22" t="s">
        <v>33</v>
      </c>
      <c r="H13" s="17">
        <v>0</v>
      </c>
      <c r="I13" s="18">
        <v>0</v>
      </c>
    </row>
    <row r="14" spans="1:9" ht="22.5" x14ac:dyDescent="0.25">
      <c r="A14" s="21" t="s">
        <v>34</v>
      </c>
      <c r="B14" s="22" t="s">
        <v>35</v>
      </c>
      <c r="C14" s="17">
        <v>0</v>
      </c>
      <c r="D14" s="18">
        <v>0</v>
      </c>
      <c r="E14" s="16"/>
      <c r="F14" s="21" t="s">
        <v>36</v>
      </c>
      <c r="G14" s="22" t="s">
        <v>37</v>
      </c>
      <c r="H14" s="17">
        <v>0</v>
      </c>
      <c r="I14" s="18">
        <v>0</v>
      </c>
    </row>
    <row r="15" spans="1:9" x14ac:dyDescent="0.25">
      <c r="A15" s="21" t="s">
        <v>38</v>
      </c>
      <c r="B15" s="22" t="s">
        <v>39</v>
      </c>
      <c r="C15" s="17">
        <v>0</v>
      </c>
      <c r="D15" s="18">
        <v>0</v>
      </c>
      <c r="E15" s="16"/>
      <c r="F15" s="21" t="s">
        <v>40</v>
      </c>
      <c r="G15" s="22" t="s">
        <v>41</v>
      </c>
      <c r="H15" s="17">
        <v>538631.21</v>
      </c>
      <c r="I15" s="18">
        <v>487758.43</v>
      </c>
    </row>
    <row r="16" spans="1:9" x14ac:dyDescent="0.25">
      <c r="A16" s="21"/>
      <c r="B16" s="22"/>
      <c r="C16" s="17"/>
      <c r="D16" s="18"/>
      <c r="E16" s="16"/>
      <c r="F16" s="21" t="s">
        <v>42</v>
      </c>
      <c r="G16" s="22" t="s">
        <v>43</v>
      </c>
      <c r="H16" s="17">
        <v>0</v>
      </c>
      <c r="I16" s="18">
        <v>0</v>
      </c>
    </row>
    <row r="17" spans="1:9" x14ac:dyDescent="0.25">
      <c r="A17" s="12" t="s">
        <v>44</v>
      </c>
      <c r="B17" s="13" t="s">
        <v>45</v>
      </c>
      <c r="C17" s="19">
        <f>SUM(C18:C24)</f>
        <v>1900</v>
      </c>
      <c r="D17" s="20">
        <f>SUM(D18:D24)</f>
        <v>0</v>
      </c>
      <c r="E17" s="16"/>
      <c r="F17" s="21" t="s">
        <v>46</v>
      </c>
      <c r="G17" s="22" t="s">
        <v>47</v>
      </c>
      <c r="H17" s="17">
        <v>0</v>
      </c>
      <c r="I17" s="18">
        <v>0</v>
      </c>
    </row>
    <row r="18" spans="1:9" x14ac:dyDescent="0.25">
      <c r="A18" s="21" t="s">
        <v>48</v>
      </c>
      <c r="B18" s="22" t="s">
        <v>49</v>
      </c>
      <c r="C18" s="17">
        <v>0</v>
      </c>
      <c r="D18" s="18">
        <v>0</v>
      </c>
      <c r="E18" s="16"/>
      <c r="F18" s="21"/>
      <c r="G18" s="22"/>
      <c r="H18" s="17"/>
      <c r="I18" s="18"/>
    </row>
    <row r="19" spans="1:9" x14ac:dyDescent="0.25">
      <c r="A19" s="21" t="s">
        <v>50</v>
      </c>
      <c r="B19" s="22" t="s">
        <v>51</v>
      </c>
      <c r="C19" s="17">
        <v>0</v>
      </c>
      <c r="D19" s="18">
        <v>0</v>
      </c>
      <c r="E19" s="16"/>
      <c r="F19" s="12" t="s">
        <v>52</v>
      </c>
      <c r="G19" s="13" t="s">
        <v>53</v>
      </c>
      <c r="H19" s="19">
        <f>SUM(H20:H22)</f>
        <v>0</v>
      </c>
      <c r="I19" s="20">
        <f>SUM(I20:I22)</f>
        <v>0</v>
      </c>
    </row>
    <row r="20" spans="1:9" x14ac:dyDescent="0.25">
      <c r="A20" s="21" t="s">
        <v>54</v>
      </c>
      <c r="B20" s="22" t="s">
        <v>55</v>
      </c>
      <c r="C20" s="17">
        <v>1900</v>
      </c>
      <c r="D20" s="18">
        <v>0</v>
      </c>
      <c r="E20" s="16"/>
      <c r="F20" s="21" t="s">
        <v>56</v>
      </c>
      <c r="G20" s="22" t="s">
        <v>57</v>
      </c>
      <c r="H20" s="17">
        <v>0</v>
      </c>
      <c r="I20" s="18">
        <v>0</v>
      </c>
    </row>
    <row r="21" spans="1:9" x14ac:dyDescent="0.25">
      <c r="A21" s="21" t="s">
        <v>58</v>
      </c>
      <c r="B21" s="22" t="s">
        <v>59</v>
      </c>
      <c r="C21" s="17">
        <v>0</v>
      </c>
      <c r="D21" s="18">
        <v>0</v>
      </c>
      <c r="E21" s="16"/>
      <c r="F21" s="21" t="s">
        <v>60</v>
      </c>
      <c r="G21" s="22" t="s">
        <v>61</v>
      </c>
      <c r="H21" s="17">
        <v>0</v>
      </c>
      <c r="I21" s="18">
        <v>0</v>
      </c>
    </row>
    <row r="22" spans="1:9" x14ac:dyDescent="0.25">
      <c r="A22" s="21" t="s">
        <v>62</v>
      </c>
      <c r="B22" s="22" t="s">
        <v>63</v>
      </c>
      <c r="C22" s="17">
        <v>0</v>
      </c>
      <c r="D22" s="18">
        <v>0</v>
      </c>
      <c r="E22" s="16"/>
      <c r="F22" s="21" t="s">
        <v>64</v>
      </c>
      <c r="G22" s="22" t="s">
        <v>65</v>
      </c>
      <c r="H22" s="17">
        <v>0</v>
      </c>
      <c r="I22" s="18">
        <v>0</v>
      </c>
    </row>
    <row r="23" spans="1:9" x14ac:dyDescent="0.25">
      <c r="A23" s="21" t="s">
        <v>66</v>
      </c>
      <c r="B23" s="22" t="s">
        <v>67</v>
      </c>
      <c r="C23" s="17">
        <v>0</v>
      </c>
      <c r="D23" s="18">
        <v>0</v>
      </c>
      <c r="E23" s="16"/>
      <c r="F23" s="21"/>
      <c r="G23" s="22"/>
      <c r="H23" s="17"/>
      <c r="I23" s="18"/>
    </row>
    <row r="24" spans="1:9" x14ac:dyDescent="0.25">
      <c r="A24" s="21" t="s">
        <v>68</v>
      </c>
      <c r="B24" s="22" t="s">
        <v>69</v>
      </c>
      <c r="C24" s="17">
        <v>0</v>
      </c>
      <c r="D24" s="18">
        <v>0</v>
      </c>
      <c r="E24" s="16"/>
      <c r="F24" s="12" t="s">
        <v>70</v>
      </c>
      <c r="G24" s="13" t="s">
        <v>71</v>
      </c>
      <c r="H24" s="19">
        <f>SUM(H25:H27)</f>
        <v>1492944.2</v>
      </c>
      <c r="I24" s="20">
        <f>SUM(I25:I27)</f>
        <v>1628666.4</v>
      </c>
    </row>
    <row r="25" spans="1:9" x14ac:dyDescent="0.25">
      <c r="A25" s="21"/>
      <c r="B25" s="22"/>
      <c r="C25" s="17"/>
      <c r="D25" s="18"/>
      <c r="E25" s="16"/>
      <c r="F25" s="21" t="s">
        <v>72</v>
      </c>
      <c r="G25" s="22" t="s">
        <v>73</v>
      </c>
      <c r="H25" s="17">
        <v>1492944.2</v>
      </c>
      <c r="I25" s="18">
        <v>1628666.4</v>
      </c>
    </row>
    <row r="26" spans="1:9" x14ac:dyDescent="0.25">
      <c r="A26" s="12" t="s">
        <v>74</v>
      </c>
      <c r="B26" s="13" t="s">
        <v>75</v>
      </c>
      <c r="C26" s="19">
        <f>SUM(C27:C31)</f>
        <v>0</v>
      </c>
      <c r="D26" s="20">
        <f>SUM(D27:D31)</f>
        <v>0</v>
      </c>
      <c r="E26" s="16"/>
      <c r="F26" s="21" t="s">
        <v>76</v>
      </c>
      <c r="G26" s="22" t="s">
        <v>77</v>
      </c>
      <c r="H26" s="17">
        <v>0</v>
      </c>
      <c r="I26" s="18">
        <v>0</v>
      </c>
    </row>
    <row r="27" spans="1:9" x14ac:dyDescent="0.25">
      <c r="A27" s="21" t="s">
        <v>78</v>
      </c>
      <c r="B27" s="22" t="s">
        <v>79</v>
      </c>
      <c r="C27" s="17">
        <v>0</v>
      </c>
      <c r="D27" s="18">
        <v>0</v>
      </c>
      <c r="E27" s="16"/>
      <c r="F27" s="21" t="s">
        <v>80</v>
      </c>
      <c r="G27" s="22" t="s">
        <v>81</v>
      </c>
      <c r="H27" s="17">
        <v>0</v>
      </c>
      <c r="I27" s="18">
        <v>0</v>
      </c>
    </row>
    <row r="28" spans="1:9" x14ac:dyDescent="0.25">
      <c r="A28" s="21" t="s">
        <v>82</v>
      </c>
      <c r="B28" s="22" t="s">
        <v>83</v>
      </c>
      <c r="C28" s="17">
        <v>0</v>
      </c>
      <c r="D28" s="18">
        <v>0</v>
      </c>
      <c r="E28" s="16"/>
      <c r="F28" s="21"/>
      <c r="G28" s="22"/>
      <c r="H28" s="17"/>
      <c r="I28" s="18"/>
    </row>
    <row r="29" spans="1:9" x14ac:dyDescent="0.25">
      <c r="A29" s="21" t="s">
        <v>84</v>
      </c>
      <c r="B29" s="22" t="s">
        <v>85</v>
      </c>
      <c r="C29" s="17">
        <v>0</v>
      </c>
      <c r="D29" s="18">
        <v>0</v>
      </c>
      <c r="E29" s="16"/>
      <c r="F29" s="12" t="s">
        <v>86</v>
      </c>
      <c r="G29" s="13" t="s">
        <v>87</v>
      </c>
      <c r="H29" s="19">
        <f>SUM(H30:H31)</f>
        <v>0</v>
      </c>
      <c r="I29" s="20">
        <f>SUM(I30:I31)</f>
        <v>0</v>
      </c>
    </row>
    <row r="30" spans="1:9" x14ac:dyDescent="0.25">
      <c r="A30" s="21" t="s">
        <v>88</v>
      </c>
      <c r="B30" s="22" t="s">
        <v>89</v>
      </c>
      <c r="C30" s="17">
        <v>0</v>
      </c>
      <c r="D30" s="18">
        <v>0</v>
      </c>
      <c r="E30" s="16"/>
      <c r="F30" s="21" t="s">
        <v>90</v>
      </c>
      <c r="G30" s="22" t="s">
        <v>91</v>
      </c>
      <c r="H30" s="17">
        <v>0</v>
      </c>
      <c r="I30" s="18">
        <v>0</v>
      </c>
    </row>
    <row r="31" spans="1:9" x14ac:dyDescent="0.25">
      <c r="A31" s="21" t="s">
        <v>92</v>
      </c>
      <c r="B31" s="22" t="s">
        <v>93</v>
      </c>
      <c r="C31" s="17">
        <v>0</v>
      </c>
      <c r="D31" s="18">
        <v>0</v>
      </c>
      <c r="E31" s="16"/>
      <c r="F31" s="21" t="s">
        <v>94</v>
      </c>
      <c r="G31" s="22" t="s">
        <v>95</v>
      </c>
      <c r="H31" s="17">
        <v>0</v>
      </c>
      <c r="I31" s="18">
        <v>0</v>
      </c>
    </row>
    <row r="32" spans="1:9" x14ac:dyDescent="0.25">
      <c r="A32" s="21"/>
      <c r="B32" s="22"/>
      <c r="C32" s="17"/>
      <c r="D32" s="18"/>
      <c r="E32" s="16"/>
      <c r="F32" s="21"/>
      <c r="G32" s="22"/>
      <c r="H32" s="17"/>
      <c r="I32" s="18"/>
    </row>
    <row r="33" spans="1:9" x14ac:dyDescent="0.25">
      <c r="A33" s="12" t="s">
        <v>96</v>
      </c>
      <c r="B33" s="13" t="s">
        <v>97</v>
      </c>
      <c r="C33" s="19">
        <f>SUM(C34:C38)</f>
        <v>0</v>
      </c>
      <c r="D33" s="20">
        <f>SUM(D34:D38)</f>
        <v>0</v>
      </c>
      <c r="E33" s="16"/>
      <c r="F33" s="12" t="s">
        <v>98</v>
      </c>
      <c r="G33" s="13" t="s">
        <v>99</v>
      </c>
      <c r="H33" s="19">
        <f>SUM(H34:H36)</f>
        <v>0</v>
      </c>
      <c r="I33" s="20">
        <f>SUM(I34:I36)</f>
        <v>0</v>
      </c>
    </row>
    <row r="34" spans="1:9" x14ac:dyDescent="0.25">
      <c r="A34" s="21" t="s">
        <v>100</v>
      </c>
      <c r="B34" s="22" t="s">
        <v>101</v>
      </c>
      <c r="C34" s="17">
        <v>0</v>
      </c>
      <c r="D34" s="18">
        <v>0</v>
      </c>
      <c r="E34" s="16"/>
      <c r="F34" s="21" t="s">
        <v>102</v>
      </c>
      <c r="G34" s="22" t="s">
        <v>103</v>
      </c>
      <c r="H34" s="17">
        <v>0</v>
      </c>
      <c r="I34" s="18">
        <v>0</v>
      </c>
    </row>
    <row r="35" spans="1:9" x14ac:dyDescent="0.25">
      <c r="A35" s="21" t="s">
        <v>104</v>
      </c>
      <c r="B35" s="22" t="s">
        <v>105</v>
      </c>
      <c r="C35" s="17">
        <v>0</v>
      </c>
      <c r="D35" s="18">
        <v>0</v>
      </c>
      <c r="E35" s="16"/>
      <c r="F35" s="21" t="s">
        <v>106</v>
      </c>
      <c r="G35" s="22" t="s">
        <v>107</v>
      </c>
      <c r="H35" s="17">
        <v>0</v>
      </c>
      <c r="I35" s="18">
        <v>0</v>
      </c>
    </row>
    <row r="36" spans="1:9" x14ac:dyDescent="0.25">
      <c r="A36" s="21" t="s">
        <v>108</v>
      </c>
      <c r="B36" s="22" t="s">
        <v>109</v>
      </c>
      <c r="C36" s="17">
        <v>0</v>
      </c>
      <c r="D36" s="18">
        <v>0</v>
      </c>
      <c r="E36" s="16"/>
      <c r="F36" s="21" t="s">
        <v>110</v>
      </c>
      <c r="G36" s="22" t="s">
        <v>111</v>
      </c>
      <c r="H36" s="17">
        <v>0</v>
      </c>
      <c r="I36" s="18">
        <v>0</v>
      </c>
    </row>
    <row r="37" spans="1:9" x14ac:dyDescent="0.25">
      <c r="A37" s="21" t="s">
        <v>112</v>
      </c>
      <c r="B37" s="22" t="s">
        <v>113</v>
      </c>
      <c r="C37" s="17">
        <v>0</v>
      </c>
      <c r="D37" s="18">
        <v>0</v>
      </c>
      <c r="E37" s="16"/>
      <c r="F37" s="21"/>
      <c r="G37" s="22"/>
      <c r="H37" s="17"/>
      <c r="I37" s="18"/>
    </row>
    <row r="38" spans="1:9" x14ac:dyDescent="0.25">
      <c r="A38" s="21" t="s">
        <v>114</v>
      </c>
      <c r="B38" s="22" t="s">
        <v>115</v>
      </c>
      <c r="C38" s="17">
        <v>0</v>
      </c>
      <c r="D38" s="18">
        <v>0</v>
      </c>
      <c r="E38" s="16"/>
      <c r="F38" s="12" t="s">
        <v>116</v>
      </c>
      <c r="G38" s="13" t="s">
        <v>117</v>
      </c>
      <c r="H38" s="19">
        <f>SUM(H39:H44)</f>
        <v>0</v>
      </c>
      <c r="I38" s="20">
        <f>SUM(I39:I44)</f>
        <v>0</v>
      </c>
    </row>
    <row r="39" spans="1:9" x14ac:dyDescent="0.25">
      <c r="A39" s="21"/>
      <c r="B39" s="22"/>
      <c r="C39" s="17"/>
      <c r="D39" s="18"/>
      <c r="E39" s="16"/>
      <c r="F39" s="21" t="s">
        <v>118</v>
      </c>
      <c r="G39" s="22" t="s">
        <v>119</v>
      </c>
      <c r="H39" s="17">
        <v>0</v>
      </c>
      <c r="I39" s="18">
        <v>0</v>
      </c>
    </row>
    <row r="40" spans="1:9" x14ac:dyDescent="0.25">
      <c r="A40" s="12" t="s">
        <v>120</v>
      </c>
      <c r="B40" s="13" t="s">
        <v>121</v>
      </c>
      <c r="C40" s="19">
        <f>C41</f>
        <v>0</v>
      </c>
      <c r="D40" s="20">
        <f>D41</f>
        <v>0</v>
      </c>
      <c r="E40" s="16"/>
      <c r="F40" s="21" t="s">
        <v>122</v>
      </c>
      <c r="G40" s="22" t="s">
        <v>123</v>
      </c>
      <c r="H40" s="17">
        <v>0</v>
      </c>
      <c r="I40" s="18">
        <v>0</v>
      </c>
    </row>
    <row r="41" spans="1:9" x14ac:dyDescent="0.25">
      <c r="A41" s="21" t="s">
        <v>124</v>
      </c>
      <c r="B41" s="22" t="s">
        <v>125</v>
      </c>
      <c r="C41" s="17">
        <v>0</v>
      </c>
      <c r="D41" s="18">
        <v>0</v>
      </c>
      <c r="E41" s="16"/>
      <c r="F41" s="21" t="s">
        <v>126</v>
      </c>
      <c r="G41" s="22" t="s">
        <v>127</v>
      </c>
      <c r="H41" s="17">
        <v>0</v>
      </c>
      <c r="I41" s="18">
        <v>0</v>
      </c>
    </row>
    <row r="42" spans="1:9" x14ac:dyDescent="0.25">
      <c r="A42" s="21"/>
      <c r="B42" s="22"/>
      <c r="C42" s="17"/>
      <c r="D42" s="18"/>
      <c r="E42" s="16"/>
      <c r="F42" s="21" t="s">
        <v>128</v>
      </c>
      <c r="G42" s="22" t="s">
        <v>129</v>
      </c>
      <c r="H42" s="17">
        <v>0</v>
      </c>
      <c r="I42" s="18">
        <v>0</v>
      </c>
    </row>
    <row r="43" spans="1:9" x14ac:dyDescent="0.25">
      <c r="A43" s="12" t="s">
        <v>130</v>
      </c>
      <c r="B43" s="13" t="s">
        <v>131</v>
      </c>
      <c r="C43" s="19">
        <f>SUM(C44:C45)</f>
        <v>0</v>
      </c>
      <c r="D43" s="20">
        <f>SUM(D44:D45)</f>
        <v>0</v>
      </c>
      <c r="E43" s="16"/>
      <c r="F43" s="21" t="s">
        <v>132</v>
      </c>
      <c r="G43" s="22" t="s">
        <v>133</v>
      </c>
      <c r="H43" s="17">
        <v>0</v>
      </c>
      <c r="I43" s="18">
        <v>0</v>
      </c>
    </row>
    <row r="44" spans="1:9" x14ac:dyDescent="0.25">
      <c r="A44" s="21" t="s">
        <v>134</v>
      </c>
      <c r="B44" s="22" t="s">
        <v>135</v>
      </c>
      <c r="C44" s="17">
        <v>0</v>
      </c>
      <c r="D44" s="18">
        <v>0</v>
      </c>
      <c r="E44" s="16"/>
      <c r="F44" s="21" t="s">
        <v>136</v>
      </c>
      <c r="G44" s="22" t="s">
        <v>137</v>
      </c>
      <c r="H44" s="17">
        <v>0</v>
      </c>
      <c r="I44" s="18">
        <v>0</v>
      </c>
    </row>
    <row r="45" spans="1:9" x14ac:dyDescent="0.25">
      <c r="A45" s="21" t="s">
        <v>138</v>
      </c>
      <c r="B45" s="22" t="s">
        <v>139</v>
      </c>
      <c r="C45" s="17">
        <v>0</v>
      </c>
      <c r="D45" s="18">
        <v>0</v>
      </c>
      <c r="E45" s="16"/>
      <c r="F45" s="21"/>
      <c r="G45" s="22"/>
      <c r="H45" s="17"/>
      <c r="I45" s="18"/>
    </row>
    <row r="46" spans="1:9" x14ac:dyDescent="0.25">
      <c r="A46" s="21"/>
      <c r="B46" s="22"/>
      <c r="C46" s="17"/>
      <c r="D46" s="18"/>
      <c r="E46" s="16"/>
      <c r="F46" s="12" t="s">
        <v>140</v>
      </c>
      <c r="G46" s="13" t="s">
        <v>141</v>
      </c>
      <c r="H46" s="19">
        <f>SUM(H47:H49)</f>
        <v>0</v>
      </c>
      <c r="I46" s="20">
        <f>SUM(I47:I49)</f>
        <v>0</v>
      </c>
    </row>
    <row r="47" spans="1:9" x14ac:dyDescent="0.25">
      <c r="A47" s="12" t="s">
        <v>142</v>
      </c>
      <c r="B47" s="13" t="s">
        <v>143</v>
      </c>
      <c r="C47" s="19">
        <f>SUM(C48:C51)</f>
        <v>0</v>
      </c>
      <c r="D47" s="20">
        <f>SUM(D48:D51)</f>
        <v>0</v>
      </c>
      <c r="E47" s="16"/>
      <c r="F47" s="21" t="s">
        <v>144</v>
      </c>
      <c r="G47" s="22" t="s">
        <v>145</v>
      </c>
      <c r="H47" s="17">
        <v>0</v>
      </c>
      <c r="I47" s="18">
        <v>0</v>
      </c>
    </row>
    <row r="48" spans="1:9" x14ac:dyDescent="0.25">
      <c r="A48" s="21" t="s">
        <v>146</v>
      </c>
      <c r="B48" s="22" t="s">
        <v>147</v>
      </c>
      <c r="C48" s="17">
        <v>0</v>
      </c>
      <c r="D48" s="18">
        <v>0</v>
      </c>
      <c r="E48" s="16"/>
      <c r="F48" s="21" t="s">
        <v>148</v>
      </c>
      <c r="G48" s="22" t="s">
        <v>149</v>
      </c>
      <c r="H48" s="17">
        <v>0</v>
      </c>
      <c r="I48" s="18">
        <v>0</v>
      </c>
    </row>
    <row r="49" spans="1:9" x14ac:dyDescent="0.25">
      <c r="A49" s="21" t="s">
        <v>150</v>
      </c>
      <c r="B49" s="22" t="s">
        <v>151</v>
      </c>
      <c r="C49" s="17">
        <v>0</v>
      </c>
      <c r="D49" s="18">
        <v>0</v>
      </c>
      <c r="E49" s="16"/>
      <c r="F49" s="21" t="s">
        <v>152</v>
      </c>
      <c r="G49" s="22" t="s">
        <v>153</v>
      </c>
      <c r="H49" s="17">
        <v>0</v>
      </c>
      <c r="I49" s="18">
        <v>0</v>
      </c>
    </row>
    <row r="50" spans="1:9" x14ac:dyDescent="0.25">
      <c r="A50" s="21" t="s">
        <v>154</v>
      </c>
      <c r="B50" s="22" t="s">
        <v>155</v>
      </c>
      <c r="C50" s="17">
        <v>0</v>
      </c>
      <c r="D50" s="18">
        <v>0</v>
      </c>
      <c r="E50" s="16"/>
      <c r="F50" s="21"/>
      <c r="G50" s="22"/>
      <c r="H50" s="17"/>
      <c r="I50" s="18"/>
    </row>
    <row r="51" spans="1:9" x14ac:dyDescent="0.25">
      <c r="A51" s="21">
        <v>1194</v>
      </c>
      <c r="B51" s="23" t="s">
        <v>156</v>
      </c>
      <c r="C51" s="17">
        <v>0</v>
      </c>
      <c r="D51" s="17">
        <v>0</v>
      </c>
      <c r="E51" s="16"/>
      <c r="F51" s="12" t="s">
        <v>157</v>
      </c>
      <c r="G51" s="13" t="s">
        <v>158</v>
      </c>
      <c r="H51" s="19">
        <f>SUM(H52:H54)</f>
        <v>0</v>
      </c>
      <c r="I51" s="20">
        <f>SUM(I52:I54)</f>
        <v>0</v>
      </c>
    </row>
    <row r="52" spans="1:9" x14ac:dyDescent="0.25">
      <c r="A52" s="21"/>
      <c r="B52" s="24" t="s">
        <v>159</v>
      </c>
      <c r="C52" s="25">
        <f>C8+C17+C26+C33+C40+C43+C47</f>
        <v>3493372.9400000004</v>
      </c>
      <c r="D52" s="26">
        <f>D8+D17+D26+D33+D40+D43+D47</f>
        <v>1762030.9100000001</v>
      </c>
      <c r="E52" s="27"/>
      <c r="F52" s="21" t="s">
        <v>160</v>
      </c>
      <c r="G52" s="22" t="s">
        <v>161</v>
      </c>
      <c r="H52" s="17">
        <v>0</v>
      </c>
      <c r="I52" s="18">
        <v>0</v>
      </c>
    </row>
    <row r="53" spans="1:9" x14ac:dyDescent="0.25">
      <c r="A53" s="21"/>
      <c r="B53" s="22"/>
      <c r="C53" s="17"/>
      <c r="D53" s="18"/>
      <c r="E53" s="27"/>
      <c r="F53" s="21" t="s">
        <v>162</v>
      </c>
      <c r="G53" s="22" t="s">
        <v>163</v>
      </c>
      <c r="H53" s="17">
        <v>0</v>
      </c>
      <c r="I53" s="18">
        <v>0</v>
      </c>
    </row>
    <row r="54" spans="1:9" x14ac:dyDescent="0.25">
      <c r="A54" s="12"/>
      <c r="B54" s="13" t="s">
        <v>164</v>
      </c>
      <c r="C54" s="14"/>
      <c r="D54" s="15"/>
      <c r="E54" s="16"/>
      <c r="F54" s="21" t="s">
        <v>165</v>
      </c>
      <c r="G54" s="22" t="s">
        <v>166</v>
      </c>
      <c r="H54" s="17">
        <v>0</v>
      </c>
      <c r="I54" s="18">
        <v>0</v>
      </c>
    </row>
    <row r="55" spans="1:9" x14ac:dyDescent="0.25">
      <c r="A55" s="12" t="s">
        <v>167</v>
      </c>
      <c r="B55" s="13" t="s">
        <v>168</v>
      </c>
      <c r="C55" s="19">
        <f>SUM(C56:C59)</f>
        <v>0</v>
      </c>
      <c r="D55" s="20">
        <f>SUM(D56:D59)</f>
        <v>0</v>
      </c>
      <c r="E55" s="16"/>
      <c r="F55" s="21"/>
      <c r="G55" s="22"/>
      <c r="H55" s="17"/>
      <c r="I55" s="18"/>
    </row>
    <row r="56" spans="1:9" x14ac:dyDescent="0.25">
      <c r="A56" s="21" t="s">
        <v>169</v>
      </c>
      <c r="B56" s="22" t="s">
        <v>170</v>
      </c>
      <c r="C56" s="17">
        <v>0</v>
      </c>
      <c r="D56" s="18">
        <v>0</v>
      </c>
      <c r="E56" s="16"/>
      <c r="F56" s="21"/>
      <c r="G56" s="24" t="s">
        <v>171</v>
      </c>
      <c r="H56" s="25">
        <f>H8+H19+H24+H29+H33+H38+H46+H51</f>
        <v>3783041.7800000003</v>
      </c>
      <c r="I56" s="26">
        <f>I8+I19+I24+I29+I33+I38+I46+I51</f>
        <v>4025140.0300000003</v>
      </c>
    </row>
    <row r="57" spans="1:9" x14ac:dyDescent="0.25">
      <c r="A57" s="21" t="s">
        <v>172</v>
      </c>
      <c r="B57" s="22" t="s">
        <v>173</v>
      </c>
      <c r="C57" s="17">
        <v>0</v>
      </c>
      <c r="D57" s="18">
        <v>0</v>
      </c>
      <c r="E57" s="16"/>
      <c r="F57" s="21"/>
      <c r="G57" s="22"/>
      <c r="H57" s="17"/>
      <c r="I57" s="18"/>
    </row>
    <row r="58" spans="1:9" x14ac:dyDescent="0.25">
      <c r="A58" s="21" t="s">
        <v>174</v>
      </c>
      <c r="B58" s="22" t="s">
        <v>175</v>
      </c>
      <c r="C58" s="17">
        <v>0</v>
      </c>
      <c r="D58" s="18">
        <v>0</v>
      </c>
      <c r="E58" s="16"/>
      <c r="F58" s="12"/>
      <c r="G58" s="13" t="s">
        <v>176</v>
      </c>
      <c r="H58" s="14"/>
      <c r="I58" s="15"/>
    </row>
    <row r="59" spans="1:9" x14ac:dyDescent="0.25">
      <c r="A59" s="21" t="s">
        <v>177</v>
      </c>
      <c r="B59" s="22" t="s">
        <v>178</v>
      </c>
      <c r="C59" s="17">
        <v>0</v>
      </c>
      <c r="D59" s="18">
        <v>0</v>
      </c>
      <c r="E59" s="16"/>
      <c r="F59" s="12" t="s">
        <v>179</v>
      </c>
      <c r="G59" s="13" t="s">
        <v>180</v>
      </c>
      <c r="H59" s="19">
        <f>SUM(H60:H61)</f>
        <v>0</v>
      </c>
      <c r="I59" s="20">
        <f>SUM(I60:I61)</f>
        <v>0</v>
      </c>
    </row>
    <row r="60" spans="1:9" x14ac:dyDescent="0.25">
      <c r="A60" s="21"/>
      <c r="B60" s="22"/>
      <c r="C60" s="17"/>
      <c r="D60" s="18"/>
      <c r="E60" s="16"/>
      <c r="F60" s="21" t="s">
        <v>181</v>
      </c>
      <c r="G60" s="22" t="s">
        <v>182</v>
      </c>
      <c r="H60" s="17">
        <v>0</v>
      </c>
      <c r="I60" s="18">
        <v>0</v>
      </c>
    </row>
    <row r="61" spans="1:9" x14ac:dyDescent="0.25">
      <c r="A61" s="12" t="s">
        <v>183</v>
      </c>
      <c r="B61" s="13" t="s">
        <v>184</v>
      </c>
      <c r="C61" s="19">
        <f>SUM(C62:C66)</f>
        <v>0</v>
      </c>
      <c r="D61" s="20">
        <f>SUM(D62:D66)</f>
        <v>0</v>
      </c>
      <c r="E61" s="16"/>
      <c r="F61" s="21" t="s">
        <v>185</v>
      </c>
      <c r="G61" s="22" t="s">
        <v>186</v>
      </c>
      <c r="H61" s="17">
        <v>0</v>
      </c>
      <c r="I61" s="18">
        <v>0</v>
      </c>
    </row>
    <row r="62" spans="1:9" x14ac:dyDescent="0.25">
      <c r="A62" s="21" t="s">
        <v>187</v>
      </c>
      <c r="B62" s="22" t="s">
        <v>188</v>
      </c>
      <c r="C62" s="17">
        <v>0</v>
      </c>
      <c r="D62" s="18">
        <v>0</v>
      </c>
      <c r="E62" s="16"/>
      <c r="F62" s="21"/>
      <c r="G62" s="22"/>
      <c r="H62" s="17"/>
      <c r="I62" s="18"/>
    </row>
    <row r="63" spans="1:9" x14ac:dyDescent="0.25">
      <c r="A63" s="21" t="s">
        <v>189</v>
      </c>
      <c r="B63" s="22" t="s">
        <v>190</v>
      </c>
      <c r="C63" s="17">
        <v>0</v>
      </c>
      <c r="D63" s="18">
        <v>0</v>
      </c>
      <c r="E63" s="16"/>
      <c r="F63" s="12" t="s">
        <v>191</v>
      </c>
      <c r="G63" s="13" t="s">
        <v>192</v>
      </c>
      <c r="H63" s="19">
        <f>SUM(H64:H66)</f>
        <v>0</v>
      </c>
      <c r="I63" s="20">
        <f>SUM(I64:I66)</f>
        <v>0</v>
      </c>
    </row>
    <row r="64" spans="1:9" x14ac:dyDescent="0.25">
      <c r="A64" s="21" t="s">
        <v>193</v>
      </c>
      <c r="B64" s="22" t="s">
        <v>194</v>
      </c>
      <c r="C64" s="17">
        <v>0</v>
      </c>
      <c r="D64" s="18">
        <v>0</v>
      </c>
      <c r="E64" s="16"/>
      <c r="F64" s="21" t="s">
        <v>195</v>
      </c>
      <c r="G64" s="22" t="s">
        <v>196</v>
      </c>
      <c r="H64" s="17">
        <v>0</v>
      </c>
      <c r="I64" s="18">
        <v>0</v>
      </c>
    </row>
    <row r="65" spans="1:9" x14ac:dyDescent="0.25">
      <c r="A65" s="21" t="s">
        <v>197</v>
      </c>
      <c r="B65" s="22" t="s">
        <v>198</v>
      </c>
      <c r="C65" s="17">
        <v>0</v>
      </c>
      <c r="D65" s="18">
        <v>0</v>
      </c>
      <c r="E65" s="16"/>
      <c r="F65" s="21" t="s">
        <v>199</v>
      </c>
      <c r="G65" s="22" t="s">
        <v>200</v>
      </c>
      <c r="H65" s="17">
        <v>0</v>
      </c>
      <c r="I65" s="18">
        <v>0</v>
      </c>
    </row>
    <row r="66" spans="1:9" x14ac:dyDescent="0.25">
      <c r="A66" s="21" t="s">
        <v>201</v>
      </c>
      <c r="B66" s="22" t="s">
        <v>202</v>
      </c>
      <c r="C66" s="17">
        <v>0</v>
      </c>
      <c r="D66" s="18">
        <v>0</v>
      </c>
      <c r="E66" s="16"/>
      <c r="F66" s="21" t="s">
        <v>203</v>
      </c>
      <c r="G66" s="22" t="s">
        <v>204</v>
      </c>
      <c r="H66" s="17">
        <v>0</v>
      </c>
      <c r="I66" s="18">
        <v>0</v>
      </c>
    </row>
    <row r="67" spans="1:9" x14ac:dyDescent="0.25">
      <c r="A67" s="21"/>
      <c r="B67" s="22"/>
      <c r="C67" s="17"/>
      <c r="D67" s="18"/>
      <c r="E67" s="16"/>
      <c r="F67" s="21"/>
      <c r="G67" s="22"/>
      <c r="H67" s="17"/>
      <c r="I67" s="18"/>
    </row>
    <row r="68" spans="1:9" x14ac:dyDescent="0.25">
      <c r="A68" s="12" t="s">
        <v>205</v>
      </c>
      <c r="B68" s="13" t="s">
        <v>206</v>
      </c>
      <c r="C68" s="19">
        <f>SUM(C69:C75)</f>
        <v>69590182.149999991</v>
      </c>
      <c r="D68" s="20">
        <f>SUM(D69:D75)</f>
        <v>68807885.060000002</v>
      </c>
      <c r="E68" s="16"/>
      <c r="F68" s="12" t="s">
        <v>207</v>
      </c>
      <c r="G68" s="13" t="s">
        <v>208</v>
      </c>
      <c r="H68" s="19">
        <f>SUM(H69:H73)</f>
        <v>8821943.8399999999</v>
      </c>
      <c r="I68" s="20">
        <f>SUM(I69:I73)</f>
        <v>8821943.8399999999</v>
      </c>
    </row>
    <row r="69" spans="1:9" x14ac:dyDescent="0.25">
      <c r="A69" s="21" t="s">
        <v>209</v>
      </c>
      <c r="B69" s="22" t="s">
        <v>210</v>
      </c>
      <c r="C69" s="17">
        <v>0</v>
      </c>
      <c r="D69" s="18">
        <v>0</v>
      </c>
      <c r="E69" s="16"/>
      <c r="F69" s="21" t="s">
        <v>211</v>
      </c>
      <c r="G69" s="22" t="s">
        <v>212</v>
      </c>
      <c r="H69" s="17">
        <v>0</v>
      </c>
      <c r="I69" s="18">
        <v>0</v>
      </c>
    </row>
    <row r="70" spans="1:9" x14ac:dyDescent="0.25">
      <c r="A70" s="21" t="s">
        <v>213</v>
      </c>
      <c r="B70" s="22" t="s">
        <v>214</v>
      </c>
      <c r="C70" s="17">
        <v>0</v>
      </c>
      <c r="D70" s="18">
        <v>0</v>
      </c>
      <c r="E70" s="16"/>
      <c r="F70" s="21" t="s">
        <v>215</v>
      </c>
      <c r="G70" s="22" t="s">
        <v>216</v>
      </c>
      <c r="H70" s="17">
        <v>0</v>
      </c>
      <c r="I70" s="18">
        <v>0</v>
      </c>
    </row>
    <row r="71" spans="1:9" x14ac:dyDescent="0.25">
      <c r="A71" s="21" t="s">
        <v>217</v>
      </c>
      <c r="B71" s="22" t="s">
        <v>218</v>
      </c>
      <c r="C71" s="17">
        <v>0</v>
      </c>
      <c r="D71" s="18">
        <v>0</v>
      </c>
      <c r="E71" s="16"/>
      <c r="F71" s="21" t="s">
        <v>219</v>
      </c>
      <c r="G71" s="22" t="s">
        <v>220</v>
      </c>
      <c r="H71" s="17">
        <v>8821943.8399999999</v>
      </c>
      <c r="I71" s="18">
        <v>8821943.8399999999</v>
      </c>
    </row>
    <row r="72" spans="1:9" x14ac:dyDescent="0.25">
      <c r="A72" s="21" t="s">
        <v>221</v>
      </c>
      <c r="B72" s="22" t="s">
        <v>222</v>
      </c>
      <c r="C72" s="17">
        <v>14166810.1</v>
      </c>
      <c r="D72" s="18">
        <v>14166810.1</v>
      </c>
      <c r="E72" s="16"/>
      <c r="F72" s="21" t="s">
        <v>223</v>
      </c>
      <c r="G72" s="22" t="s">
        <v>224</v>
      </c>
      <c r="H72" s="17">
        <v>0</v>
      </c>
      <c r="I72" s="18">
        <v>0</v>
      </c>
    </row>
    <row r="73" spans="1:9" x14ac:dyDescent="0.25">
      <c r="A73" s="21" t="s">
        <v>225</v>
      </c>
      <c r="B73" s="22" t="s">
        <v>226</v>
      </c>
      <c r="C73" s="17">
        <v>55423372.049999997</v>
      </c>
      <c r="D73" s="18">
        <v>54641074.960000001</v>
      </c>
      <c r="E73" s="16"/>
      <c r="F73" s="21" t="s">
        <v>227</v>
      </c>
      <c r="G73" s="22" t="s">
        <v>228</v>
      </c>
      <c r="H73" s="17">
        <v>0</v>
      </c>
      <c r="I73" s="18">
        <v>0</v>
      </c>
    </row>
    <row r="74" spans="1:9" x14ac:dyDescent="0.25">
      <c r="A74" s="21" t="s">
        <v>229</v>
      </c>
      <c r="B74" s="22" t="s">
        <v>230</v>
      </c>
      <c r="C74" s="17">
        <v>0</v>
      </c>
      <c r="D74" s="18">
        <v>0</v>
      </c>
      <c r="E74" s="16"/>
      <c r="F74" s="21"/>
      <c r="G74" s="22"/>
      <c r="H74" s="17"/>
      <c r="I74" s="18"/>
    </row>
    <row r="75" spans="1:9" x14ac:dyDescent="0.25">
      <c r="A75" s="21" t="s">
        <v>231</v>
      </c>
      <c r="B75" s="22" t="s">
        <v>232</v>
      </c>
      <c r="C75" s="17">
        <v>0</v>
      </c>
      <c r="D75" s="18">
        <v>0</v>
      </c>
      <c r="E75" s="16"/>
      <c r="F75" s="12" t="s">
        <v>233</v>
      </c>
      <c r="G75" s="13" t="s">
        <v>234</v>
      </c>
      <c r="H75" s="19">
        <f>SUM(H76:H78)</f>
        <v>1405462.52</v>
      </c>
      <c r="I75" s="20">
        <f>SUM(I76:I78)</f>
        <v>1439355.93</v>
      </c>
    </row>
    <row r="76" spans="1:9" x14ac:dyDescent="0.25">
      <c r="A76" s="21"/>
      <c r="B76" s="22"/>
      <c r="C76" s="17"/>
      <c r="D76" s="18"/>
      <c r="E76" s="16"/>
      <c r="F76" s="21" t="s">
        <v>235</v>
      </c>
      <c r="G76" s="22" t="s">
        <v>236</v>
      </c>
      <c r="H76" s="17">
        <v>0</v>
      </c>
      <c r="I76" s="18">
        <v>0</v>
      </c>
    </row>
    <row r="77" spans="1:9" x14ac:dyDescent="0.25">
      <c r="A77" s="12" t="s">
        <v>237</v>
      </c>
      <c r="B77" s="13" t="s">
        <v>238</v>
      </c>
      <c r="C77" s="19">
        <f>SUM(C78:C85)</f>
        <v>1559004.6099999999</v>
      </c>
      <c r="D77" s="20">
        <f>SUM(D78:D85)</f>
        <v>1547486.6099999999</v>
      </c>
      <c r="E77" s="16"/>
      <c r="F77" s="21" t="s">
        <v>239</v>
      </c>
      <c r="G77" s="22" t="s">
        <v>240</v>
      </c>
      <c r="H77" s="17">
        <v>0</v>
      </c>
      <c r="I77" s="18">
        <v>0</v>
      </c>
    </row>
    <row r="78" spans="1:9" x14ac:dyDescent="0.25">
      <c r="A78" s="21" t="s">
        <v>241</v>
      </c>
      <c r="B78" s="22" t="s">
        <v>242</v>
      </c>
      <c r="C78" s="17">
        <v>399151.42</v>
      </c>
      <c r="D78" s="18">
        <v>399151.42</v>
      </c>
      <c r="E78" s="16"/>
      <c r="F78" s="21" t="s">
        <v>243</v>
      </c>
      <c r="G78" s="22" t="s">
        <v>244</v>
      </c>
      <c r="H78" s="17">
        <v>1405462.52</v>
      </c>
      <c r="I78" s="18">
        <v>1439355.93</v>
      </c>
    </row>
    <row r="79" spans="1:9" x14ac:dyDescent="0.25">
      <c r="A79" s="21" t="s">
        <v>245</v>
      </c>
      <c r="B79" s="22" t="s">
        <v>246</v>
      </c>
      <c r="C79" s="17">
        <v>42843.48</v>
      </c>
      <c r="D79" s="18">
        <v>42843.48</v>
      </c>
      <c r="E79" s="16"/>
      <c r="F79" s="21"/>
      <c r="G79" s="22"/>
      <c r="H79" s="17"/>
      <c r="I79" s="18"/>
    </row>
    <row r="80" spans="1:9" x14ac:dyDescent="0.25">
      <c r="A80" s="21" t="s">
        <v>247</v>
      </c>
      <c r="B80" s="22" t="s">
        <v>248</v>
      </c>
      <c r="C80" s="17">
        <v>0</v>
      </c>
      <c r="D80" s="18">
        <v>0</v>
      </c>
      <c r="E80" s="16"/>
      <c r="F80" s="12" t="s">
        <v>249</v>
      </c>
      <c r="G80" s="13" t="s">
        <v>250</v>
      </c>
      <c r="H80" s="19">
        <f>SUM(H81:H86)</f>
        <v>0</v>
      </c>
      <c r="I80" s="20">
        <f>SUM(I81:I86)</f>
        <v>0</v>
      </c>
    </row>
    <row r="81" spans="1:9" x14ac:dyDescent="0.25">
      <c r="A81" s="21" t="s">
        <v>251</v>
      </c>
      <c r="B81" s="28" t="s">
        <v>252</v>
      </c>
      <c r="C81" s="17">
        <v>186200</v>
      </c>
      <c r="D81" s="18">
        <v>186200</v>
      </c>
      <c r="E81" s="16"/>
      <c r="F81" s="21" t="s">
        <v>253</v>
      </c>
      <c r="G81" s="22" t="s">
        <v>254</v>
      </c>
      <c r="H81" s="17">
        <v>0</v>
      </c>
      <c r="I81" s="18">
        <v>0</v>
      </c>
    </row>
    <row r="82" spans="1:9" x14ac:dyDescent="0.25">
      <c r="A82" s="21" t="s">
        <v>255</v>
      </c>
      <c r="B82" s="22" t="s">
        <v>256</v>
      </c>
      <c r="C82" s="17">
        <v>5568</v>
      </c>
      <c r="D82" s="18">
        <v>0</v>
      </c>
      <c r="E82" s="16"/>
      <c r="F82" s="21" t="s">
        <v>257</v>
      </c>
      <c r="G82" s="22" t="s">
        <v>258</v>
      </c>
      <c r="H82" s="17">
        <v>0</v>
      </c>
      <c r="I82" s="18">
        <v>0</v>
      </c>
    </row>
    <row r="83" spans="1:9" x14ac:dyDescent="0.25">
      <c r="A83" s="21" t="s">
        <v>259</v>
      </c>
      <c r="B83" s="22" t="s">
        <v>260</v>
      </c>
      <c r="C83" s="17">
        <v>925241.71</v>
      </c>
      <c r="D83" s="18">
        <v>919291.71</v>
      </c>
      <c r="E83" s="16"/>
      <c r="F83" s="21" t="s">
        <v>261</v>
      </c>
      <c r="G83" s="22" t="s">
        <v>262</v>
      </c>
      <c r="H83" s="17">
        <v>0</v>
      </c>
      <c r="I83" s="18">
        <v>0</v>
      </c>
    </row>
    <row r="84" spans="1:9" x14ac:dyDescent="0.25">
      <c r="A84" s="21" t="s">
        <v>263</v>
      </c>
      <c r="B84" s="22" t="s">
        <v>264</v>
      </c>
      <c r="C84" s="17">
        <v>0</v>
      </c>
      <c r="D84" s="18">
        <v>0</v>
      </c>
      <c r="E84" s="16"/>
      <c r="F84" s="21" t="s">
        <v>265</v>
      </c>
      <c r="G84" s="22" t="s">
        <v>266</v>
      </c>
      <c r="H84" s="17">
        <v>0</v>
      </c>
      <c r="I84" s="18">
        <v>0</v>
      </c>
    </row>
    <row r="85" spans="1:9" x14ac:dyDescent="0.25">
      <c r="A85" s="21" t="s">
        <v>267</v>
      </c>
      <c r="B85" s="22" t="s">
        <v>268</v>
      </c>
      <c r="C85" s="17">
        <v>0</v>
      </c>
      <c r="D85" s="18">
        <v>0</v>
      </c>
      <c r="E85" s="16"/>
      <c r="F85" s="21" t="s">
        <v>269</v>
      </c>
      <c r="G85" s="22" t="s">
        <v>270</v>
      </c>
      <c r="H85" s="17">
        <v>0</v>
      </c>
      <c r="I85" s="18">
        <v>0</v>
      </c>
    </row>
    <row r="86" spans="1:9" x14ac:dyDescent="0.25">
      <c r="A86" s="21"/>
      <c r="B86" s="22"/>
      <c r="C86" s="17"/>
      <c r="D86" s="18"/>
      <c r="E86" s="16"/>
      <c r="F86" s="21" t="s">
        <v>271</v>
      </c>
      <c r="G86" s="22" t="s">
        <v>272</v>
      </c>
      <c r="H86" s="17">
        <v>0</v>
      </c>
      <c r="I86" s="18">
        <v>0</v>
      </c>
    </row>
    <row r="87" spans="1:9" x14ac:dyDescent="0.25">
      <c r="A87" s="12" t="s">
        <v>273</v>
      </c>
      <c r="B87" s="13" t="s">
        <v>274</v>
      </c>
      <c r="C87" s="19">
        <f>SUM(C88:C92)</f>
        <v>51994.909999999996</v>
      </c>
      <c r="D87" s="20">
        <f>SUM(D88:D92)</f>
        <v>51994.909999999996</v>
      </c>
      <c r="E87" s="16"/>
      <c r="F87" s="21"/>
      <c r="G87" s="22"/>
      <c r="H87" s="17"/>
      <c r="I87" s="18"/>
    </row>
    <row r="88" spans="1:9" x14ac:dyDescent="0.25">
      <c r="A88" s="21" t="s">
        <v>275</v>
      </c>
      <c r="B88" s="22" t="s">
        <v>276</v>
      </c>
      <c r="C88" s="17">
        <v>37657.31</v>
      </c>
      <c r="D88" s="18">
        <v>37657.31</v>
      </c>
      <c r="E88" s="16"/>
      <c r="F88" s="12" t="s">
        <v>277</v>
      </c>
      <c r="G88" s="13" t="s">
        <v>278</v>
      </c>
      <c r="H88" s="19">
        <f>SUM(H89:H92)</f>
        <v>0</v>
      </c>
      <c r="I88" s="20">
        <f>SUM(I89:I92)</f>
        <v>0</v>
      </c>
    </row>
    <row r="89" spans="1:9" x14ac:dyDescent="0.25">
      <c r="A89" s="21" t="s">
        <v>279</v>
      </c>
      <c r="B89" s="22" t="s">
        <v>280</v>
      </c>
      <c r="C89" s="17">
        <v>0</v>
      </c>
      <c r="D89" s="18">
        <v>0</v>
      </c>
      <c r="E89" s="16"/>
      <c r="F89" s="21" t="s">
        <v>281</v>
      </c>
      <c r="G89" s="22" t="s">
        <v>282</v>
      </c>
      <c r="H89" s="17">
        <v>0</v>
      </c>
      <c r="I89" s="18">
        <v>0</v>
      </c>
    </row>
    <row r="90" spans="1:9" x14ac:dyDescent="0.25">
      <c r="A90" s="21" t="s">
        <v>283</v>
      </c>
      <c r="B90" s="22" t="s">
        <v>284</v>
      </c>
      <c r="C90" s="17">
        <v>14337.6</v>
      </c>
      <c r="D90" s="18">
        <v>0</v>
      </c>
      <c r="E90" s="16"/>
      <c r="F90" s="21" t="s">
        <v>285</v>
      </c>
      <c r="G90" s="22" t="s">
        <v>286</v>
      </c>
      <c r="H90" s="17">
        <v>0</v>
      </c>
      <c r="I90" s="18">
        <v>0</v>
      </c>
    </row>
    <row r="91" spans="1:9" x14ac:dyDescent="0.25">
      <c r="A91" s="21" t="s">
        <v>287</v>
      </c>
      <c r="B91" s="22" t="s">
        <v>288</v>
      </c>
      <c r="C91" s="17">
        <v>0</v>
      </c>
      <c r="D91" s="18">
        <v>14337.6</v>
      </c>
      <c r="E91" s="16"/>
      <c r="F91" s="21" t="s">
        <v>289</v>
      </c>
      <c r="G91" s="22" t="s">
        <v>290</v>
      </c>
      <c r="H91" s="17">
        <v>0</v>
      </c>
      <c r="I91" s="18">
        <v>0</v>
      </c>
    </row>
    <row r="92" spans="1:9" x14ac:dyDescent="0.25">
      <c r="A92" s="21" t="s">
        <v>291</v>
      </c>
      <c r="B92" s="22" t="s">
        <v>292</v>
      </c>
      <c r="C92" s="17">
        <v>0</v>
      </c>
      <c r="D92" s="18">
        <v>0</v>
      </c>
      <c r="E92" s="16"/>
      <c r="F92" s="21" t="s">
        <v>293</v>
      </c>
      <c r="G92" s="22" t="s">
        <v>294</v>
      </c>
      <c r="H92" s="17">
        <v>0</v>
      </c>
      <c r="I92" s="18">
        <v>0</v>
      </c>
    </row>
    <row r="93" spans="1:9" x14ac:dyDescent="0.25">
      <c r="A93" s="21"/>
      <c r="B93" s="22"/>
      <c r="C93" s="17"/>
      <c r="D93" s="18"/>
      <c r="E93" s="16"/>
      <c r="F93" s="21"/>
      <c r="G93" s="22"/>
      <c r="H93" s="17"/>
      <c r="I93" s="18"/>
    </row>
    <row r="94" spans="1:9" x14ac:dyDescent="0.25">
      <c r="A94" s="12" t="s">
        <v>295</v>
      </c>
      <c r="B94" s="13" t="s">
        <v>296</v>
      </c>
      <c r="C94" s="19">
        <f>SUM(C95:C99)</f>
        <v>0</v>
      </c>
      <c r="D94" s="20">
        <f>SUM(D95:D99)</f>
        <v>0</v>
      </c>
      <c r="E94" s="16"/>
      <c r="F94" s="21"/>
      <c r="G94" s="24" t="s">
        <v>297</v>
      </c>
      <c r="H94" s="25">
        <f>H59+H63+H68+H75+H80+H88</f>
        <v>10227406.359999999</v>
      </c>
      <c r="I94" s="26">
        <f>I59+I63+I68+I75+I80+I88</f>
        <v>10261299.77</v>
      </c>
    </row>
    <row r="95" spans="1:9" x14ac:dyDescent="0.25">
      <c r="A95" s="21" t="s">
        <v>298</v>
      </c>
      <c r="B95" s="22" t="s">
        <v>299</v>
      </c>
      <c r="C95" s="17">
        <v>0</v>
      </c>
      <c r="D95" s="18">
        <v>0</v>
      </c>
      <c r="E95" s="16"/>
      <c r="F95" s="21"/>
      <c r="G95" s="24"/>
      <c r="H95" s="17"/>
      <c r="I95" s="18"/>
    </row>
    <row r="96" spans="1:9" x14ac:dyDescent="0.25">
      <c r="A96" s="21" t="s">
        <v>300</v>
      </c>
      <c r="B96" s="22" t="s">
        <v>301</v>
      </c>
      <c r="C96" s="17">
        <v>0</v>
      </c>
      <c r="D96" s="18">
        <v>0</v>
      </c>
      <c r="E96" s="16"/>
      <c r="F96" s="21"/>
      <c r="G96" s="29" t="s">
        <v>302</v>
      </c>
      <c r="H96" s="30">
        <f>H56+H94</f>
        <v>14010448.140000001</v>
      </c>
      <c r="I96" s="31">
        <f>I56+I94</f>
        <v>14286439.800000001</v>
      </c>
    </row>
    <row r="97" spans="1:9" x14ac:dyDescent="0.25">
      <c r="A97" s="21" t="s">
        <v>303</v>
      </c>
      <c r="B97" s="22" t="s">
        <v>304</v>
      </c>
      <c r="C97" s="17">
        <v>0</v>
      </c>
      <c r="D97" s="18">
        <v>0</v>
      </c>
      <c r="E97" s="16"/>
      <c r="F97" s="21"/>
      <c r="G97" s="22"/>
      <c r="H97" s="17"/>
      <c r="I97" s="18"/>
    </row>
    <row r="98" spans="1:9" x14ac:dyDescent="0.25">
      <c r="A98" s="21" t="s">
        <v>305</v>
      </c>
      <c r="B98" s="22" t="s">
        <v>306</v>
      </c>
      <c r="C98" s="17">
        <v>0</v>
      </c>
      <c r="D98" s="18">
        <v>0</v>
      </c>
      <c r="E98" s="16"/>
      <c r="F98" s="12"/>
      <c r="G98" s="13" t="s">
        <v>307</v>
      </c>
      <c r="H98" s="17"/>
      <c r="I98" s="18"/>
    </row>
    <row r="99" spans="1:9" x14ac:dyDescent="0.25">
      <c r="A99" s="21" t="s">
        <v>308</v>
      </c>
      <c r="B99" s="22" t="s">
        <v>309</v>
      </c>
      <c r="C99" s="17">
        <v>0</v>
      </c>
      <c r="D99" s="18">
        <v>0</v>
      </c>
      <c r="E99" s="16"/>
      <c r="F99" s="12" t="s">
        <v>310</v>
      </c>
      <c r="G99" s="13" t="s">
        <v>311</v>
      </c>
      <c r="H99" s="19">
        <f>SUM(H100:H102)</f>
        <v>0</v>
      </c>
      <c r="I99" s="20">
        <f>SUM(I100:I102)</f>
        <v>0</v>
      </c>
    </row>
    <row r="100" spans="1:9" x14ac:dyDescent="0.25">
      <c r="A100" s="21"/>
      <c r="B100" s="22"/>
      <c r="C100" s="17"/>
      <c r="D100" s="18"/>
      <c r="E100" s="16"/>
      <c r="F100" s="21" t="s">
        <v>312</v>
      </c>
      <c r="G100" s="22" t="s">
        <v>313</v>
      </c>
      <c r="H100" s="17">
        <v>0</v>
      </c>
      <c r="I100" s="18">
        <v>0</v>
      </c>
    </row>
    <row r="101" spans="1:9" x14ac:dyDescent="0.25">
      <c r="A101" s="12" t="s">
        <v>314</v>
      </c>
      <c r="B101" s="13" t="s">
        <v>315</v>
      </c>
      <c r="C101" s="19">
        <f>SUM(C102:C107)</f>
        <v>0</v>
      </c>
      <c r="D101" s="20">
        <f>SUM(D102:D107)</f>
        <v>0</v>
      </c>
      <c r="E101" s="16"/>
      <c r="F101" s="21" t="s">
        <v>316</v>
      </c>
      <c r="G101" s="22" t="s">
        <v>317</v>
      </c>
      <c r="H101" s="17">
        <v>0</v>
      </c>
      <c r="I101" s="18">
        <v>0</v>
      </c>
    </row>
    <row r="102" spans="1:9" x14ac:dyDescent="0.25">
      <c r="A102" s="21" t="s">
        <v>318</v>
      </c>
      <c r="B102" s="22" t="s">
        <v>319</v>
      </c>
      <c r="C102" s="17">
        <v>0</v>
      </c>
      <c r="D102" s="18">
        <v>0</v>
      </c>
      <c r="E102" s="16"/>
      <c r="F102" s="21" t="s">
        <v>320</v>
      </c>
      <c r="G102" s="22" t="s">
        <v>321</v>
      </c>
      <c r="H102" s="17">
        <v>0</v>
      </c>
      <c r="I102" s="18">
        <v>0</v>
      </c>
    </row>
    <row r="103" spans="1:9" x14ac:dyDescent="0.25">
      <c r="A103" s="21" t="s">
        <v>322</v>
      </c>
      <c r="B103" s="22" t="s">
        <v>323</v>
      </c>
      <c r="C103" s="17">
        <v>0</v>
      </c>
      <c r="D103" s="18">
        <v>0</v>
      </c>
      <c r="E103" s="16"/>
      <c r="F103" s="21"/>
      <c r="G103" s="22"/>
      <c r="H103" s="17"/>
      <c r="I103" s="18"/>
    </row>
    <row r="104" spans="1:9" x14ac:dyDescent="0.25">
      <c r="A104" s="21" t="s">
        <v>324</v>
      </c>
      <c r="B104" s="22" t="s">
        <v>325</v>
      </c>
      <c r="C104" s="17">
        <v>0</v>
      </c>
      <c r="D104" s="18">
        <v>0</v>
      </c>
      <c r="E104" s="16"/>
      <c r="F104" s="12" t="s">
        <v>326</v>
      </c>
      <c r="G104" s="13" t="s">
        <v>327</v>
      </c>
      <c r="H104" s="19">
        <f>H105+H106+H107+H112+H116</f>
        <v>60684106.469999999</v>
      </c>
      <c r="I104" s="20">
        <f>I105+I106+I107+I112+I116</f>
        <v>57882957.689999998</v>
      </c>
    </row>
    <row r="105" spans="1:9" x14ac:dyDescent="0.25">
      <c r="A105" s="21" t="s">
        <v>328</v>
      </c>
      <c r="B105" s="22" t="s">
        <v>329</v>
      </c>
      <c r="C105" s="17">
        <v>0</v>
      </c>
      <c r="D105" s="18">
        <v>0</v>
      </c>
      <c r="E105" s="16"/>
      <c r="F105" s="21" t="s">
        <v>330</v>
      </c>
      <c r="G105" s="22" t="s">
        <v>331</v>
      </c>
      <c r="H105" s="17">
        <v>2801148.78</v>
      </c>
      <c r="I105" s="18">
        <v>15638345.369999999</v>
      </c>
    </row>
    <row r="106" spans="1:9" x14ac:dyDescent="0.25">
      <c r="A106" s="21" t="s">
        <v>332</v>
      </c>
      <c r="B106" s="22" t="s">
        <v>333</v>
      </c>
      <c r="C106" s="17">
        <v>0</v>
      </c>
      <c r="D106" s="18">
        <v>0</v>
      </c>
      <c r="E106" s="16"/>
      <c r="F106" s="21" t="s">
        <v>334</v>
      </c>
      <c r="G106" s="22" t="s">
        <v>335</v>
      </c>
      <c r="H106" s="17">
        <v>60093384.960000001</v>
      </c>
      <c r="I106" s="18">
        <v>44455039.590000004</v>
      </c>
    </row>
    <row r="107" spans="1:9" x14ac:dyDescent="0.25">
      <c r="A107" s="21" t="s">
        <v>336</v>
      </c>
      <c r="B107" s="22" t="s">
        <v>337</v>
      </c>
      <c r="C107" s="17">
        <v>0</v>
      </c>
      <c r="D107" s="18">
        <v>0</v>
      </c>
      <c r="E107" s="16"/>
      <c r="F107" s="12" t="s">
        <v>338</v>
      </c>
      <c r="G107" s="13" t="s">
        <v>339</v>
      </c>
      <c r="H107" s="19">
        <f>SUM(H108:H111)</f>
        <v>0</v>
      </c>
      <c r="I107" s="20">
        <f>SUM(I108:I111)</f>
        <v>0</v>
      </c>
    </row>
    <row r="108" spans="1:9" x14ac:dyDescent="0.25">
      <c r="A108" s="21"/>
      <c r="B108" s="22"/>
      <c r="C108" s="17"/>
      <c r="D108" s="18"/>
      <c r="E108" s="16"/>
      <c r="F108" s="21" t="s">
        <v>340</v>
      </c>
      <c r="G108" s="22" t="s">
        <v>341</v>
      </c>
      <c r="H108" s="17">
        <v>0</v>
      </c>
      <c r="I108" s="18">
        <v>0</v>
      </c>
    </row>
    <row r="109" spans="1:9" x14ac:dyDescent="0.25">
      <c r="A109" s="12" t="s">
        <v>342</v>
      </c>
      <c r="B109" s="13" t="s">
        <v>343</v>
      </c>
      <c r="C109" s="19">
        <f>SUM(C110:C114)</f>
        <v>0</v>
      </c>
      <c r="D109" s="20">
        <f>SUM(D110:D114)</f>
        <v>0</v>
      </c>
      <c r="E109" s="16"/>
      <c r="F109" s="21" t="s">
        <v>344</v>
      </c>
      <c r="G109" s="22" t="s">
        <v>345</v>
      </c>
      <c r="H109" s="17">
        <v>0</v>
      </c>
      <c r="I109" s="18">
        <v>0</v>
      </c>
    </row>
    <row r="110" spans="1:9" ht="22.5" x14ac:dyDescent="0.25">
      <c r="A110" s="21" t="s">
        <v>346</v>
      </c>
      <c r="B110" s="22" t="s">
        <v>347</v>
      </c>
      <c r="C110" s="17">
        <v>0</v>
      </c>
      <c r="D110" s="18">
        <v>0</v>
      </c>
      <c r="E110" s="16"/>
      <c r="F110" s="21" t="s">
        <v>348</v>
      </c>
      <c r="G110" s="22" t="s">
        <v>349</v>
      </c>
      <c r="H110" s="17">
        <v>0</v>
      </c>
      <c r="I110" s="18">
        <v>0</v>
      </c>
    </row>
    <row r="111" spans="1:9" ht="22.5" x14ac:dyDescent="0.25">
      <c r="A111" s="21" t="s">
        <v>350</v>
      </c>
      <c r="B111" s="22" t="s">
        <v>351</v>
      </c>
      <c r="C111" s="17">
        <v>0</v>
      </c>
      <c r="D111" s="18">
        <v>0</v>
      </c>
      <c r="E111" s="16"/>
      <c r="F111" s="21" t="s">
        <v>352</v>
      </c>
      <c r="G111" s="22" t="s">
        <v>353</v>
      </c>
      <c r="H111" s="17">
        <v>0</v>
      </c>
      <c r="I111" s="18">
        <v>0</v>
      </c>
    </row>
    <row r="112" spans="1:9" x14ac:dyDescent="0.25">
      <c r="A112" s="21" t="s">
        <v>354</v>
      </c>
      <c r="B112" s="22" t="s">
        <v>355</v>
      </c>
      <c r="C112" s="17">
        <v>0</v>
      </c>
      <c r="D112" s="18">
        <v>0</v>
      </c>
      <c r="E112" s="16"/>
      <c r="F112" s="12" t="s">
        <v>356</v>
      </c>
      <c r="G112" s="13" t="s">
        <v>357</v>
      </c>
      <c r="H112" s="19">
        <f>SUM(H113:H115)</f>
        <v>0</v>
      </c>
      <c r="I112" s="20">
        <f>SUM(I113:I115)</f>
        <v>0</v>
      </c>
    </row>
    <row r="113" spans="1:9" x14ac:dyDescent="0.25">
      <c r="A113" s="21" t="s">
        <v>358</v>
      </c>
      <c r="B113" s="22" t="s">
        <v>359</v>
      </c>
      <c r="C113" s="17">
        <v>0</v>
      </c>
      <c r="D113" s="18">
        <v>0</v>
      </c>
      <c r="E113" s="16"/>
      <c r="F113" s="21" t="s">
        <v>360</v>
      </c>
      <c r="G113" s="22" t="s">
        <v>361</v>
      </c>
      <c r="H113" s="17">
        <v>0</v>
      </c>
      <c r="I113" s="18">
        <v>0</v>
      </c>
    </row>
    <row r="114" spans="1:9" x14ac:dyDescent="0.25">
      <c r="A114" s="21" t="s">
        <v>362</v>
      </c>
      <c r="B114" s="22" t="s">
        <v>363</v>
      </c>
      <c r="C114" s="17">
        <v>0</v>
      </c>
      <c r="D114" s="18">
        <v>0</v>
      </c>
      <c r="E114" s="16"/>
      <c r="F114" s="21" t="s">
        <v>364</v>
      </c>
      <c r="G114" s="22" t="s">
        <v>365</v>
      </c>
      <c r="H114" s="17">
        <v>0</v>
      </c>
      <c r="I114" s="18">
        <v>0</v>
      </c>
    </row>
    <row r="115" spans="1:9" x14ac:dyDescent="0.25">
      <c r="A115" s="21"/>
      <c r="B115" s="22"/>
      <c r="C115" s="17"/>
      <c r="D115" s="18"/>
      <c r="E115" s="16"/>
      <c r="F115" s="21" t="s">
        <v>366</v>
      </c>
      <c r="G115" s="22" t="s">
        <v>367</v>
      </c>
      <c r="H115" s="17">
        <v>0</v>
      </c>
      <c r="I115" s="18">
        <v>0</v>
      </c>
    </row>
    <row r="116" spans="1:9" x14ac:dyDescent="0.25">
      <c r="A116" s="12" t="s">
        <v>368</v>
      </c>
      <c r="B116" s="13" t="s">
        <v>369</v>
      </c>
      <c r="C116" s="19">
        <f>SUM(C117:C119)</f>
        <v>0</v>
      </c>
      <c r="D116" s="20">
        <f>SUM(D117:D119)</f>
        <v>0</v>
      </c>
      <c r="E116" s="16"/>
      <c r="F116" s="12" t="s">
        <v>370</v>
      </c>
      <c r="G116" s="13" t="s">
        <v>371</v>
      </c>
      <c r="H116" s="19">
        <f>SUM(H117:H118)</f>
        <v>-2210427.27</v>
      </c>
      <c r="I116" s="20">
        <f>SUM(I117:I118)</f>
        <v>-2210427.27</v>
      </c>
    </row>
    <row r="117" spans="1:9" x14ac:dyDescent="0.25">
      <c r="A117" s="21" t="s">
        <v>372</v>
      </c>
      <c r="B117" s="22" t="s">
        <v>373</v>
      </c>
      <c r="C117" s="17">
        <v>0</v>
      </c>
      <c r="D117" s="18">
        <v>0</v>
      </c>
      <c r="E117" s="16"/>
      <c r="F117" s="21" t="s">
        <v>374</v>
      </c>
      <c r="G117" s="22" t="s">
        <v>375</v>
      </c>
      <c r="H117" s="17">
        <v>0</v>
      </c>
      <c r="I117" s="18">
        <v>0</v>
      </c>
    </row>
    <row r="118" spans="1:9" x14ac:dyDescent="0.25">
      <c r="A118" s="21" t="s">
        <v>376</v>
      </c>
      <c r="B118" s="22" t="s">
        <v>377</v>
      </c>
      <c r="C118" s="17">
        <v>0</v>
      </c>
      <c r="D118" s="18">
        <v>0</v>
      </c>
      <c r="E118" s="16"/>
      <c r="F118" s="21" t="s">
        <v>378</v>
      </c>
      <c r="G118" s="22" t="s">
        <v>379</v>
      </c>
      <c r="H118" s="17">
        <v>-2210427.27</v>
      </c>
      <c r="I118" s="18">
        <v>-2210427.27</v>
      </c>
    </row>
    <row r="119" spans="1:9" x14ac:dyDescent="0.25">
      <c r="A119" s="21" t="s">
        <v>380</v>
      </c>
      <c r="B119" s="22" t="s">
        <v>381</v>
      </c>
      <c r="C119" s="17">
        <v>0</v>
      </c>
      <c r="D119" s="18">
        <v>0</v>
      </c>
      <c r="E119" s="16"/>
      <c r="F119" s="21"/>
      <c r="G119" s="22"/>
      <c r="H119" s="17"/>
      <c r="I119" s="18"/>
    </row>
    <row r="120" spans="1:9" ht="22.5" x14ac:dyDescent="0.25">
      <c r="A120" s="32"/>
      <c r="B120" s="33"/>
      <c r="C120" s="17"/>
      <c r="D120" s="18"/>
      <c r="E120" s="16"/>
      <c r="F120" s="12" t="s">
        <v>382</v>
      </c>
      <c r="G120" s="13" t="s">
        <v>383</v>
      </c>
      <c r="H120" s="19">
        <f>SUM(H121:H122)</f>
        <v>0</v>
      </c>
      <c r="I120" s="20">
        <f>SUM(I121:I122)</f>
        <v>0</v>
      </c>
    </row>
    <row r="121" spans="1:9" x14ac:dyDescent="0.25">
      <c r="A121" s="32"/>
      <c r="B121" s="24" t="s">
        <v>384</v>
      </c>
      <c r="C121" s="25">
        <f>C55+C61+C68+C77+C87+C94+C101+C109+C116</f>
        <v>71201181.669999987</v>
      </c>
      <c r="D121" s="26">
        <f>D55+D61+D68+D77+D87+D94+D101+D109+D116</f>
        <v>70407366.579999998</v>
      </c>
      <c r="E121" s="16"/>
      <c r="F121" s="21" t="s">
        <v>385</v>
      </c>
      <c r="G121" s="22" t="s">
        <v>386</v>
      </c>
      <c r="H121" s="17">
        <v>0</v>
      </c>
      <c r="I121" s="18">
        <v>0</v>
      </c>
    </row>
    <row r="122" spans="1:9" x14ac:dyDescent="0.25">
      <c r="A122" s="32"/>
      <c r="B122" s="33"/>
      <c r="C122" s="25"/>
      <c r="D122" s="26"/>
      <c r="E122" s="16"/>
      <c r="F122" s="21" t="s">
        <v>387</v>
      </c>
      <c r="G122" s="22" t="s">
        <v>388</v>
      </c>
      <c r="H122" s="17">
        <v>0</v>
      </c>
      <c r="I122" s="18">
        <v>0</v>
      </c>
    </row>
    <row r="123" spans="1:9" ht="15.75" thickBot="1" x14ac:dyDescent="0.3">
      <c r="A123" s="32"/>
      <c r="B123" s="34" t="s">
        <v>389</v>
      </c>
      <c r="C123" s="35">
        <f>C52+C121</f>
        <v>74694554.609999985</v>
      </c>
      <c r="D123" s="36">
        <f>D52+D121</f>
        <v>72169397.489999995</v>
      </c>
      <c r="E123" s="16"/>
      <c r="F123" s="32"/>
      <c r="G123" s="33"/>
      <c r="H123" s="17"/>
      <c r="I123" s="18"/>
    </row>
    <row r="124" spans="1:9" ht="15.75" thickTop="1" x14ac:dyDescent="0.25">
      <c r="A124" s="32"/>
      <c r="B124" s="34"/>
      <c r="C124" s="37"/>
      <c r="D124" s="38"/>
      <c r="E124" s="16"/>
      <c r="F124" s="32"/>
      <c r="G124" s="24" t="s">
        <v>390</v>
      </c>
      <c r="H124" s="25">
        <f>H99+H104+H120</f>
        <v>60684106.469999999</v>
      </c>
      <c r="I124" s="26">
        <f>I99+I104+I120</f>
        <v>57882957.689999998</v>
      </c>
    </row>
    <row r="125" spans="1:9" x14ac:dyDescent="0.25">
      <c r="A125" s="32"/>
      <c r="B125" s="33"/>
      <c r="C125" s="39"/>
      <c r="D125" s="40"/>
      <c r="E125" s="16"/>
      <c r="F125" s="32"/>
      <c r="G125" s="33"/>
      <c r="H125" s="17"/>
      <c r="I125" s="18"/>
    </row>
    <row r="126" spans="1:9" ht="15.75" thickBot="1" x14ac:dyDescent="0.3">
      <c r="A126" s="41"/>
      <c r="B126" s="42"/>
      <c r="C126" s="43"/>
      <c r="D126" s="44"/>
      <c r="E126" s="45"/>
      <c r="F126" s="41"/>
      <c r="G126" s="46" t="s">
        <v>391</v>
      </c>
      <c r="H126" s="35">
        <f>H96+H124</f>
        <v>74694554.609999999</v>
      </c>
      <c r="I126" s="36">
        <f>I96+I124</f>
        <v>72169397.489999995</v>
      </c>
    </row>
    <row r="127" spans="1:9" ht="15.75" thickTop="1" x14ac:dyDescent="0.25">
      <c r="A127" s="47"/>
      <c r="B127" s="47"/>
      <c r="C127" s="48"/>
      <c r="D127" s="48"/>
      <c r="E127" s="47"/>
      <c r="F127" s="47"/>
      <c r="G127" s="47"/>
      <c r="H127" s="48"/>
      <c r="I127" s="48"/>
    </row>
    <row r="128" spans="1:9" x14ac:dyDescent="0.25">
      <c r="A128" s="47"/>
      <c r="B128" s="47"/>
      <c r="C128" s="48"/>
      <c r="D128" s="48"/>
      <c r="E128" s="47"/>
      <c r="F128" s="47"/>
      <c r="G128" s="47"/>
      <c r="H128" s="48"/>
      <c r="I128" s="48"/>
    </row>
    <row r="129" spans="1:9" x14ac:dyDescent="0.25">
      <c r="A129" s="47"/>
      <c r="B129" s="47"/>
      <c r="C129" s="48"/>
      <c r="D129" s="48"/>
      <c r="E129" s="47"/>
      <c r="F129" s="47"/>
      <c r="G129" s="47"/>
      <c r="H129" s="48"/>
      <c r="I129" s="48"/>
    </row>
    <row r="130" spans="1:9" x14ac:dyDescent="0.25">
      <c r="A130" s="47"/>
      <c r="B130" s="49"/>
      <c r="C130" s="48"/>
      <c r="D130" s="48"/>
      <c r="E130" s="47"/>
      <c r="F130" s="50"/>
      <c r="G130" s="47"/>
      <c r="H130" s="51"/>
      <c r="I130" s="48"/>
    </row>
    <row r="131" spans="1:9" x14ac:dyDescent="0.25">
      <c r="A131" s="47"/>
      <c r="B131" s="52" t="s">
        <v>392</v>
      </c>
      <c r="C131" s="48"/>
      <c r="D131" s="48"/>
      <c r="E131" s="47"/>
      <c r="F131" s="53"/>
      <c r="G131" s="52" t="s">
        <v>393</v>
      </c>
      <c r="H131" s="54"/>
      <c r="I131" s="48"/>
    </row>
    <row r="132" spans="1:9" x14ac:dyDescent="0.25">
      <c r="A132" s="47"/>
      <c r="B132" s="55" t="s">
        <v>394</v>
      </c>
      <c r="C132" s="48"/>
      <c r="D132" s="48"/>
      <c r="E132" s="47"/>
      <c r="F132" s="53"/>
      <c r="G132" s="55" t="s">
        <v>395</v>
      </c>
      <c r="H132" s="56"/>
      <c r="I132" s="48"/>
    </row>
    <row r="133" spans="1:9" x14ac:dyDescent="0.25">
      <c r="A133" s="47"/>
      <c r="B133" s="63" t="s">
        <v>396</v>
      </c>
      <c r="C133" s="63"/>
      <c r="D133" s="63"/>
      <c r="E133" s="63"/>
      <c r="F133" s="63"/>
      <c r="G133" s="63"/>
      <c r="H133" s="54"/>
      <c r="I133" s="48"/>
    </row>
    <row r="134" spans="1:9" x14ac:dyDescent="0.25">
      <c r="A134" s="47"/>
      <c r="B134" s="47"/>
      <c r="C134" s="48"/>
      <c r="D134" s="48"/>
      <c r="E134" s="47"/>
      <c r="F134" s="47"/>
      <c r="G134" s="47"/>
      <c r="H134" s="48"/>
      <c r="I134" s="48"/>
    </row>
    <row r="135" spans="1:9" x14ac:dyDescent="0.25">
      <c r="A135" s="47"/>
      <c r="B135" s="47"/>
      <c r="C135" s="48"/>
      <c r="D135" s="48"/>
      <c r="E135" s="47"/>
      <c r="F135" s="47"/>
      <c r="G135" s="47"/>
      <c r="H135" s="48"/>
      <c r="I135" s="48"/>
    </row>
    <row r="136" spans="1:9" x14ac:dyDescent="0.25">
      <c r="A136" s="47"/>
      <c r="B136" s="47"/>
      <c r="C136" s="48"/>
      <c r="D136" s="48"/>
      <c r="E136" s="47"/>
      <c r="F136" s="47"/>
      <c r="G136" s="47"/>
      <c r="H136" s="48"/>
      <c r="I136" s="48"/>
    </row>
    <row r="137" spans="1:9" x14ac:dyDescent="0.25">
      <c r="A137" s="47"/>
      <c r="B137" s="47"/>
      <c r="C137" s="48"/>
      <c r="D137" s="48"/>
      <c r="E137" s="47"/>
      <c r="F137" s="47"/>
      <c r="G137" s="47"/>
      <c r="H137" s="48"/>
      <c r="I137" s="48"/>
    </row>
    <row r="138" spans="1:9" ht="15" customHeight="1" x14ac:dyDescent="0.25">
      <c r="A138" s="47"/>
      <c r="B138" s="47"/>
      <c r="C138" s="64" t="s">
        <v>397</v>
      </c>
      <c r="D138" s="64"/>
      <c r="E138" s="64"/>
      <c r="F138" s="64"/>
      <c r="G138" s="64"/>
      <c r="H138" s="48"/>
      <c r="I138" s="48"/>
    </row>
    <row r="139" spans="1:9" ht="15" customHeight="1" x14ac:dyDescent="0.25">
      <c r="A139" s="47"/>
      <c r="B139" s="47"/>
      <c r="C139" s="64"/>
      <c r="D139" s="64"/>
      <c r="E139" s="64"/>
      <c r="F139" s="64"/>
      <c r="G139" s="64"/>
      <c r="H139" s="48"/>
      <c r="I139" s="48"/>
    </row>
    <row r="140" spans="1:9" ht="15" customHeight="1" x14ac:dyDescent="0.25">
      <c r="A140" s="47"/>
      <c r="B140" s="47"/>
      <c r="C140" s="64"/>
      <c r="D140" s="64"/>
      <c r="E140" s="64"/>
      <c r="F140" s="64"/>
      <c r="G140" s="64"/>
      <c r="H140" s="48"/>
      <c r="I140" s="48"/>
    </row>
    <row r="141" spans="1:9" ht="15" customHeight="1" x14ac:dyDescent="0.25">
      <c r="A141" s="47"/>
      <c r="B141" s="47"/>
      <c r="C141" s="64"/>
      <c r="D141" s="64"/>
      <c r="E141" s="64"/>
      <c r="F141" s="64"/>
      <c r="G141" s="64"/>
      <c r="H141" s="48"/>
      <c r="I141" s="48"/>
    </row>
    <row r="142" spans="1:9" x14ac:dyDescent="0.25">
      <c r="A142" s="47"/>
      <c r="B142" s="47"/>
      <c r="C142" s="48"/>
      <c r="D142" s="48"/>
      <c r="E142" s="47"/>
      <c r="F142" s="47"/>
      <c r="G142" s="47"/>
      <c r="H142" s="48"/>
      <c r="I142" s="48"/>
    </row>
  </sheetData>
  <mergeCells count="5">
    <mergeCell ref="A2:I2"/>
    <mergeCell ref="A3:I3"/>
    <mergeCell ref="A4:I4"/>
    <mergeCell ref="B133:G133"/>
    <mergeCell ref="C138:G1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4"/>
  <sheetViews>
    <sheetView tabSelected="1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85546875" customWidth="1"/>
    <col min="3" max="12" width="7.28515625" customWidth="1"/>
    <col min="13" max="13" width="12.140625" customWidth="1"/>
    <col min="14" max="14" width="15.140625" customWidth="1"/>
    <col min="15" max="15" width="14.85546875" customWidth="1"/>
    <col min="16" max="16" width="14.7109375" customWidth="1"/>
  </cols>
  <sheetData>
    <row r="1" spans="1:16" ht="18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</row>
    <row r="2" spans="1:16" ht="18" x14ac:dyDescent="0.25">
      <c r="A2" s="65" t="s">
        <v>398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6" ht="15.75" x14ac:dyDescent="0.25">
      <c r="A3" s="68" t="s">
        <v>399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1:16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74"/>
    </row>
    <row r="5" spans="1:16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  <c r="P5" s="76"/>
    </row>
    <row r="6" spans="1:16" x14ac:dyDescent="0.25">
      <c r="A6" s="77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 t="s">
        <v>400</v>
      </c>
      <c r="P6" s="80" t="s">
        <v>401</v>
      </c>
    </row>
    <row r="7" spans="1:16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6"/>
    </row>
    <row r="8" spans="1:16" x14ac:dyDescent="0.25">
      <c r="A8" s="81"/>
      <c r="B8" s="82" t="s">
        <v>402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  <c r="P8" s="85"/>
    </row>
    <row r="9" spans="1:16" x14ac:dyDescent="0.25">
      <c r="A9" s="86" t="s">
        <v>403</v>
      </c>
      <c r="B9" s="87" t="s">
        <v>404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>
        <f>O10+O21+O28+O32+O40+O47+O58+O68</f>
        <v>2778681.98</v>
      </c>
      <c r="P9" s="89">
        <f>P10+P21+P28+P32+P40+P47+P58+P68</f>
        <v>5120970.4100000011</v>
      </c>
    </row>
    <row r="10" spans="1:16" x14ac:dyDescent="0.25">
      <c r="A10" s="86" t="s">
        <v>405</v>
      </c>
      <c r="B10" s="87" t="s">
        <v>406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>
        <f>SUM(O11:O19)</f>
        <v>1228616.71</v>
      </c>
      <c r="P10" s="89">
        <f>SUM(P11:P19)</f>
        <v>2226760.65</v>
      </c>
    </row>
    <row r="11" spans="1:16" x14ac:dyDescent="0.25">
      <c r="A11" s="90" t="s">
        <v>407</v>
      </c>
      <c r="B11" s="91" t="s">
        <v>408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92">
        <v>0</v>
      </c>
      <c r="P11" s="93">
        <v>0</v>
      </c>
    </row>
    <row r="12" spans="1:16" x14ac:dyDescent="0.25">
      <c r="A12" s="90" t="s">
        <v>409</v>
      </c>
      <c r="B12" s="91" t="s">
        <v>410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92">
        <v>1228589.53</v>
      </c>
      <c r="P12" s="93">
        <v>2226460.65</v>
      </c>
    </row>
    <row r="13" spans="1:16" x14ac:dyDescent="0.25">
      <c r="A13" s="90" t="s">
        <v>411</v>
      </c>
      <c r="B13" s="91" t="s">
        <v>412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92">
        <v>0</v>
      </c>
      <c r="P13" s="93">
        <v>0</v>
      </c>
    </row>
    <row r="14" spans="1:16" x14ac:dyDescent="0.25">
      <c r="A14" s="90" t="s">
        <v>413</v>
      </c>
      <c r="B14" s="91" t="s">
        <v>414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92">
        <v>0</v>
      </c>
      <c r="P14" s="93">
        <v>0</v>
      </c>
    </row>
    <row r="15" spans="1:16" x14ac:dyDescent="0.25">
      <c r="A15" s="90" t="s">
        <v>415</v>
      </c>
      <c r="B15" s="91" t="s">
        <v>416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92">
        <v>0</v>
      </c>
      <c r="P15" s="93">
        <v>0</v>
      </c>
    </row>
    <row r="16" spans="1:16" x14ac:dyDescent="0.25">
      <c r="A16" s="90" t="s">
        <v>417</v>
      </c>
      <c r="B16" s="91" t="s">
        <v>418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92">
        <v>0</v>
      </c>
      <c r="P16" s="93">
        <v>0</v>
      </c>
    </row>
    <row r="17" spans="1:16" x14ac:dyDescent="0.25">
      <c r="A17" s="90" t="s">
        <v>419</v>
      </c>
      <c r="B17" s="91" t="s">
        <v>420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92">
        <v>27.18</v>
      </c>
      <c r="P17" s="93">
        <v>300</v>
      </c>
    </row>
    <row r="18" spans="1:16" x14ac:dyDescent="0.25">
      <c r="A18" s="94">
        <v>4118</v>
      </c>
      <c r="B18" s="95" t="s">
        <v>421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2">
        <v>0</v>
      </c>
      <c r="P18" s="93">
        <v>0</v>
      </c>
    </row>
    <row r="19" spans="1:16" x14ac:dyDescent="0.25">
      <c r="A19" s="90" t="s">
        <v>422</v>
      </c>
      <c r="B19" s="91" t="s">
        <v>423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92">
        <v>0</v>
      </c>
      <c r="P19" s="93">
        <v>0</v>
      </c>
    </row>
    <row r="20" spans="1:16" x14ac:dyDescent="0.25">
      <c r="A20" s="90"/>
      <c r="B20" s="91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92"/>
      <c r="P20" s="93"/>
    </row>
    <row r="21" spans="1:16" x14ac:dyDescent="0.25">
      <c r="A21" s="86" t="s">
        <v>424</v>
      </c>
      <c r="B21" s="87" t="s">
        <v>425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>
        <f>SUM(O22:O26)</f>
        <v>0</v>
      </c>
      <c r="P21" s="89">
        <f>SUM(P22:P26)</f>
        <v>0</v>
      </c>
    </row>
    <row r="22" spans="1:16" x14ac:dyDescent="0.25">
      <c r="A22" s="90" t="s">
        <v>426</v>
      </c>
      <c r="B22" s="91" t="s">
        <v>427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92">
        <v>0</v>
      </c>
      <c r="P22" s="93">
        <v>0</v>
      </c>
    </row>
    <row r="23" spans="1:16" x14ac:dyDescent="0.25">
      <c r="A23" s="90" t="s">
        <v>428</v>
      </c>
      <c r="B23" s="91" t="s">
        <v>429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92">
        <v>0</v>
      </c>
      <c r="P23" s="93">
        <v>0</v>
      </c>
    </row>
    <row r="24" spans="1:16" x14ac:dyDescent="0.25">
      <c r="A24" s="90" t="s">
        <v>430</v>
      </c>
      <c r="B24" s="91" t="s">
        <v>431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92">
        <v>0</v>
      </c>
      <c r="P24" s="93">
        <v>0</v>
      </c>
    </row>
    <row r="25" spans="1:16" x14ac:dyDescent="0.25">
      <c r="A25" s="90" t="s">
        <v>432</v>
      </c>
      <c r="B25" s="91" t="s">
        <v>433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92">
        <v>0</v>
      </c>
      <c r="P25" s="93">
        <v>0</v>
      </c>
    </row>
    <row r="26" spans="1:16" x14ac:dyDescent="0.25">
      <c r="A26" s="90" t="s">
        <v>434</v>
      </c>
      <c r="B26" s="91" t="s">
        <v>435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92">
        <v>0</v>
      </c>
      <c r="P26" s="93">
        <v>0</v>
      </c>
    </row>
    <row r="27" spans="1:16" x14ac:dyDescent="0.25">
      <c r="A27" s="90"/>
      <c r="B27" s="91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92"/>
      <c r="P27" s="93"/>
    </row>
    <row r="28" spans="1:16" x14ac:dyDescent="0.25">
      <c r="A28" s="86" t="s">
        <v>436</v>
      </c>
      <c r="B28" s="87" t="s">
        <v>437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>
        <f>SUM(O29:O30)</f>
        <v>0</v>
      </c>
      <c r="P28" s="89">
        <f>SUM(P29:P30)</f>
        <v>0</v>
      </c>
    </row>
    <row r="29" spans="1:16" x14ac:dyDescent="0.25">
      <c r="A29" s="90" t="s">
        <v>438</v>
      </c>
      <c r="B29" s="91" t="s">
        <v>439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92">
        <v>0</v>
      </c>
      <c r="P29" s="93">
        <v>0</v>
      </c>
    </row>
    <row r="30" spans="1:16" x14ac:dyDescent="0.25">
      <c r="A30" s="94">
        <v>4132</v>
      </c>
      <c r="B30" s="95" t="s">
        <v>440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92">
        <v>0</v>
      </c>
      <c r="P30" s="93">
        <v>0</v>
      </c>
    </row>
    <row r="31" spans="1:16" x14ac:dyDescent="0.25">
      <c r="A31" s="90"/>
      <c r="B31" s="91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92"/>
      <c r="P31" s="93"/>
    </row>
    <row r="32" spans="1:16" x14ac:dyDescent="0.25">
      <c r="A32" s="86" t="s">
        <v>441</v>
      </c>
      <c r="B32" s="87" t="s">
        <v>442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>
        <f>SUM(O33:O38)</f>
        <v>1527757.2899999998</v>
      </c>
      <c r="P32" s="89">
        <f>SUM(P33:P38)</f>
        <v>2337214.08</v>
      </c>
    </row>
    <row r="33" spans="1:16" x14ac:dyDescent="0.25">
      <c r="A33" s="90" t="s">
        <v>443</v>
      </c>
      <c r="B33" s="91" t="s">
        <v>444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92">
        <v>15686</v>
      </c>
      <c r="P33" s="93">
        <v>88392.02</v>
      </c>
    </row>
    <row r="34" spans="1:16" x14ac:dyDescent="0.25">
      <c r="A34" s="90" t="s">
        <v>445</v>
      </c>
      <c r="B34" s="91" t="s">
        <v>446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92">
        <v>0</v>
      </c>
      <c r="P34" s="93">
        <v>0</v>
      </c>
    </row>
    <row r="35" spans="1:16" x14ac:dyDescent="0.25">
      <c r="A35" s="90" t="s">
        <v>447</v>
      </c>
      <c r="B35" s="91" t="s">
        <v>448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92">
        <v>1442271.9</v>
      </c>
      <c r="P35" s="93">
        <v>2222571.79</v>
      </c>
    </row>
    <row r="36" spans="1:16" x14ac:dyDescent="0.25">
      <c r="A36" s="90" t="s">
        <v>449</v>
      </c>
      <c r="B36" s="91" t="s">
        <v>450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92">
        <v>0</v>
      </c>
      <c r="P36" s="93">
        <v>9865</v>
      </c>
    </row>
    <row r="37" spans="1:16" x14ac:dyDescent="0.25">
      <c r="A37" s="94">
        <v>4145</v>
      </c>
      <c r="B37" s="95" t="s">
        <v>451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92">
        <v>0</v>
      </c>
      <c r="P37" s="93">
        <v>0</v>
      </c>
    </row>
    <row r="38" spans="1:16" x14ac:dyDescent="0.25">
      <c r="A38" s="90" t="s">
        <v>452</v>
      </c>
      <c r="B38" s="91" t="s">
        <v>453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92">
        <v>69799.39</v>
      </c>
      <c r="P38" s="93">
        <v>16385.27</v>
      </c>
    </row>
    <row r="39" spans="1:16" x14ac:dyDescent="0.25">
      <c r="A39" s="90"/>
      <c r="B39" s="91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92"/>
      <c r="P39" s="93"/>
    </row>
    <row r="40" spans="1:16" x14ac:dyDescent="0.25">
      <c r="A40" s="86" t="s">
        <v>454</v>
      </c>
      <c r="B40" s="87" t="s">
        <v>455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>
        <f>SUM(O41:O45)</f>
        <v>19607.98</v>
      </c>
      <c r="P40" s="89">
        <f>SUM(P41:P45)</f>
        <v>545677.9</v>
      </c>
    </row>
    <row r="41" spans="1:16" x14ac:dyDescent="0.25">
      <c r="A41" s="90" t="s">
        <v>456</v>
      </c>
      <c r="B41" s="91" t="s">
        <v>455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92">
        <v>19607.98</v>
      </c>
      <c r="P41" s="93">
        <v>480308.91</v>
      </c>
    </row>
    <row r="42" spans="1:16" x14ac:dyDescent="0.25">
      <c r="A42" s="90" t="s">
        <v>457</v>
      </c>
      <c r="B42" s="91" t="s">
        <v>458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92">
        <v>0</v>
      </c>
      <c r="P42" s="93">
        <v>0</v>
      </c>
    </row>
    <row r="43" spans="1:16" x14ac:dyDescent="0.25">
      <c r="A43" s="90" t="s">
        <v>459</v>
      </c>
      <c r="B43" s="91" t="s">
        <v>460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92">
        <v>0</v>
      </c>
      <c r="P43" s="93">
        <v>0</v>
      </c>
    </row>
    <row r="44" spans="1:16" x14ac:dyDescent="0.25">
      <c r="A44" s="94">
        <v>4154</v>
      </c>
      <c r="B44" s="95" t="s">
        <v>461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92">
        <v>0</v>
      </c>
      <c r="P44" s="93">
        <v>0</v>
      </c>
    </row>
    <row r="45" spans="1:16" x14ac:dyDescent="0.25">
      <c r="A45" s="90" t="s">
        <v>462</v>
      </c>
      <c r="B45" s="91" t="s">
        <v>463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92">
        <v>0</v>
      </c>
      <c r="P45" s="93">
        <v>65368.99</v>
      </c>
    </row>
    <row r="46" spans="1:16" x14ac:dyDescent="0.25">
      <c r="A46" s="90"/>
      <c r="B46" s="9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92"/>
      <c r="P46" s="93"/>
    </row>
    <row r="47" spans="1:16" x14ac:dyDescent="0.25">
      <c r="A47" s="86" t="s">
        <v>464</v>
      </c>
      <c r="B47" s="87" t="s">
        <v>465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9">
        <f>SUM(O48:O56)</f>
        <v>2700</v>
      </c>
      <c r="P47" s="89">
        <f>SUM(P48:P56)</f>
        <v>11317.78</v>
      </c>
    </row>
    <row r="48" spans="1:16" x14ac:dyDescent="0.25">
      <c r="A48" s="90" t="s">
        <v>466</v>
      </c>
      <c r="B48" s="91" t="s">
        <v>467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92">
        <v>0</v>
      </c>
      <c r="P48" s="93">
        <v>0</v>
      </c>
    </row>
    <row r="49" spans="1:16" x14ac:dyDescent="0.25">
      <c r="A49" s="90" t="s">
        <v>468</v>
      </c>
      <c r="B49" s="91" t="s">
        <v>469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92">
        <v>0</v>
      </c>
      <c r="P49" s="93">
        <v>11317.78</v>
      </c>
    </row>
    <row r="50" spans="1:16" x14ac:dyDescent="0.25">
      <c r="A50" s="90" t="s">
        <v>470</v>
      </c>
      <c r="B50" s="91" t="s">
        <v>471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92">
        <v>0</v>
      </c>
      <c r="P50" s="93">
        <v>0</v>
      </c>
    </row>
    <row r="51" spans="1:16" x14ac:dyDescent="0.25">
      <c r="A51" s="90" t="s">
        <v>472</v>
      </c>
      <c r="B51" s="91" t="s">
        <v>473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92">
        <v>0</v>
      </c>
      <c r="P51" s="93">
        <v>0</v>
      </c>
    </row>
    <row r="52" spans="1:16" x14ac:dyDescent="0.25">
      <c r="A52" s="90" t="s">
        <v>474</v>
      </c>
      <c r="B52" s="91" t="s">
        <v>475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92">
        <v>0</v>
      </c>
      <c r="P52" s="93">
        <v>0</v>
      </c>
    </row>
    <row r="53" spans="1:16" x14ac:dyDescent="0.25">
      <c r="A53" s="90" t="s">
        <v>476</v>
      </c>
      <c r="B53" s="91" t="s">
        <v>477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92">
        <v>0</v>
      </c>
      <c r="P53" s="93">
        <v>0</v>
      </c>
    </row>
    <row r="54" spans="1:16" x14ac:dyDescent="0.25">
      <c r="A54" s="90" t="s">
        <v>478</v>
      </c>
      <c r="B54" s="91" t="s">
        <v>479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92">
        <v>0</v>
      </c>
      <c r="P54" s="93">
        <v>0</v>
      </c>
    </row>
    <row r="55" spans="1:16" x14ac:dyDescent="0.25">
      <c r="A55" s="90" t="s">
        <v>480</v>
      </c>
      <c r="B55" s="91" t="s">
        <v>481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92">
        <v>0</v>
      </c>
      <c r="P55" s="93">
        <v>0</v>
      </c>
    </row>
    <row r="56" spans="1:16" x14ac:dyDescent="0.25">
      <c r="A56" s="90" t="s">
        <v>482</v>
      </c>
      <c r="B56" s="91" t="s">
        <v>483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92">
        <v>2700</v>
      </c>
      <c r="P56" s="93">
        <v>0</v>
      </c>
    </row>
    <row r="57" spans="1:16" x14ac:dyDescent="0.25">
      <c r="A57" s="90"/>
      <c r="B57" s="91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92"/>
      <c r="P57" s="93"/>
    </row>
    <row r="58" spans="1:16" x14ac:dyDescent="0.25">
      <c r="A58" s="86" t="s">
        <v>484</v>
      </c>
      <c r="B58" s="87" t="s">
        <v>485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9">
        <f>SUM(O59:O66)</f>
        <v>0</v>
      </c>
      <c r="P58" s="89">
        <f>SUM(P59:P66)</f>
        <v>0</v>
      </c>
    </row>
    <row r="59" spans="1:16" x14ac:dyDescent="0.25">
      <c r="A59" s="90" t="s">
        <v>486</v>
      </c>
      <c r="B59" s="91" t="s">
        <v>487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92">
        <v>0</v>
      </c>
      <c r="P59" s="93">
        <v>0</v>
      </c>
    </row>
    <row r="60" spans="1:16" x14ac:dyDescent="0.25">
      <c r="A60" s="90" t="s">
        <v>488</v>
      </c>
      <c r="B60" s="91" t="s">
        <v>489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92">
        <v>0</v>
      </c>
      <c r="P60" s="93">
        <v>0</v>
      </c>
    </row>
    <row r="61" spans="1:16" x14ac:dyDescent="0.25">
      <c r="A61" s="90" t="s">
        <v>490</v>
      </c>
      <c r="B61" s="91" t="s">
        <v>491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92">
        <v>0</v>
      </c>
      <c r="P61" s="93">
        <v>0</v>
      </c>
    </row>
    <row r="62" spans="1:16" x14ac:dyDescent="0.25">
      <c r="A62" s="90" t="s">
        <v>492</v>
      </c>
      <c r="B62" s="91" t="s">
        <v>493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92">
        <v>0</v>
      </c>
      <c r="P62" s="93">
        <v>0</v>
      </c>
    </row>
    <row r="63" spans="1:16" x14ac:dyDescent="0.25">
      <c r="A63" s="94" t="s">
        <v>494</v>
      </c>
      <c r="B63" s="95" t="s">
        <v>495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92">
        <v>0</v>
      </c>
      <c r="P63" s="93">
        <v>0</v>
      </c>
    </row>
    <row r="64" spans="1:16" x14ac:dyDescent="0.25">
      <c r="A64" s="94" t="s">
        <v>496</v>
      </c>
      <c r="B64" s="95" t="s">
        <v>497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92">
        <v>0</v>
      </c>
      <c r="P64" s="93">
        <v>0</v>
      </c>
    </row>
    <row r="65" spans="1:16" x14ac:dyDescent="0.25">
      <c r="A65" s="94" t="s">
        <v>498</v>
      </c>
      <c r="B65" s="95" t="s">
        <v>499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92">
        <v>0</v>
      </c>
      <c r="P65" s="93">
        <v>0</v>
      </c>
    </row>
    <row r="66" spans="1:16" x14ac:dyDescent="0.25">
      <c r="A66" s="94" t="s">
        <v>500</v>
      </c>
      <c r="B66" s="95" t="s">
        <v>501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92">
        <v>0</v>
      </c>
      <c r="P66" s="93">
        <v>0</v>
      </c>
    </row>
    <row r="67" spans="1:16" x14ac:dyDescent="0.25">
      <c r="A67" s="90"/>
      <c r="B67" s="91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92"/>
      <c r="P67" s="93"/>
    </row>
    <row r="68" spans="1:16" x14ac:dyDescent="0.25">
      <c r="A68" s="86" t="s">
        <v>502</v>
      </c>
      <c r="B68" s="87" t="s">
        <v>503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9">
        <f>SUM(O69:O70)</f>
        <v>0</v>
      </c>
      <c r="P68" s="89">
        <f>SUM(P69:P70)</f>
        <v>0</v>
      </c>
    </row>
    <row r="69" spans="1:16" x14ac:dyDescent="0.25">
      <c r="A69" s="90" t="s">
        <v>504</v>
      </c>
      <c r="B69" s="91" t="s">
        <v>505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92">
        <v>0</v>
      </c>
      <c r="P69" s="93">
        <v>0</v>
      </c>
    </row>
    <row r="70" spans="1:16" x14ac:dyDescent="0.25">
      <c r="A70" s="90" t="s">
        <v>506</v>
      </c>
      <c r="B70" s="91" t="s">
        <v>507</v>
      </c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92">
        <v>0</v>
      </c>
      <c r="P70" s="93">
        <v>0</v>
      </c>
    </row>
    <row r="71" spans="1:16" x14ac:dyDescent="0.25">
      <c r="A71" s="90"/>
      <c r="B71" s="91" t="s">
        <v>508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92"/>
      <c r="P71" s="93"/>
    </row>
    <row r="72" spans="1:16" x14ac:dyDescent="0.25">
      <c r="A72" s="90"/>
      <c r="B72" s="91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92"/>
      <c r="P72" s="93"/>
    </row>
    <row r="73" spans="1:16" x14ac:dyDescent="0.25">
      <c r="A73" s="86" t="s">
        <v>509</v>
      </c>
      <c r="B73" s="87" t="s">
        <v>510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>
        <f>O74+O81</f>
        <v>3914956.87</v>
      </c>
      <c r="P73" s="89">
        <f>P74+P81</f>
        <v>50406279.249999993</v>
      </c>
    </row>
    <row r="74" spans="1:16" x14ac:dyDescent="0.25">
      <c r="A74" s="86" t="s">
        <v>511</v>
      </c>
      <c r="B74" s="87" t="s">
        <v>512</v>
      </c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9">
        <f>SUM(O75:O78)</f>
        <v>3914956.87</v>
      </c>
      <c r="P74" s="89">
        <f>SUM(P75:P78)</f>
        <v>50406279.249999993</v>
      </c>
    </row>
    <row r="75" spans="1:16" x14ac:dyDescent="0.25">
      <c r="A75" s="90" t="s">
        <v>513</v>
      </c>
      <c r="B75" s="91" t="s">
        <v>514</v>
      </c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92">
        <v>2508280.15</v>
      </c>
      <c r="P75" s="93">
        <v>30405345.199999999</v>
      </c>
    </row>
    <row r="76" spans="1:16" x14ac:dyDescent="0.25">
      <c r="A76" s="90" t="s">
        <v>515</v>
      </c>
      <c r="B76" s="91" t="s">
        <v>313</v>
      </c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92">
        <v>1406676.72</v>
      </c>
      <c r="P76" s="93">
        <v>13754426.18</v>
      </c>
    </row>
    <row r="77" spans="1:16" x14ac:dyDescent="0.25">
      <c r="A77" s="90" t="s">
        <v>516</v>
      </c>
      <c r="B77" s="91" t="s">
        <v>517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92">
        <v>0</v>
      </c>
      <c r="P77" s="93">
        <v>6246507.8700000001</v>
      </c>
    </row>
    <row r="78" spans="1:16" x14ac:dyDescent="0.25">
      <c r="A78" s="90">
        <v>4214</v>
      </c>
      <c r="B78" s="91" t="s">
        <v>518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92">
        <v>0</v>
      </c>
      <c r="P78" s="93">
        <v>0</v>
      </c>
    </row>
    <row r="79" spans="1:16" x14ac:dyDescent="0.25">
      <c r="A79" s="94">
        <v>4215</v>
      </c>
      <c r="B79" s="95" t="s">
        <v>519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92">
        <v>0</v>
      </c>
      <c r="P79" s="93">
        <v>0</v>
      </c>
    </row>
    <row r="80" spans="1:16" x14ac:dyDescent="0.25">
      <c r="A80" s="90"/>
      <c r="B80" s="91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92"/>
      <c r="P80" s="93"/>
    </row>
    <row r="81" spans="1:16" x14ac:dyDescent="0.25">
      <c r="A81" s="86" t="s">
        <v>520</v>
      </c>
      <c r="B81" s="87" t="s">
        <v>521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9">
        <f>SUM(O82:O88)</f>
        <v>0</v>
      </c>
      <c r="P81" s="89">
        <f>SUM(P82:P88)</f>
        <v>0</v>
      </c>
    </row>
    <row r="82" spans="1:16" x14ac:dyDescent="0.25">
      <c r="A82" s="90" t="s">
        <v>522</v>
      </c>
      <c r="B82" s="91" t="s">
        <v>523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92">
        <v>0</v>
      </c>
      <c r="P82" s="93">
        <v>0</v>
      </c>
    </row>
    <row r="83" spans="1:16" x14ac:dyDescent="0.25">
      <c r="A83" s="90" t="s">
        <v>524</v>
      </c>
      <c r="B83" s="91" t="s">
        <v>525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92">
        <v>0</v>
      </c>
      <c r="P83" s="93">
        <v>0</v>
      </c>
    </row>
    <row r="84" spans="1:16" x14ac:dyDescent="0.25">
      <c r="A84" s="90" t="s">
        <v>526</v>
      </c>
      <c r="B84" s="91" t="s">
        <v>527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92">
        <v>0</v>
      </c>
      <c r="P84" s="93">
        <v>0</v>
      </c>
    </row>
    <row r="85" spans="1:16" x14ac:dyDescent="0.25">
      <c r="A85" s="90" t="s">
        <v>528</v>
      </c>
      <c r="B85" s="91" t="s">
        <v>529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92">
        <v>0</v>
      </c>
      <c r="P85" s="93">
        <v>0</v>
      </c>
    </row>
    <row r="86" spans="1:16" x14ac:dyDescent="0.25">
      <c r="A86" s="90" t="s">
        <v>530</v>
      </c>
      <c r="B86" s="91" t="s">
        <v>531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92">
        <v>0</v>
      </c>
      <c r="P86" s="93">
        <v>0</v>
      </c>
    </row>
    <row r="87" spans="1:16" x14ac:dyDescent="0.25">
      <c r="A87" s="90">
        <v>4226</v>
      </c>
      <c r="B87" s="96" t="s">
        <v>532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92">
        <v>0</v>
      </c>
      <c r="P87" s="93">
        <v>0</v>
      </c>
    </row>
    <row r="88" spans="1:16" x14ac:dyDescent="0.25">
      <c r="A88" s="94">
        <v>4227</v>
      </c>
      <c r="B88" s="97" t="s">
        <v>533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92">
        <v>0</v>
      </c>
      <c r="P88" s="93">
        <v>0</v>
      </c>
    </row>
    <row r="89" spans="1:16" x14ac:dyDescent="0.25">
      <c r="A89" s="90"/>
      <c r="B89" s="91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92"/>
      <c r="P89" s="93"/>
    </row>
    <row r="90" spans="1:16" x14ac:dyDescent="0.25">
      <c r="A90" s="86" t="s">
        <v>534</v>
      </c>
      <c r="B90" s="87" t="s">
        <v>535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9">
        <f>O91+O95+O102+O105+O108</f>
        <v>-585110.88</v>
      </c>
      <c r="P90" s="89">
        <f>P91+P95+P102+P105+P108</f>
        <v>-12310.47</v>
      </c>
    </row>
    <row r="91" spans="1:16" x14ac:dyDescent="0.25">
      <c r="A91" s="86" t="s">
        <v>536</v>
      </c>
      <c r="B91" s="87" t="s">
        <v>537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9">
        <f>SUM(O92:O93)</f>
        <v>0</v>
      </c>
      <c r="P91" s="89">
        <f>SUM(P92:P93)</f>
        <v>0.01</v>
      </c>
    </row>
    <row r="92" spans="1:16" x14ac:dyDescent="0.25">
      <c r="A92" s="90" t="s">
        <v>538</v>
      </c>
      <c r="B92" s="91" t="s">
        <v>539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92">
        <v>0</v>
      </c>
      <c r="P92" s="93">
        <v>0.01</v>
      </c>
    </row>
    <row r="93" spans="1:16" x14ac:dyDescent="0.25">
      <c r="A93" s="90" t="s">
        <v>540</v>
      </c>
      <c r="B93" s="91" t="s">
        <v>541</v>
      </c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92">
        <v>0</v>
      </c>
      <c r="P93" s="93">
        <v>0</v>
      </c>
    </row>
    <row r="94" spans="1:16" x14ac:dyDescent="0.25">
      <c r="A94" s="90"/>
      <c r="B94" s="91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92"/>
      <c r="P94" s="93"/>
    </row>
    <row r="95" spans="1:16" x14ac:dyDescent="0.25">
      <c r="A95" s="86" t="s">
        <v>542</v>
      </c>
      <c r="B95" s="87" t="s">
        <v>543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9">
        <f>SUM(O96:O100)</f>
        <v>0</v>
      </c>
      <c r="P95" s="89">
        <f>SUM(P96:P100)</f>
        <v>0</v>
      </c>
    </row>
    <row r="96" spans="1:16" x14ac:dyDescent="0.25">
      <c r="A96" s="90" t="s">
        <v>544</v>
      </c>
      <c r="B96" s="91" t="s">
        <v>545</v>
      </c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92">
        <v>0</v>
      </c>
      <c r="P96" s="93">
        <v>0</v>
      </c>
    </row>
    <row r="97" spans="1:16" x14ac:dyDescent="0.25">
      <c r="A97" s="90" t="s">
        <v>546</v>
      </c>
      <c r="B97" s="91" t="s">
        <v>547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92">
        <v>0</v>
      </c>
      <c r="P97" s="93">
        <v>0</v>
      </c>
    </row>
    <row r="98" spans="1:16" x14ac:dyDescent="0.25">
      <c r="A98" s="90" t="s">
        <v>548</v>
      </c>
      <c r="B98" s="91" t="s">
        <v>549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92">
        <v>0</v>
      </c>
      <c r="P98" s="93">
        <v>0</v>
      </c>
    </row>
    <row r="99" spans="1:16" x14ac:dyDescent="0.25">
      <c r="A99" s="90" t="s">
        <v>550</v>
      </c>
      <c r="B99" s="91" t="s">
        <v>551</v>
      </c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92">
        <v>0</v>
      </c>
      <c r="P99" s="93">
        <v>0</v>
      </c>
    </row>
    <row r="100" spans="1:16" x14ac:dyDescent="0.25">
      <c r="A100" s="90" t="s">
        <v>552</v>
      </c>
      <c r="B100" s="91" t="s">
        <v>553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92">
        <v>0</v>
      </c>
      <c r="P100" s="93">
        <v>0</v>
      </c>
    </row>
    <row r="101" spans="1:16" x14ac:dyDescent="0.25">
      <c r="A101" s="90"/>
      <c r="B101" s="91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92"/>
      <c r="P101" s="93"/>
    </row>
    <row r="102" spans="1:16" x14ac:dyDescent="0.25">
      <c r="A102" s="86" t="s">
        <v>554</v>
      </c>
      <c r="B102" s="87" t="s">
        <v>555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9">
        <f>O103</f>
        <v>0</v>
      </c>
      <c r="P102" s="98">
        <f>P103</f>
        <v>0</v>
      </c>
    </row>
    <row r="103" spans="1:16" x14ac:dyDescent="0.25">
      <c r="A103" s="94">
        <v>4331</v>
      </c>
      <c r="B103" s="95" t="s">
        <v>555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92">
        <v>0</v>
      </c>
      <c r="P103" s="93">
        <v>0</v>
      </c>
    </row>
    <row r="104" spans="1:16" x14ac:dyDescent="0.25">
      <c r="A104" s="86"/>
      <c r="B104" s="87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99"/>
      <c r="P104" s="100"/>
    </row>
    <row r="105" spans="1:16" x14ac:dyDescent="0.25">
      <c r="A105" s="86" t="s">
        <v>556</v>
      </c>
      <c r="B105" s="87" t="s">
        <v>557</v>
      </c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9">
        <f>O106</f>
        <v>0</v>
      </c>
      <c r="P105" s="89">
        <f>P106</f>
        <v>0</v>
      </c>
    </row>
    <row r="106" spans="1:16" x14ac:dyDescent="0.25">
      <c r="A106" s="90" t="s">
        <v>558</v>
      </c>
      <c r="B106" s="91" t="s">
        <v>557</v>
      </c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92">
        <v>0</v>
      </c>
      <c r="P106" s="93">
        <v>0</v>
      </c>
    </row>
    <row r="107" spans="1:16" x14ac:dyDescent="0.25">
      <c r="A107" s="90"/>
      <c r="B107" s="91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92"/>
      <c r="P107" s="93"/>
    </row>
    <row r="108" spans="1:16" x14ac:dyDescent="0.25">
      <c r="A108" s="86" t="s">
        <v>559</v>
      </c>
      <c r="B108" s="87" t="s">
        <v>560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9">
        <f>SUM(O109:O116)</f>
        <v>-585110.88</v>
      </c>
      <c r="P108" s="89">
        <f>SUM(P109:P116)</f>
        <v>-12310.48</v>
      </c>
    </row>
    <row r="109" spans="1:16" x14ac:dyDescent="0.25">
      <c r="A109" s="90" t="s">
        <v>561</v>
      </c>
      <c r="B109" s="91" t="s">
        <v>562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92">
        <v>0</v>
      </c>
      <c r="P109" s="93">
        <v>0</v>
      </c>
    </row>
    <row r="110" spans="1:16" x14ac:dyDescent="0.25">
      <c r="A110" s="90" t="s">
        <v>563</v>
      </c>
      <c r="B110" s="91" t="s">
        <v>564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92">
        <v>-585110.88</v>
      </c>
      <c r="P110" s="93">
        <v>-12310.48</v>
      </c>
    </row>
    <row r="111" spans="1:16" x14ac:dyDescent="0.25">
      <c r="A111" s="90" t="s">
        <v>565</v>
      </c>
      <c r="B111" s="91" t="s">
        <v>566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92">
        <v>0</v>
      </c>
      <c r="P111" s="93">
        <v>0</v>
      </c>
    </row>
    <row r="112" spans="1:16" x14ac:dyDescent="0.25">
      <c r="A112" s="90" t="s">
        <v>567</v>
      </c>
      <c r="B112" s="91" t="s">
        <v>568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92">
        <v>0</v>
      </c>
      <c r="P112" s="93">
        <v>0</v>
      </c>
    </row>
    <row r="113" spans="1:16" x14ac:dyDescent="0.25">
      <c r="A113" s="90" t="s">
        <v>569</v>
      </c>
      <c r="B113" s="91" t="s">
        <v>386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92">
        <v>0</v>
      </c>
      <c r="P113" s="93">
        <v>0</v>
      </c>
    </row>
    <row r="114" spans="1:16" x14ac:dyDescent="0.25">
      <c r="A114" s="90" t="s">
        <v>570</v>
      </c>
      <c r="B114" s="91" t="s">
        <v>571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92">
        <v>0</v>
      </c>
      <c r="P114" s="93">
        <v>0</v>
      </c>
    </row>
    <row r="115" spans="1:16" x14ac:dyDescent="0.25">
      <c r="A115" s="94">
        <v>4397</v>
      </c>
      <c r="B115" s="95" t="s">
        <v>572</v>
      </c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92">
        <v>0</v>
      </c>
      <c r="P115" s="93">
        <v>0</v>
      </c>
    </row>
    <row r="116" spans="1:16" x14ac:dyDescent="0.25">
      <c r="A116" s="90" t="s">
        <v>573</v>
      </c>
      <c r="B116" s="91" t="s">
        <v>560</v>
      </c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92">
        <v>0</v>
      </c>
      <c r="P116" s="93">
        <v>0</v>
      </c>
    </row>
    <row r="117" spans="1:16" x14ac:dyDescent="0.25">
      <c r="A117" s="90"/>
      <c r="B117" s="91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92"/>
      <c r="P117" s="93"/>
    </row>
    <row r="118" spans="1:16" x14ac:dyDescent="0.25">
      <c r="A118" s="101"/>
      <c r="B118" s="102" t="s">
        <v>574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89">
        <f>O9+O73+O90</f>
        <v>6108527.9699999997</v>
      </c>
      <c r="P118" s="89">
        <f>P9+P73+P90</f>
        <v>55514939.189999998</v>
      </c>
    </row>
    <row r="119" spans="1:16" x14ac:dyDescent="0.25">
      <c r="A119" s="90"/>
      <c r="B119" s="91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92"/>
      <c r="P119" s="93"/>
    </row>
    <row r="120" spans="1:16" x14ac:dyDescent="0.25">
      <c r="A120" s="86"/>
      <c r="B120" s="87" t="s">
        <v>575</v>
      </c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92"/>
      <c r="P120" s="93"/>
    </row>
    <row r="121" spans="1:16" x14ac:dyDescent="0.25">
      <c r="A121" s="86" t="s">
        <v>576</v>
      </c>
      <c r="B121" s="87" t="s">
        <v>577</v>
      </c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9">
        <f>O122+O130+O141</f>
        <v>2975993.92</v>
      </c>
      <c r="P121" s="89">
        <f>P122+P130+P141</f>
        <v>35216618.640000001</v>
      </c>
    </row>
    <row r="122" spans="1:16" x14ac:dyDescent="0.25">
      <c r="A122" s="86" t="s">
        <v>578</v>
      </c>
      <c r="B122" s="87" t="s">
        <v>579</v>
      </c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9">
        <f>SUM(O123:O128)</f>
        <v>1699448.8900000001</v>
      </c>
      <c r="P122" s="89">
        <f>SUM(P123:P128)</f>
        <v>19507054.399999999</v>
      </c>
    </row>
    <row r="123" spans="1:16" x14ac:dyDescent="0.25">
      <c r="A123" s="90" t="s">
        <v>580</v>
      </c>
      <c r="B123" s="91" t="s">
        <v>581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92">
        <v>1370878.98</v>
      </c>
      <c r="P123" s="93">
        <v>15592182.880000001</v>
      </c>
    </row>
    <row r="124" spans="1:16" x14ac:dyDescent="0.25">
      <c r="A124" s="90" t="s">
        <v>582</v>
      </c>
      <c r="B124" s="91" t="s">
        <v>583</v>
      </c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92">
        <v>45099</v>
      </c>
      <c r="P124" s="93">
        <v>772677.35</v>
      </c>
    </row>
    <row r="125" spans="1:16" x14ac:dyDescent="0.25">
      <c r="A125" s="90" t="s">
        <v>584</v>
      </c>
      <c r="B125" s="91" t="s">
        <v>585</v>
      </c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92">
        <v>59100.6</v>
      </c>
      <c r="P125" s="93">
        <v>2371256.92</v>
      </c>
    </row>
    <row r="126" spans="1:16" x14ac:dyDescent="0.25">
      <c r="A126" s="90" t="s">
        <v>586</v>
      </c>
      <c r="B126" s="91" t="s">
        <v>587</v>
      </c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92">
        <v>72370.31</v>
      </c>
      <c r="P126" s="93">
        <v>672671.91</v>
      </c>
    </row>
    <row r="127" spans="1:16" x14ac:dyDescent="0.25">
      <c r="A127" s="90" t="s">
        <v>588</v>
      </c>
      <c r="B127" s="91" t="s">
        <v>589</v>
      </c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92">
        <v>152000</v>
      </c>
      <c r="P127" s="93">
        <v>98265.34</v>
      </c>
    </row>
    <row r="128" spans="1:16" x14ac:dyDescent="0.25">
      <c r="A128" s="90" t="s">
        <v>590</v>
      </c>
      <c r="B128" s="91" t="s">
        <v>591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92">
        <v>0</v>
      </c>
      <c r="P128" s="93">
        <v>0</v>
      </c>
    </row>
    <row r="129" spans="1:16" x14ac:dyDescent="0.25">
      <c r="A129" s="90"/>
      <c r="B129" s="91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92"/>
      <c r="P129" s="93"/>
    </row>
    <row r="130" spans="1:16" x14ac:dyDescent="0.25">
      <c r="A130" s="86" t="s">
        <v>592</v>
      </c>
      <c r="B130" s="87" t="s">
        <v>593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9">
        <f>SUM(O131:O139)</f>
        <v>449244.81</v>
      </c>
      <c r="P130" s="89">
        <f>SUM(P131:P139)</f>
        <v>6572155.7000000002</v>
      </c>
    </row>
    <row r="131" spans="1:16" x14ac:dyDescent="0.25">
      <c r="A131" s="90" t="s">
        <v>594</v>
      </c>
      <c r="B131" s="91" t="s">
        <v>595</v>
      </c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92">
        <v>46544.41</v>
      </c>
      <c r="P131" s="93">
        <v>362686.15</v>
      </c>
    </row>
    <row r="132" spans="1:16" x14ac:dyDescent="0.25">
      <c r="A132" s="90" t="s">
        <v>596</v>
      </c>
      <c r="B132" s="91" t="s">
        <v>597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92">
        <v>12174.94</v>
      </c>
      <c r="P132" s="93">
        <v>134318.42000000001</v>
      </c>
    </row>
    <row r="133" spans="1:16" x14ac:dyDescent="0.25">
      <c r="A133" s="90" t="s">
        <v>598</v>
      </c>
      <c r="B133" s="91" t="s">
        <v>599</v>
      </c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92">
        <v>0</v>
      </c>
      <c r="P133" s="93">
        <v>3426.61</v>
      </c>
    </row>
    <row r="134" spans="1:16" x14ac:dyDescent="0.25">
      <c r="A134" s="90" t="s">
        <v>600</v>
      </c>
      <c r="B134" s="91" t="s">
        <v>601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92">
        <v>103902.12</v>
      </c>
      <c r="P134" s="93">
        <v>1339635.3400000001</v>
      </c>
    </row>
    <row r="135" spans="1:16" x14ac:dyDescent="0.25">
      <c r="A135" s="90" t="s">
        <v>602</v>
      </c>
      <c r="B135" s="91" t="s">
        <v>603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92">
        <v>4660.71</v>
      </c>
      <c r="P135" s="93">
        <v>261985.97</v>
      </c>
    </row>
    <row r="136" spans="1:16" x14ac:dyDescent="0.25">
      <c r="A136" s="90" t="s">
        <v>604</v>
      </c>
      <c r="B136" s="91" t="s">
        <v>605</v>
      </c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92">
        <v>219231.89</v>
      </c>
      <c r="P136" s="93">
        <v>3838561.65</v>
      </c>
    </row>
    <row r="137" spans="1:16" x14ac:dyDescent="0.25">
      <c r="A137" s="90" t="s">
        <v>606</v>
      </c>
      <c r="B137" s="91" t="s">
        <v>607</v>
      </c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92">
        <v>2970.5</v>
      </c>
      <c r="P137" s="93">
        <v>30377.68</v>
      </c>
    </row>
    <row r="138" spans="1:16" x14ac:dyDescent="0.25">
      <c r="A138" s="90" t="s">
        <v>608</v>
      </c>
      <c r="B138" s="91" t="s">
        <v>609</v>
      </c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92">
        <v>0</v>
      </c>
      <c r="P138" s="93">
        <v>0</v>
      </c>
    </row>
    <row r="139" spans="1:16" x14ac:dyDescent="0.25">
      <c r="A139" s="90" t="s">
        <v>610</v>
      </c>
      <c r="B139" s="91" t="s">
        <v>611</v>
      </c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92">
        <v>59760.24</v>
      </c>
      <c r="P139" s="93">
        <v>601163.88</v>
      </c>
    </row>
    <row r="140" spans="1:16" x14ac:dyDescent="0.25">
      <c r="A140" s="90"/>
      <c r="B140" s="91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92"/>
      <c r="P140" s="93"/>
    </row>
    <row r="141" spans="1:16" x14ac:dyDescent="0.25">
      <c r="A141" s="86" t="s">
        <v>612</v>
      </c>
      <c r="B141" s="87" t="s">
        <v>613</v>
      </c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9">
        <f>SUM(O142:O150)</f>
        <v>827300.22</v>
      </c>
      <c r="P141" s="89">
        <f>SUM(P142:P150)</f>
        <v>9137408.5399999991</v>
      </c>
    </row>
    <row r="142" spans="1:16" x14ac:dyDescent="0.25">
      <c r="A142" s="90" t="s">
        <v>614</v>
      </c>
      <c r="B142" s="91" t="s">
        <v>615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92">
        <v>491776.54</v>
      </c>
      <c r="P142" s="93">
        <v>5583895.4500000002</v>
      </c>
    </row>
    <row r="143" spans="1:16" x14ac:dyDescent="0.25">
      <c r="A143" s="90" t="s">
        <v>616</v>
      </c>
      <c r="B143" s="91" t="s">
        <v>617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92">
        <v>41824.400000000001</v>
      </c>
      <c r="P143" s="93">
        <v>377882.35</v>
      </c>
    </row>
    <row r="144" spans="1:16" x14ac:dyDescent="0.25">
      <c r="A144" s="90" t="s">
        <v>618</v>
      </c>
      <c r="B144" s="91" t="s">
        <v>619</v>
      </c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92">
        <v>33700</v>
      </c>
      <c r="P144" s="93">
        <v>30572</v>
      </c>
    </row>
    <row r="145" spans="1:16" x14ac:dyDescent="0.25">
      <c r="A145" s="90" t="s">
        <v>620</v>
      </c>
      <c r="B145" s="91" t="s">
        <v>621</v>
      </c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92">
        <v>40184.449999999997</v>
      </c>
      <c r="P145" s="93">
        <v>120366.92</v>
      </c>
    </row>
    <row r="146" spans="1:16" x14ac:dyDescent="0.25">
      <c r="A146" s="90" t="s">
        <v>622</v>
      </c>
      <c r="B146" s="91" t="s">
        <v>623</v>
      </c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92">
        <v>38415.279999999999</v>
      </c>
      <c r="P146" s="93">
        <v>1163412.92</v>
      </c>
    </row>
    <row r="147" spans="1:16" x14ac:dyDescent="0.25">
      <c r="A147" s="90" t="s">
        <v>624</v>
      </c>
      <c r="B147" s="91" t="s">
        <v>625</v>
      </c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92">
        <v>15180</v>
      </c>
      <c r="P147" s="93">
        <v>46331.839999999997</v>
      </c>
    </row>
    <row r="148" spans="1:16" x14ac:dyDescent="0.25">
      <c r="A148" s="90" t="s">
        <v>626</v>
      </c>
      <c r="B148" s="91" t="s">
        <v>627</v>
      </c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92">
        <v>12877.56</v>
      </c>
      <c r="P148" s="93">
        <v>237350.36</v>
      </c>
    </row>
    <row r="149" spans="1:16" x14ac:dyDescent="0.25">
      <c r="A149" s="90" t="s">
        <v>628</v>
      </c>
      <c r="B149" s="91" t="s">
        <v>629</v>
      </c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92">
        <v>152196.72</v>
      </c>
      <c r="P149" s="93">
        <v>1285145.94</v>
      </c>
    </row>
    <row r="150" spans="1:16" x14ac:dyDescent="0.25">
      <c r="A150" s="90" t="s">
        <v>630</v>
      </c>
      <c r="B150" s="91" t="s">
        <v>631</v>
      </c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92">
        <v>1145.27</v>
      </c>
      <c r="P150" s="93">
        <v>292450.76</v>
      </c>
    </row>
    <row r="151" spans="1:16" x14ac:dyDescent="0.25">
      <c r="A151" s="90"/>
      <c r="B151" s="91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92"/>
      <c r="P151" s="93"/>
    </row>
    <row r="152" spans="1:16" x14ac:dyDescent="0.25">
      <c r="A152" s="86" t="s">
        <v>632</v>
      </c>
      <c r="B152" s="87" t="s">
        <v>633</v>
      </c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9">
        <f>O153+O157+O161+O165+O171+O176+O180+O183+O190</f>
        <v>40064</v>
      </c>
      <c r="P152" s="89">
        <f>P153+P157+P161+P165+P171+P176+P180+P183+P190</f>
        <v>3456021</v>
      </c>
    </row>
    <row r="153" spans="1:16" x14ac:dyDescent="0.25">
      <c r="A153" s="86" t="s">
        <v>634</v>
      </c>
      <c r="B153" s="87" t="s">
        <v>635</v>
      </c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9">
        <f>SUM(O154:O155)</f>
        <v>0</v>
      </c>
      <c r="P153" s="89">
        <f>SUM(P154:P155)</f>
        <v>682261.78</v>
      </c>
    </row>
    <row r="154" spans="1:16" x14ac:dyDescent="0.25">
      <c r="A154" s="90" t="s">
        <v>636</v>
      </c>
      <c r="B154" s="91" t="s">
        <v>637</v>
      </c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92">
        <v>0</v>
      </c>
      <c r="P154" s="93">
        <v>0</v>
      </c>
    </row>
    <row r="155" spans="1:16" x14ac:dyDescent="0.25">
      <c r="A155" s="90" t="s">
        <v>638</v>
      </c>
      <c r="B155" s="91" t="s">
        <v>639</v>
      </c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92">
        <v>0</v>
      </c>
      <c r="P155" s="93">
        <v>682261.78</v>
      </c>
    </row>
    <row r="156" spans="1:16" x14ac:dyDescent="0.25">
      <c r="A156" s="90"/>
      <c r="B156" s="91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92"/>
      <c r="P156" s="93"/>
    </row>
    <row r="157" spans="1:16" x14ac:dyDescent="0.25">
      <c r="A157" s="86" t="s">
        <v>640</v>
      </c>
      <c r="B157" s="87" t="s">
        <v>641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9">
        <f>SUM(O158:O159)</f>
        <v>0</v>
      </c>
      <c r="P157" s="89">
        <f>SUM(P158:P159)</f>
        <v>1387514.65</v>
      </c>
    </row>
    <row r="158" spans="1:16" x14ac:dyDescent="0.25">
      <c r="A158" s="90" t="s">
        <v>642</v>
      </c>
      <c r="B158" s="91" t="s">
        <v>643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92">
        <v>0</v>
      </c>
      <c r="P158" s="93">
        <v>1387514.65</v>
      </c>
    </row>
    <row r="159" spans="1:16" x14ac:dyDescent="0.25">
      <c r="A159" s="90" t="s">
        <v>644</v>
      </c>
      <c r="B159" s="91" t="s">
        <v>645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92">
        <v>0</v>
      </c>
      <c r="P159" s="93">
        <v>0</v>
      </c>
    </row>
    <row r="160" spans="1:16" x14ac:dyDescent="0.25">
      <c r="A160" s="90"/>
      <c r="B160" s="91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92"/>
      <c r="P160" s="93"/>
    </row>
    <row r="161" spans="1:16" x14ac:dyDescent="0.25">
      <c r="A161" s="86" t="s">
        <v>646</v>
      </c>
      <c r="B161" s="87" t="s">
        <v>527</v>
      </c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9">
        <f>SUM(O162:O163)</f>
        <v>0</v>
      </c>
      <c r="P161" s="89">
        <f>SUM(P162:P163)</f>
        <v>0</v>
      </c>
    </row>
    <row r="162" spans="1:16" x14ac:dyDescent="0.25">
      <c r="A162" s="90" t="s">
        <v>647</v>
      </c>
      <c r="B162" s="91" t="s">
        <v>648</v>
      </c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92">
        <v>0</v>
      </c>
      <c r="P162" s="93">
        <v>0</v>
      </c>
    </row>
    <row r="163" spans="1:16" x14ac:dyDescent="0.25">
      <c r="A163" s="90" t="s">
        <v>649</v>
      </c>
      <c r="B163" s="91" t="s">
        <v>650</v>
      </c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92">
        <v>0</v>
      </c>
      <c r="P163" s="93">
        <v>0</v>
      </c>
    </row>
    <row r="164" spans="1:16" x14ac:dyDescent="0.25">
      <c r="A164" s="90"/>
      <c r="B164" s="91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92"/>
      <c r="P164" s="93"/>
    </row>
    <row r="165" spans="1:16" x14ac:dyDescent="0.25">
      <c r="A165" s="86" t="s">
        <v>651</v>
      </c>
      <c r="B165" s="87" t="s">
        <v>652</v>
      </c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9">
        <f>SUM(O166:O169)</f>
        <v>40064</v>
      </c>
      <c r="P165" s="89">
        <f>SUM(P166:P169)</f>
        <v>965845.32000000007</v>
      </c>
    </row>
    <row r="166" spans="1:16" x14ac:dyDescent="0.25">
      <c r="A166" s="90" t="s">
        <v>653</v>
      </c>
      <c r="B166" s="91" t="s">
        <v>654</v>
      </c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92">
        <v>40064</v>
      </c>
      <c r="P166" s="93">
        <v>114913.92</v>
      </c>
    </row>
    <row r="167" spans="1:16" x14ac:dyDescent="0.25">
      <c r="A167" s="90" t="s">
        <v>655</v>
      </c>
      <c r="B167" s="91" t="s">
        <v>656</v>
      </c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92">
        <v>0</v>
      </c>
      <c r="P167" s="93">
        <v>67886</v>
      </c>
    </row>
    <row r="168" spans="1:16" x14ac:dyDescent="0.25">
      <c r="A168" s="90" t="s">
        <v>657</v>
      </c>
      <c r="B168" s="91" t="s">
        <v>658</v>
      </c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92">
        <v>0</v>
      </c>
      <c r="P168" s="93">
        <v>783045.4</v>
      </c>
    </row>
    <row r="169" spans="1:16" x14ac:dyDescent="0.25">
      <c r="A169" s="90" t="s">
        <v>659</v>
      </c>
      <c r="B169" s="91" t="s">
        <v>660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92">
        <v>0</v>
      </c>
      <c r="P169" s="93">
        <v>0</v>
      </c>
    </row>
    <row r="170" spans="1:16" x14ac:dyDescent="0.25">
      <c r="A170" s="90"/>
      <c r="B170" s="91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92"/>
      <c r="P170" s="93"/>
    </row>
    <row r="171" spans="1:16" x14ac:dyDescent="0.25">
      <c r="A171" s="86" t="s">
        <v>661</v>
      </c>
      <c r="B171" s="87" t="s">
        <v>531</v>
      </c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9">
        <f>SUM(O172:O174)</f>
        <v>0</v>
      </c>
      <c r="P171" s="89">
        <f>SUM(P172:P174)</f>
        <v>420399.25</v>
      </c>
    </row>
    <row r="172" spans="1:16" x14ac:dyDescent="0.25">
      <c r="A172" s="90" t="s">
        <v>662</v>
      </c>
      <c r="B172" s="91" t="s">
        <v>663</v>
      </c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92">
        <v>0</v>
      </c>
      <c r="P172" s="93">
        <v>0</v>
      </c>
    </row>
    <row r="173" spans="1:16" x14ac:dyDescent="0.25">
      <c r="A173" s="90" t="s">
        <v>664</v>
      </c>
      <c r="B173" s="91" t="s">
        <v>665</v>
      </c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92">
        <v>0</v>
      </c>
      <c r="P173" s="93">
        <v>420399.25</v>
      </c>
    </row>
    <row r="174" spans="1:16" x14ac:dyDescent="0.25">
      <c r="A174" s="90" t="s">
        <v>666</v>
      </c>
      <c r="B174" s="91" t="s">
        <v>667</v>
      </c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92">
        <v>0</v>
      </c>
      <c r="P174" s="93">
        <v>0</v>
      </c>
    </row>
    <row r="175" spans="1:16" x14ac:dyDescent="0.25">
      <c r="A175" s="90"/>
      <c r="B175" s="91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92"/>
      <c r="P175" s="93"/>
    </row>
    <row r="176" spans="1:16" x14ac:dyDescent="0.25">
      <c r="A176" s="86" t="s">
        <v>668</v>
      </c>
      <c r="B176" s="87" t="s">
        <v>669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9">
        <f>SUM(O177:O178)</f>
        <v>0</v>
      </c>
      <c r="P176" s="89">
        <f>SUM(P177:P178)</f>
        <v>0</v>
      </c>
    </row>
    <row r="177" spans="1:16" x14ac:dyDescent="0.25">
      <c r="A177" s="90" t="s">
        <v>670</v>
      </c>
      <c r="B177" s="91" t="s">
        <v>671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92">
        <v>0</v>
      </c>
      <c r="P177" s="93">
        <v>0</v>
      </c>
    </row>
    <row r="178" spans="1:16" x14ac:dyDescent="0.25">
      <c r="A178" s="90" t="s">
        <v>672</v>
      </c>
      <c r="B178" s="91" t="s">
        <v>673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92">
        <v>0</v>
      </c>
      <c r="P178" s="93">
        <v>0</v>
      </c>
    </row>
    <row r="179" spans="1:16" x14ac:dyDescent="0.25">
      <c r="A179" s="90"/>
      <c r="B179" s="91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92"/>
      <c r="P179" s="93"/>
    </row>
    <row r="180" spans="1:16" x14ac:dyDescent="0.25">
      <c r="A180" s="86" t="s">
        <v>674</v>
      </c>
      <c r="B180" s="87" t="s">
        <v>675</v>
      </c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9">
        <f>O181</f>
        <v>0</v>
      </c>
      <c r="P180" s="89">
        <f>P181</f>
        <v>0</v>
      </c>
    </row>
    <row r="181" spans="1:16" x14ac:dyDescent="0.25">
      <c r="A181" s="90" t="s">
        <v>676</v>
      </c>
      <c r="B181" s="91" t="s">
        <v>677</v>
      </c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92">
        <v>0</v>
      </c>
      <c r="P181" s="93">
        <v>0</v>
      </c>
    </row>
    <row r="182" spans="1:16" x14ac:dyDescent="0.25">
      <c r="A182" s="90"/>
      <c r="B182" s="91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92"/>
      <c r="P182" s="93"/>
    </row>
    <row r="183" spans="1:16" x14ac:dyDescent="0.25">
      <c r="A183" s="86" t="s">
        <v>678</v>
      </c>
      <c r="B183" s="87" t="s">
        <v>679</v>
      </c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9">
        <f>SUM(O184:O188)</f>
        <v>0</v>
      </c>
      <c r="P183" s="89">
        <f>SUM(P184:P188)</f>
        <v>0</v>
      </c>
    </row>
    <row r="184" spans="1:16" x14ac:dyDescent="0.25">
      <c r="A184" s="90" t="s">
        <v>680</v>
      </c>
      <c r="B184" s="91" t="s">
        <v>681</v>
      </c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92">
        <v>0</v>
      </c>
      <c r="P184" s="93">
        <v>0</v>
      </c>
    </row>
    <row r="185" spans="1:16" x14ac:dyDescent="0.25">
      <c r="A185" s="90" t="s">
        <v>682</v>
      </c>
      <c r="B185" s="91" t="s">
        <v>683</v>
      </c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92">
        <v>0</v>
      </c>
      <c r="P185" s="93">
        <v>0</v>
      </c>
    </row>
    <row r="186" spans="1:16" x14ac:dyDescent="0.25">
      <c r="A186" s="90" t="s">
        <v>684</v>
      </c>
      <c r="B186" s="91" t="s">
        <v>685</v>
      </c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92">
        <v>0</v>
      </c>
      <c r="P186" s="93">
        <v>0</v>
      </c>
    </row>
    <row r="187" spans="1:16" x14ac:dyDescent="0.25">
      <c r="A187" s="90" t="s">
        <v>686</v>
      </c>
      <c r="B187" s="91" t="s">
        <v>687</v>
      </c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92">
        <v>0</v>
      </c>
      <c r="P187" s="93">
        <v>0</v>
      </c>
    </row>
    <row r="188" spans="1:16" x14ac:dyDescent="0.25">
      <c r="A188" s="90" t="s">
        <v>688</v>
      </c>
      <c r="B188" s="91" t="s">
        <v>689</v>
      </c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92">
        <v>0</v>
      </c>
      <c r="P188" s="93">
        <v>0</v>
      </c>
    </row>
    <row r="189" spans="1:16" x14ac:dyDescent="0.25">
      <c r="A189" s="90"/>
      <c r="B189" s="91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92"/>
      <c r="P189" s="93"/>
    </row>
    <row r="190" spans="1:16" x14ac:dyDescent="0.25">
      <c r="A190" s="86" t="s">
        <v>690</v>
      </c>
      <c r="B190" s="87" t="s">
        <v>691</v>
      </c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9">
        <f>SUM(O191:O192)</f>
        <v>0</v>
      </c>
      <c r="P190" s="89">
        <f>SUM(P191:P192)</f>
        <v>0</v>
      </c>
    </row>
    <row r="191" spans="1:16" x14ac:dyDescent="0.25">
      <c r="A191" s="90" t="s">
        <v>692</v>
      </c>
      <c r="B191" s="91" t="s">
        <v>693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92">
        <v>0</v>
      </c>
      <c r="P191" s="93">
        <v>0</v>
      </c>
    </row>
    <row r="192" spans="1:16" x14ac:dyDescent="0.25">
      <c r="A192" s="90" t="s">
        <v>694</v>
      </c>
      <c r="B192" s="91" t="s">
        <v>695</v>
      </c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92">
        <v>0</v>
      </c>
      <c r="P192" s="93">
        <v>0</v>
      </c>
    </row>
    <row r="193" spans="1:16" x14ac:dyDescent="0.25">
      <c r="A193" s="90"/>
      <c r="B193" s="91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92"/>
      <c r="P193" s="93"/>
    </row>
    <row r="194" spans="1:16" x14ac:dyDescent="0.25">
      <c r="A194" s="86" t="s">
        <v>696</v>
      </c>
      <c r="B194" s="87" t="s">
        <v>697</v>
      </c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9">
        <f>O195+O199+O203</f>
        <v>42632</v>
      </c>
      <c r="P194" s="89">
        <f>P195+P199+P203</f>
        <v>0</v>
      </c>
    </row>
    <row r="195" spans="1:16" x14ac:dyDescent="0.25">
      <c r="A195" s="86" t="s">
        <v>698</v>
      </c>
      <c r="B195" s="87" t="s">
        <v>514</v>
      </c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9">
        <f>SUM(O196:O197)</f>
        <v>0</v>
      </c>
      <c r="P195" s="89">
        <f>SUM(P196:P197)</f>
        <v>0</v>
      </c>
    </row>
    <row r="196" spans="1:16" x14ac:dyDescent="0.25">
      <c r="A196" s="90" t="s">
        <v>699</v>
      </c>
      <c r="B196" s="91" t="s">
        <v>700</v>
      </c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92">
        <v>0</v>
      </c>
      <c r="P196" s="93">
        <v>0</v>
      </c>
    </row>
    <row r="197" spans="1:16" x14ac:dyDescent="0.25">
      <c r="A197" s="90" t="s">
        <v>701</v>
      </c>
      <c r="B197" s="91" t="s">
        <v>702</v>
      </c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92">
        <v>0</v>
      </c>
      <c r="P197" s="93">
        <v>0</v>
      </c>
    </row>
    <row r="198" spans="1:16" x14ac:dyDescent="0.25">
      <c r="A198" s="90"/>
      <c r="B198" s="91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92"/>
      <c r="P198" s="93"/>
    </row>
    <row r="199" spans="1:16" x14ac:dyDescent="0.25">
      <c r="A199" s="86" t="s">
        <v>703</v>
      </c>
      <c r="B199" s="87" t="s">
        <v>313</v>
      </c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9">
        <f>SUM(O200:O201)</f>
        <v>0</v>
      </c>
      <c r="P199" s="89">
        <f>SUM(P200:P201)</f>
        <v>0</v>
      </c>
    </row>
    <row r="200" spans="1:16" x14ac:dyDescent="0.25">
      <c r="A200" s="90" t="s">
        <v>704</v>
      </c>
      <c r="B200" s="91" t="s">
        <v>705</v>
      </c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92">
        <v>0</v>
      </c>
      <c r="P200" s="93">
        <v>0</v>
      </c>
    </row>
    <row r="201" spans="1:16" x14ac:dyDescent="0.25">
      <c r="A201" s="90" t="s">
        <v>706</v>
      </c>
      <c r="B201" s="91" t="s">
        <v>707</v>
      </c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92">
        <v>0</v>
      </c>
      <c r="P201" s="93">
        <v>0</v>
      </c>
    </row>
    <row r="202" spans="1:16" x14ac:dyDescent="0.25">
      <c r="A202" s="90"/>
      <c r="B202" s="91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92"/>
      <c r="P202" s="93"/>
    </row>
    <row r="203" spans="1:16" x14ac:dyDescent="0.25">
      <c r="A203" s="86" t="s">
        <v>708</v>
      </c>
      <c r="B203" s="87" t="s">
        <v>517</v>
      </c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9">
        <f>SUM(O204:O205)</f>
        <v>42632</v>
      </c>
      <c r="P203" s="89">
        <f>SUM(P204:P205)</f>
        <v>0</v>
      </c>
    </row>
    <row r="204" spans="1:16" x14ac:dyDescent="0.25">
      <c r="A204" s="90" t="s">
        <v>709</v>
      </c>
      <c r="B204" s="91" t="s">
        <v>710</v>
      </c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92">
        <v>0</v>
      </c>
      <c r="P204" s="93">
        <v>0</v>
      </c>
    </row>
    <row r="205" spans="1:16" x14ac:dyDescent="0.25">
      <c r="A205" s="90" t="s">
        <v>711</v>
      </c>
      <c r="B205" s="91" t="s">
        <v>712</v>
      </c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92">
        <v>42632</v>
      </c>
      <c r="P205" s="93">
        <v>0</v>
      </c>
    </row>
    <row r="206" spans="1:16" x14ac:dyDescent="0.25">
      <c r="A206" s="90"/>
      <c r="B206" s="91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92"/>
      <c r="P206" s="93"/>
    </row>
    <row r="207" spans="1:16" x14ac:dyDescent="0.25">
      <c r="A207" s="86" t="s">
        <v>713</v>
      </c>
      <c r="B207" s="87" t="s">
        <v>714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9">
        <f>O208+O212+O216+O220+O223</f>
        <v>96472.19</v>
      </c>
      <c r="P207" s="89">
        <f>P208+P212+P216+P220+P223</f>
        <v>1203954.18</v>
      </c>
    </row>
    <row r="208" spans="1:16" x14ac:dyDescent="0.25">
      <c r="A208" s="86" t="s">
        <v>715</v>
      </c>
      <c r="B208" s="87" t="s">
        <v>716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9">
        <f>SUM(O209:O210)</f>
        <v>96472.19</v>
      </c>
      <c r="P208" s="89">
        <f>SUM(P209:P210)</f>
        <v>1203954.18</v>
      </c>
    </row>
    <row r="209" spans="1:16" x14ac:dyDescent="0.25">
      <c r="A209" s="90" t="s">
        <v>717</v>
      </c>
      <c r="B209" s="91" t="s">
        <v>718</v>
      </c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92">
        <v>96472.19</v>
      </c>
      <c r="P209" s="93">
        <v>1203954.18</v>
      </c>
    </row>
    <row r="210" spans="1:16" x14ac:dyDescent="0.25">
      <c r="A210" s="90" t="s">
        <v>719</v>
      </c>
      <c r="B210" s="91" t="s">
        <v>720</v>
      </c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92">
        <v>0</v>
      </c>
      <c r="P210" s="93">
        <v>0</v>
      </c>
    </row>
    <row r="211" spans="1:16" x14ac:dyDescent="0.25">
      <c r="A211" s="90"/>
      <c r="B211" s="91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92"/>
      <c r="P211" s="93"/>
    </row>
    <row r="212" spans="1:16" x14ac:dyDescent="0.25">
      <c r="A212" s="86" t="s">
        <v>721</v>
      </c>
      <c r="B212" s="87" t="s">
        <v>722</v>
      </c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9">
        <f>SUM(O213:O214)</f>
        <v>0</v>
      </c>
      <c r="P212" s="89">
        <f>SUM(P213:P214)</f>
        <v>0</v>
      </c>
    </row>
    <row r="213" spans="1:16" x14ac:dyDescent="0.25">
      <c r="A213" s="90" t="s">
        <v>723</v>
      </c>
      <c r="B213" s="91" t="s">
        <v>724</v>
      </c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92">
        <v>0</v>
      </c>
      <c r="P213" s="93">
        <v>0</v>
      </c>
    </row>
    <row r="214" spans="1:16" x14ac:dyDescent="0.25">
      <c r="A214" s="90" t="s">
        <v>725</v>
      </c>
      <c r="B214" s="91" t="s">
        <v>726</v>
      </c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92">
        <v>0</v>
      </c>
      <c r="P214" s="93">
        <v>0</v>
      </c>
    </row>
    <row r="215" spans="1:16" x14ac:dyDescent="0.25">
      <c r="A215" s="90"/>
      <c r="B215" s="91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92"/>
      <c r="P215" s="93"/>
    </row>
    <row r="216" spans="1:16" x14ac:dyDescent="0.25">
      <c r="A216" s="86" t="s">
        <v>727</v>
      </c>
      <c r="B216" s="87" t="s">
        <v>728</v>
      </c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9">
        <f>SUM(O217:O218)</f>
        <v>0</v>
      </c>
      <c r="P216" s="89">
        <f>SUM(P217:P218)</f>
        <v>0</v>
      </c>
    </row>
    <row r="217" spans="1:16" x14ac:dyDescent="0.25">
      <c r="A217" s="90" t="s">
        <v>729</v>
      </c>
      <c r="B217" s="91" t="s">
        <v>730</v>
      </c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92">
        <v>0</v>
      </c>
      <c r="P217" s="93">
        <v>0</v>
      </c>
    </row>
    <row r="218" spans="1:16" x14ac:dyDescent="0.25">
      <c r="A218" s="90" t="s">
        <v>731</v>
      </c>
      <c r="B218" s="91" t="s">
        <v>732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92">
        <v>0</v>
      </c>
      <c r="P218" s="93">
        <v>0</v>
      </c>
    </row>
    <row r="219" spans="1:16" x14ac:dyDescent="0.25">
      <c r="A219" s="90"/>
      <c r="B219" s="91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92"/>
      <c r="P219" s="93"/>
    </row>
    <row r="220" spans="1:16" x14ac:dyDescent="0.25">
      <c r="A220" s="86" t="s">
        <v>733</v>
      </c>
      <c r="B220" s="87" t="s">
        <v>734</v>
      </c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9">
        <f>O221</f>
        <v>0</v>
      </c>
      <c r="P220" s="89">
        <f>P221</f>
        <v>0</v>
      </c>
    </row>
    <row r="221" spans="1:16" x14ac:dyDescent="0.25">
      <c r="A221" s="90" t="s">
        <v>735</v>
      </c>
      <c r="B221" s="91" t="s">
        <v>734</v>
      </c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92">
        <v>0</v>
      </c>
      <c r="P221" s="93">
        <v>0</v>
      </c>
    </row>
    <row r="222" spans="1:16" x14ac:dyDescent="0.25">
      <c r="A222" s="90"/>
      <c r="B222" s="91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92"/>
      <c r="P222" s="93"/>
    </row>
    <row r="223" spans="1:16" x14ac:dyDescent="0.25">
      <c r="A223" s="86" t="s">
        <v>736</v>
      </c>
      <c r="B223" s="87" t="s">
        <v>737</v>
      </c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9">
        <f>SUM(O224:O225)</f>
        <v>0</v>
      </c>
      <c r="P223" s="89">
        <f>SUM(P224:P225)</f>
        <v>0</v>
      </c>
    </row>
    <row r="224" spans="1:16" x14ac:dyDescent="0.25">
      <c r="A224" s="90" t="s">
        <v>738</v>
      </c>
      <c r="B224" s="91" t="s">
        <v>739</v>
      </c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92">
        <v>0</v>
      </c>
      <c r="P224" s="93">
        <v>0</v>
      </c>
    </row>
    <row r="225" spans="1:16" x14ac:dyDescent="0.25">
      <c r="A225" s="90" t="s">
        <v>740</v>
      </c>
      <c r="B225" s="91" t="s">
        <v>741</v>
      </c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92">
        <v>0</v>
      </c>
      <c r="P225" s="93">
        <v>0</v>
      </c>
    </row>
    <row r="226" spans="1:16" x14ac:dyDescent="0.25">
      <c r="A226" s="90"/>
      <c r="B226" s="91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92"/>
      <c r="P226" s="93"/>
    </row>
    <row r="227" spans="1:16" x14ac:dyDescent="0.25">
      <c r="A227" s="86" t="s">
        <v>742</v>
      </c>
      <c r="B227" s="87" t="s">
        <v>743</v>
      </c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9">
        <f>O228+O238+O242+O249+O252+O255</f>
        <v>0</v>
      </c>
      <c r="P227" s="89">
        <f>P228+P238+P242+P249+P252+P255</f>
        <v>0</v>
      </c>
    </row>
    <row r="228" spans="1:16" x14ac:dyDescent="0.25">
      <c r="A228" s="86" t="s">
        <v>744</v>
      </c>
      <c r="B228" s="87" t="s">
        <v>745</v>
      </c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9">
        <f>SUM(O229:O236)</f>
        <v>0</v>
      </c>
      <c r="P228" s="89">
        <f>SUM(P229:P236)</f>
        <v>0</v>
      </c>
    </row>
    <row r="229" spans="1:16" x14ac:dyDescent="0.25">
      <c r="A229" s="90" t="s">
        <v>746</v>
      </c>
      <c r="B229" s="91" t="s">
        <v>747</v>
      </c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92">
        <v>0</v>
      </c>
      <c r="P229" s="93">
        <v>0</v>
      </c>
    </row>
    <row r="230" spans="1:16" x14ac:dyDescent="0.25">
      <c r="A230" s="90" t="s">
        <v>748</v>
      </c>
      <c r="B230" s="91" t="s">
        <v>749</v>
      </c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92">
        <v>0</v>
      </c>
      <c r="P230" s="93">
        <v>0</v>
      </c>
    </row>
    <row r="231" spans="1:16" x14ac:dyDescent="0.25">
      <c r="A231" s="90" t="s">
        <v>750</v>
      </c>
      <c r="B231" s="91" t="s">
        <v>751</v>
      </c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92">
        <v>0</v>
      </c>
      <c r="P231" s="93">
        <v>0</v>
      </c>
    </row>
    <row r="232" spans="1:16" x14ac:dyDescent="0.25">
      <c r="A232" s="90" t="s">
        <v>752</v>
      </c>
      <c r="B232" s="91" t="s">
        <v>753</v>
      </c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92">
        <v>0</v>
      </c>
      <c r="P232" s="93">
        <v>0</v>
      </c>
    </row>
    <row r="233" spans="1:16" x14ac:dyDescent="0.25">
      <c r="A233" s="90" t="s">
        <v>754</v>
      </c>
      <c r="B233" s="91" t="s">
        <v>755</v>
      </c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92">
        <v>0</v>
      </c>
      <c r="P233" s="93">
        <v>0</v>
      </c>
    </row>
    <row r="234" spans="1:16" x14ac:dyDescent="0.25">
      <c r="A234" s="90" t="s">
        <v>756</v>
      </c>
      <c r="B234" s="91" t="s">
        <v>757</v>
      </c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92">
        <v>0</v>
      </c>
      <c r="P234" s="93">
        <v>0</v>
      </c>
    </row>
    <row r="235" spans="1:16" x14ac:dyDescent="0.25">
      <c r="A235" s="90" t="s">
        <v>758</v>
      </c>
      <c r="B235" s="91" t="s">
        <v>759</v>
      </c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92">
        <v>0</v>
      </c>
      <c r="P235" s="93">
        <v>0</v>
      </c>
    </row>
    <row r="236" spans="1:16" x14ac:dyDescent="0.25">
      <c r="A236" s="90">
        <v>5518</v>
      </c>
      <c r="B236" s="104" t="s">
        <v>760</v>
      </c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92">
        <v>0</v>
      </c>
      <c r="P236" s="92">
        <v>0</v>
      </c>
    </row>
    <row r="237" spans="1:16" x14ac:dyDescent="0.25">
      <c r="A237" s="94"/>
      <c r="B237" s="105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92"/>
      <c r="P237" s="92"/>
    </row>
    <row r="238" spans="1:16" x14ac:dyDescent="0.25">
      <c r="A238" s="86" t="s">
        <v>761</v>
      </c>
      <c r="B238" s="87" t="s">
        <v>762</v>
      </c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9">
        <f>SUM(O239:O240)</f>
        <v>0</v>
      </c>
      <c r="P238" s="89">
        <f>SUM(P239:P240)</f>
        <v>0</v>
      </c>
    </row>
    <row r="239" spans="1:16" x14ac:dyDescent="0.25">
      <c r="A239" s="90" t="s">
        <v>763</v>
      </c>
      <c r="B239" s="91" t="s">
        <v>764</v>
      </c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92">
        <v>0</v>
      </c>
      <c r="P239" s="93">
        <v>0</v>
      </c>
    </row>
    <row r="240" spans="1:16" x14ac:dyDescent="0.25">
      <c r="A240" s="90" t="s">
        <v>765</v>
      </c>
      <c r="B240" s="91" t="s">
        <v>766</v>
      </c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92">
        <v>0</v>
      </c>
      <c r="P240" s="93">
        <v>0</v>
      </c>
    </row>
    <row r="241" spans="1:16" x14ac:dyDescent="0.25">
      <c r="A241" s="90"/>
      <c r="B241" s="91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92"/>
      <c r="P241" s="93"/>
    </row>
    <row r="242" spans="1:16" x14ac:dyDescent="0.25">
      <c r="A242" s="86" t="s">
        <v>767</v>
      </c>
      <c r="B242" s="87" t="s">
        <v>768</v>
      </c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9">
        <f>SUM(O243:O247)</f>
        <v>0</v>
      </c>
      <c r="P242" s="89">
        <f>SUM(P243:P247)</f>
        <v>0</v>
      </c>
    </row>
    <row r="243" spans="1:16" x14ac:dyDescent="0.25">
      <c r="A243" s="90" t="s">
        <v>769</v>
      </c>
      <c r="B243" s="91" t="s">
        <v>770</v>
      </c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92">
        <v>0</v>
      </c>
      <c r="P243" s="93">
        <v>0</v>
      </c>
    </row>
    <row r="244" spans="1:16" x14ac:dyDescent="0.25">
      <c r="A244" s="90" t="s">
        <v>771</v>
      </c>
      <c r="B244" s="91" t="s">
        <v>772</v>
      </c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92">
        <v>0</v>
      </c>
      <c r="P244" s="93">
        <v>0</v>
      </c>
    </row>
    <row r="245" spans="1:16" x14ac:dyDescent="0.25">
      <c r="A245" s="90" t="s">
        <v>773</v>
      </c>
      <c r="B245" s="91" t="s">
        <v>774</v>
      </c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92">
        <v>0</v>
      </c>
      <c r="P245" s="93">
        <v>0</v>
      </c>
    </row>
    <row r="246" spans="1:16" x14ac:dyDescent="0.25">
      <c r="A246" s="90" t="s">
        <v>775</v>
      </c>
      <c r="B246" s="91" t="s">
        <v>776</v>
      </c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92">
        <v>0</v>
      </c>
      <c r="P246" s="93">
        <v>0</v>
      </c>
    </row>
    <row r="247" spans="1:16" x14ac:dyDescent="0.25">
      <c r="A247" s="90" t="s">
        <v>777</v>
      </c>
      <c r="B247" s="91" t="s">
        <v>778</v>
      </c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92">
        <v>0</v>
      </c>
      <c r="P247" s="93">
        <v>0</v>
      </c>
    </row>
    <row r="248" spans="1:16" x14ac:dyDescent="0.25">
      <c r="A248" s="90"/>
      <c r="B248" s="91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92"/>
      <c r="P248" s="93"/>
    </row>
    <row r="249" spans="1:16" x14ac:dyDescent="0.25">
      <c r="A249" s="86" t="s">
        <v>779</v>
      </c>
      <c r="B249" s="87" t="s">
        <v>780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9">
        <f>O250</f>
        <v>0</v>
      </c>
      <c r="P249" s="89">
        <f>P250</f>
        <v>0</v>
      </c>
    </row>
    <row r="250" spans="1:16" x14ac:dyDescent="0.25">
      <c r="A250" s="90" t="s">
        <v>781</v>
      </c>
      <c r="B250" s="91" t="s">
        <v>780</v>
      </c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92">
        <v>0</v>
      </c>
      <c r="P250" s="93">
        <v>0</v>
      </c>
    </row>
    <row r="251" spans="1:16" x14ac:dyDescent="0.25">
      <c r="A251" s="90"/>
      <c r="B251" s="91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92"/>
      <c r="P251" s="93"/>
    </row>
    <row r="252" spans="1:16" x14ac:dyDescent="0.25">
      <c r="A252" s="86" t="s">
        <v>782</v>
      </c>
      <c r="B252" s="87" t="s">
        <v>783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9">
        <f>O253</f>
        <v>0</v>
      </c>
      <c r="P252" s="89">
        <f>P253</f>
        <v>0</v>
      </c>
    </row>
    <row r="253" spans="1:16" x14ac:dyDescent="0.25">
      <c r="A253" s="90" t="s">
        <v>784</v>
      </c>
      <c r="B253" s="91" t="s">
        <v>783</v>
      </c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92">
        <v>0</v>
      </c>
      <c r="P253" s="93">
        <v>0</v>
      </c>
    </row>
    <row r="254" spans="1:16" x14ac:dyDescent="0.25">
      <c r="A254" s="90"/>
      <c r="B254" s="91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92"/>
      <c r="P254" s="93"/>
    </row>
    <row r="255" spans="1:16" x14ac:dyDescent="0.25">
      <c r="A255" s="86" t="s">
        <v>785</v>
      </c>
      <c r="B255" s="87" t="s">
        <v>786</v>
      </c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9">
        <f>SUM(O256:O264)</f>
        <v>0</v>
      </c>
      <c r="P255" s="89">
        <f>SUM(P256:P264)</f>
        <v>0</v>
      </c>
    </row>
    <row r="256" spans="1:16" x14ac:dyDescent="0.25">
      <c r="A256" s="90" t="s">
        <v>787</v>
      </c>
      <c r="B256" s="91" t="s">
        <v>788</v>
      </c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92">
        <v>0</v>
      </c>
      <c r="P256" s="93">
        <v>0</v>
      </c>
    </row>
    <row r="257" spans="1:16" x14ac:dyDescent="0.25">
      <c r="A257" s="90" t="s">
        <v>789</v>
      </c>
      <c r="B257" s="91" t="s">
        <v>790</v>
      </c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92">
        <v>0</v>
      </c>
      <c r="P257" s="93">
        <v>0</v>
      </c>
    </row>
    <row r="258" spans="1:16" x14ac:dyDescent="0.25">
      <c r="A258" s="90" t="s">
        <v>791</v>
      </c>
      <c r="B258" s="91" t="s">
        <v>792</v>
      </c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92">
        <v>0</v>
      </c>
      <c r="P258" s="93">
        <v>0</v>
      </c>
    </row>
    <row r="259" spans="1:16" x14ac:dyDescent="0.25">
      <c r="A259" s="90" t="s">
        <v>793</v>
      </c>
      <c r="B259" s="91" t="s">
        <v>794</v>
      </c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92">
        <v>0</v>
      </c>
      <c r="P259" s="93">
        <v>0</v>
      </c>
    </row>
    <row r="260" spans="1:16" x14ac:dyDescent="0.25">
      <c r="A260" s="90" t="s">
        <v>795</v>
      </c>
      <c r="B260" s="91" t="s">
        <v>796</v>
      </c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92">
        <v>0</v>
      </c>
      <c r="P260" s="93">
        <v>0</v>
      </c>
    </row>
    <row r="261" spans="1:16" x14ac:dyDescent="0.25">
      <c r="A261" s="90" t="s">
        <v>797</v>
      </c>
      <c r="B261" s="91" t="s">
        <v>386</v>
      </c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92">
        <v>0</v>
      </c>
      <c r="P261" s="93">
        <v>0</v>
      </c>
    </row>
    <row r="262" spans="1:16" x14ac:dyDescent="0.25">
      <c r="A262" s="90" t="s">
        <v>798</v>
      </c>
      <c r="B262" s="91" t="s">
        <v>799</v>
      </c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92">
        <v>0</v>
      </c>
      <c r="P262" s="93">
        <v>0</v>
      </c>
    </row>
    <row r="263" spans="1:16" x14ac:dyDescent="0.25">
      <c r="A263" s="94">
        <v>5598</v>
      </c>
      <c r="B263" s="95" t="s">
        <v>800</v>
      </c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92">
        <v>0</v>
      </c>
      <c r="P263" s="93">
        <v>0</v>
      </c>
    </row>
    <row r="264" spans="1:16" x14ac:dyDescent="0.25">
      <c r="A264" s="90" t="s">
        <v>801</v>
      </c>
      <c r="B264" s="91" t="s">
        <v>802</v>
      </c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92">
        <v>0</v>
      </c>
      <c r="P264" s="93">
        <v>0</v>
      </c>
    </row>
    <row r="265" spans="1:16" x14ac:dyDescent="0.25">
      <c r="A265" s="90"/>
      <c r="B265" s="91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92"/>
      <c r="P265" s="93"/>
    </row>
    <row r="266" spans="1:16" x14ac:dyDescent="0.25">
      <c r="A266" s="86">
        <v>5600</v>
      </c>
      <c r="B266" s="87" t="s">
        <v>803</v>
      </c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9">
        <f>O267</f>
        <v>0</v>
      </c>
      <c r="P266" s="89">
        <f>P267</f>
        <v>0</v>
      </c>
    </row>
    <row r="267" spans="1:16" x14ac:dyDescent="0.25">
      <c r="A267" s="86">
        <v>5610</v>
      </c>
      <c r="B267" s="87" t="s">
        <v>804</v>
      </c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9">
        <f>O268</f>
        <v>0</v>
      </c>
      <c r="P267" s="98">
        <f>P268</f>
        <v>0</v>
      </c>
    </row>
    <row r="268" spans="1:16" x14ac:dyDescent="0.25">
      <c r="A268" s="90">
        <v>5611</v>
      </c>
      <c r="B268" s="91" t="s">
        <v>805</v>
      </c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92">
        <v>0</v>
      </c>
      <c r="P268" s="93">
        <v>0</v>
      </c>
    </row>
    <row r="269" spans="1:16" x14ac:dyDescent="0.25">
      <c r="A269" s="106"/>
      <c r="B269" s="103" t="s">
        <v>806</v>
      </c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89">
        <f>O121+O152+O194+O207+O227+O266</f>
        <v>3155162.11</v>
      </c>
      <c r="P269" s="89">
        <f>P121+P152+P194+P207+P227+P266</f>
        <v>39876593.82</v>
      </c>
    </row>
    <row r="270" spans="1:16" x14ac:dyDescent="0.25">
      <c r="A270" s="10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99"/>
      <c r="P270" s="100"/>
    </row>
    <row r="271" spans="1:16" x14ac:dyDescent="0.25">
      <c r="A271" s="90"/>
      <c r="B271" s="109" t="s">
        <v>807</v>
      </c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110"/>
      <c r="P271" s="111"/>
    </row>
    <row r="272" spans="1:16" x14ac:dyDescent="0.25">
      <c r="A272" s="90" t="s">
        <v>808</v>
      </c>
      <c r="B272" s="112" t="s">
        <v>809</v>
      </c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92">
        <v>0</v>
      </c>
      <c r="P272" s="93">
        <v>0</v>
      </c>
    </row>
    <row r="273" spans="1:16" x14ac:dyDescent="0.25">
      <c r="A273" s="90" t="s">
        <v>810</v>
      </c>
      <c r="B273" s="112" t="s">
        <v>811</v>
      </c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92">
        <v>2801148.78</v>
      </c>
      <c r="P273" s="93">
        <v>15638345.369999999</v>
      </c>
    </row>
    <row r="274" spans="1:16" x14ac:dyDescent="0.25">
      <c r="A274" s="90" t="s">
        <v>812</v>
      </c>
      <c r="B274" s="112" t="s">
        <v>813</v>
      </c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92">
        <v>0</v>
      </c>
      <c r="P274" s="93">
        <v>0</v>
      </c>
    </row>
    <row r="275" spans="1:16" x14ac:dyDescent="0.25">
      <c r="A275" s="113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92"/>
      <c r="P275" s="93"/>
    </row>
    <row r="276" spans="1:16" x14ac:dyDescent="0.25">
      <c r="A276" s="106"/>
      <c r="B276" s="103" t="s">
        <v>814</v>
      </c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89">
        <f>O118-O269</f>
        <v>2953365.86</v>
      </c>
      <c r="P276" s="89">
        <f>P118-P269</f>
        <v>15638345.369999997</v>
      </c>
    </row>
    <row r="277" spans="1:16" x14ac:dyDescent="0.25">
      <c r="A277" s="114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6"/>
      <c r="P277" s="117"/>
    </row>
    <row r="278" spans="1:16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6"/>
      <c r="P278" s="76"/>
    </row>
    <row r="279" spans="1:16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6"/>
      <c r="P279" s="76"/>
    </row>
    <row r="280" spans="1:16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6"/>
      <c r="P280" s="76"/>
    </row>
    <row r="281" spans="1:16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6"/>
      <c r="P281" s="76"/>
    </row>
    <row r="282" spans="1:16" x14ac:dyDescent="0.25">
      <c r="A282" s="75"/>
      <c r="B282" s="75"/>
      <c r="C282" s="75"/>
      <c r="D282" s="75"/>
      <c r="E282" s="75"/>
      <c r="F282" s="75"/>
      <c r="G282" s="88"/>
      <c r="H282" s="88"/>
      <c r="I282" s="88"/>
      <c r="J282" s="88"/>
      <c r="K282" s="88"/>
      <c r="L282" s="88"/>
      <c r="M282" s="88"/>
      <c r="N282" s="88"/>
      <c r="O282" s="76"/>
      <c r="P282" s="76"/>
    </row>
    <row r="283" spans="1:16" x14ac:dyDescent="0.25">
      <c r="A283" s="88"/>
      <c r="B283" s="88"/>
      <c r="C283" s="88"/>
      <c r="D283" s="118"/>
      <c r="E283" s="88"/>
      <c r="F283" s="88"/>
      <c r="G283" s="119"/>
      <c r="H283" s="119"/>
      <c r="I283" s="119"/>
      <c r="J283" s="119"/>
      <c r="K283" s="119"/>
      <c r="L283" s="119"/>
      <c r="M283" s="119"/>
      <c r="N283" s="88"/>
      <c r="O283" s="120"/>
      <c r="P283" s="121"/>
    </row>
    <row r="284" spans="1:16" x14ac:dyDescent="0.25">
      <c r="A284" s="75"/>
      <c r="B284" s="75"/>
      <c r="C284" s="122" t="s">
        <v>392</v>
      </c>
      <c r="D284" s="122"/>
      <c r="E284" s="122"/>
      <c r="F284" s="122"/>
      <c r="G284" s="122"/>
      <c r="H284" s="119"/>
      <c r="I284" s="119"/>
      <c r="J284" s="122" t="s">
        <v>393</v>
      </c>
      <c r="K284" s="122"/>
      <c r="L284" s="122"/>
      <c r="M284" s="122"/>
      <c r="N284" s="75"/>
      <c r="O284" s="123"/>
      <c r="P284" s="76"/>
    </row>
    <row r="285" spans="1:16" x14ac:dyDescent="0.25">
      <c r="A285" s="75"/>
      <c r="B285" s="75"/>
      <c r="C285" s="122" t="s">
        <v>394</v>
      </c>
      <c r="D285" s="122"/>
      <c r="E285" s="122"/>
      <c r="F285" s="122"/>
      <c r="G285" s="122"/>
      <c r="H285" s="119"/>
      <c r="I285" s="119"/>
      <c r="J285" s="122" t="s">
        <v>395</v>
      </c>
      <c r="K285" s="122"/>
      <c r="L285" s="122"/>
      <c r="M285" s="122"/>
      <c r="N285" s="75"/>
      <c r="O285" s="123"/>
      <c r="P285" s="76"/>
    </row>
    <row r="286" spans="1:16" x14ac:dyDescent="0.25">
      <c r="A286" s="75"/>
      <c r="B286" s="75"/>
      <c r="C286" s="75"/>
      <c r="D286" s="124"/>
      <c r="E286" s="75"/>
      <c r="F286" s="75"/>
      <c r="G286" s="119"/>
      <c r="H286" s="119"/>
      <c r="I286" s="119"/>
      <c r="J286" s="119"/>
      <c r="K286" s="119"/>
      <c r="L286" s="119"/>
      <c r="M286" s="119"/>
      <c r="N286" s="75"/>
      <c r="O286" s="123"/>
      <c r="P286" s="76"/>
    </row>
    <row r="287" spans="1:16" x14ac:dyDescent="0.25">
      <c r="A287" s="75"/>
      <c r="B287" s="75"/>
      <c r="C287" s="75"/>
      <c r="D287" s="124"/>
      <c r="E287" s="75"/>
      <c r="F287" s="75"/>
      <c r="G287" s="75"/>
      <c r="H287" s="75"/>
      <c r="I287" s="75"/>
      <c r="J287" s="124"/>
      <c r="K287" s="75"/>
      <c r="L287" s="75"/>
      <c r="M287" s="75"/>
      <c r="N287" s="75"/>
      <c r="O287" s="123"/>
      <c r="P287" s="76"/>
    </row>
    <row r="288" spans="1:16" x14ac:dyDescent="0.25">
      <c r="A288" s="75"/>
      <c r="B288" t="s">
        <v>396</v>
      </c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6"/>
      <c r="P288" s="76"/>
    </row>
    <row r="289" spans="1:16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6"/>
      <c r="P289" s="76"/>
    </row>
    <row r="290" spans="1:16" ht="15" customHeight="1" x14ac:dyDescent="0.25">
      <c r="A290" s="75"/>
      <c r="B290" s="75"/>
      <c r="C290" s="75"/>
      <c r="D290" s="75"/>
      <c r="E290" s="75"/>
      <c r="F290" s="125" t="s">
        <v>397</v>
      </c>
      <c r="G290" s="125"/>
      <c r="H290" s="125"/>
      <c r="I290" s="125"/>
      <c r="J290" s="125"/>
      <c r="K290" s="125"/>
      <c r="L290" s="125"/>
      <c r="M290" s="125"/>
      <c r="N290" s="125"/>
      <c r="O290" s="76"/>
      <c r="P290" s="76"/>
    </row>
    <row r="291" spans="1:16" ht="15" customHeight="1" x14ac:dyDescent="0.25">
      <c r="A291" s="75"/>
      <c r="B291" s="75"/>
      <c r="C291" s="75"/>
      <c r="D291" s="75"/>
      <c r="E291" s="75"/>
      <c r="F291" s="125"/>
      <c r="G291" s="125"/>
      <c r="H291" s="125"/>
      <c r="I291" s="125"/>
      <c r="J291" s="125"/>
      <c r="K291" s="125"/>
      <c r="L291" s="125"/>
      <c r="M291" s="125"/>
      <c r="N291" s="125"/>
      <c r="O291" s="76"/>
      <c r="P291" s="76"/>
    </row>
    <row r="292" spans="1:16" ht="15" customHeight="1" x14ac:dyDescent="0.25">
      <c r="A292" s="75"/>
      <c r="B292" s="75"/>
      <c r="C292" s="75"/>
      <c r="D292" s="75"/>
      <c r="E292" s="75"/>
      <c r="F292" s="125"/>
      <c r="G292" s="125"/>
      <c r="H292" s="125"/>
      <c r="I292" s="125"/>
      <c r="J292" s="125"/>
      <c r="K292" s="125"/>
      <c r="L292" s="125"/>
      <c r="M292" s="125"/>
      <c r="N292" s="125"/>
      <c r="O292" s="76"/>
      <c r="P292" s="76"/>
    </row>
    <row r="293" spans="1:16" ht="15" customHeight="1" x14ac:dyDescent="0.25">
      <c r="A293" s="75"/>
      <c r="B293" s="75"/>
      <c r="C293" s="75"/>
      <c r="D293" s="75"/>
      <c r="E293" s="75"/>
      <c r="F293" s="125"/>
      <c r="G293" s="125"/>
      <c r="H293" s="125"/>
      <c r="I293" s="125"/>
      <c r="J293" s="125"/>
      <c r="K293" s="125"/>
      <c r="L293" s="125"/>
      <c r="M293" s="125"/>
      <c r="N293" s="125"/>
      <c r="O293" s="76"/>
      <c r="P293" s="76"/>
    </row>
    <row r="294" spans="1:16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6"/>
      <c r="P294" s="76"/>
    </row>
  </sheetData>
  <mergeCells count="8">
    <mergeCell ref="F290:N293"/>
    <mergeCell ref="A1:P1"/>
    <mergeCell ref="A2:P2"/>
    <mergeCell ref="A3:P3"/>
    <mergeCell ref="C284:G284"/>
    <mergeCell ref="J284:M284"/>
    <mergeCell ref="C285:G285"/>
    <mergeCell ref="J285:M2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SITUACION FINANCIERA</vt:lpstr>
      <vt:lpstr>ESTADO DE ACTIVIDADES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2019-08-12T20:58:12Z</dcterms:created>
  <dcterms:modified xsi:type="dcterms:W3CDTF">2019-08-12T21:04:38Z</dcterms:modified>
</cp:coreProperties>
</file>