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EJEC.EDO.RES.Y BALANCE 2010" sheetId="1" r:id="rId1"/>
  </sheets>
  <definedNames>
    <definedName name="_xlnm.Print_Area" localSheetId="0">'EJEC.EDO.RES.Y BALANCE 2010'!$A$1:$H$46</definedName>
  </definedNames>
  <calcPr calcId="124519"/>
</workbook>
</file>

<file path=xl/calcChain.xml><?xml version="1.0" encoding="utf-8"?>
<calcChain xmlns="http://schemas.openxmlformats.org/spreadsheetml/2006/main">
  <c r="G308" i="1"/>
  <c r="G300"/>
  <c r="G297"/>
  <c r="G304" s="1"/>
  <c r="G310" s="1"/>
  <c r="G312" s="1"/>
  <c r="I281"/>
  <c r="E274"/>
  <c r="E283" s="1"/>
  <c r="I272"/>
  <c r="I283" s="1"/>
  <c r="G252"/>
  <c r="G245"/>
  <c r="G254" s="1"/>
  <c r="G258" s="1"/>
  <c r="G229"/>
  <c r="G221"/>
  <c r="G218"/>
  <c r="G225" s="1"/>
  <c r="G231" s="1"/>
  <c r="G233" s="1"/>
  <c r="I202"/>
  <c r="E195"/>
  <c r="E204" s="1"/>
  <c r="I193"/>
  <c r="I204" s="1"/>
  <c r="G173"/>
  <c r="G166"/>
  <c r="G175" s="1"/>
  <c r="G179" s="1"/>
  <c r="G151"/>
  <c r="G143"/>
  <c r="G140"/>
  <c r="G147" s="1"/>
  <c r="G153" s="1"/>
  <c r="G155" s="1"/>
  <c r="I124"/>
  <c r="E117"/>
  <c r="E126" s="1"/>
  <c r="I115"/>
  <c r="I126" s="1"/>
  <c r="G95"/>
  <c r="G88"/>
  <c r="G97" s="1"/>
  <c r="G101" s="1"/>
  <c r="G73"/>
  <c r="G65"/>
  <c r="G69" s="1"/>
  <c r="G75" s="1"/>
  <c r="G77" s="1"/>
  <c r="G62"/>
  <c r="E48"/>
  <c r="I46"/>
  <c r="E39"/>
  <c r="I37"/>
  <c r="I48" s="1"/>
  <c r="G17"/>
  <c r="G10"/>
  <c r="G19" s="1"/>
  <c r="G23" s="1"/>
</calcChain>
</file>

<file path=xl/sharedStrings.xml><?xml version="1.0" encoding="utf-8"?>
<sst xmlns="http://schemas.openxmlformats.org/spreadsheetml/2006/main" count="277" uniqueCount="62">
  <si>
    <t xml:space="preserve">        ESTADO DE ACTIVIDADES O DE INGRESOS Y EGRESOS</t>
  </si>
  <si>
    <t xml:space="preserve">                                                         CIFRAS AL 31 DE MAYO 2010</t>
  </si>
  <si>
    <t>INGRESOS</t>
  </si>
  <si>
    <t xml:space="preserve"> </t>
  </si>
  <si>
    <t xml:space="preserve">Subsidios Estatales </t>
  </si>
  <si>
    <t>Intereses ganados</t>
  </si>
  <si>
    <t>Otros ingresos</t>
  </si>
  <si>
    <t>TOTAL DE INGRESOS</t>
  </si>
  <si>
    <t>EGRESOS</t>
  </si>
  <si>
    <t>Incentivos otorgados</t>
  </si>
  <si>
    <t xml:space="preserve">Gastos de operación    </t>
  </si>
  <si>
    <t>Depreciaciones</t>
  </si>
  <si>
    <t>TOTAL DE EGRESOS</t>
  </si>
  <si>
    <t xml:space="preserve">AUMENTO EN EL PATRIMONIO NO RESTRINGIDO DEL AÑO </t>
  </si>
  <si>
    <t>SALDO INICIAL DEL PATRIMONIO NO RESTRINGIDO</t>
  </si>
  <si>
    <t>DONACION DE TERRENOS EN 2009 Y OTROS DONATIVOS 2008</t>
  </si>
  <si>
    <t>SALDO FINAL DEL PATRIMONIO NO RESTRINGIDO</t>
  </si>
  <si>
    <t xml:space="preserve">                        BALANCE O ESTADO DE SITUACION FINANCIERA</t>
  </si>
  <si>
    <t xml:space="preserve">ACTIVO </t>
  </si>
  <si>
    <t>PASIVO</t>
  </si>
  <si>
    <t>CIRCULANTE:</t>
  </si>
  <si>
    <t>A CORTO PLAZO:</t>
  </si>
  <si>
    <t>Efectivo e inversiones temporales</t>
  </si>
  <si>
    <t>Acreedores diversos</t>
  </si>
  <si>
    <t xml:space="preserve">Deudores diversos ( incluye reserva cobro dudoso </t>
  </si>
  <si>
    <t>Impuestos por pagar</t>
  </si>
  <si>
    <t>por $236,769 )</t>
  </si>
  <si>
    <t>TOTAL PASIVO</t>
  </si>
  <si>
    <t>TOTAL ACTIVO CIRCULANTE</t>
  </si>
  <si>
    <t>PATRIMONIO CONTABLE</t>
  </si>
  <si>
    <t>Patrimonio no restringido:</t>
  </si>
  <si>
    <t>Patrimonio donado</t>
  </si>
  <si>
    <t>Remanentes:</t>
  </si>
  <si>
    <t>De ejercicios anteriores</t>
  </si>
  <si>
    <t>INMUEBLES Y EQUIPO NETO</t>
  </si>
  <si>
    <t>Del ejercicio</t>
  </si>
  <si>
    <t>DEPOSITOS EN GARANTIA</t>
  </si>
  <si>
    <t>Total de patrimonio contable</t>
  </si>
  <si>
    <t>TOTAL ACTIVO</t>
  </si>
  <si>
    <t>TOTAL PASIVO Y PATRIMONIO</t>
  </si>
  <si>
    <t xml:space="preserve">                        ESTADO DE ORIGEN Y APLICACIÓN DE RECURSOS</t>
  </si>
  <si>
    <t xml:space="preserve">                                 O ESTADOS DE FLUJOS DE EFECTIVO</t>
  </si>
  <si>
    <t>RECURSOS  GENERADOS POR LA OPERACIÓN :</t>
  </si>
  <si>
    <t xml:space="preserve">Recursos utilizados por la operación </t>
  </si>
  <si>
    <t>Partidas relacionadas con actividades de inversión:</t>
  </si>
  <si>
    <t>Depreciación</t>
  </si>
  <si>
    <t>(Incremento) disminuciones en:</t>
  </si>
  <si>
    <t>Cuentas por cobrar y depositos en garantia</t>
  </si>
  <si>
    <t>Aumentos en :</t>
  </si>
  <si>
    <t>Cuentas por pagar</t>
  </si>
  <si>
    <t>Flujos netos de efectivo en actividades de operación</t>
  </si>
  <si>
    <t>ACTIVIDADES DE INVERSIÓN</t>
  </si>
  <si>
    <t>Adquisiciones de inmuebles y equipo- neto</t>
  </si>
  <si>
    <t>Donación de terrenos</t>
  </si>
  <si>
    <t>(Disminución ) Incremento neto de efectivo  e inversiones temporales</t>
  </si>
  <si>
    <t>Saldo al inicio del ejercicio</t>
  </si>
  <si>
    <t>Saldo al final del ejercicio</t>
  </si>
  <si>
    <t xml:space="preserve">                                                         CIFRAS AL 30 DE JUNIO 2010</t>
  </si>
  <si>
    <t>por $176,769 )</t>
  </si>
  <si>
    <t xml:space="preserve">                                                         CIFRAS AL 30 DE SEPTIEMBRE 2010</t>
  </si>
  <si>
    <t>por $1'503,569 )</t>
  </si>
  <si>
    <t xml:space="preserve">                                                         CIFRAS AL 31 DE DICIEMBRE 2010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</si>
</sst>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4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43" fontId="1" fillId="0" borderId="0" xfId="1" applyFont="1"/>
    <xf numFmtId="43" fontId="0" fillId="0" borderId="0" xfId="1" applyFont="1"/>
    <xf numFmtId="0" fontId="1" fillId="0" borderId="0" xfId="0" applyFont="1"/>
    <xf numFmtId="43" fontId="0" fillId="0" borderId="1" xfId="1" applyFont="1" applyBorder="1"/>
    <xf numFmtId="43" fontId="1" fillId="0" borderId="0" xfId="1" applyFont="1" applyBorder="1"/>
    <xf numFmtId="43" fontId="0" fillId="0" borderId="0" xfId="0" applyNumberFormat="1"/>
    <xf numFmtId="43" fontId="0" fillId="0" borderId="2" xfId="1" applyFont="1" applyBorder="1"/>
    <xf numFmtId="43" fontId="0" fillId="0" borderId="0" xfId="1" applyFont="1" applyBorder="1"/>
    <xf numFmtId="0" fontId="3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3" xfId="0" applyNumberFormat="1" applyBorder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workbookViewId="0"/>
  </sheetViews>
  <sheetFormatPr baseColWidth="10" defaultRowHeight="12.75"/>
  <cols>
    <col min="3" max="3" width="14.85546875" bestFit="1" customWidth="1"/>
    <col min="5" max="5" width="14.85546875" bestFit="1" customWidth="1"/>
    <col min="7" max="7" width="16" customWidth="1"/>
    <col min="8" max="8" width="15.85546875" customWidth="1"/>
    <col min="9" max="9" width="14.85546875" bestFit="1" customWidth="1"/>
    <col min="10" max="10" width="15.28515625" customWidth="1"/>
    <col min="11" max="11" width="15.85546875" customWidth="1"/>
  </cols>
  <sheetData>
    <row r="1" spans="1:7" ht="18">
      <c r="A1" s="1" t="s">
        <v>0</v>
      </c>
    </row>
    <row r="3" spans="1:7">
      <c r="A3" s="2" t="s">
        <v>1</v>
      </c>
    </row>
    <row r="5" spans="1:7">
      <c r="A5" s="2" t="s">
        <v>2</v>
      </c>
      <c r="C5" s="3" t="s">
        <v>3</v>
      </c>
    </row>
    <row r="6" spans="1:7">
      <c r="A6" t="s">
        <v>4</v>
      </c>
      <c r="G6" s="4">
        <v>165263519</v>
      </c>
    </row>
    <row r="7" spans="1:7">
      <c r="A7" s="5" t="s">
        <v>5</v>
      </c>
      <c r="G7" s="4">
        <v>3935904</v>
      </c>
    </row>
    <row r="8" spans="1:7">
      <c r="A8" s="5" t="s">
        <v>6</v>
      </c>
      <c r="G8" s="6">
        <v>443250</v>
      </c>
    </row>
    <row r="9" spans="1:7">
      <c r="A9" s="5"/>
    </row>
    <row r="10" spans="1:7">
      <c r="A10" s="5" t="s">
        <v>7</v>
      </c>
      <c r="G10" s="6">
        <f>SUM(G6:G8)</f>
        <v>169642673</v>
      </c>
    </row>
    <row r="11" spans="1:7">
      <c r="A11" s="5"/>
    </row>
    <row r="12" spans="1:7">
      <c r="A12" s="2" t="s">
        <v>8</v>
      </c>
      <c r="G12" s="7" t="s">
        <v>3</v>
      </c>
    </row>
    <row r="13" spans="1:7">
      <c r="A13" s="5" t="s">
        <v>9</v>
      </c>
      <c r="G13" s="4">
        <v>185265965</v>
      </c>
    </row>
    <row r="14" spans="1:7">
      <c r="A14" s="5" t="s">
        <v>10</v>
      </c>
      <c r="G14" s="4">
        <v>5750226</v>
      </c>
    </row>
    <row r="15" spans="1:7">
      <c r="A15" s="5" t="s">
        <v>11</v>
      </c>
      <c r="G15" s="6">
        <v>12975</v>
      </c>
    </row>
    <row r="16" spans="1:7">
      <c r="A16" s="5"/>
    </row>
    <row r="17" spans="1:10">
      <c r="A17" s="5" t="s">
        <v>12</v>
      </c>
      <c r="G17" s="6">
        <f>SUM(G13:G15)</f>
        <v>191029166</v>
      </c>
    </row>
    <row r="18" spans="1:10">
      <c r="A18" s="5"/>
    </row>
    <row r="19" spans="1:10">
      <c r="A19" s="5" t="s">
        <v>13</v>
      </c>
      <c r="G19" s="8">
        <f>G10-G17</f>
        <v>-21386493</v>
      </c>
    </row>
    <row r="20" spans="1:10">
      <c r="A20" s="5"/>
    </row>
    <row r="21" spans="1:10">
      <c r="A21" s="5" t="s">
        <v>14</v>
      </c>
      <c r="G21" s="4">
        <v>243109797</v>
      </c>
    </row>
    <row r="22" spans="1:10">
      <c r="A22" s="5" t="s">
        <v>15</v>
      </c>
      <c r="G22" s="6">
        <v>48632845</v>
      </c>
    </row>
    <row r="23" spans="1:10" ht="13.5" thickBot="1">
      <c r="A23" s="5" t="s">
        <v>16</v>
      </c>
      <c r="G23" s="9">
        <f>SUM(G19:G22)</f>
        <v>270356149</v>
      </c>
    </row>
    <row r="24" spans="1:10" ht="13.5" thickTop="1">
      <c r="A24" s="2" t="s">
        <v>3</v>
      </c>
    </row>
    <row r="25" spans="1:10">
      <c r="G25" s="4" t="s">
        <v>3</v>
      </c>
    </row>
    <row r="27" spans="1:10">
      <c r="G27" s="4" t="s">
        <v>3</v>
      </c>
    </row>
    <row r="28" spans="1:10">
      <c r="C28" s="10"/>
      <c r="G28" s="4"/>
    </row>
    <row r="29" spans="1:10" ht="18">
      <c r="A29" s="1" t="s">
        <v>17</v>
      </c>
    </row>
    <row r="30" spans="1:10">
      <c r="A30" s="2" t="s">
        <v>1</v>
      </c>
    </row>
    <row r="32" spans="1:10">
      <c r="A32" s="11" t="s">
        <v>18</v>
      </c>
      <c r="C32" s="3" t="s">
        <v>3</v>
      </c>
      <c r="G32" s="11" t="s">
        <v>19</v>
      </c>
      <c r="J32" s="3" t="s">
        <v>3</v>
      </c>
    </row>
    <row r="33" spans="1:10">
      <c r="A33" s="5" t="s">
        <v>20</v>
      </c>
      <c r="C33" s="4"/>
      <c r="E33" s="2"/>
      <c r="G33" s="3" t="s">
        <v>21</v>
      </c>
    </row>
    <row r="34" spans="1:10">
      <c r="A34" s="5" t="s">
        <v>22</v>
      </c>
      <c r="C34" s="4"/>
      <c r="E34" s="3">
        <v>213417096</v>
      </c>
      <c r="G34" s="3" t="s">
        <v>23</v>
      </c>
      <c r="I34" s="4">
        <v>263609711</v>
      </c>
    </row>
    <row r="35" spans="1:10">
      <c r="A35" s="5" t="s">
        <v>24</v>
      </c>
      <c r="C35" s="4"/>
      <c r="E35" s="12">
        <v>93651402</v>
      </c>
      <c r="G35" s="3" t="s">
        <v>25</v>
      </c>
      <c r="I35" s="6">
        <v>111161</v>
      </c>
    </row>
    <row r="36" spans="1:10">
      <c r="A36" s="5" t="s">
        <v>26</v>
      </c>
      <c r="C36" s="4"/>
      <c r="E36" s="2"/>
      <c r="G36" s="4"/>
    </row>
    <row r="37" spans="1:10">
      <c r="G37" s="3" t="s">
        <v>27</v>
      </c>
      <c r="I37" s="6">
        <f>SUM(I33:I35)</f>
        <v>263720872</v>
      </c>
    </row>
    <row r="38" spans="1:10">
      <c r="A38" s="5"/>
      <c r="C38" s="4"/>
      <c r="E38" s="2"/>
      <c r="G38" s="4"/>
    </row>
    <row r="39" spans="1:10">
      <c r="A39" s="5" t="s">
        <v>28</v>
      </c>
      <c r="C39" s="4"/>
      <c r="E39" s="6">
        <f>SUM(E33:E35)</f>
        <v>307068498</v>
      </c>
      <c r="G39" s="11" t="s">
        <v>29</v>
      </c>
      <c r="H39" s="13"/>
    </row>
    <row r="40" spans="1:10">
      <c r="G40" s="3" t="s">
        <v>30</v>
      </c>
    </row>
    <row r="41" spans="1:10">
      <c r="G41" s="3" t="s">
        <v>31</v>
      </c>
      <c r="I41" s="4">
        <v>48632845</v>
      </c>
    </row>
    <row r="42" spans="1:10">
      <c r="G42" s="3" t="s">
        <v>32</v>
      </c>
    </row>
    <row r="43" spans="1:10">
      <c r="G43" s="3" t="s">
        <v>33</v>
      </c>
      <c r="I43" s="4">
        <v>243109797</v>
      </c>
    </row>
    <row r="44" spans="1:10">
      <c r="A44" s="5" t="s">
        <v>34</v>
      </c>
      <c r="E44" s="4">
        <v>227007085</v>
      </c>
      <c r="G44" s="3" t="s">
        <v>35</v>
      </c>
      <c r="I44" s="4">
        <v>-21386493</v>
      </c>
    </row>
    <row r="45" spans="1:10">
      <c r="A45" s="5"/>
      <c r="E45" s="4"/>
      <c r="I45" s="13"/>
    </row>
    <row r="46" spans="1:10">
      <c r="A46" s="5" t="s">
        <v>36</v>
      </c>
      <c r="E46" s="4">
        <v>1438</v>
      </c>
      <c r="G46" s="3" t="s">
        <v>37</v>
      </c>
      <c r="I46" s="6">
        <f>SUM(I41:I44)</f>
        <v>270356149</v>
      </c>
      <c r="J46" s="7" t="s">
        <v>3</v>
      </c>
    </row>
    <row r="47" spans="1:10">
      <c r="A47" s="5"/>
      <c r="E47" s="6"/>
    </row>
    <row r="48" spans="1:10" ht="13.5" thickBot="1">
      <c r="A48" s="2" t="s">
        <v>38</v>
      </c>
      <c r="E48" s="9">
        <f>SUM(E38:E47)</f>
        <v>534077021</v>
      </c>
      <c r="G48" s="2" t="s">
        <v>39</v>
      </c>
      <c r="I48" s="14">
        <f>+I37+I46</f>
        <v>534077021</v>
      </c>
      <c r="J48" s="7" t="s">
        <v>3</v>
      </c>
    </row>
    <row r="49" spans="1:10" ht="13.5" thickTop="1"/>
    <row r="50" spans="1:10">
      <c r="C50" s="7" t="s">
        <v>3</v>
      </c>
      <c r="J50" s="7" t="s">
        <v>3</v>
      </c>
    </row>
    <row r="52" spans="1:10" ht="18">
      <c r="A52" s="1" t="s">
        <v>40</v>
      </c>
    </row>
    <row r="53" spans="1:10" ht="18">
      <c r="A53" s="1" t="s">
        <v>41</v>
      </c>
    </row>
    <row r="54" spans="1:10">
      <c r="A54" s="2" t="s">
        <v>1</v>
      </c>
    </row>
    <row r="56" spans="1:10">
      <c r="A56" s="2" t="s">
        <v>42</v>
      </c>
    </row>
    <row r="57" spans="1:10">
      <c r="A57" s="5" t="s">
        <v>43</v>
      </c>
      <c r="G57" s="4">
        <v>-21386493</v>
      </c>
    </row>
    <row r="58" spans="1:10">
      <c r="A58" s="5" t="s">
        <v>44</v>
      </c>
    </row>
    <row r="60" spans="1:10">
      <c r="A60" s="5" t="s">
        <v>45</v>
      </c>
      <c r="G60" s="4">
        <v>12975</v>
      </c>
    </row>
    <row r="61" spans="1:10">
      <c r="G61" s="13"/>
    </row>
    <row r="62" spans="1:10">
      <c r="G62" s="10">
        <f>SUM(G57:G60)</f>
        <v>-21373518</v>
      </c>
    </row>
    <row r="64" spans="1:10">
      <c r="A64" s="5" t="s">
        <v>46</v>
      </c>
    </row>
    <row r="65" spans="1:7">
      <c r="A65" s="5" t="s">
        <v>47</v>
      </c>
      <c r="G65" s="4">
        <f>33079310+2000</f>
        <v>33081310</v>
      </c>
    </row>
    <row r="66" spans="1:7">
      <c r="A66" s="5" t="s">
        <v>48</v>
      </c>
    </row>
    <row r="67" spans="1:7">
      <c r="A67" s="5" t="s">
        <v>49</v>
      </c>
      <c r="G67" s="4">
        <v>64195162</v>
      </c>
    </row>
    <row r="68" spans="1:7">
      <c r="G68" s="13"/>
    </row>
    <row r="69" spans="1:7">
      <c r="A69" s="5" t="s">
        <v>50</v>
      </c>
      <c r="G69" s="10">
        <f>SUM(G62:G67)</f>
        <v>75902954</v>
      </c>
    </row>
    <row r="72" spans="1:7">
      <c r="A72" s="2" t="s">
        <v>51</v>
      </c>
    </row>
    <row r="73" spans="1:7">
      <c r="A73" s="5" t="s">
        <v>52</v>
      </c>
      <c r="G73" s="4">
        <f>170487-12975</f>
        <v>157512</v>
      </c>
    </row>
    <row r="74" spans="1:7">
      <c r="A74" s="5" t="s">
        <v>53</v>
      </c>
      <c r="G74" s="6">
        <v>49390</v>
      </c>
    </row>
    <row r="75" spans="1:7">
      <c r="A75" s="5" t="s">
        <v>54</v>
      </c>
      <c r="G75" s="10">
        <f>SUM(G69:G74)</f>
        <v>76109856</v>
      </c>
    </row>
    <row r="76" spans="1:7">
      <c r="A76" s="5" t="s">
        <v>55</v>
      </c>
      <c r="G76" s="6">
        <v>137307240</v>
      </c>
    </row>
    <row r="77" spans="1:7" ht="13.5" thickBot="1">
      <c r="A77" s="5" t="s">
        <v>56</v>
      </c>
      <c r="G77" s="14">
        <f>+G75+G76</f>
        <v>213417096</v>
      </c>
    </row>
    <row r="78" spans="1:7" ht="13.5" thickTop="1"/>
    <row r="79" spans="1:7" ht="18">
      <c r="A79" s="1" t="s">
        <v>0</v>
      </c>
    </row>
    <row r="81" spans="1:7">
      <c r="A81" s="2" t="s">
        <v>57</v>
      </c>
    </row>
    <row r="83" spans="1:7">
      <c r="A83" s="2" t="s">
        <v>2</v>
      </c>
      <c r="C83" s="3" t="s">
        <v>3</v>
      </c>
    </row>
    <row r="84" spans="1:7">
      <c r="A84" t="s">
        <v>4</v>
      </c>
      <c r="G84" s="4">
        <v>189327234</v>
      </c>
    </row>
    <row r="85" spans="1:7">
      <c r="A85" s="5" t="s">
        <v>5</v>
      </c>
      <c r="G85" s="4">
        <v>4736294</v>
      </c>
    </row>
    <row r="86" spans="1:7">
      <c r="A86" s="5" t="s">
        <v>6</v>
      </c>
      <c r="G86" s="6">
        <v>1077960</v>
      </c>
    </row>
    <row r="87" spans="1:7">
      <c r="A87" s="5"/>
    </row>
    <row r="88" spans="1:7">
      <c r="A88" s="5" t="s">
        <v>7</v>
      </c>
      <c r="G88" s="6">
        <f>SUM(G84:G86)</f>
        <v>195141488</v>
      </c>
    </row>
    <row r="89" spans="1:7">
      <c r="A89" s="5"/>
    </row>
    <row r="90" spans="1:7">
      <c r="A90" s="2" t="s">
        <v>8</v>
      </c>
      <c r="G90" s="7" t="s">
        <v>3</v>
      </c>
    </row>
    <row r="91" spans="1:7">
      <c r="A91" s="5" t="s">
        <v>9</v>
      </c>
      <c r="G91" s="4">
        <v>193263897</v>
      </c>
    </row>
    <row r="92" spans="1:7">
      <c r="A92" s="5" t="s">
        <v>10</v>
      </c>
      <c r="G92" s="4">
        <v>6751077</v>
      </c>
    </row>
    <row r="93" spans="1:7">
      <c r="A93" s="5" t="s">
        <v>11</v>
      </c>
      <c r="G93" s="6">
        <v>12975</v>
      </c>
    </row>
    <row r="94" spans="1:7">
      <c r="A94" s="5"/>
    </row>
    <row r="95" spans="1:7">
      <c r="A95" s="5" t="s">
        <v>12</v>
      </c>
      <c r="G95" s="6">
        <f>SUM(G91:G93)</f>
        <v>200027949</v>
      </c>
    </row>
    <row r="96" spans="1:7">
      <c r="A96" s="5"/>
    </row>
    <row r="97" spans="1:10">
      <c r="A97" s="5" t="s">
        <v>13</v>
      </c>
      <c r="G97" s="8">
        <f>G88-G95</f>
        <v>-4886461</v>
      </c>
    </row>
    <row r="98" spans="1:10">
      <c r="A98" s="5"/>
    </row>
    <row r="99" spans="1:10">
      <c r="A99" s="5" t="s">
        <v>14</v>
      </c>
      <c r="G99" s="4">
        <v>243109797</v>
      </c>
    </row>
    <row r="100" spans="1:10">
      <c r="A100" s="5" t="s">
        <v>15</v>
      </c>
      <c r="G100" s="6">
        <v>48632845</v>
      </c>
    </row>
    <row r="101" spans="1:10" ht="13.5" thickBot="1">
      <c r="A101" s="5" t="s">
        <v>16</v>
      </c>
      <c r="G101" s="9">
        <f>SUM(G97:G100)</f>
        <v>286856181</v>
      </c>
    </row>
    <row r="102" spans="1:10" ht="13.5" thickTop="1">
      <c r="A102" s="2" t="s">
        <v>3</v>
      </c>
    </row>
    <row r="103" spans="1:10">
      <c r="G103" s="4" t="s">
        <v>3</v>
      </c>
    </row>
    <row r="105" spans="1:10">
      <c r="G105" s="4" t="s">
        <v>3</v>
      </c>
    </row>
    <row r="106" spans="1:10">
      <c r="C106" s="10"/>
      <c r="G106" s="4"/>
    </row>
    <row r="107" spans="1:10" ht="18">
      <c r="A107" s="1" t="s">
        <v>17</v>
      </c>
    </row>
    <row r="108" spans="1:10">
      <c r="A108" s="2" t="s">
        <v>57</v>
      </c>
    </row>
    <row r="110" spans="1:10">
      <c r="A110" s="11" t="s">
        <v>18</v>
      </c>
      <c r="C110" s="3" t="s">
        <v>3</v>
      </c>
      <c r="G110" s="11" t="s">
        <v>19</v>
      </c>
      <c r="J110" s="3" t="s">
        <v>3</v>
      </c>
    </row>
    <row r="111" spans="1:10">
      <c r="A111" s="5" t="s">
        <v>20</v>
      </c>
      <c r="C111" s="4"/>
      <c r="E111" s="2"/>
      <c r="G111" s="3" t="s">
        <v>21</v>
      </c>
    </row>
    <row r="112" spans="1:10">
      <c r="A112" s="5" t="s">
        <v>22</v>
      </c>
      <c r="C112" s="4"/>
      <c r="E112" s="3">
        <v>222681546</v>
      </c>
      <c r="G112" s="3" t="s">
        <v>23</v>
      </c>
      <c r="I112" s="4">
        <v>242773008</v>
      </c>
    </row>
    <row r="113" spans="1:10">
      <c r="A113" s="5" t="s">
        <v>24</v>
      </c>
      <c r="C113" s="4"/>
      <c r="E113" s="12">
        <v>80053030</v>
      </c>
      <c r="G113" s="3" t="s">
        <v>25</v>
      </c>
      <c r="I113" s="6">
        <v>111159</v>
      </c>
    </row>
    <row r="114" spans="1:10">
      <c r="A114" s="5" t="s">
        <v>58</v>
      </c>
      <c r="C114" s="4"/>
      <c r="E114" s="2"/>
      <c r="G114" s="4"/>
    </row>
    <row r="115" spans="1:10">
      <c r="G115" s="3" t="s">
        <v>27</v>
      </c>
      <c r="I115" s="6">
        <f>SUM(I111:I113)</f>
        <v>242884167</v>
      </c>
    </row>
    <row r="116" spans="1:10">
      <c r="A116" s="5"/>
      <c r="C116" s="4"/>
      <c r="E116" s="2"/>
      <c r="G116" s="4"/>
    </row>
    <row r="117" spans="1:10">
      <c r="A117" s="5" t="s">
        <v>28</v>
      </c>
      <c r="C117" s="4"/>
      <c r="E117" s="6">
        <f>SUM(E111:E113)</f>
        <v>302734576</v>
      </c>
      <c r="G117" s="11" t="s">
        <v>29</v>
      </c>
      <c r="H117" s="13"/>
    </row>
    <row r="118" spans="1:10">
      <c r="G118" s="3" t="s">
        <v>30</v>
      </c>
    </row>
    <row r="119" spans="1:10">
      <c r="G119" s="3" t="s">
        <v>31</v>
      </c>
      <c r="I119" s="4">
        <v>48632845</v>
      </c>
    </row>
    <row r="120" spans="1:10">
      <c r="G120" s="3" t="s">
        <v>32</v>
      </c>
    </row>
    <row r="121" spans="1:10">
      <c r="G121" s="3" t="s">
        <v>33</v>
      </c>
      <c r="I121" s="4">
        <v>243109797</v>
      </c>
    </row>
    <row r="122" spans="1:10">
      <c r="A122" s="5" t="s">
        <v>34</v>
      </c>
      <c r="E122" s="4">
        <v>227004334</v>
      </c>
      <c r="G122" s="3" t="s">
        <v>35</v>
      </c>
      <c r="I122" s="4">
        <v>-4886461</v>
      </c>
    </row>
    <row r="123" spans="1:10">
      <c r="A123" s="5"/>
      <c r="E123" s="4"/>
      <c r="I123" s="13"/>
    </row>
    <row r="124" spans="1:10">
      <c r="A124" s="5" t="s">
        <v>36</v>
      </c>
      <c r="E124" s="4">
        <v>1438</v>
      </c>
      <c r="G124" s="3" t="s">
        <v>37</v>
      </c>
      <c r="I124" s="6">
        <f>SUM(I119:I122)</f>
        <v>286856181</v>
      </c>
      <c r="J124" s="7" t="s">
        <v>3</v>
      </c>
    </row>
    <row r="125" spans="1:10">
      <c r="A125" s="5"/>
      <c r="E125" s="6"/>
    </row>
    <row r="126" spans="1:10" ht="13.5" thickBot="1">
      <c r="A126" s="2" t="s">
        <v>38</v>
      </c>
      <c r="E126" s="9">
        <f>SUM(E116:E125)</f>
        <v>529740348</v>
      </c>
      <c r="G126" s="2" t="s">
        <v>39</v>
      </c>
      <c r="I126" s="14">
        <f>+I115+I124</f>
        <v>529740348</v>
      </c>
      <c r="J126" s="7" t="s">
        <v>3</v>
      </c>
    </row>
    <row r="127" spans="1:10" ht="13.5" thickTop="1"/>
    <row r="128" spans="1:10">
      <c r="C128" s="7" t="s">
        <v>3</v>
      </c>
      <c r="J128" s="7" t="s">
        <v>3</v>
      </c>
    </row>
    <row r="130" spans="1:7" ht="18">
      <c r="A130" s="1" t="s">
        <v>40</v>
      </c>
    </row>
    <row r="131" spans="1:7" ht="18">
      <c r="A131" s="1" t="s">
        <v>41</v>
      </c>
    </row>
    <row r="132" spans="1:7">
      <c r="A132" s="2" t="s">
        <v>57</v>
      </c>
    </row>
    <row r="134" spans="1:7">
      <c r="A134" s="2" t="s">
        <v>42</v>
      </c>
    </row>
    <row r="135" spans="1:7">
      <c r="A135" s="5" t="s">
        <v>43</v>
      </c>
      <c r="G135" s="4">
        <v>-4886461</v>
      </c>
    </row>
    <row r="136" spans="1:7">
      <c r="A136" s="5" t="s">
        <v>44</v>
      </c>
    </row>
    <row r="138" spans="1:7">
      <c r="A138" s="5" t="s">
        <v>45</v>
      </c>
      <c r="G138" s="4">
        <v>12975</v>
      </c>
    </row>
    <row r="139" spans="1:7">
      <c r="G139" s="13"/>
    </row>
    <row r="140" spans="1:7">
      <c r="G140" s="10">
        <f>SUM(G135:G138)</f>
        <v>-4873486</v>
      </c>
    </row>
    <row r="142" spans="1:7">
      <c r="A142" s="5" t="s">
        <v>46</v>
      </c>
    </row>
    <row r="143" spans="1:7">
      <c r="A143" s="5" t="s">
        <v>47</v>
      </c>
      <c r="G143" s="4">
        <f>46677682+2000</f>
        <v>46679682</v>
      </c>
    </row>
    <row r="144" spans="1:7">
      <c r="A144" s="5" t="s">
        <v>48</v>
      </c>
    </row>
    <row r="145" spans="1:7">
      <c r="A145" s="5" t="s">
        <v>49</v>
      </c>
      <c r="G145" s="4">
        <v>43358457</v>
      </c>
    </row>
    <row r="146" spans="1:7">
      <c r="G146" s="13"/>
    </row>
    <row r="147" spans="1:7">
      <c r="A147" s="5" t="s">
        <v>50</v>
      </c>
      <c r="G147" s="10">
        <f>SUM(G140:G145)</f>
        <v>85164653</v>
      </c>
    </row>
    <row r="150" spans="1:7">
      <c r="A150" s="2" t="s">
        <v>51</v>
      </c>
    </row>
    <row r="151" spans="1:7">
      <c r="A151" s="5" t="s">
        <v>52</v>
      </c>
      <c r="G151" s="4">
        <f>173238-12975</f>
        <v>160263</v>
      </c>
    </row>
    <row r="152" spans="1:7">
      <c r="A152" s="5" t="s">
        <v>53</v>
      </c>
      <c r="G152" s="6">
        <v>49390</v>
      </c>
    </row>
    <row r="153" spans="1:7">
      <c r="A153" s="5" t="s">
        <v>54</v>
      </c>
      <c r="G153" s="10">
        <f>SUM(G147:G152)</f>
        <v>85374306</v>
      </c>
    </row>
    <row r="154" spans="1:7">
      <c r="A154" s="5" t="s">
        <v>55</v>
      </c>
      <c r="G154" s="6">
        <v>137307240</v>
      </c>
    </row>
    <row r="155" spans="1:7" ht="13.5" thickBot="1">
      <c r="A155" s="5" t="s">
        <v>56</v>
      </c>
      <c r="G155" s="14">
        <f>+G153+G154</f>
        <v>222681546</v>
      </c>
    </row>
    <row r="156" spans="1:7" ht="13.5" thickTop="1"/>
    <row r="157" spans="1:7" ht="18">
      <c r="A157" s="1" t="s">
        <v>0</v>
      </c>
    </row>
    <row r="159" spans="1:7">
      <c r="A159" s="2" t="s">
        <v>59</v>
      </c>
    </row>
    <row r="161" spans="1:7">
      <c r="A161" s="2" t="s">
        <v>2</v>
      </c>
      <c r="C161" s="3" t="s">
        <v>3</v>
      </c>
    </row>
    <row r="162" spans="1:7">
      <c r="A162" t="s">
        <v>4</v>
      </c>
      <c r="G162" s="4">
        <v>268945451</v>
      </c>
    </row>
    <row r="163" spans="1:7">
      <c r="A163" s="5" t="s">
        <v>5</v>
      </c>
      <c r="G163" s="4">
        <v>7040562</v>
      </c>
    </row>
    <row r="164" spans="1:7">
      <c r="A164" s="5" t="s">
        <v>6</v>
      </c>
      <c r="G164" s="6">
        <v>398293</v>
      </c>
    </row>
    <row r="165" spans="1:7">
      <c r="A165" s="5"/>
    </row>
    <row r="166" spans="1:7">
      <c r="A166" s="5" t="s">
        <v>7</v>
      </c>
      <c r="G166" s="6">
        <f>SUM(G162:G164)</f>
        <v>276384306</v>
      </c>
    </row>
    <row r="167" spans="1:7">
      <c r="A167" s="5"/>
    </row>
    <row r="168" spans="1:7">
      <c r="A168" s="2" t="s">
        <v>8</v>
      </c>
      <c r="G168" s="7" t="s">
        <v>3</v>
      </c>
    </row>
    <row r="169" spans="1:7">
      <c r="A169" s="5" t="s">
        <v>9</v>
      </c>
      <c r="G169" s="4">
        <v>266024786</v>
      </c>
    </row>
    <row r="170" spans="1:7">
      <c r="A170" s="5" t="s">
        <v>10</v>
      </c>
      <c r="G170" s="4">
        <v>10486575</v>
      </c>
    </row>
    <row r="171" spans="1:7">
      <c r="A171" s="5" t="s">
        <v>11</v>
      </c>
      <c r="G171" s="6">
        <v>12975</v>
      </c>
    </row>
    <row r="172" spans="1:7">
      <c r="A172" s="5"/>
    </row>
    <row r="173" spans="1:7">
      <c r="A173" s="5" t="s">
        <v>12</v>
      </c>
      <c r="G173" s="6">
        <f>SUM(G169:G171)</f>
        <v>276524336</v>
      </c>
    </row>
    <row r="174" spans="1:7">
      <c r="A174" s="5"/>
    </row>
    <row r="175" spans="1:7">
      <c r="A175" s="5" t="s">
        <v>13</v>
      </c>
      <c r="G175" s="8">
        <f>G166-G173</f>
        <v>-140030</v>
      </c>
    </row>
    <row r="176" spans="1:7">
      <c r="A176" s="5"/>
    </row>
    <row r="177" spans="1:10">
      <c r="A177" s="5" t="s">
        <v>14</v>
      </c>
      <c r="G177" s="4">
        <v>243109797</v>
      </c>
    </row>
    <row r="178" spans="1:10">
      <c r="A178" s="5" t="s">
        <v>15</v>
      </c>
      <c r="G178" s="6">
        <v>48632845</v>
      </c>
    </row>
    <row r="179" spans="1:10" ht="13.5" thickBot="1">
      <c r="A179" s="5" t="s">
        <v>16</v>
      </c>
      <c r="G179" s="9">
        <f>SUM(G175:G178)</f>
        <v>291602612</v>
      </c>
    </row>
    <row r="180" spans="1:10" ht="13.5" thickTop="1">
      <c r="A180" s="2" t="s">
        <v>3</v>
      </c>
    </row>
    <row r="181" spans="1:10">
      <c r="G181" s="4" t="s">
        <v>3</v>
      </c>
    </row>
    <row r="183" spans="1:10">
      <c r="G183" s="4" t="s">
        <v>3</v>
      </c>
    </row>
    <row r="184" spans="1:10">
      <c r="C184" s="10"/>
      <c r="G184" s="4"/>
    </row>
    <row r="185" spans="1:10" ht="18">
      <c r="A185" s="1" t="s">
        <v>17</v>
      </c>
    </row>
    <row r="186" spans="1:10">
      <c r="A186" s="2" t="s">
        <v>59</v>
      </c>
    </row>
    <row r="188" spans="1:10">
      <c r="A188" s="11" t="s">
        <v>18</v>
      </c>
      <c r="C188" s="3" t="s">
        <v>3</v>
      </c>
      <c r="G188" s="11" t="s">
        <v>19</v>
      </c>
      <c r="J188" s="3" t="s">
        <v>3</v>
      </c>
    </row>
    <row r="189" spans="1:10">
      <c r="A189" s="5" t="s">
        <v>20</v>
      </c>
      <c r="C189" s="4"/>
      <c r="E189" s="2"/>
      <c r="G189" s="3" t="s">
        <v>21</v>
      </c>
    </row>
    <row r="190" spans="1:10">
      <c r="A190" s="5" t="s">
        <v>22</v>
      </c>
      <c r="C190" s="4"/>
      <c r="E190" s="4">
        <v>201639775</v>
      </c>
      <c r="G190" s="3" t="s">
        <v>23</v>
      </c>
      <c r="I190" s="4">
        <v>213597417</v>
      </c>
    </row>
    <row r="191" spans="1:10">
      <c r="A191" s="5" t="s">
        <v>24</v>
      </c>
      <c r="C191" s="4"/>
      <c r="E191" s="4">
        <v>76736064</v>
      </c>
      <c r="G191" s="3" t="s">
        <v>25</v>
      </c>
      <c r="I191" s="4">
        <v>178831</v>
      </c>
    </row>
    <row r="192" spans="1:10">
      <c r="A192" s="5" t="s">
        <v>60</v>
      </c>
      <c r="C192" s="4"/>
      <c r="E192" s="2"/>
      <c r="G192" s="4"/>
    </row>
    <row r="193" spans="1:10">
      <c r="G193" s="3" t="s">
        <v>27</v>
      </c>
      <c r="I193" s="6">
        <f>SUM(I189:I191)</f>
        <v>213776248</v>
      </c>
    </row>
    <row r="194" spans="1:10">
      <c r="A194" s="5"/>
      <c r="C194" s="4"/>
      <c r="E194" s="2"/>
      <c r="G194" s="4"/>
    </row>
    <row r="195" spans="1:10">
      <c r="A195" s="5" t="s">
        <v>28</v>
      </c>
      <c r="C195" s="4"/>
      <c r="E195" s="6">
        <f>SUM(E189:E191)</f>
        <v>278375839</v>
      </c>
      <c r="G195" s="11" t="s">
        <v>29</v>
      </c>
      <c r="H195" s="13"/>
    </row>
    <row r="196" spans="1:10">
      <c r="G196" s="3" t="s">
        <v>30</v>
      </c>
    </row>
    <row r="197" spans="1:10">
      <c r="G197" s="3" t="s">
        <v>31</v>
      </c>
      <c r="I197" s="4">
        <v>48632845</v>
      </c>
    </row>
    <row r="198" spans="1:10">
      <c r="G198" s="3" t="s">
        <v>32</v>
      </c>
    </row>
    <row r="199" spans="1:10">
      <c r="G199" s="3" t="s">
        <v>33</v>
      </c>
      <c r="I199" s="4">
        <v>243109797</v>
      </c>
    </row>
    <row r="200" spans="1:10">
      <c r="A200" s="5" t="s">
        <v>34</v>
      </c>
      <c r="E200" s="4">
        <v>227001584</v>
      </c>
      <c r="G200" s="3" t="s">
        <v>35</v>
      </c>
      <c r="I200" s="4">
        <v>-140030</v>
      </c>
    </row>
    <row r="201" spans="1:10">
      <c r="A201" s="5"/>
      <c r="E201" s="4"/>
      <c r="I201" s="13"/>
    </row>
    <row r="202" spans="1:10">
      <c r="A202" s="5" t="s">
        <v>36</v>
      </c>
      <c r="E202" s="4">
        <v>1437</v>
      </c>
      <c r="G202" s="3" t="s">
        <v>37</v>
      </c>
      <c r="I202" s="6">
        <f>SUM(I197:I200)</f>
        <v>291602612</v>
      </c>
      <c r="J202" s="7" t="s">
        <v>3</v>
      </c>
    </row>
    <row r="203" spans="1:10">
      <c r="A203" s="5"/>
      <c r="E203" s="6"/>
    </row>
    <row r="204" spans="1:10" ht="13.5" thickBot="1">
      <c r="A204" s="2" t="s">
        <v>38</v>
      </c>
      <c r="E204" s="9">
        <f>SUM(E194:E203)</f>
        <v>505378860</v>
      </c>
      <c r="G204" s="2" t="s">
        <v>39</v>
      </c>
      <c r="I204" s="14">
        <f>+I193+I202</f>
        <v>505378860</v>
      </c>
      <c r="J204" s="7" t="s">
        <v>3</v>
      </c>
    </row>
    <row r="205" spans="1:10" ht="13.5" thickTop="1"/>
    <row r="206" spans="1:10">
      <c r="C206" s="7" t="s">
        <v>3</v>
      </c>
      <c r="J206" s="7" t="s">
        <v>3</v>
      </c>
    </row>
    <row r="208" spans="1:10" ht="18">
      <c r="A208" s="1" t="s">
        <v>40</v>
      </c>
    </row>
    <row r="209" spans="1:7" ht="18">
      <c r="A209" s="1" t="s">
        <v>41</v>
      </c>
    </row>
    <row r="210" spans="1:7">
      <c r="A210" s="2" t="s">
        <v>59</v>
      </c>
    </row>
    <row r="212" spans="1:7">
      <c r="A212" s="2" t="s">
        <v>42</v>
      </c>
    </row>
    <row r="213" spans="1:7">
      <c r="A213" s="5" t="s">
        <v>43</v>
      </c>
      <c r="G213" s="4">
        <v>-140030</v>
      </c>
    </row>
    <row r="214" spans="1:7">
      <c r="A214" s="5" t="s">
        <v>44</v>
      </c>
    </row>
    <row r="216" spans="1:7">
      <c r="A216" s="5" t="s">
        <v>45</v>
      </c>
      <c r="G216" s="4">
        <v>12975</v>
      </c>
    </row>
    <row r="217" spans="1:7">
      <c r="G217" s="13"/>
    </row>
    <row r="218" spans="1:7">
      <c r="G218" s="10">
        <f>SUM(G213:G216)</f>
        <v>-127055</v>
      </c>
    </row>
    <row r="220" spans="1:7">
      <c r="A220" s="5" t="s">
        <v>46</v>
      </c>
    </row>
    <row r="221" spans="1:7">
      <c r="A221" s="5" t="s">
        <v>47</v>
      </c>
      <c r="G221" s="4">
        <f>49994648+2001</f>
        <v>49996649</v>
      </c>
    </row>
    <row r="222" spans="1:7">
      <c r="A222" s="5" t="s">
        <v>48</v>
      </c>
    </row>
    <row r="223" spans="1:7">
      <c r="A223" s="5" t="s">
        <v>49</v>
      </c>
      <c r="G223" s="4">
        <v>14250538</v>
      </c>
    </row>
    <row r="224" spans="1:7">
      <c r="G224" s="13"/>
    </row>
    <row r="225" spans="1:7">
      <c r="A225" s="5" t="s">
        <v>50</v>
      </c>
      <c r="G225" s="10">
        <f>SUM(G218:G223)</f>
        <v>64120132</v>
      </c>
    </row>
    <row r="228" spans="1:7">
      <c r="A228" s="2" t="s">
        <v>51</v>
      </c>
    </row>
    <row r="229" spans="1:7">
      <c r="A229" s="5" t="s">
        <v>52</v>
      </c>
      <c r="G229" s="4">
        <f>175988-12975</f>
        <v>163013</v>
      </c>
    </row>
    <row r="230" spans="1:7">
      <c r="A230" s="5" t="s">
        <v>53</v>
      </c>
      <c r="G230" s="6">
        <v>49390</v>
      </c>
    </row>
    <row r="231" spans="1:7">
      <c r="A231" s="5" t="s">
        <v>54</v>
      </c>
      <c r="G231" s="10">
        <f>SUM(G225:G230)</f>
        <v>64332535</v>
      </c>
    </row>
    <row r="232" spans="1:7">
      <c r="A232" s="5" t="s">
        <v>55</v>
      </c>
      <c r="G232" s="6">
        <v>137307240</v>
      </c>
    </row>
    <row r="233" spans="1:7" ht="13.5" thickBot="1">
      <c r="A233" s="5" t="s">
        <v>56</v>
      </c>
      <c r="G233" s="14">
        <f>+G231+G232</f>
        <v>201639775</v>
      </c>
    </row>
    <row r="234" spans="1:7" ht="13.5" thickTop="1"/>
    <row r="236" spans="1:7" ht="18">
      <c r="A236" s="1" t="s">
        <v>0</v>
      </c>
    </row>
    <row r="238" spans="1:7">
      <c r="A238" s="2" t="s">
        <v>61</v>
      </c>
    </row>
    <row r="240" spans="1:7">
      <c r="A240" s="2" t="s">
        <v>2</v>
      </c>
      <c r="C240" s="3" t="s">
        <v>3</v>
      </c>
    </row>
    <row r="241" spans="1:7">
      <c r="A241" t="s">
        <v>4</v>
      </c>
      <c r="G241" s="4">
        <v>333424698</v>
      </c>
    </row>
    <row r="242" spans="1:7">
      <c r="A242" s="5" t="s">
        <v>5</v>
      </c>
      <c r="G242" s="4">
        <v>9551826</v>
      </c>
    </row>
    <row r="243" spans="1:7">
      <c r="A243" s="5" t="s">
        <v>6</v>
      </c>
      <c r="G243" s="6">
        <v>6691880</v>
      </c>
    </row>
    <row r="244" spans="1:7">
      <c r="A244" s="5"/>
    </row>
    <row r="245" spans="1:7">
      <c r="A245" s="5" t="s">
        <v>7</v>
      </c>
      <c r="G245" s="6">
        <f>SUM(G241:G243)</f>
        <v>349668404</v>
      </c>
    </row>
    <row r="246" spans="1:7">
      <c r="A246" s="5"/>
    </row>
    <row r="247" spans="1:7">
      <c r="A247" s="2" t="s">
        <v>8</v>
      </c>
      <c r="G247" s="7" t="s">
        <v>3</v>
      </c>
    </row>
    <row r="248" spans="1:7">
      <c r="A248" s="5" t="s">
        <v>9</v>
      </c>
      <c r="G248" s="4">
        <v>328915188</v>
      </c>
    </row>
    <row r="249" spans="1:7">
      <c r="A249" s="5" t="s">
        <v>10</v>
      </c>
      <c r="G249" s="4">
        <v>14031671</v>
      </c>
    </row>
    <row r="250" spans="1:7">
      <c r="A250" s="5" t="s">
        <v>11</v>
      </c>
      <c r="G250" s="6">
        <v>803387</v>
      </c>
    </row>
    <row r="251" spans="1:7">
      <c r="A251" s="5"/>
    </row>
    <row r="252" spans="1:7">
      <c r="A252" s="5" t="s">
        <v>12</v>
      </c>
      <c r="G252" s="6">
        <f>SUM(G248:G250)</f>
        <v>343750246</v>
      </c>
    </row>
    <row r="253" spans="1:7">
      <c r="A253" s="5"/>
    </row>
    <row r="254" spans="1:7">
      <c r="A254" s="5" t="s">
        <v>13</v>
      </c>
      <c r="G254" s="8">
        <f>G245-G252</f>
        <v>5918158</v>
      </c>
    </row>
    <row r="255" spans="1:7">
      <c r="A255" s="5"/>
    </row>
    <row r="256" spans="1:7">
      <c r="A256" s="5" t="s">
        <v>14</v>
      </c>
      <c r="G256" s="4">
        <v>243109797</v>
      </c>
    </row>
    <row r="257" spans="1:10">
      <c r="A257" s="5" t="s">
        <v>15</v>
      </c>
      <c r="G257" s="6">
        <v>48632845</v>
      </c>
    </row>
    <row r="258" spans="1:10" ht="13.5" thickBot="1">
      <c r="A258" s="5" t="s">
        <v>16</v>
      </c>
      <c r="G258" s="9">
        <f>SUM(G254:G257)</f>
        <v>297660800</v>
      </c>
    </row>
    <row r="259" spans="1:10" ht="13.5" thickTop="1">
      <c r="A259" s="2" t="s">
        <v>3</v>
      </c>
    </row>
    <row r="260" spans="1:10">
      <c r="G260" s="4" t="s">
        <v>3</v>
      </c>
    </row>
    <row r="262" spans="1:10">
      <c r="G262" s="4" t="s">
        <v>3</v>
      </c>
    </row>
    <row r="263" spans="1:10">
      <c r="C263" s="10"/>
      <c r="G263" s="4"/>
    </row>
    <row r="264" spans="1:10" ht="18">
      <c r="A264" s="1" t="s">
        <v>17</v>
      </c>
    </row>
    <row r="265" spans="1:10">
      <c r="A265" s="2" t="s">
        <v>61</v>
      </c>
    </row>
    <row r="267" spans="1:10">
      <c r="A267" s="11" t="s">
        <v>18</v>
      </c>
      <c r="C267" s="3" t="s">
        <v>3</v>
      </c>
      <c r="G267" s="11" t="s">
        <v>19</v>
      </c>
      <c r="J267" s="3" t="s">
        <v>3</v>
      </c>
    </row>
    <row r="268" spans="1:10">
      <c r="A268" s="5" t="s">
        <v>20</v>
      </c>
      <c r="C268" s="4"/>
      <c r="E268" s="2"/>
      <c r="G268" s="3" t="s">
        <v>21</v>
      </c>
    </row>
    <row r="269" spans="1:10">
      <c r="A269" s="5" t="s">
        <v>22</v>
      </c>
      <c r="C269" s="4"/>
      <c r="E269" s="4">
        <v>217330616</v>
      </c>
      <c r="G269" s="3" t="s">
        <v>23</v>
      </c>
      <c r="I269" s="4">
        <v>153951109</v>
      </c>
    </row>
    <row r="270" spans="1:10">
      <c r="A270" s="5" t="s">
        <v>24</v>
      </c>
      <c r="C270" s="4"/>
      <c r="E270" s="4">
        <v>7838456</v>
      </c>
      <c r="G270" s="3" t="s">
        <v>25</v>
      </c>
      <c r="I270" s="4">
        <v>267221</v>
      </c>
    </row>
    <row r="271" spans="1:10">
      <c r="A271" s="5" t="s">
        <v>60</v>
      </c>
      <c r="C271" s="4"/>
      <c r="E271" s="2"/>
      <c r="G271" s="4"/>
    </row>
    <row r="272" spans="1:10">
      <c r="G272" s="3" t="s">
        <v>27</v>
      </c>
      <c r="I272" s="6">
        <f>SUM(I268:I270)</f>
        <v>154218330</v>
      </c>
    </row>
    <row r="273" spans="1:10">
      <c r="A273" s="5"/>
      <c r="C273" s="4"/>
      <c r="E273" s="2"/>
      <c r="G273" s="4"/>
    </row>
    <row r="274" spans="1:10">
      <c r="A274" s="5" t="s">
        <v>28</v>
      </c>
      <c r="C274" s="4"/>
      <c r="E274" s="6">
        <f>SUM(E268:E270)</f>
        <v>225169072</v>
      </c>
      <c r="G274" s="11" t="s">
        <v>29</v>
      </c>
      <c r="H274" s="13"/>
    </row>
    <row r="275" spans="1:10">
      <c r="G275" s="3" t="s">
        <v>30</v>
      </c>
    </row>
    <row r="276" spans="1:10">
      <c r="G276" s="3" t="s">
        <v>31</v>
      </c>
      <c r="I276" s="4">
        <v>48632845</v>
      </c>
    </row>
    <row r="277" spans="1:10">
      <c r="G277" s="3" t="s">
        <v>32</v>
      </c>
    </row>
    <row r="278" spans="1:10">
      <c r="G278" s="3" t="s">
        <v>33</v>
      </c>
      <c r="I278" s="4">
        <v>243109797</v>
      </c>
    </row>
    <row r="279" spans="1:10">
      <c r="A279" s="5" t="s">
        <v>34</v>
      </c>
      <c r="E279" s="4">
        <v>226708621</v>
      </c>
      <c r="G279" s="3" t="s">
        <v>35</v>
      </c>
      <c r="I279" s="4">
        <v>5918158</v>
      </c>
    </row>
    <row r="280" spans="1:10">
      <c r="A280" s="5"/>
      <c r="E280" s="4"/>
      <c r="I280" s="13"/>
    </row>
    <row r="281" spans="1:10">
      <c r="A281" s="5" t="s">
        <v>36</v>
      </c>
      <c r="E281" s="4">
        <v>1437</v>
      </c>
      <c r="G281" s="3" t="s">
        <v>37</v>
      </c>
      <c r="I281" s="6">
        <f>SUM(I276:I279)</f>
        <v>297660800</v>
      </c>
      <c r="J281" s="7" t="s">
        <v>3</v>
      </c>
    </row>
    <row r="282" spans="1:10">
      <c r="A282" s="5"/>
      <c r="E282" s="6"/>
    </row>
    <row r="283" spans="1:10" ht="13.5" thickBot="1">
      <c r="A283" s="2" t="s">
        <v>38</v>
      </c>
      <c r="E283" s="9">
        <f>SUM(E273:E282)</f>
        <v>451879130</v>
      </c>
      <c r="G283" s="2" t="s">
        <v>39</v>
      </c>
      <c r="I283" s="14">
        <f>+I272+I281</f>
        <v>451879130</v>
      </c>
      <c r="J283" s="7" t="s">
        <v>3</v>
      </c>
    </row>
    <row r="284" spans="1:10" ht="13.5" thickTop="1"/>
    <row r="285" spans="1:10">
      <c r="C285" s="7" t="s">
        <v>3</v>
      </c>
      <c r="J285" s="7" t="s">
        <v>3</v>
      </c>
    </row>
    <row r="286" spans="1:10">
      <c r="G286" t="s">
        <v>3</v>
      </c>
    </row>
    <row r="287" spans="1:10" ht="18">
      <c r="A287" s="1" t="s">
        <v>40</v>
      </c>
    </row>
    <row r="288" spans="1:10" ht="18">
      <c r="A288" s="1" t="s">
        <v>41</v>
      </c>
    </row>
    <row r="289" spans="1:7">
      <c r="A289" s="2" t="s">
        <v>61</v>
      </c>
    </row>
    <row r="291" spans="1:7">
      <c r="A291" s="2" t="s">
        <v>42</v>
      </c>
    </row>
    <row r="292" spans="1:7">
      <c r="A292" s="5" t="s">
        <v>43</v>
      </c>
      <c r="G292" s="4">
        <v>5918158</v>
      </c>
    </row>
    <row r="293" spans="1:7">
      <c r="A293" s="5" t="s">
        <v>44</v>
      </c>
    </row>
    <row r="295" spans="1:7">
      <c r="A295" s="5" t="s">
        <v>45</v>
      </c>
      <c r="G295" s="4">
        <v>803387</v>
      </c>
    </row>
    <row r="296" spans="1:7">
      <c r="G296" s="13"/>
    </row>
    <row r="297" spans="1:7">
      <c r="G297" s="10">
        <f>SUM(G292:G295)</f>
        <v>6721545</v>
      </c>
    </row>
    <row r="299" spans="1:7">
      <c r="A299" s="5" t="s">
        <v>46</v>
      </c>
    </row>
    <row r="300" spans="1:7">
      <c r="A300" s="5" t="s">
        <v>47</v>
      </c>
      <c r="G300" s="4">
        <f>118892256+2001</f>
        <v>118894257</v>
      </c>
    </row>
    <row r="301" spans="1:7">
      <c r="A301" s="5" t="s">
        <v>48</v>
      </c>
    </row>
    <row r="302" spans="1:7">
      <c r="A302" s="5" t="s">
        <v>49</v>
      </c>
      <c r="G302" s="4">
        <v>-45307380</v>
      </c>
    </row>
    <row r="303" spans="1:7">
      <c r="G303" s="13"/>
    </row>
    <row r="304" spans="1:7">
      <c r="A304" s="5" t="s">
        <v>50</v>
      </c>
      <c r="G304" s="10">
        <f>SUM(G297:G302)</f>
        <v>80308422</v>
      </c>
    </row>
    <row r="307" spans="1:7">
      <c r="A307" s="2" t="s">
        <v>51</v>
      </c>
    </row>
    <row r="308" spans="1:7">
      <c r="A308" s="5" t="s">
        <v>52</v>
      </c>
      <c r="G308" s="4">
        <f>468951-803387</f>
        <v>-334436</v>
      </c>
    </row>
    <row r="309" spans="1:7">
      <c r="A309" s="5" t="s">
        <v>53</v>
      </c>
      <c r="G309" s="6">
        <v>49390</v>
      </c>
    </row>
    <row r="310" spans="1:7">
      <c r="A310" s="5" t="s">
        <v>54</v>
      </c>
      <c r="G310" s="10">
        <f>SUM(G304:G309)</f>
        <v>80023376</v>
      </c>
    </row>
    <row r="311" spans="1:7">
      <c r="A311" s="5" t="s">
        <v>55</v>
      </c>
      <c r="G311" s="6">
        <v>137307240</v>
      </c>
    </row>
    <row r="312" spans="1:7" ht="13.5" thickBot="1">
      <c r="A312" s="5" t="s">
        <v>56</v>
      </c>
      <c r="G312" s="14">
        <f>+G310+G311</f>
        <v>217330616</v>
      </c>
    </row>
    <row r="313" spans="1:7" ht="13.5" thickTop="1"/>
  </sheetData>
  <pageMargins left="0.74803149606299213" right="0.7480314960629921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EJEC.EDO.RES.Y BALANCE 2010</vt:lpstr>
      <vt:lpstr>'EJEC.EDO.RES.Y BALANCE 2010'!Área_de_impresión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Cvelasco</dc:creator>
  <cp:lastModifiedBy>Adrian Rodriguez Cardenas</cp:lastModifiedBy>
  <dcterms:created xsi:type="dcterms:W3CDTF">2012-10-29T21:11:57Z</dcterms:created>
  <dcterms:modified xsi:type="dcterms:W3CDTF">2014-10-06T21:15:39Z</dcterms:modified>
</cp:coreProperties>
</file>