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\Users\Public\compartida\transparencia pendientes\"/>
    </mc:Choice>
  </mc:AlternateContent>
  <bookViews>
    <workbookView xWindow="0" yWindow="0" windowWidth="24000" windowHeight="933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" i="12" l="1"/>
  <c r="O267" i="12"/>
  <c r="P266" i="12"/>
  <c r="O266" i="12"/>
  <c r="P255" i="12"/>
  <c r="O255" i="12"/>
  <c r="P252" i="12"/>
  <c r="O252" i="12"/>
  <c r="P249" i="12"/>
  <c r="O249" i="12"/>
  <c r="P242" i="12"/>
  <c r="O242" i="12"/>
  <c r="P238" i="12"/>
  <c r="O238" i="12"/>
  <c r="P228" i="12"/>
  <c r="P227" i="12" s="1"/>
  <c r="O228" i="12"/>
  <c r="O227" i="12" s="1"/>
  <c r="P223" i="12"/>
  <c r="O223" i="12"/>
  <c r="P220" i="12"/>
  <c r="O220" i="12"/>
  <c r="P216" i="12"/>
  <c r="O216" i="12"/>
  <c r="P212" i="12"/>
  <c r="O212" i="12"/>
  <c r="P208" i="12"/>
  <c r="P207" i="12" s="1"/>
  <c r="O208" i="12"/>
  <c r="O207" i="12" s="1"/>
  <c r="P203" i="12"/>
  <c r="O203" i="12"/>
  <c r="P199" i="12"/>
  <c r="O199" i="12"/>
  <c r="P195" i="12"/>
  <c r="P194" i="12" s="1"/>
  <c r="O195" i="12"/>
  <c r="O194" i="12" s="1"/>
  <c r="P190" i="12"/>
  <c r="O190" i="12"/>
  <c r="P183" i="12"/>
  <c r="O183" i="12"/>
  <c r="P180" i="12"/>
  <c r="O180" i="12"/>
  <c r="P176" i="12"/>
  <c r="O176" i="12"/>
  <c r="P171" i="12"/>
  <c r="O171" i="12"/>
  <c r="P165" i="12"/>
  <c r="O165" i="12"/>
  <c r="P161" i="12"/>
  <c r="O161" i="12"/>
  <c r="P157" i="12"/>
  <c r="O157" i="12"/>
  <c r="P153" i="12"/>
  <c r="P152" i="12" s="1"/>
  <c r="O153" i="12"/>
  <c r="O152" i="12" s="1"/>
  <c r="P141" i="12"/>
  <c r="O141" i="12"/>
  <c r="P130" i="12"/>
  <c r="O130" i="12"/>
  <c r="P122" i="12"/>
  <c r="P121" i="12" s="1"/>
  <c r="P269" i="12" s="1"/>
  <c r="O122" i="12"/>
  <c r="O121" i="12" s="1"/>
  <c r="O269" i="12" s="1"/>
  <c r="P108" i="12"/>
  <c r="O108" i="12"/>
  <c r="P105" i="12"/>
  <c r="O105" i="12"/>
  <c r="P102" i="12"/>
  <c r="O102" i="12"/>
  <c r="P95" i="12"/>
  <c r="P90" i="12" s="1"/>
  <c r="O95" i="12"/>
  <c r="P91" i="12"/>
  <c r="O91" i="12"/>
  <c r="O90" i="12"/>
  <c r="P81" i="12"/>
  <c r="O81" i="12"/>
  <c r="P74" i="12"/>
  <c r="P73" i="12" s="1"/>
  <c r="O74" i="12"/>
  <c r="O73" i="12" s="1"/>
  <c r="P68" i="12"/>
  <c r="O68" i="12"/>
  <c r="P58" i="12"/>
  <c r="O58" i="12"/>
  <c r="P47" i="12"/>
  <c r="O47" i="12"/>
  <c r="P40" i="12"/>
  <c r="O40" i="12"/>
  <c r="P32" i="12"/>
  <c r="O32" i="12"/>
  <c r="P28" i="12"/>
  <c r="O28" i="12"/>
  <c r="P21" i="12"/>
  <c r="O21" i="12"/>
  <c r="P10" i="12"/>
  <c r="O10" i="12"/>
  <c r="P9" i="12"/>
  <c r="P118" i="12" s="1"/>
  <c r="P276" i="12" s="1"/>
  <c r="O9" i="12"/>
  <c r="P267" i="11"/>
  <c r="O267" i="11"/>
  <c r="P266" i="11"/>
  <c r="O266" i="11"/>
  <c r="P255" i="11"/>
  <c r="O255" i="11"/>
  <c r="P252" i="11"/>
  <c r="O252" i="11"/>
  <c r="P249" i="11"/>
  <c r="O249" i="11"/>
  <c r="P242" i="11"/>
  <c r="O242" i="11"/>
  <c r="P238" i="11"/>
  <c r="O238" i="11"/>
  <c r="P228" i="11"/>
  <c r="O228" i="11"/>
  <c r="O227" i="11" s="1"/>
  <c r="P227" i="11"/>
  <c r="P223" i="11"/>
  <c r="O223" i="11"/>
  <c r="P220" i="11"/>
  <c r="O220" i="11"/>
  <c r="P216" i="11"/>
  <c r="O216" i="11"/>
  <c r="P212" i="11"/>
  <c r="O212" i="11"/>
  <c r="P208" i="11"/>
  <c r="O208" i="11"/>
  <c r="O207" i="11" s="1"/>
  <c r="P207" i="11"/>
  <c r="P203" i="11"/>
  <c r="O203" i="11"/>
  <c r="P199" i="11"/>
  <c r="O199" i="11"/>
  <c r="P195" i="11"/>
  <c r="O195" i="11"/>
  <c r="O194" i="11" s="1"/>
  <c r="P194" i="11"/>
  <c r="P190" i="11"/>
  <c r="O190" i="11"/>
  <c r="P183" i="11"/>
  <c r="O183" i="11"/>
  <c r="P180" i="11"/>
  <c r="O180" i="11"/>
  <c r="P176" i="11"/>
  <c r="O176" i="11"/>
  <c r="P171" i="11"/>
  <c r="O171" i="11"/>
  <c r="P165" i="11"/>
  <c r="O165" i="11"/>
  <c r="P161" i="11"/>
  <c r="O161" i="11"/>
  <c r="P157" i="11"/>
  <c r="O157" i="11"/>
  <c r="P153" i="11"/>
  <c r="O153" i="11"/>
  <c r="O152" i="11" s="1"/>
  <c r="P152" i="11"/>
  <c r="P141" i="11"/>
  <c r="O141" i="11"/>
  <c r="P130" i="11"/>
  <c r="O130" i="11"/>
  <c r="P122" i="11"/>
  <c r="O122" i="11"/>
  <c r="O121" i="11" s="1"/>
  <c r="O269" i="11" s="1"/>
  <c r="P121" i="11"/>
  <c r="P269" i="11" s="1"/>
  <c r="P108" i="11"/>
  <c r="O108" i="11"/>
  <c r="P105" i="11"/>
  <c r="O105" i="11"/>
  <c r="P102" i="11"/>
  <c r="O102" i="11"/>
  <c r="P95" i="11"/>
  <c r="O95" i="11"/>
  <c r="P91" i="11"/>
  <c r="P90" i="11" s="1"/>
  <c r="O91" i="11"/>
  <c r="O90" i="11"/>
  <c r="P81" i="11"/>
  <c r="O81" i="11"/>
  <c r="P74" i="11"/>
  <c r="O74" i="11"/>
  <c r="O73" i="11" s="1"/>
  <c r="P73" i="11"/>
  <c r="P68" i="11"/>
  <c r="O68" i="11"/>
  <c r="P58" i="11"/>
  <c r="O58" i="11"/>
  <c r="P47" i="11"/>
  <c r="O47" i="11"/>
  <c r="P40" i="11"/>
  <c r="O40" i="11"/>
  <c r="P32" i="11"/>
  <c r="O32" i="11"/>
  <c r="P28" i="11"/>
  <c r="O28" i="11"/>
  <c r="P21" i="11"/>
  <c r="O21" i="11"/>
  <c r="P10" i="11"/>
  <c r="P9" i="11" s="1"/>
  <c r="P118" i="11" s="1"/>
  <c r="P276" i="11" s="1"/>
  <c r="O10" i="11"/>
  <c r="O9" i="11"/>
  <c r="P267" i="10"/>
  <c r="P266" i="10" s="1"/>
  <c r="O267" i="10"/>
  <c r="O266" i="10"/>
  <c r="P255" i="10"/>
  <c r="O255" i="10"/>
  <c r="P252" i="10"/>
  <c r="O252" i="10"/>
  <c r="P249" i="10"/>
  <c r="O249" i="10"/>
  <c r="P242" i="10"/>
  <c r="O242" i="10"/>
  <c r="P238" i="10"/>
  <c r="O238" i="10"/>
  <c r="P228" i="10"/>
  <c r="O228" i="10"/>
  <c r="O227" i="10" s="1"/>
  <c r="P227" i="10"/>
  <c r="P223" i="10"/>
  <c r="O223" i="10"/>
  <c r="P220" i="10"/>
  <c r="O220" i="10"/>
  <c r="P216" i="10"/>
  <c r="O216" i="10"/>
  <c r="P212" i="10"/>
  <c r="O212" i="10"/>
  <c r="P208" i="10"/>
  <c r="O208" i="10"/>
  <c r="O207" i="10" s="1"/>
  <c r="P207" i="10"/>
  <c r="P203" i="10"/>
  <c r="O203" i="10"/>
  <c r="P199" i="10"/>
  <c r="O199" i="10"/>
  <c r="P195" i="10"/>
  <c r="O195" i="10"/>
  <c r="O194" i="10" s="1"/>
  <c r="P194" i="10"/>
  <c r="P190" i="10"/>
  <c r="O190" i="10"/>
  <c r="P183" i="10"/>
  <c r="O183" i="10"/>
  <c r="P180" i="10"/>
  <c r="O180" i="10"/>
  <c r="P176" i="10"/>
  <c r="O176" i="10"/>
  <c r="P171" i="10"/>
  <c r="O171" i="10"/>
  <c r="P165" i="10"/>
  <c r="O165" i="10"/>
  <c r="P161" i="10"/>
  <c r="O161" i="10"/>
  <c r="P157" i="10"/>
  <c r="O157" i="10"/>
  <c r="P153" i="10"/>
  <c r="O153" i="10"/>
  <c r="O152" i="10" s="1"/>
  <c r="P152" i="10"/>
  <c r="P141" i="10"/>
  <c r="O141" i="10"/>
  <c r="P130" i="10"/>
  <c r="O130" i="10"/>
  <c r="P122" i="10"/>
  <c r="O122" i="10"/>
  <c r="O121" i="10" s="1"/>
  <c r="P121" i="10"/>
  <c r="P269" i="10" s="1"/>
  <c r="P108" i="10"/>
  <c r="O108" i="10"/>
  <c r="P105" i="10"/>
  <c r="O105" i="10"/>
  <c r="P102" i="10"/>
  <c r="O102" i="10"/>
  <c r="P95" i="10"/>
  <c r="O95" i="10"/>
  <c r="O90" i="10" s="1"/>
  <c r="P91" i="10"/>
  <c r="P90" i="10" s="1"/>
  <c r="O91" i="10"/>
  <c r="P81" i="10"/>
  <c r="O81" i="10"/>
  <c r="P74" i="10"/>
  <c r="O74" i="10"/>
  <c r="O73" i="10" s="1"/>
  <c r="P73" i="10"/>
  <c r="P68" i="10"/>
  <c r="O68" i="10"/>
  <c r="P58" i="10"/>
  <c r="O58" i="10"/>
  <c r="P47" i="10"/>
  <c r="O47" i="10"/>
  <c r="P40" i="10"/>
  <c r="O40" i="10"/>
  <c r="P32" i="10"/>
  <c r="O32" i="10"/>
  <c r="P28" i="10"/>
  <c r="O28" i="10"/>
  <c r="P21" i="10"/>
  <c r="O21" i="10"/>
  <c r="P10" i="10"/>
  <c r="P9" i="10" s="1"/>
  <c r="P118" i="10" s="1"/>
  <c r="O10" i="10"/>
  <c r="O9" i="10"/>
  <c r="O118" i="10" s="1"/>
  <c r="P267" i="9"/>
  <c r="P266" i="9" s="1"/>
  <c r="O267" i="9"/>
  <c r="O266" i="9"/>
  <c r="P255" i="9"/>
  <c r="O255" i="9"/>
  <c r="P252" i="9"/>
  <c r="O252" i="9"/>
  <c r="P249" i="9"/>
  <c r="O249" i="9"/>
  <c r="P242" i="9"/>
  <c r="O242" i="9"/>
  <c r="P238" i="9"/>
  <c r="O238" i="9"/>
  <c r="P228" i="9"/>
  <c r="O228" i="9"/>
  <c r="P227" i="9"/>
  <c r="O227" i="9"/>
  <c r="P223" i="9"/>
  <c r="O223" i="9"/>
  <c r="P220" i="9"/>
  <c r="O220" i="9"/>
  <c r="P216" i="9"/>
  <c r="O216" i="9"/>
  <c r="P212" i="9"/>
  <c r="O212" i="9"/>
  <c r="P208" i="9"/>
  <c r="O208" i="9"/>
  <c r="P207" i="9"/>
  <c r="O207" i="9"/>
  <c r="P203" i="9"/>
  <c r="O203" i="9"/>
  <c r="P199" i="9"/>
  <c r="O199" i="9"/>
  <c r="P195" i="9"/>
  <c r="O195" i="9"/>
  <c r="P194" i="9"/>
  <c r="O194" i="9"/>
  <c r="P190" i="9"/>
  <c r="O190" i="9"/>
  <c r="P183" i="9"/>
  <c r="O183" i="9"/>
  <c r="P180" i="9"/>
  <c r="O180" i="9"/>
  <c r="P176" i="9"/>
  <c r="O176" i="9"/>
  <c r="P171" i="9"/>
  <c r="O171" i="9"/>
  <c r="P165" i="9"/>
  <c r="O165" i="9"/>
  <c r="P161" i="9"/>
  <c r="O161" i="9"/>
  <c r="P157" i="9"/>
  <c r="O157" i="9"/>
  <c r="P153" i="9"/>
  <c r="O153" i="9"/>
  <c r="P152" i="9"/>
  <c r="O152" i="9"/>
  <c r="P141" i="9"/>
  <c r="O141" i="9"/>
  <c r="P130" i="9"/>
  <c r="O130" i="9"/>
  <c r="P122" i="9"/>
  <c r="O122" i="9"/>
  <c r="P121" i="9"/>
  <c r="P269" i="9" s="1"/>
  <c r="O121" i="9"/>
  <c r="O269" i="9" s="1"/>
  <c r="P108" i="9"/>
  <c r="O108" i="9"/>
  <c r="P105" i="9"/>
  <c r="O105" i="9"/>
  <c r="P102" i="9"/>
  <c r="O102" i="9"/>
  <c r="P95" i="9"/>
  <c r="O95" i="9"/>
  <c r="P91" i="9"/>
  <c r="P90" i="9" s="1"/>
  <c r="O91" i="9"/>
  <c r="O90" i="9" s="1"/>
  <c r="P81" i="9"/>
  <c r="O81" i="9"/>
  <c r="P74" i="9"/>
  <c r="O74" i="9"/>
  <c r="P73" i="9"/>
  <c r="O73" i="9"/>
  <c r="P68" i="9"/>
  <c r="O68" i="9"/>
  <c r="P58" i="9"/>
  <c r="O58" i="9"/>
  <c r="P47" i="9"/>
  <c r="O47" i="9"/>
  <c r="P40" i="9"/>
  <c r="O40" i="9"/>
  <c r="P32" i="9"/>
  <c r="O32" i="9"/>
  <c r="P28" i="9"/>
  <c r="O28" i="9"/>
  <c r="P21" i="9"/>
  <c r="O21" i="9"/>
  <c r="P10" i="9"/>
  <c r="P9" i="9" s="1"/>
  <c r="P118" i="9" s="1"/>
  <c r="P276" i="9" s="1"/>
  <c r="O10" i="9"/>
  <c r="O9" i="9" s="1"/>
  <c r="O118" i="9" s="1"/>
  <c r="O276" i="9" s="1"/>
  <c r="P267" i="8"/>
  <c r="O267" i="8"/>
  <c r="P266" i="8"/>
  <c r="O266" i="8"/>
  <c r="P255" i="8"/>
  <c r="O255" i="8"/>
  <c r="P252" i="8"/>
  <c r="O252" i="8"/>
  <c r="P249" i="8"/>
  <c r="O249" i="8"/>
  <c r="P242" i="8"/>
  <c r="O242" i="8"/>
  <c r="P238" i="8"/>
  <c r="O238" i="8"/>
  <c r="P228" i="8"/>
  <c r="O228" i="8"/>
  <c r="O227" i="8" s="1"/>
  <c r="P227" i="8"/>
  <c r="P223" i="8"/>
  <c r="O223" i="8"/>
  <c r="P220" i="8"/>
  <c r="O220" i="8"/>
  <c r="P216" i="8"/>
  <c r="O216" i="8"/>
  <c r="P212" i="8"/>
  <c r="O212" i="8"/>
  <c r="P208" i="8"/>
  <c r="O208" i="8"/>
  <c r="O207" i="8" s="1"/>
  <c r="P207" i="8"/>
  <c r="P203" i="8"/>
  <c r="O203" i="8"/>
  <c r="P199" i="8"/>
  <c r="O199" i="8"/>
  <c r="P195" i="8"/>
  <c r="O195" i="8"/>
  <c r="O194" i="8" s="1"/>
  <c r="P194" i="8"/>
  <c r="P190" i="8"/>
  <c r="O190" i="8"/>
  <c r="P183" i="8"/>
  <c r="O183" i="8"/>
  <c r="P180" i="8"/>
  <c r="O180" i="8"/>
  <c r="P176" i="8"/>
  <c r="O176" i="8"/>
  <c r="P171" i="8"/>
  <c r="O171" i="8"/>
  <c r="P165" i="8"/>
  <c r="O165" i="8"/>
  <c r="P161" i="8"/>
  <c r="O161" i="8"/>
  <c r="P157" i="8"/>
  <c r="O157" i="8"/>
  <c r="P153" i="8"/>
  <c r="O153" i="8"/>
  <c r="O152" i="8" s="1"/>
  <c r="P152" i="8"/>
  <c r="P141" i="8"/>
  <c r="O141" i="8"/>
  <c r="P130" i="8"/>
  <c r="O130" i="8"/>
  <c r="P122" i="8"/>
  <c r="O122" i="8"/>
  <c r="O121" i="8" s="1"/>
  <c r="O269" i="8" s="1"/>
  <c r="P121" i="8"/>
  <c r="P269" i="8" s="1"/>
  <c r="P108" i="8"/>
  <c r="O108" i="8"/>
  <c r="P105" i="8"/>
  <c r="O105" i="8"/>
  <c r="P102" i="8"/>
  <c r="O102" i="8"/>
  <c r="P95" i="8"/>
  <c r="O95" i="8"/>
  <c r="P91" i="8"/>
  <c r="P90" i="8" s="1"/>
  <c r="O91" i="8"/>
  <c r="O90" i="8"/>
  <c r="P81" i="8"/>
  <c r="O81" i="8"/>
  <c r="P74" i="8"/>
  <c r="O74" i="8"/>
  <c r="O73" i="8" s="1"/>
  <c r="P73" i="8"/>
  <c r="P68" i="8"/>
  <c r="O68" i="8"/>
  <c r="P58" i="8"/>
  <c r="O58" i="8"/>
  <c r="P47" i="8"/>
  <c r="O47" i="8"/>
  <c r="P40" i="8"/>
  <c r="O40" i="8"/>
  <c r="P32" i="8"/>
  <c r="O32" i="8"/>
  <c r="P28" i="8"/>
  <c r="O28" i="8"/>
  <c r="P21" i="8"/>
  <c r="O21" i="8"/>
  <c r="O9" i="8" s="1"/>
  <c r="P10" i="8"/>
  <c r="O10" i="8"/>
  <c r="P9" i="8"/>
  <c r="P118" i="8" s="1"/>
  <c r="P276" i="8" s="1"/>
  <c r="P267" i="7"/>
  <c r="O267" i="7"/>
  <c r="P266" i="7"/>
  <c r="O266" i="7"/>
  <c r="P255" i="7"/>
  <c r="O255" i="7"/>
  <c r="P252" i="7"/>
  <c r="O252" i="7"/>
  <c r="P249" i="7"/>
  <c r="O249" i="7"/>
  <c r="P242" i="7"/>
  <c r="O242" i="7"/>
  <c r="P238" i="7"/>
  <c r="O238" i="7"/>
  <c r="P228" i="7"/>
  <c r="O228" i="7"/>
  <c r="O227" i="7" s="1"/>
  <c r="P227" i="7"/>
  <c r="P223" i="7"/>
  <c r="O223" i="7"/>
  <c r="P220" i="7"/>
  <c r="O220" i="7"/>
  <c r="P216" i="7"/>
  <c r="O216" i="7"/>
  <c r="P212" i="7"/>
  <c r="O212" i="7"/>
  <c r="P208" i="7"/>
  <c r="O208" i="7"/>
  <c r="O207" i="7" s="1"/>
  <c r="P207" i="7"/>
  <c r="P203" i="7"/>
  <c r="O203" i="7"/>
  <c r="P199" i="7"/>
  <c r="O199" i="7"/>
  <c r="P195" i="7"/>
  <c r="O195" i="7"/>
  <c r="O194" i="7" s="1"/>
  <c r="P194" i="7"/>
  <c r="P190" i="7"/>
  <c r="O190" i="7"/>
  <c r="P183" i="7"/>
  <c r="O183" i="7"/>
  <c r="P180" i="7"/>
  <c r="O180" i="7"/>
  <c r="P176" i="7"/>
  <c r="O176" i="7"/>
  <c r="P171" i="7"/>
  <c r="O171" i="7"/>
  <c r="P165" i="7"/>
  <c r="O165" i="7"/>
  <c r="P161" i="7"/>
  <c r="O161" i="7"/>
  <c r="P157" i="7"/>
  <c r="O157" i="7"/>
  <c r="P153" i="7"/>
  <c r="O153" i="7"/>
  <c r="O152" i="7" s="1"/>
  <c r="P152" i="7"/>
  <c r="P141" i="7"/>
  <c r="O141" i="7"/>
  <c r="P130" i="7"/>
  <c r="O130" i="7"/>
  <c r="P122" i="7"/>
  <c r="O122" i="7"/>
  <c r="O121" i="7" s="1"/>
  <c r="O269" i="7" s="1"/>
  <c r="P121" i="7"/>
  <c r="P269" i="7" s="1"/>
  <c r="P108" i="7"/>
  <c r="O108" i="7"/>
  <c r="P105" i="7"/>
  <c r="O105" i="7"/>
  <c r="P102" i="7"/>
  <c r="O102" i="7"/>
  <c r="P95" i="7"/>
  <c r="O95" i="7"/>
  <c r="P91" i="7"/>
  <c r="P90" i="7" s="1"/>
  <c r="O91" i="7"/>
  <c r="O90" i="7"/>
  <c r="P81" i="7"/>
  <c r="O81" i="7"/>
  <c r="P74" i="7"/>
  <c r="O74" i="7"/>
  <c r="O73" i="7" s="1"/>
  <c r="P73" i="7"/>
  <c r="P68" i="7"/>
  <c r="O68" i="7"/>
  <c r="P58" i="7"/>
  <c r="O58" i="7"/>
  <c r="P47" i="7"/>
  <c r="O47" i="7"/>
  <c r="P40" i="7"/>
  <c r="O40" i="7"/>
  <c r="P32" i="7"/>
  <c r="O32" i="7"/>
  <c r="P28" i="7"/>
  <c r="O28" i="7"/>
  <c r="P21" i="7"/>
  <c r="O21" i="7"/>
  <c r="P10" i="7"/>
  <c r="P9" i="7" s="1"/>
  <c r="P118" i="7" s="1"/>
  <c r="P276" i="7" s="1"/>
  <c r="O10" i="7"/>
  <c r="O9" i="7"/>
  <c r="P267" i="6"/>
  <c r="P266" i="6" s="1"/>
  <c r="O267" i="6"/>
  <c r="O266" i="6"/>
  <c r="P255" i="6"/>
  <c r="O255" i="6"/>
  <c r="P252" i="6"/>
  <c r="O252" i="6"/>
  <c r="P249" i="6"/>
  <c r="O249" i="6"/>
  <c r="P242" i="6"/>
  <c r="O242" i="6"/>
  <c r="P238" i="6"/>
  <c r="O238" i="6"/>
  <c r="P228" i="6"/>
  <c r="O228" i="6"/>
  <c r="O227" i="6" s="1"/>
  <c r="P227" i="6"/>
  <c r="P223" i="6"/>
  <c r="O223" i="6"/>
  <c r="P220" i="6"/>
  <c r="O220" i="6"/>
  <c r="P216" i="6"/>
  <c r="O216" i="6"/>
  <c r="P212" i="6"/>
  <c r="O212" i="6"/>
  <c r="P208" i="6"/>
  <c r="O208" i="6"/>
  <c r="O207" i="6" s="1"/>
  <c r="P207" i="6"/>
  <c r="P203" i="6"/>
  <c r="O203" i="6"/>
  <c r="P199" i="6"/>
  <c r="O199" i="6"/>
  <c r="P195" i="6"/>
  <c r="O195" i="6"/>
  <c r="O194" i="6" s="1"/>
  <c r="P194" i="6"/>
  <c r="P190" i="6"/>
  <c r="O190" i="6"/>
  <c r="P183" i="6"/>
  <c r="O183" i="6"/>
  <c r="P180" i="6"/>
  <c r="O180" i="6"/>
  <c r="P176" i="6"/>
  <c r="O176" i="6"/>
  <c r="P171" i="6"/>
  <c r="O171" i="6"/>
  <c r="P165" i="6"/>
  <c r="O165" i="6"/>
  <c r="P161" i="6"/>
  <c r="O161" i="6"/>
  <c r="P157" i="6"/>
  <c r="O157" i="6"/>
  <c r="P153" i="6"/>
  <c r="O153" i="6"/>
  <c r="O152" i="6" s="1"/>
  <c r="P152" i="6"/>
  <c r="P141" i="6"/>
  <c r="O141" i="6"/>
  <c r="P130" i="6"/>
  <c r="O130" i="6"/>
  <c r="P122" i="6"/>
  <c r="O122" i="6"/>
  <c r="O121" i="6" s="1"/>
  <c r="P121" i="6"/>
  <c r="P269" i="6" s="1"/>
  <c r="P108" i="6"/>
  <c r="O108" i="6"/>
  <c r="P105" i="6"/>
  <c r="O105" i="6"/>
  <c r="P102" i="6"/>
  <c r="O102" i="6"/>
  <c r="P95" i="6"/>
  <c r="O95" i="6"/>
  <c r="O90" i="6" s="1"/>
  <c r="P91" i="6"/>
  <c r="P90" i="6" s="1"/>
  <c r="O91" i="6"/>
  <c r="P81" i="6"/>
  <c r="O81" i="6"/>
  <c r="P74" i="6"/>
  <c r="O74" i="6"/>
  <c r="O73" i="6" s="1"/>
  <c r="P73" i="6"/>
  <c r="P68" i="6"/>
  <c r="O68" i="6"/>
  <c r="P58" i="6"/>
  <c r="O58" i="6"/>
  <c r="P47" i="6"/>
  <c r="O47" i="6"/>
  <c r="P40" i="6"/>
  <c r="O40" i="6"/>
  <c r="P32" i="6"/>
  <c r="O32" i="6"/>
  <c r="P28" i="6"/>
  <c r="O28" i="6"/>
  <c r="P21" i="6"/>
  <c r="O21" i="6"/>
  <c r="P10" i="6"/>
  <c r="P9" i="6" s="1"/>
  <c r="P118" i="6" s="1"/>
  <c r="O10" i="6"/>
  <c r="O9" i="6"/>
  <c r="P267" i="5"/>
  <c r="O267" i="5"/>
  <c r="P266" i="5"/>
  <c r="O266" i="5"/>
  <c r="P255" i="5"/>
  <c r="O255" i="5"/>
  <c r="P252" i="5"/>
  <c r="O252" i="5"/>
  <c r="P249" i="5"/>
  <c r="O249" i="5"/>
  <c r="P242" i="5"/>
  <c r="O242" i="5"/>
  <c r="P238" i="5"/>
  <c r="O238" i="5"/>
  <c r="P228" i="5"/>
  <c r="P227" i="5" s="1"/>
  <c r="O228" i="5"/>
  <c r="O227" i="5" s="1"/>
  <c r="P223" i="5"/>
  <c r="O223" i="5"/>
  <c r="P220" i="5"/>
  <c r="O220" i="5"/>
  <c r="P216" i="5"/>
  <c r="O216" i="5"/>
  <c r="P212" i="5"/>
  <c r="O212" i="5"/>
  <c r="P208" i="5"/>
  <c r="P207" i="5" s="1"/>
  <c r="O208" i="5"/>
  <c r="O207" i="5" s="1"/>
  <c r="P203" i="5"/>
  <c r="O203" i="5"/>
  <c r="P199" i="5"/>
  <c r="O199" i="5"/>
  <c r="P195" i="5"/>
  <c r="P194" i="5" s="1"/>
  <c r="O195" i="5"/>
  <c r="O194" i="5" s="1"/>
  <c r="P190" i="5"/>
  <c r="O190" i="5"/>
  <c r="P183" i="5"/>
  <c r="O183" i="5"/>
  <c r="P180" i="5"/>
  <c r="O180" i="5"/>
  <c r="P176" i="5"/>
  <c r="O176" i="5"/>
  <c r="P171" i="5"/>
  <c r="O171" i="5"/>
  <c r="P165" i="5"/>
  <c r="O165" i="5"/>
  <c r="P161" i="5"/>
  <c r="O161" i="5"/>
  <c r="P157" i="5"/>
  <c r="O157" i="5"/>
  <c r="P153" i="5"/>
  <c r="P152" i="5" s="1"/>
  <c r="O153" i="5"/>
  <c r="O152" i="5" s="1"/>
  <c r="P141" i="5"/>
  <c r="O141" i="5"/>
  <c r="P130" i="5"/>
  <c r="O130" i="5"/>
  <c r="P122" i="5"/>
  <c r="P121" i="5" s="1"/>
  <c r="O122" i="5"/>
  <c r="O121" i="5" s="1"/>
  <c r="P108" i="5"/>
  <c r="O108" i="5"/>
  <c r="P105" i="5"/>
  <c r="O105" i="5"/>
  <c r="P102" i="5"/>
  <c r="O102" i="5"/>
  <c r="P95" i="5"/>
  <c r="P90" i="5" s="1"/>
  <c r="O95" i="5"/>
  <c r="O90" i="5" s="1"/>
  <c r="P91" i="5"/>
  <c r="O91" i="5"/>
  <c r="P81" i="5"/>
  <c r="O81" i="5"/>
  <c r="P74" i="5"/>
  <c r="P73" i="5" s="1"/>
  <c r="O74" i="5"/>
  <c r="O73" i="5" s="1"/>
  <c r="P68" i="5"/>
  <c r="O68" i="5"/>
  <c r="P58" i="5"/>
  <c r="O58" i="5"/>
  <c r="P47" i="5"/>
  <c r="O47" i="5"/>
  <c r="P40" i="5"/>
  <c r="O40" i="5"/>
  <c r="P32" i="5"/>
  <c r="O32" i="5"/>
  <c r="P28" i="5"/>
  <c r="O28" i="5"/>
  <c r="P21" i="5"/>
  <c r="O21" i="5"/>
  <c r="P10" i="5"/>
  <c r="O10" i="5"/>
  <c r="P9" i="5"/>
  <c r="O9" i="5"/>
  <c r="P267" i="4"/>
  <c r="P266" i="4" s="1"/>
  <c r="O267" i="4"/>
  <c r="O266" i="4"/>
  <c r="P255" i="4"/>
  <c r="O255" i="4"/>
  <c r="P252" i="4"/>
  <c r="O252" i="4"/>
  <c r="P249" i="4"/>
  <c r="O249" i="4"/>
  <c r="P242" i="4"/>
  <c r="O242" i="4"/>
  <c r="P238" i="4"/>
  <c r="O238" i="4"/>
  <c r="P228" i="4"/>
  <c r="O228" i="4"/>
  <c r="O227" i="4" s="1"/>
  <c r="P227" i="4"/>
  <c r="P223" i="4"/>
  <c r="O223" i="4"/>
  <c r="P220" i="4"/>
  <c r="O220" i="4"/>
  <c r="P216" i="4"/>
  <c r="O216" i="4"/>
  <c r="P212" i="4"/>
  <c r="O212" i="4"/>
  <c r="P208" i="4"/>
  <c r="O208" i="4"/>
  <c r="O207" i="4" s="1"/>
  <c r="P207" i="4"/>
  <c r="P203" i="4"/>
  <c r="O203" i="4"/>
  <c r="P199" i="4"/>
  <c r="O199" i="4"/>
  <c r="P195" i="4"/>
  <c r="O195" i="4"/>
  <c r="O194" i="4" s="1"/>
  <c r="P194" i="4"/>
  <c r="P190" i="4"/>
  <c r="O190" i="4"/>
  <c r="P183" i="4"/>
  <c r="O183" i="4"/>
  <c r="P180" i="4"/>
  <c r="O180" i="4"/>
  <c r="P176" i="4"/>
  <c r="O176" i="4"/>
  <c r="P171" i="4"/>
  <c r="O171" i="4"/>
  <c r="P165" i="4"/>
  <c r="O165" i="4"/>
  <c r="P161" i="4"/>
  <c r="O161" i="4"/>
  <c r="P157" i="4"/>
  <c r="O157" i="4"/>
  <c r="P153" i="4"/>
  <c r="O153" i="4"/>
  <c r="O152" i="4" s="1"/>
  <c r="P152" i="4"/>
  <c r="P141" i="4"/>
  <c r="O141" i="4"/>
  <c r="P130" i="4"/>
  <c r="O130" i="4"/>
  <c r="P122" i="4"/>
  <c r="O122" i="4"/>
  <c r="O121" i="4" s="1"/>
  <c r="P121" i="4"/>
  <c r="P269" i="4" s="1"/>
  <c r="P108" i="4"/>
  <c r="O108" i="4"/>
  <c r="P105" i="4"/>
  <c r="O105" i="4"/>
  <c r="P102" i="4"/>
  <c r="O102" i="4"/>
  <c r="P95" i="4"/>
  <c r="O95" i="4"/>
  <c r="P91" i="4"/>
  <c r="P90" i="4" s="1"/>
  <c r="O91" i="4"/>
  <c r="O90" i="4"/>
  <c r="P81" i="4"/>
  <c r="O81" i="4"/>
  <c r="P74" i="4"/>
  <c r="O74" i="4"/>
  <c r="O73" i="4" s="1"/>
  <c r="P73" i="4"/>
  <c r="P68" i="4"/>
  <c r="O68" i="4"/>
  <c r="P58" i="4"/>
  <c r="O58" i="4"/>
  <c r="P47" i="4"/>
  <c r="O47" i="4"/>
  <c r="P40" i="4"/>
  <c r="O40" i="4"/>
  <c r="P32" i="4"/>
  <c r="O32" i="4"/>
  <c r="P28" i="4"/>
  <c r="O28" i="4"/>
  <c r="P21" i="4"/>
  <c r="O21" i="4"/>
  <c r="P10" i="4"/>
  <c r="O10" i="4"/>
  <c r="P9" i="4"/>
  <c r="P118" i="4" s="1"/>
  <c r="O9" i="4"/>
  <c r="P267" i="3"/>
  <c r="O267" i="3"/>
  <c r="P266" i="3"/>
  <c r="O266" i="3"/>
  <c r="P255" i="3"/>
  <c r="O255" i="3"/>
  <c r="P252" i="3"/>
  <c r="O252" i="3"/>
  <c r="P249" i="3"/>
  <c r="O249" i="3"/>
  <c r="P242" i="3"/>
  <c r="O242" i="3"/>
  <c r="P238" i="3"/>
  <c r="O238" i="3"/>
  <c r="P228" i="3"/>
  <c r="O228" i="3"/>
  <c r="O227" i="3" s="1"/>
  <c r="P227" i="3"/>
  <c r="P223" i="3"/>
  <c r="O223" i="3"/>
  <c r="P220" i="3"/>
  <c r="O220" i="3"/>
  <c r="P216" i="3"/>
  <c r="O216" i="3"/>
  <c r="P212" i="3"/>
  <c r="O212" i="3"/>
  <c r="P208" i="3"/>
  <c r="O208" i="3"/>
  <c r="O207" i="3" s="1"/>
  <c r="P207" i="3"/>
  <c r="P203" i="3"/>
  <c r="O203" i="3"/>
  <c r="P199" i="3"/>
  <c r="O199" i="3"/>
  <c r="P195" i="3"/>
  <c r="O195" i="3"/>
  <c r="O194" i="3" s="1"/>
  <c r="P194" i="3"/>
  <c r="P190" i="3"/>
  <c r="O190" i="3"/>
  <c r="P183" i="3"/>
  <c r="O183" i="3"/>
  <c r="P180" i="3"/>
  <c r="O180" i="3"/>
  <c r="P176" i="3"/>
  <c r="O176" i="3"/>
  <c r="P171" i="3"/>
  <c r="O171" i="3"/>
  <c r="P165" i="3"/>
  <c r="O165" i="3"/>
  <c r="P161" i="3"/>
  <c r="O161" i="3"/>
  <c r="P157" i="3"/>
  <c r="O157" i="3"/>
  <c r="P153" i="3"/>
  <c r="O153" i="3"/>
  <c r="O152" i="3" s="1"/>
  <c r="P152" i="3"/>
  <c r="P141" i="3"/>
  <c r="O141" i="3"/>
  <c r="P130" i="3"/>
  <c r="O130" i="3"/>
  <c r="P122" i="3"/>
  <c r="O122" i="3"/>
  <c r="O121" i="3" s="1"/>
  <c r="O269" i="3" s="1"/>
  <c r="P121" i="3"/>
  <c r="P269" i="3" s="1"/>
  <c r="P108" i="3"/>
  <c r="O108" i="3"/>
  <c r="P105" i="3"/>
  <c r="O105" i="3"/>
  <c r="P102" i="3"/>
  <c r="O102" i="3"/>
  <c r="P95" i="3"/>
  <c r="O95" i="3"/>
  <c r="P91" i="3"/>
  <c r="P90" i="3" s="1"/>
  <c r="O91" i="3"/>
  <c r="O90" i="3"/>
  <c r="P81" i="3"/>
  <c r="O81" i="3"/>
  <c r="P74" i="3"/>
  <c r="O74" i="3"/>
  <c r="O73" i="3" s="1"/>
  <c r="P73" i="3"/>
  <c r="P68" i="3"/>
  <c r="O68" i="3"/>
  <c r="P58" i="3"/>
  <c r="O58" i="3"/>
  <c r="P47" i="3"/>
  <c r="O47" i="3"/>
  <c r="P40" i="3"/>
  <c r="O40" i="3"/>
  <c r="P32" i="3"/>
  <c r="O32" i="3"/>
  <c r="P28" i="3"/>
  <c r="O28" i="3"/>
  <c r="P21" i="3"/>
  <c r="O21" i="3"/>
  <c r="P10" i="3"/>
  <c r="P9" i="3" s="1"/>
  <c r="P118" i="3" s="1"/>
  <c r="P276" i="3" s="1"/>
  <c r="O10" i="3"/>
  <c r="O9" i="3"/>
  <c r="P267" i="2"/>
  <c r="O267" i="2"/>
  <c r="P266" i="2"/>
  <c r="O266" i="2"/>
  <c r="P255" i="2"/>
  <c r="O255" i="2"/>
  <c r="P252" i="2"/>
  <c r="O252" i="2"/>
  <c r="P249" i="2"/>
  <c r="O249" i="2"/>
  <c r="P242" i="2"/>
  <c r="O242" i="2"/>
  <c r="P238" i="2"/>
  <c r="O238" i="2"/>
  <c r="P228" i="2"/>
  <c r="O228" i="2"/>
  <c r="O227" i="2" s="1"/>
  <c r="P227" i="2"/>
  <c r="P223" i="2"/>
  <c r="O223" i="2"/>
  <c r="P220" i="2"/>
  <c r="O220" i="2"/>
  <c r="P216" i="2"/>
  <c r="O216" i="2"/>
  <c r="P212" i="2"/>
  <c r="O212" i="2"/>
  <c r="P208" i="2"/>
  <c r="O208" i="2"/>
  <c r="O207" i="2" s="1"/>
  <c r="P207" i="2"/>
  <c r="P203" i="2"/>
  <c r="O203" i="2"/>
  <c r="P199" i="2"/>
  <c r="O199" i="2"/>
  <c r="P195" i="2"/>
  <c r="O195" i="2"/>
  <c r="O194" i="2" s="1"/>
  <c r="P194" i="2"/>
  <c r="P190" i="2"/>
  <c r="O190" i="2"/>
  <c r="P183" i="2"/>
  <c r="O183" i="2"/>
  <c r="P180" i="2"/>
  <c r="O180" i="2"/>
  <c r="P176" i="2"/>
  <c r="O176" i="2"/>
  <c r="P171" i="2"/>
  <c r="O171" i="2"/>
  <c r="P165" i="2"/>
  <c r="O165" i="2"/>
  <c r="P161" i="2"/>
  <c r="O161" i="2"/>
  <c r="P157" i="2"/>
  <c r="O157" i="2"/>
  <c r="P153" i="2"/>
  <c r="O153" i="2"/>
  <c r="O152" i="2" s="1"/>
  <c r="P152" i="2"/>
  <c r="P141" i="2"/>
  <c r="O141" i="2"/>
  <c r="P130" i="2"/>
  <c r="O130" i="2"/>
  <c r="P122" i="2"/>
  <c r="O122" i="2"/>
  <c r="O121" i="2" s="1"/>
  <c r="O269" i="2" s="1"/>
  <c r="P121" i="2"/>
  <c r="P269" i="2" s="1"/>
  <c r="P108" i="2"/>
  <c r="O108" i="2"/>
  <c r="P105" i="2"/>
  <c r="O105" i="2"/>
  <c r="P102" i="2"/>
  <c r="O102" i="2"/>
  <c r="P95" i="2"/>
  <c r="O95" i="2"/>
  <c r="P91" i="2"/>
  <c r="P90" i="2" s="1"/>
  <c r="O91" i="2"/>
  <c r="O90" i="2"/>
  <c r="P81" i="2"/>
  <c r="O81" i="2"/>
  <c r="P74" i="2"/>
  <c r="O74" i="2"/>
  <c r="O73" i="2" s="1"/>
  <c r="P73" i="2"/>
  <c r="P68" i="2"/>
  <c r="O68" i="2"/>
  <c r="P58" i="2"/>
  <c r="O58" i="2"/>
  <c r="P47" i="2"/>
  <c r="O47" i="2"/>
  <c r="P40" i="2"/>
  <c r="O40" i="2"/>
  <c r="P32" i="2"/>
  <c r="O32" i="2"/>
  <c r="P28" i="2"/>
  <c r="O28" i="2"/>
  <c r="P21" i="2"/>
  <c r="O21" i="2"/>
  <c r="O9" i="2" s="1"/>
  <c r="P10" i="2"/>
  <c r="P9" i="2" s="1"/>
  <c r="P118" i="2" s="1"/>
  <c r="P276" i="2" s="1"/>
  <c r="O10" i="2"/>
  <c r="P267" i="1"/>
  <c r="P266" i="1" s="1"/>
  <c r="O267" i="1"/>
  <c r="O266" i="1" s="1"/>
  <c r="P255" i="1"/>
  <c r="O255" i="1"/>
  <c r="P252" i="1"/>
  <c r="O252" i="1"/>
  <c r="P249" i="1"/>
  <c r="O249" i="1"/>
  <c r="P242" i="1"/>
  <c r="O242" i="1"/>
  <c r="P238" i="1"/>
  <c r="P227" i="1" s="1"/>
  <c r="O238" i="1"/>
  <c r="P228" i="1"/>
  <c r="O228" i="1"/>
  <c r="O227" i="1"/>
  <c r="P223" i="1"/>
  <c r="O223" i="1"/>
  <c r="P220" i="1"/>
  <c r="O220" i="1"/>
  <c r="P216" i="1"/>
  <c r="O216" i="1"/>
  <c r="P212" i="1"/>
  <c r="O212" i="1"/>
  <c r="P208" i="1"/>
  <c r="O208" i="1"/>
  <c r="P207" i="1"/>
  <c r="O207" i="1"/>
  <c r="P203" i="1"/>
  <c r="O203" i="1"/>
  <c r="P199" i="1"/>
  <c r="O199" i="1"/>
  <c r="P195" i="1"/>
  <c r="O195" i="1"/>
  <c r="P194" i="1"/>
  <c r="O194" i="1"/>
  <c r="P190" i="1"/>
  <c r="O190" i="1"/>
  <c r="P183" i="1"/>
  <c r="O183" i="1"/>
  <c r="P180" i="1"/>
  <c r="O180" i="1"/>
  <c r="P176" i="1"/>
  <c r="O176" i="1"/>
  <c r="P171" i="1"/>
  <c r="O171" i="1"/>
  <c r="P165" i="1"/>
  <c r="O165" i="1"/>
  <c r="P161" i="1"/>
  <c r="O161" i="1"/>
  <c r="P157" i="1"/>
  <c r="O157" i="1"/>
  <c r="P153" i="1"/>
  <c r="O153" i="1"/>
  <c r="P152" i="1"/>
  <c r="O152" i="1"/>
  <c r="P141" i="1"/>
  <c r="O141" i="1"/>
  <c r="P130" i="1"/>
  <c r="O130" i="1"/>
  <c r="P122" i="1"/>
  <c r="O122" i="1"/>
  <c r="P121" i="1"/>
  <c r="O121" i="1"/>
  <c r="O269" i="1" s="1"/>
  <c r="P108" i="1"/>
  <c r="O108" i="1"/>
  <c r="P105" i="1"/>
  <c r="O105" i="1"/>
  <c r="P102" i="1"/>
  <c r="O102" i="1"/>
  <c r="P95" i="1"/>
  <c r="O95" i="1"/>
  <c r="P91" i="1"/>
  <c r="P90" i="1" s="1"/>
  <c r="O91" i="1"/>
  <c r="O90" i="1" s="1"/>
  <c r="P81" i="1"/>
  <c r="O81" i="1"/>
  <c r="O73" i="1" s="1"/>
  <c r="P74" i="1"/>
  <c r="O74" i="1"/>
  <c r="P73" i="1"/>
  <c r="P68" i="1"/>
  <c r="O68" i="1"/>
  <c r="P58" i="1"/>
  <c r="O58" i="1"/>
  <c r="P47" i="1"/>
  <c r="O47" i="1"/>
  <c r="P40" i="1"/>
  <c r="O40" i="1"/>
  <c r="P32" i="1"/>
  <c r="O32" i="1"/>
  <c r="P28" i="1"/>
  <c r="O28" i="1"/>
  <c r="P21" i="1"/>
  <c r="O21" i="1"/>
  <c r="P10" i="1"/>
  <c r="P9" i="1" s="1"/>
  <c r="O10" i="1"/>
  <c r="O9" i="1" s="1"/>
  <c r="O118" i="12" l="1"/>
  <c r="O276" i="12" s="1"/>
  <c r="O118" i="11"/>
  <c r="O276" i="11" s="1"/>
  <c r="O269" i="10"/>
  <c r="O276" i="10" s="1"/>
  <c r="P276" i="10"/>
  <c r="O118" i="8"/>
  <c r="O276" i="8" s="1"/>
  <c r="O118" i="7"/>
  <c r="O276" i="7" s="1"/>
  <c r="O118" i="6"/>
  <c r="O269" i="6"/>
  <c r="P276" i="6"/>
  <c r="O118" i="5"/>
  <c r="O276" i="5" s="1"/>
  <c r="O269" i="5"/>
  <c r="P118" i="5"/>
  <c r="P269" i="5"/>
  <c r="O269" i="4"/>
  <c r="O118" i="4"/>
  <c r="O276" i="4" s="1"/>
  <c r="P276" i="4"/>
  <c r="O118" i="3"/>
  <c r="O276" i="3" s="1"/>
  <c r="O118" i="2"/>
  <c r="O276" i="2" s="1"/>
  <c r="O118" i="1"/>
  <c r="O276" i="1" s="1"/>
  <c r="P269" i="1"/>
  <c r="P118" i="1"/>
  <c r="P276" i="1" s="1"/>
  <c r="O276" i="6" l="1"/>
  <c r="P276" i="5"/>
</calcChain>
</file>

<file path=xl/sharedStrings.xml><?xml version="1.0" encoding="utf-8"?>
<sst xmlns="http://schemas.openxmlformats.org/spreadsheetml/2006/main" count="5280" uniqueCount="449">
  <si>
    <t>MUNICIPIO CAÑADAS DE OBREGÓN</t>
  </si>
  <si>
    <t>ESTADO DE ACTIVIDADES</t>
  </si>
  <si>
    <t>DEL 1 DE ENERO AL 31 DE ENERO DE 2019</t>
  </si>
  <si>
    <t>CUENTA</t>
  </si>
  <si>
    <t>2019</t>
  </si>
  <si>
    <t>2018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</si>
  <si>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</si>
  <si>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</si>
  <si>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</si>
  <si>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</si>
  <si>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</si>
  <si>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</si>
  <si>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</si>
  <si>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</si>
  <si>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</si>
  <si>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</si>
  <si>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</si>
  <si>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</si>
  <si>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</si>
  <si>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</si>
  <si>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</si>
  <si>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</si>
  <si>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</si>
  <si>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</si>
  <si>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</si>
  <si>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IMPUESTO NO COMPRENDIDOS EN LA LEY DE INGRESOS VIGENTES, CAUSADOS EN EJERCICIOS FISCALES ANTERIORES PENDIENTES DE LIQUIDACIÓN O PAGO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</si>
  <si>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</si>
  <si>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</si>
  <si>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</si>
  <si>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</si>
  <si>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</si>
  <si>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</si>
  <si>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</si>
  <si>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CUOTAS PARA LA SEGURIDAD SOCIAL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</si>
  <si>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</si>
  <si>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</si>
  <si>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</si>
  <si>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</si>
  <si>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</si>
  <si>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</si>
  <si>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</si>
  <si>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</si>
  <si>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</si>
  <si>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</si>
  <si>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CONTRIBUCIONES DE MEJORAS NO COMPRENDIDOS EN LA LEY DE INGRESOS VIGENTES, CAUSADOS EN EJERCICIOS FISCALES ANTERIORES PENDIENTES DE LIQUIDACIÓN O PAGO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</si>
  <si>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</si>
  <si>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</si>
  <si>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</si>
  <si>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</si>
  <si>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</si>
  <si>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 (Derogada)</t>
  </si>
  <si>
    <t>4143</t>
  </si>
  <si>
    <t>DERECHOS POR PRESTACIÓN DE SERVICIOS</t>
  </si>
  <si>
    <t>4144</t>
  </si>
  <si>
    <t>ACCESORIOS DE DERECHO</t>
  </si>
  <si>
    <t>DERECHOS NO COMPRENDIDOS EN LA LEY DE INGRESOS VIGENTES, CAUSADOS EN EJERCICIOS FISCALES ANTERIORES PENDIENTES DE LIQUIDACIÓN O PAGO</t>
  </si>
  <si>
    <t>4149</t>
  </si>
  <si>
    <t>OTROS DERECHOS</t>
  </si>
  <si>
    <t>4150</t>
  </si>
  <si>
    <t>PRODUCTOS</t>
  </si>
  <si>
    <t>4151</t>
  </si>
  <si>
    <t>4152</t>
  </si>
  <si>
    <t>ENAJENACIÓN DE BIENES MUEBLES NO SUJETOS A SER INVENTARIADOS (Derogada)</t>
  </si>
  <si>
    <t>4153</t>
  </si>
  <si>
    <t>ACCESORIOS DE PRODUCTOS (Derogada)</t>
  </si>
  <si>
    <t>PRODUCTOS NO COMPRENDIDOS EN LA LEY DE INGRESOS VIGENTE, CAUSADOS EN EJERCICIOS FISCALES ANTERIORES PENDIENTES DE LIQUIDACIÓN O PAGO</t>
  </si>
  <si>
    <t>4159</t>
  </si>
  <si>
    <t>OTROS PRODUCTOS QUE GENERAN INGRESOS CORRIENTES (Derogada)</t>
  </si>
  <si>
    <t>4160</t>
  </si>
  <si>
    <t>APROVECHAMIENTOS</t>
  </si>
  <si>
    <t>4161</t>
  </si>
  <si>
    <t>INCENTIVOS DERIVADOS DE LA COLABORACIÓN FISCAL (Derogada)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</si>
  <si>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</si>
  <si>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</si>
  <si>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</si>
  <si>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</si>
  <si>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</si>
  <si>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</si>
  <si>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</si>
  <si>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</si>
  <si>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</si>
  <si>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NO COMPRENDIDOS EN LA LEY DE INGRESOS VIGENTES, CAUSADOS EN EJERCICIOS FISCALES ANTERIORES PENDIENTES DE LIQUIDACIÓN O PAGO</t>
  </si>
  <si>
    <t>4167</t>
  </si>
  <si>
    <t>APROVECHAMIENTOS POR APORTACIONES Y COOPERACIONES (Derogada)</t>
  </si>
  <si>
    <t>4168</t>
  </si>
  <si>
    <t>ACCESORIOS DE APROVECHAMIENTO</t>
  </si>
  <si>
    <t>4169</t>
  </si>
  <si>
    <t>OTROS APROVECHAMIENTOS</t>
  </si>
  <si>
    <t>4170</t>
  </si>
  <si>
    <t>INGRESOS POR VENTAS DE BIENES Y PRESTACIÓN DE SERVICIOS</t>
  </si>
  <si>
    <t>4171</t>
  </si>
  <si>
    <t>INGRESOS POR VENTA DE BIENES Y PRESTACIÓN DE SERVICIOS DE INSTITUCIONES PÚBLICAS DE SEGURIDAD SOCIAL</t>
  </si>
  <si>
    <t>4172</t>
  </si>
  <si>
    <t>INGRESOS POR VENTA DE BIENES Y PRESTACIÓN DE SERVICIOS DE  EMPRESAS PRODUCTIVAS DEL ESTADO</t>
  </si>
  <si>
    <t>4173</t>
  </si>
  <si>
    <t>INGRESOS POR VENTA DE BIENES Y PRESTACIÓN DE SERVICIOS DE ENTIDADES PARAESTATALES Y FIDEICOMISOS NO EMPRESARIALES Y NO FINANCIEROS</t>
  </si>
  <si>
    <t>4174</t>
  </si>
  <si>
    <t>INGRESOS POR VENTA DE BIENES Y PRESTACIÓN DE SERVICIOS DE ENTIDADES PARAESTATALES EMPRESARIALES NO FINANCIERAS CON PARTICIPACIÓN ESTATAL MAYORITARIA</t>
  </si>
  <si>
    <t>4175</t>
  </si>
  <si>
    <t>INGRESOS POR VENTA DE BIENES Y PRESTACIÓN DE SERVICIOS DE ENTIDADES PARAESTATALES EMPRESARIALES FINANCIERAS MONETARIAS CON PARTICIPACIÓN ESTATAL MAYORITARIA</t>
  </si>
  <si>
    <t>4176</t>
  </si>
  <si>
    <t>INGRESOS POR VENTA DE BIENES Y PRESTACIÓN DE SERVICIOS DE ENTIDADES PARAESTATALES EMPRESARIALES FINANCIERAS NO MONETARIAS CON PARTICIPACIÓN ESTATAL MAYORITARIA</t>
  </si>
  <si>
    <t>4177</t>
  </si>
  <si>
    <t>INGRESOS POR VENTA DE BIENES Y PRESTACIÓN DE SERVICIOS DE FIDEICOMISOS FINANCIERAS PÚBLICOS CON PARTICIPACIÓN ESTATAL MAYORITARIA</t>
  </si>
  <si>
    <t>4178</t>
  </si>
  <si>
    <t>INGRESOS POR VENTA DE BIENES Y PRESTACIÓN DE SERVICIOS DE LOS PODERES LEGISLATIVO Y JUDICIAL, Y DE LOS ÓRGANOS AUTÓNOMOS</t>
  </si>
  <si>
    <t>4190</t>
  </si>
  <si>
    <t>INGRESOS NO COMPRENDIDOS EN LAS FRACCIONES DE LA LEY DE INGRESOS CAUSADOS EN EJERCICIOS FISCALES ANTERIORES PENDIENTES DE LIQUIDAR O PAGO (Derogada)</t>
  </si>
  <si>
    <t>4191</t>
  </si>
  <si>
    <t>IMPUESTOS NO COMPRENDIDOS  EN LAS FRACC. DE LA LEY DE ING. CAUSADOS EN EJER. FISCALES ANT. PEND. DE LIQUID. O PAGO (Derogada)</t>
  </si>
  <si>
    <t>4192</t>
  </si>
  <si>
    <t>CONTRIBUCIONES DE MEJORAS, DERECHOS, PRODUCTOS Y APROVECHAMIENTOS NO COMPRENDIDOS EN LAS</t>
  </si>
  <si>
    <t>FRACC. DE LEY DE ING. CAUSAD. EN EJER. FISCALES ANT. PEND. DE LIQUID. O PAGO (Derogada)</t>
  </si>
  <si>
    <t>4200</t>
  </si>
  <si>
    <t>PARTICIPACIONES, APORTACIONES, CONVENIOS, INCENTIVOS DERIVADOS DE LA COLABORACIÓN FISCAL,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</si>
  <si>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</si>
  <si>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</si>
  <si>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</si>
  <si>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</si>
  <si>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4212</t>
  </si>
  <si>
    <t>APORTACIONES</t>
  </si>
  <si>
    <t>4213</t>
  </si>
  <si>
    <t>CONVENIOS</t>
  </si>
  <si>
    <t>INCENTIVOS DERIVADOS DE LA COLABORACIÓN FISCAL</t>
  </si>
  <si>
    <t>FONDOS DISTINTOS DE APORTACIONES</t>
  </si>
  <si>
    <t>4220</t>
  </si>
  <si>
    <t>TRANSFERENCIAS, ASIGNACIONES, SUBSIDIOS Y SUBVENCIONES, Y PARTICIPACIONES Y JUBILACIONES</t>
  </si>
  <si>
    <t>4221</t>
  </si>
  <si>
    <t>TRANSFERENCIAS Y ASIGNACIONES</t>
  </si>
  <si>
    <t>4222</t>
  </si>
  <si>
    <t>TRANSFERENCIAS DEL SECTOR PÚBLICO (Derogada)</t>
  </si>
  <si>
    <t>4223</t>
  </si>
  <si>
    <t>SUBSIDIOS Y SUBVENCIONES</t>
  </si>
  <si>
    <t>4224</t>
  </si>
  <si>
    <t>AYUDAS SOCIALES (Derogada)</t>
  </si>
  <si>
    <t>4225</t>
  </si>
  <si>
    <t>PENSIONES Y JUBILACIONES</t>
  </si>
  <si>
    <t>TRANSFERENCIAS DEL EXTERIOR (Derogada)</t>
  </si>
  <si>
    <t>TRANSFERENCIAS DEL FONDO MEXICANO DEL PETRÓLEO PARA LA ESTABILIZACIÓN Y EL DESARROLLO</t>
  </si>
  <si>
    <t>4300</t>
  </si>
  <si>
    <t>OTROS INGRESOS Y BENEFICIOS</t>
  </si>
  <si>
    <t>4310</t>
  </si>
  <si>
    <t>INGRESOS FINANCIEROS</t>
  </si>
  <si>
    <t>4311</t>
  </si>
  <si>
    <t>INTERESES GANADOS DE TÍTULOS, VALORES Y DEMÁS INSTITUCIONES FINANCIERAS</t>
  </si>
  <si>
    <t>4319</t>
  </si>
  <si>
    <t>OTROS INGRESOS FINANCIEROS</t>
  </si>
  <si>
    <t>4320</t>
  </si>
  <si>
    <t>INCREMENTO POR VARIACIÓN DE INVENTARIOS</t>
  </si>
  <si>
    <t>4321</t>
  </si>
  <si>
    <t>INCREMENTO POR VARIACIÓN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</si>
  <si>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</si>
  <si>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</si>
  <si>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</si>
  <si>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</si>
  <si>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</si>
  <si>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</si>
  <si>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</si>
  <si>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</si>
  <si>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</si>
  <si>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</si>
  <si>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</si>
  <si>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</si>
  <si>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</si>
  <si>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</si>
  <si>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INGRESOS Y BENEFICIOS VARIOS</t>
  </si>
  <si>
    <t>4391</t>
  </si>
  <si>
    <t>OTROS INGRESOS DE EJERCICIOS ANTERIORES (Derogada)</t>
  </si>
  <si>
    <t>4392</t>
  </si>
  <si>
    <t>BONIFICACIÓNES Y DESCUENTOS OBTENIDOS</t>
  </si>
  <si>
    <t>4393</t>
  </si>
  <si>
    <t>DIFERENCIAS POR TIPO DE CAMBIO A FAVOR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</si>
  <si>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</si>
  <si>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</si>
  <si>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</si>
  <si>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</si>
  <si>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</si>
  <si>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</si>
  <si>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DIFERENCIAS POR REESTRUCTURACIÓN DE DEUDA PÚBLICA A FAVOR</t>
  </si>
  <si>
    <t>4399</t>
  </si>
  <si>
    <t>TOTAL DE INGRESOS Y OTROS BENEFICIOS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</si>
  <si>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</si>
  <si>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</si>
  <si>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</si>
  <si>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</si>
  <si>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</si>
  <si>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</si>
  <si>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</si>
  <si>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</si>
  <si>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</si>
  <si>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</si>
  <si>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</si>
  <si>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</si>
  <si>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</si>
  <si>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</si>
  <si>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</si>
  <si>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</si>
  <si>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</si>
  <si>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</si>
  <si>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</si>
  <si>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</si>
  <si>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</si>
  <si>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</si>
  <si>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</si>
  <si>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</si>
  <si>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</si>
  <si>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</si>
  <si>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</si>
  <si>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</si>
  <si>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</si>
  <si>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</si>
  <si>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</si>
  <si>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</si>
  <si>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</si>
  <si>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</si>
  <si>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</si>
  <si>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</si>
  <si>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</si>
  <si>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</si>
  <si>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</si>
  <si>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</si>
  <si>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</si>
  <si>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</si>
  <si>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</si>
  <si>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</si>
  <si>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</si>
  <si>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</si>
  <si>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</si>
  <si>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</si>
  <si>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</si>
  <si>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</si>
  <si>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</si>
  <si>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</si>
  <si>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</si>
  <si>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</si>
  <si>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</si>
  <si>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</si>
  <si>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</si>
  <si>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</si>
  <si>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</si>
  <si>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</si>
  <si>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TRANSFERENCIAS INTERNAS Y ASIGNACIONES AL SECTOR PÚBLICO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</si>
  <si>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</si>
  <si>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</si>
  <si>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</si>
  <si>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</si>
  <si>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</si>
  <si>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</si>
  <si>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</si>
  <si>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</si>
  <si>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</si>
  <si>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</si>
  <si>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</si>
  <si>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</si>
  <si>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</si>
  <si>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</si>
  <si>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</si>
  <si>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</si>
  <si>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AYUDAS SOCIALES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</si>
  <si>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</si>
  <si>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</si>
  <si>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</si>
  <si>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</si>
  <si>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</si>
  <si>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</si>
  <si>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</si>
  <si>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</si>
  <si>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</si>
  <si>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</si>
  <si>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</si>
  <si>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</si>
  <si>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</si>
  <si>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</si>
  <si>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</si>
  <si>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</si>
  <si>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</si>
  <si>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</si>
  <si>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</si>
  <si>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</si>
  <si>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</si>
  <si>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</si>
  <si>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</si>
  <si>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</si>
  <si>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</si>
  <si>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</si>
  <si>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DONATIVOS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</si>
  <si>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</si>
  <si>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</si>
  <si>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</si>
  <si>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</si>
  <si>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</si>
  <si>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</si>
  <si>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</si>
  <si>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</si>
  <si>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</si>
  <si>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</si>
  <si>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</si>
  <si>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</si>
  <si>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</si>
  <si>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</si>
  <si>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</si>
  <si>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</si>
  <si>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</si>
  <si>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PARTICIPACIONES Y APORTACIONES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</si>
  <si>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</si>
  <si>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</si>
  <si>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</si>
  <si>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</si>
  <si>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</si>
  <si>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</si>
  <si>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</si>
  <si>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</si>
  <si>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</si>
  <si>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</si>
  <si>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</si>
  <si>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</si>
  <si>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</si>
  <si>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</si>
  <si>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</si>
  <si>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</si>
  <si>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</si>
  <si>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</si>
  <si>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</si>
  <si>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</si>
  <si>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</si>
  <si>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</si>
  <si>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</si>
  <si>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</si>
  <si>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</si>
  <si>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</si>
  <si>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</si>
  <si>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</si>
  <si>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</si>
  <si>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</si>
  <si>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</si>
  <si>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</si>
  <si>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</si>
  <si>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</si>
  <si>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</si>
  <si>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</si>
  <si>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</si>
  <si>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</si>
  <si>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</si>
  <si>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</si>
  <si>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</si>
  <si>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</si>
  <si>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</si>
  <si>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</si>
  <si>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</si>
  <si>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</si>
  <si>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</si>
  <si>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</si>
  <si>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</si>
  <si>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</si>
  <si>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</si>
  <si>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</si>
  <si>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</si>
  <si>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</si>
  <si>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</si>
  <si>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</si>
  <si>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</si>
  <si>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</si>
  <si>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</si>
  <si>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</si>
  <si>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</si>
  <si>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</si>
  <si>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</si>
  <si>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</si>
  <si>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</si>
  <si>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</si>
  <si>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</si>
  <si>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</si>
  <si>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</si>
  <si>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</si>
  <si>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</si>
  <si>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</si>
  <si>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</si>
  <si>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</si>
  <si>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</si>
  <si>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</si>
  <si>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</si>
  <si>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</si>
  <si>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</si>
  <si>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</si>
  <si>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</si>
  <si>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</si>
  <si>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</si>
  <si>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</si>
  <si>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</si>
  <si>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</si>
  <si>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</si>
  <si>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</si>
  <si>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</si>
  <si>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</si>
  <si>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</si>
  <si>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</si>
  <si>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</si>
  <si>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</si>
  <si>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</si>
  <si>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</si>
  <si>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</t>
  </si>
  <si>
    <t>5595</t>
  </si>
  <si>
    <t>DIFERENCIAS DE COTIZACIONES NEGATIVAS EN VALORES NEGOCIABLES</t>
  </si>
  <si>
    <t>5596</t>
  </si>
  <si>
    <t>5597</t>
  </si>
  <si>
    <t>PÉRDIDAS POR PARTICIPACIÓN PATRIMONIAL</t>
  </si>
  <si>
    <t>DIFERENCIAS POR REESTRUCTURACIÓN DE DEUDA PÚBLICA NEGATIVAS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</si>
  <si>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</si>
  <si>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</si>
  <si>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</si>
  <si>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</si>
  <si>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</si>
  <si>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</si>
  <si>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</si>
  <si>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</si>
  <si>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</si>
  <si>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</si>
  <si>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</si>
  <si>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</si>
  <si>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</si>
  <si>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RESULTADO DEL EJERCICIO (AHORRO/DESAHORRO)</t>
  </si>
  <si>
    <t>C. REYNALDO GONZALEZ GOMEZ</t>
  </si>
  <si>
    <t>ARQ. ELBETH YOSSIO GALLEGOS ALVARADO</t>
  </si>
  <si>
    <t>PRESIDENTE MUNICIPAL</t>
  </si>
  <si>
    <t>ENCARGADO DE LA HACIENDA PÚBLICA</t>
  </si>
  <si>
    <t>Bajo protesta de decir verdad declaramos que los Estados Financieros y sus Notas son razonablemente correctos y responsabilidad del emisor.</t>
  </si>
  <si>
    <t>ASEJ2019-01-25-03-2019-1</t>
  </si>
  <si>
    <t>AL 28 FEBRERO DE 2019</t>
  </si>
  <si>
    <t>ASEJ2019-02-26-04-2019-1</t>
  </si>
  <si>
    <t>DEL 1 DE ENERO AL 31 DE MARZO DE 2019</t>
  </si>
  <si>
    <t>ASEJ2019-03-13-05-2019-1</t>
  </si>
  <si>
    <t>DEL 1 DE ENERO AL 30 DE ABRIL DE 2019</t>
  </si>
  <si>
    <t>ASEJ2019-04-19-06-2019-1</t>
  </si>
  <si>
    <t>DEL 1 DE ENERO AL 31 DE MAYO DE 2019</t>
  </si>
  <si>
    <t>ASEJ2019-05-10-07-2019-1</t>
  </si>
  <si>
    <t>DEL 1 DE ENERO AL 30 DE JUNIO DE 2019</t>
  </si>
  <si>
    <t>ASEJ2019-06-15-08-2019-1</t>
  </si>
  <si>
    <t>DEL 1 DE ENERO AL 31 DE JULIO DE 2019</t>
  </si>
  <si>
    <t>ASEJ2019-07-12-09-2019-1</t>
  </si>
  <si>
    <t>DEL 1 DE ENERO AL 31 DE AGOSTO DE 2019</t>
  </si>
  <si>
    <t>ASEJ2019-08-22-10-2019-1</t>
  </si>
  <si>
    <t>DEL 1 DE ENERO AL 30 DE SEPTIEMBRE DE 2019</t>
  </si>
  <si>
    <t>ASEJ2019-09-20-11-2019-1</t>
  </si>
  <si>
    <t>DEL 1 DE ENERO AL 31 DE OCTUBRE DE 2019</t>
  </si>
  <si>
    <t>ASEJ2019-10-23-12-2019-1</t>
  </si>
  <si>
    <t>DEL 1 DE ENERO AL 30 DE NOVIEMBRE DE 2019</t>
  </si>
  <si>
    <t>ASEJ2019-11-27-01-2020-1</t>
  </si>
  <si>
    <t>DEL 1 DE ENERO AL 31 DE DICIEMBRE DE 2019</t>
  </si>
  <si>
    <t>ASEJ2019-12-18-02-2020-1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</si>
</sst>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4" fontId="5" fillId="2" borderId="11" xfId="0" quotePrefix="1" applyNumberFormat="1" applyFont="1" applyFill="1" applyBorder="1" applyAlignment="1">
      <alignment horizontal="center" vertical="center"/>
    </xf>
    <xf numFmtId="164" fontId="5" fillId="2" borderId="12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13" xfId="0" applyNumberFormat="1" applyFont="1" applyBorder="1" applyAlignment="1">
      <alignment horizontal="right" vertical="center" shrinkToFit="1"/>
    </xf>
    <xf numFmtId="164" fontId="2" fillId="0" borderId="3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5" fillId="0" borderId="11" xfId="0" applyNumberFormat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 vertical="center" shrinkToFit="1"/>
    </xf>
    <xf numFmtId="164" fontId="2" fillId="0" borderId="5" xfId="0" applyNumberFormat="1" applyFont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Fill="1"/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5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/>
    <xf numFmtId="164" fontId="1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shrinkToFit="1"/>
    </xf>
    <xf numFmtId="16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workbookViewId="0">
      <selection activeCell="G22" sqref="G22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2658830.2999999998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909881.28999999992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909474.83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406.46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1662840.43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7966.48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1574918.28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13.71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79941.960000000006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22712.560000000001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22712.560000000001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63396.02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4600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58796.02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2306829.83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2288329.83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1772978.32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515351.51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18500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18500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-624758.48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-624758.48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-624758.48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4340901.6500000004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1729295.4900000002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1133339.6500000001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623632.81000000006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197752.14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18309.5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293645.2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137324.19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40968.019999999997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4282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32331.119999999999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5158.83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20164.32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7940.07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0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26479.83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458631.65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312631.03000000003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875.8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936.12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19730.16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11903.14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92885.4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19670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176895.87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93500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93500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21055.17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6855.17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3000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11200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62340.7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62340.7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1906191.3600000003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2434710.29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2434710.29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61" t="s">
        <v>423</v>
      </c>
      <c r="D285" s="61"/>
      <c r="E285" s="61"/>
      <c r="F285" s="61"/>
      <c r="G285" s="61"/>
      <c r="H285" s="56"/>
      <c r="I285" s="56"/>
      <c r="J285" s="62" t="s">
        <v>424</v>
      </c>
      <c r="K285" s="62"/>
      <c r="L285" s="62"/>
      <c r="M285" s="62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4" t="s">
        <v>426</v>
      </c>
      <c r="G290" s="64"/>
      <c r="H290" s="64"/>
      <c r="I290" s="64"/>
      <c r="J290" s="64"/>
      <c r="K290" s="64"/>
      <c r="L290" s="64"/>
      <c r="M290" s="64"/>
      <c r="N290" s="64"/>
    </row>
    <row r="291" spans="6:14"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6:14"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6:14">
      <c r="F293" s="64"/>
      <c r="G293" s="64"/>
      <c r="H293" s="64"/>
      <c r="I293" s="64"/>
      <c r="J293" s="64"/>
      <c r="K293" s="64"/>
      <c r="L293" s="64"/>
      <c r="M293" s="64"/>
      <c r="N293" s="64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sqref="A1:XFD1048576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5900840.6799999997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1631078.67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9339.3799999999992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1613023.95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8715.34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3936045.5199999996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207941.77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2717096.53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14843.27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996163.95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241995.95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241995.95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91720.54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14400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77320.539999999994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26060569.720000003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26003819.720000003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20500579.280000001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5154067.4400000004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349173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56750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56750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-879950.74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-879950.74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-879950.74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31081459.660000004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21420806.559999995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10039565.77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6282139.7699999996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2410989.7000000002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360721.34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985714.96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4243269.04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264689.89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150245.70000000001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480047.47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589637.29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1860055.58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90547.51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96670.75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711374.85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7137971.7499999981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4646138.18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13827.2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62372.55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162433.06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283743.56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174923.2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232009.54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1449994.94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112529.52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2116494.4900000002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936500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936500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287000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287000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299955.93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24322.22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94949.45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180684.26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593038.56000000006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593038.56000000006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41500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41500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41500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23578801.049999997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7502658.6100000003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7502658.6100000069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59" t="s">
        <v>423</v>
      </c>
      <c r="D285" s="59"/>
      <c r="E285" s="59"/>
      <c r="F285" s="59"/>
      <c r="G285" s="59"/>
      <c r="H285" s="56"/>
      <c r="I285" s="56"/>
      <c r="J285" s="59" t="s">
        <v>424</v>
      </c>
      <c r="K285" s="59"/>
      <c r="L285" s="59"/>
      <c r="M285" s="59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5" t="s">
        <v>444</v>
      </c>
      <c r="G290" s="65"/>
      <c r="H290" s="65"/>
      <c r="I290" s="65"/>
      <c r="J290" s="65"/>
      <c r="K290" s="65"/>
      <c r="L290" s="65"/>
      <c r="M290" s="65"/>
      <c r="N290" s="65"/>
    </row>
    <row r="291" spans="6:14"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6:14"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6:14">
      <c r="F293" s="65"/>
      <c r="G293" s="65"/>
      <c r="H293" s="65"/>
      <c r="I293" s="65"/>
      <c r="J293" s="65"/>
      <c r="K293" s="65"/>
      <c r="L293" s="65"/>
      <c r="M293" s="65"/>
      <c r="N293" s="65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sqref="A1:XFD1048576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6005596.7499999991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1674362.82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9339.3799999999992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1655944.61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9078.83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3988299.3699999996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212621.92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2760033.98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15833.82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999809.65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251214.02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251214.02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91720.54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14400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77320.539999999994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27731350.41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27674600.41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21932763.780000001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5392663.6299999999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349173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56750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56750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-884610.58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-884610.58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-884610.58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32852336.579999998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23451397.32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11017428.419999998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6882726.0499999998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2743991.3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403796.11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986914.96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4679584.1900000004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276659.14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151818.01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480047.47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741237.38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2098126.66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94955.51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99638.12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737101.9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7754384.709999999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5132378.22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19622.2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62604.55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163381.94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293223.96000000002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174923.2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264676.18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1510144.94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133429.51999999999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2279089.79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1030000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1030000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287000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287000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311048.93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24322.22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97949.45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188777.26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651040.86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651040.86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42252.26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41500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41500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752.26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752.26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25772739.370000001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7079597.21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7079597.2099999972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59" t="s">
        <v>423</v>
      </c>
      <c r="D285" s="59"/>
      <c r="E285" s="59"/>
      <c r="F285" s="59"/>
      <c r="G285" s="59"/>
      <c r="H285" s="56"/>
      <c r="I285" s="56"/>
      <c r="J285" s="59" t="s">
        <v>424</v>
      </c>
      <c r="K285" s="59"/>
      <c r="L285" s="59"/>
      <c r="M285" s="59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5" t="s">
        <v>446</v>
      </c>
      <c r="G290" s="65"/>
      <c r="H290" s="65"/>
      <c r="I290" s="65"/>
      <c r="J290" s="65"/>
      <c r="K290" s="65"/>
      <c r="L290" s="65"/>
      <c r="M290" s="65"/>
      <c r="N290" s="65"/>
    </row>
    <row r="291" spans="6:14"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6:14"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6:14">
      <c r="F293" s="65"/>
      <c r="G293" s="65"/>
      <c r="H293" s="65"/>
      <c r="I293" s="65"/>
      <c r="J293" s="65"/>
      <c r="K293" s="65"/>
      <c r="L293" s="65"/>
      <c r="M293" s="65"/>
      <c r="N293" s="65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activeCell="N29" sqref="N29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6127806.0599999996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1699578.7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9339.3799999999992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1680974.79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9264.5300000000007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4077120.5399999996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220758.99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2827804.78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26680.46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1001876.31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258086.28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258086.28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93020.54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15700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77320.539999999994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30359928.100000001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30302678.100000001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24322542.27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5630962.8300000001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349173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57250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57250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-894504.7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-894504.7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-894504.7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35593229.460000001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27269160.779999997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13311063.699999999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7483312.3300000001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3068610.41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1771124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988016.96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5374449.0399999991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321503.90000000002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174381.69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546843.6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859018.02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2428404.8199999998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94955.51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99638.12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849703.38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8583648.0399999991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5694917.2199999997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28496.2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74498.55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195975.02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356664.75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174923.2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297610.28999999998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1626375.29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134187.51999999999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2508783.54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1123500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1123500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287000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287000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389240.38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25822.22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167551.9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195866.26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709043.16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709043.16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42252.26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41500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41500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752.26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752.26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29820196.579999998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5773032.8799999999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5773032.8800000027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59" t="s">
        <v>423</v>
      </c>
      <c r="D285" s="59"/>
      <c r="E285" s="59"/>
      <c r="F285" s="59"/>
      <c r="G285" s="59"/>
      <c r="H285" s="56"/>
      <c r="I285" s="56"/>
      <c r="J285" s="59" t="s">
        <v>424</v>
      </c>
      <c r="K285" s="59"/>
      <c r="L285" s="59"/>
      <c r="M285" s="59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5" t="s">
        <v>448</v>
      </c>
      <c r="G290" s="65"/>
      <c r="H290" s="65"/>
      <c r="I290" s="65"/>
      <c r="J290" s="65"/>
      <c r="K290" s="65"/>
      <c r="L290" s="65"/>
      <c r="M290" s="65"/>
      <c r="N290" s="65"/>
    </row>
    <row r="291" spans="6:14"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6:14"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6:14">
      <c r="F293" s="65"/>
      <c r="G293" s="65"/>
      <c r="H293" s="65"/>
      <c r="I293" s="65"/>
      <c r="J293" s="65"/>
      <c r="K293" s="65"/>
      <c r="L293" s="65"/>
      <c r="M293" s="65"/>
      <c r="N293" s="65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sqref="A1:XFD1048576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3563381.5799999996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1201723.3199999998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500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1197328.8799999999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3894.44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2252411.17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44705.06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2104868.14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13.71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102824.26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41712.71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41712.71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67534.38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5100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62434.38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4589685.54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4561785.54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3531084.99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1030700.55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27900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27900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-799713.79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-799713.79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-799713.79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7353353.3299999991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4339264.9800000004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2277449.5700000003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1249529.69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416185.1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94689.58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517045.2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806158.78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104096.51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46653.3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68302.289999999994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87683.27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199285.75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15945.23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93182.8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191009.63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1255656.6299999999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772764.02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6171.2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12708.2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2030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92325.95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28594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32691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275307.26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33065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357524.8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187000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187000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45843.22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16843.22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6000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23000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124681.58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124681.58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4696789.78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2656563.5499999998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2656563.5499999989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61" t="s">
        <v>423</v>
      </c>
      <c r="D285" s="61"/>
      <c r="E285" s="61"/>
      <c r="F285" s="61"/>
      <c r="G285" s="61"/>
      <c r="H285" s="56"/>
      <c r="I285" s="56"/>
      <c r="J285" s="62" t="s">
        <v>424</v>
      </c>
      <c r="K285" s="62"/>
      <c r="L285" s="62"/>
      <c r="M285" s="62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4" t="s">
        <v>428</v>
      </c>
      <c r="G290" s="64"/>
      <c r="H290" s="64"/>
      <c r="I290" s="64"/>
      <c r="J290" s="64"/>
      <c r="K290" s="64"/>
      <c r="L290" s="64"/>
      <c r="M290" s="64"/>
      <c r="N290" s="64"/>
    </row>
    <row r="291" spans="6:14"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6:14"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6:14">
      <c r="F293" s="64"/>
      <c r="G293" s="64"/>
      <c r="H293" s="64"/>
      <c r="I293" s="64"/>
      <c r="J293" s="64"/>
      <c r="K293" s="64"/>
      <c r="L293" s="64"/>
      <c r="M293" s="64"/>
      <c r="N293" s="64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activeCell="H30" sqref="H30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3854896.5299999993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1312783.8699999999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500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1307500.44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4783.43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2415475.7399999998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52143.21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2251908.11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475.92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110948.5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51159.46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51159.46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75477.460000000006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5600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69877.460000000006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7648135.3300000001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7614035.3300000001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6067417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1546618.33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34100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34100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-831235.75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-831235.75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-831235.75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10671796.109999999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6397958.3399999999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3403743.0300000003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1875426.57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646061.68000000005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96109.58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786145.2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1190898.8299999998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141005.07999999999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60033.3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135759.85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165945.1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333474.05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21268.47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93182.8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240230.18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1803316.48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1219455.05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6171.2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20008.2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27242.11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105937.74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28594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50943.92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291302.26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53662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561066.17000000004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280500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280500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93543.71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17313.22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9500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66730.490000000005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187022.46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187022.46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6959024.5099999998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3712771.6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3712771.5999999996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61" t="s">
        <v>423</v>
      </c>
      <c r="D285" s="61"/>
      <c r="E285" s="61"/>
      <c r="F285" s="61"/>
      <c r="G285" s="61"/>
      <c r="H285" s="56"/>
      <c r="I285" s="56"/>
      <c r="J285" s="62" t="s">
        <v>424</v>
      </c>
      <c r="K285" s="62"/>
      <c r="L285" s="62"/>
      <c r="M285" s="62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4" t="s">
        <v>430</v>
      </c>
      <c r="G290" s="64"/>
      <c r="H290" s="64"/>
      <c r="I290" s="64"/>
      <c r="J290" s="64"/>
      <c r="K290" s="64"/>
      <c r="L290" s="64"/>
      <c r="M290" s="64"/>
      <c r="N290" s="64"/>
    </row>
    <row r="291" spans="6:14"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6:14"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6:14">
      <c r="F293" s="64"/>
      <c r="G293" s="64"/>
      <c r="H293" s="64"/>
      <c r="I293" s="64"/>
      <c r="J293" s="64"/>
      <c r="K293" s="64"/>
      <c r="L293" s="64"/>
      <c r="M293" s="64"/>
      <c r="N293" s="64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activeCell="F23" sqref="F23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4047354.9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1360556.58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500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1354909.3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5147.28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2511310.19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68403.210000000006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2328769.6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475.92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113661.46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94789.13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94789.13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80699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7100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73599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10068130.379999999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10034030.379999999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7972060.71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2061969.67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34100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34100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-845716.17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-845716.17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-845716.17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13269769.109999999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8445360.370000001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4486085.5600000005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2540151.29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859588.39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110600.68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975745.2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1552981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158533.01999999999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60840.3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157886.85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230318.04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518883.9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30795.94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94662.79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301060.15999999997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2406293.81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1696751.34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8491.2000000000007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25084.2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55837.26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119663.34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28594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65476.97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338312.5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68083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737177.47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374000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374000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118152.71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20322.22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13000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84830.49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245024.76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245024.76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9182537.8400000017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4087231.27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4087231.2699999977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61" t="s">
        <v>423</v>
      </c>
      <c r="D285" s="61"/>
      <c r="E285" s="61"/>
      <c r="F285" s="61"/>
      <c r="G285" s="61"/>
      <c r="H285" s="56"/>
      <c r="I285" s="56"/>
      <c r="J285" s="62" t="s">
        <v>424</v>
      </c>
      <c r="K285" s="62"/>
      <c r="L285" s="62"/>
      <c r="M285" s="62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4" t="s">
        <v>432</v>
      </c>
      <c r="G290" s="64"/>
      <c r="H290" s="64"/>
      <c r="I290" s="64"/>
      <c r="J290" s="64"/>
      <c r="K290" s="64"/>
      <c r="L290" s="64"/>
      <c r="M290" s="64"/>
      <c r="N290" s="64"/>
    </row>
    <row r="291" spans="6:14"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6:14"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6:14">
      <c r="F293" s="64"/>
      <c r="G293" s="64"/>
      <c r="H293" s="64"/>
      <c r="I293" s="64"/>
      <c r="J293" s="64"/>
      <c r="K293" s="64"/>
      <c r="L293" s="64"/>
      <c r="M293" s="64"/>
      <c r="N293" s="64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sqref="A1:XFD1048576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4146049.2199999997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1388940.1199999999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4339.38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1377582.45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7018.29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2567191.6899999995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72755.509999999995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2378036.92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524.36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115874.9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109218.41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109218.41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80699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7100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73599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12568083.01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12533983.01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9956663.6899999995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2577319.3199999998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34100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34100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-852886.95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-852886.95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-852886.95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15861245.280000001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10468697.420000002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5393265.2700000005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3175606.79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1094124.1000000001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146714.18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976820.2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1995966.16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178866.2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91482.7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241019.94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267870.71000000002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691785.98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38153.14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94662.79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392124.7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3079465.99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2222385.77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8491.2000000000007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25084.2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56871.98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148114.35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29986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93886.53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426562.96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68083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931684.77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467500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467500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161157.71000000002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20322.22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15500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125335.49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303027.06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303027.06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11400382.190000001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4460863.09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4460863.09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61" t="s">
        <v>423</v>
      </c>
      <c r="D285" s="61"/>
      <c r="E285" s="61"/>
      <c r="F285" s="61"/>
      <c r="G285" s="61"/>
      <c r="H285" s="56"/>
      <c r="I285" s="56"/>
      <c r="J285" s="62" t="s">
        <v>424</v>
      </c>
      <c r="K285" s="62"/>
      <c r="L285" s="62"/>
      <c r="M285" s="62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4" t="s">
        <v>434</v>
      </c>
      <c r="G290" s="64"/>
      <c r="H290" s="64"/>
      <c r="I290" s="64"/>
      <c r="J290" s="64"/>
      <c r="K290" s="64"/>
      <c r="L290" s="64"/>
      <c r="M290" s="64"/>
      <c r="N290" s="64"/>
    </row>
    <row r="291" spans="6:14"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6:14"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6:14">
      <c r="F293" s="64"/>
      <c r="G293" s="64"/>
      <c r="H293" s="64"/>
      <c r="I293" s="64"/>
      <c r="J293" s="64"/>
      <c r="K293" s="64"/>
      <c r="L293" s="64"/>
      <c r="M293" s="64"/>
      <c r="N293" s="64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sqref="A1:XFD1048576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4302993.2700000005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1438824.93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4339.38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1426796.6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7688.95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2651365.23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75141.66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2444992.67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6969.32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124261.58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131104.10999999999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131104.10999999999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81699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8100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73599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15176523.039999999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15142423.039999999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12049754.16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3092668.88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34100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34100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-861302.19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-861302.19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-861302.19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18618214.119999997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12507708.189999999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6286168.3399999999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3808559.55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1334963.4099999999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162861.18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979784.2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2411555.5700000003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191991.46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95717.3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263917.53000000003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327274.65999999997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930617.4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39723.120000000003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94662.79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467651.31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3809984.28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2785898.36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8491.2000000000007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28955.4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83800.27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194710.84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33582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115855.88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468185.81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90504.52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1105726.06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561000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561000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183696.7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20322.22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19000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144374.48000000001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361029.36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361029.36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41500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41500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41500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13654934.25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4963279.87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4963279.8699999973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59" t="s">
        <v>423</v>
      </c>
      <c r="D285" s="59"/>
      <c r="E285" s="59"/>
      <c r="F285" s="59"/>
      <c r="G285" s="59"/>
      <c r="H285" s="56"/>
      <c r="I285" s="56"/>
      <c r="J285" s="59" t="s">
        <v>424</v>
      </c>
      <c r="K285" s="59"/>
      <c r="L285" s="59"/>
      <c r="M285" s="59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5" t="s">
        <v>436</v>
      </c>
      <c r="G290" s="65"/>
      <c r="H290" s="65"/>
      <c r="I290" s="65"/>
      <c r="J290" s="65"/>
      <c r="K290" s="65"/>
      <c r="L290" s="65"/>
      <c r="M290" s="65"/>
      <c r="N290" s="65"/>
    </row>
    <row r="291" spans="6:14"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6:14"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6:14">
      <c r="F293" s="65"/>
      <c r="G293" s="65"/>
      <c r="H293" s="65"/>
      <c r="I293" s="65"/>
      <c r="J293" s="65"/>
      <c r="K293" s="65"/>
      <c r="L293" s="65"/>
      <c r="M293" s="65"/>
      <c r="N293" s="65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sqref="A1:XFD1048576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4528791.8000000007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1483350.24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4339.38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1470679.79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8331.07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2753553.24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99017.57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2513342.91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8081.08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133111.67999999999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207889.32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207889.32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83999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10400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73599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18402152.52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18362502.52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14405311.039999999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3608018.48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349173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39650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39650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-866786.74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-866786.74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-866786.74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22064157.580000002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14737320.52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7211763.2300000004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4435543.2300000004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1598043.72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197942.08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980234.2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2855429.48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209256.91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108483.3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308992.3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396584.63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1151649.07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52476.160000000003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95662.79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532324.31999999995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4670127.8099999996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3241055.35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8491.2000000000007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33349.79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84578.63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211388.46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59786.400000000001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147627.29999999999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792297.16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91553.52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1265228.3599999999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654500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654500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191696.7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20322.22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19000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152374.48000000001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419031.66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419031.66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41500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41500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41500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16044048.879999999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6020108.7000000002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6020108.700000003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59" t="s">
        <v>423</v>
      </c>
      <c r="D285" s="59"/>
      <c r="E285" s="59"/>
      <c r="F285" s="59"/>
      <c r="G285" s="59"/>
      <c r="H285" s="56"/>
      <c r="I285" s="56"/>
      <c r="J285" s="59" t="s">
        <v>424</v>
      </c>
      <c r="K285" s="59"/>
      <c r="L285" s="59"/>
      <c r="M285" s="59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5" t="s">
        <v>438</v>
      </c>
      <c r="G290" s="65"/>
      <c r="H290" s="65"/>
      <c r="I290" s="65"/>
      <c r="J290" s="65"/>
      <c r="K290" s="65"/>
      <c r="L290" s="65"/>
      <c r="M290" s="65"/>
      <c r="N290" s="65"/>
    </row>
    <row r="291" spans="6:14"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6:14"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6:14">
      <c r="F293" s="65"/>
      <c r="G293" s="65"/>
      <c r="H293" s="65"/>
      <c r="I293" s="65"/>
      <c r="J293" s="65"/>
      <c r="K293" s="65"/>
      <c r="L293" s="65"/>
      <c r="M293" s="65"/>
      <c r="N293" s="65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sqref="A1:XFD1048576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4770559.68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1529558.0599999998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9339.3799999999992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1511834.29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8384.39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2933289.7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200618.57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2584242.4900000002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10034.14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138394.5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218491.38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218491.38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89220.54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11900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77320.539999999994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20958114.329999998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20903364.329999998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16430823.439999999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4123367.89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349173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54750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54750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-872335.15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-872335.15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-872335.15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24856338.859999999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17146322.140000001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8178717.5200000005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5059060.57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1849150.9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288432.08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982073.97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3260640.7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237875.01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126462.34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338231.11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463420.67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1407032.12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55260.31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95662.79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536696.35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5706963.9199999999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3702465.34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8491.2000000000007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55715.79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85514.75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247884.68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129734.39999999999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161499.07999999999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1203129.1599999999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112529.52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1708990.44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749500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749500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287000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287000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195456.48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20322.22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19000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156134.26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477033.96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477033.96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41500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41500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41500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18896812.580000002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5959526.2800000003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5959526.2799999975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59" t="s">
        <v>423</v>
      </c>
      <c r="D285" s="59"/>
      <c r="E285" s="59"/>
      <c r="F285" s="59"/>
      <c r="G285" s="59"/>
      <c r="H285" s="56"/>
      <c r="I285" s="56"/>
      <c r="J285" s="59" t="s">
        <v>424</v>
      </c>
      <c r="K285" s="59"/>
      <c r="L285" s="59"/>
      <c r="M285" s="59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5" t="s">
        <v>440</v>
      </c>
      <c r="G290" s="65"/>
      <c r="H290" s="65"/>
      <c r="I290" s="65"/>
      <c r="J290" s="65"/>
      <c r="K290" s="65"/>
      <c r="L290" s="65"/>
      <c r="M290" s="65"/>
      <c r="N290" s="65"/>
    </row>
    <row r="291" spans="6:14"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6:14"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6:14">
      <c r="F293" s="65"/>
      <c r="G293" s="65"/>
      <c r="H293" s="65"/>
      <c r="I293" s="65"/>
      <c r="J293" s="65"/>
      <c r="K293" s="65"/>
      <c r="L293" s="65"/>
      <c r="M293" s="65"/>
      <c r="N293" s="65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workbookViewId="0">
      <selection sqref="A1:XFD1048576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3" width="12.140625" style="12" customWidth="1"/>
    <col min="14" max="14" width="15.140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69" width="12.140625" style="4" customWidth="1"/>
    <col min="270" max="270" width="15.140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5" width="12.140625" style="4" customWidth="1"/>
    <col min="526" max="526" width="15.140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1" width="12.140625" style="4" customWidth="1"/>
    <col min="782" max="782" width="15.140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7" width="12.140625" style="4" customWidth="1"/>
    <col min="1038" max="1038" width="15.140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3" width="12.140625" style="4" customWidth="1"/>
    <col min="1294" max="1294" width="15.140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49" width="12.140625" style="4" customWidth="1"/>
    <col min="1550" max="1550" width="15.140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5" width="12.140625" style="4" customWidth="1"/>
    <col min="1806" max="1806" width="15.140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1" width="12.140625" style="4" customWidth="1"/>
    <col min="2062" max="2062" width="15.140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7" width="12.140625" style="4" customWidth="1"/>
    <col min="2318" max="2318" width="15.140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3" width="12.140625" style="4" customWidth="1"/>
    <col min="2574" max="2574" width="15.140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29" width="12.140625" style="4" customWidth="1"/>
    <col min="2830" max="2830" width="15.140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5" width="12.140625" style="4" customWidth="1"/>
    <col min="3086" max="3086" width="15.140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1" width="12.140625" style="4" customWidth="1"/>
    <col min="3342" max="3342" width="15.140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7" width="12.140625" style="4" customWidth="1"/>
    <col min="3598" max="3598" width="15.140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3" width="12.140625" style="4" customWidth="1"/>
    <col min="3854" max="3854" width="15.140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09" width="12.140625" style="4" customWidth="1"/>
    <col min="4110" max="4110" width="15.140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5" width="12.140625" style="4" customWidth="1"/>
    <col min="4366" max="4366" width="15.140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1" width="12.140625" style="4" customWidth="1"/>
    <col min="4622" max="4622" width="15.140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7" width="12.140625" style="4" customWidth="1"/>
    <col min="4878" max="4878" width="15.140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3" width="12.140625" style="4" customWidth="1"/>
    <col min="5134" max="5134" width="15.140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89" width="12.140625" style="4" customWidth="1"/>
    <col min="5390" max="5390" width="15.140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5" width="12.140625" style="4" customWidth="1"/>
    <col min="5646" max="5646" width="15.140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1" width="12.140625" style="4" customWidth="1"/>
    <col min="5902" max="5902" width="15.140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7" width="12.140625" style="4" customWidth="1"/>
    <col min="6158" max="6158" width="15.140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3" width="12.140625" style="4" customWidth="1"/>
    <col min="6414" max="6414" width="15.140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69" width="12.140625" style="4" customWidth="1"/>
    <col min="6670" max="6670" width="15.140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5" width="12.140625" style="4" customWidth="1"/>
    <col min="6926" max="6926" width="15.140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1" width="12.140625" style="4" customWidth="1"/>
    <col min="7182" max="7182" width="15.140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7" width="12.140625" style="4" customWidth="1"/>
    <col min="7438" max="7438" width="15.140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3" width="12.140625" style="4" customWidth="1"/>
    <col min="7694" max="7694" width="15.140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49" width="12.140625" style="4" customWidth="1"/>
    <col min="7950" max="7950" width="15.140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5" width="12.140625" style="4" customWidth="1"/>
    <col min="8206" max="8206" width="15.140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1" width="12.140625" style="4" customWidth="1"/>
    <col min="8462" max="8462" width="15.140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7" width="12.140625" style="4" customWidth="1"/>
    <col min="8718" max="8718" width="15.140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3" width="12.140625" style="4" customWidth="1"/>
    <col min="8974" max="8974" width="15.140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29" width="12.140625" style="4" customWidth="1"/>
    <col min="9230" max="9230" width="15.140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5" width="12.140625" style="4" customWidth="1"/>
    <col min="9486" max="9486" width="15.140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1" width="12.140625" style="4" customWidth="1"/>
    <col min="9742" max="9742" width="15.140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7" width="12.140625" style="4" customWidth="1"/>
    <col min="9998" max="9998" width="15.140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3" width="12.140625" style="4" customWidth="1"/>
    <col min="10254" max="10254" width="15.140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09" width="12.140625" style="4" customWidth="1"/>
    <col min="10510" max="10510" width="15.140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5" width="12.140625" style="4" customWidth="1"/>
    <col min="10766" max="10766" width="15.140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1" width="12.140625" style="4" customWidth="1"/>
    <col min="11022" max="11022" width="15.140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7" width="12.140625" style="4" customWidth="1"/>
    <col min="11278" max="11278" width="15.140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3" width="12.140625" style="4" customWidth="1"/>
    <col min="11534" max="11534" width="15.140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89" width="12.140625" style="4" customWidth="1"/>
    <col min="11790" max="11790" width="15.140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5" width="12.140625" style="4" customWidth="1"/>
    <col min="12046" max="12046" width="15.140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1" width="12.140625" style="4" customWidth="1"/>
    <col min="12302" max="12302" width="15.140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7" width="12.140625" style="4" customWidth="1"/>
    <col min="12558" max="12558" width="15.140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3" width="12.140625" style="4" customWidth="1"/>
    <col min="12814" max="12814" width="15.140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69" width="12.140625" style="4" customWidth="1"/>
    <col min="13070" max="13070" width="15.140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5" width="12.140625" style="4" customWidth="1"/>
    <col min="13326" max="13326" width="15.140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1" width="12.140625" style="4" customWidth="1"/>
    <col min="13582" max="13582" width="15.140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7" width="12.140625" style="4" customWidth="1"/>
    <col min="13838" max="13838" width="15.140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3" width="12.140625" style="4" customWidth="1"/>
    <col min="14094" max="14094" width="15.140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49" width="12.140625" style="4" customWidth="1"/>
    <col min="14350" max="14350" width="15.140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5" width="12.140625" style="4" customWidth="1"/>
    <col min="14606" max="14606" width="15.140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1" width="12.140625" style="4" customWidth="1"/>
    <col min="14862" max="14862" width="15.140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7" width="12.140625" style="4" customWidth="1"/>
    <col min="15118" max="15118" width="15.140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3" width="12.140625" style="4" customWidth="1"/>
    <col min="15374" max="15374" width="15.140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29" width="12.140625" style="4" customWidth="1"/>
    <col min="15630" max="15630" width="15.140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5" width="12.140625" style="4" customWidth="1"/>
    <col min="15886" max="15886" width="15.140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1" width="12.140625" style="4" customWidth="1"/>
    <col min="16142" max="16142" width="15.140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O10+O21+O28+O32+O40+O47+O58+O68</f>
        <v>4909122.97</v>
      </c>
      <c r="P9" s="26">
        <f>P10+P21+P28+P32+P40+P47+P58+P68</f>
        <v>4817795.26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SUM(O11:O19)</f>
        <v>1586433.43</v>
      </c>
      <c r="P10" s="26">
        <f>SUM(P11:P19)</f>
        <v>2241749.77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9339.3799999999992</v>
      </c>
      <c r="P11" s="30">
        <v>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1568388.2</v>
      </c>
      <c r="P12" s="30">
        <v>2212989.6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8705.85</v>
      </c>
      <c r="P17" s="30">
        <v>28760.17</v>
      </c>
    </row>
    <row r="18" spans="1:16">
      <c r="A18" s="31">
        <v>4118</v>
      </c>
      <c r="B18" s="32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 t="s">
        <v>26</v>
      </c>
      <c r="B19" s="28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v>0</v>
      </c>
      <c r="P19" s="30">
        <v>0</v>
      </c>
    </row>
    <row r="20" spans="1:16">
      <c r="A20" s="27"/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30"/>
    </row>
    <row r="21" spans="1:16">
      <c r="A21" s="23" t="s">
        <v>28</v>
      </c>
      <c r="B21" s="24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>SUM(O22:O26)</f>
        <v>0</v>
      </c>
      <c r="P21" s="26">
        <f>SUM(P22:P26)</f>
        <v>0</v>
      </c>
    </row>
    <row r="22" spans="1:16">
      <c r="A22" s="27" t="s">
        <v>30</v>
      </c>
      <c r="B22" s="28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32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34</v>
      </c>
      <c r="B24" s="28" t="s">
        <v>35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36</v>
      </c>
      <c r="B25" s="28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 t="s">
        <v>38</v>
      </c>
      <c r="B26" s="28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0</v>
      </c>
      <c r="P26" s="30">
        <v>0</v>
      </c>
    </row>
    <row r="27" spans="1:16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9"/>
      <c r="P27" s="30"/>
    </row>
    <row r="28" spans="1:16">
      <c r="A28" s="23" t="s">
        <v>40</v>
      </c>
      <c r="B28" s="24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f>SUM(O29:O30)</f>
        <v>0</v>
      </c>
      <c r="P28" s="26">
        <f>SUM(P29:P30)</f>
        <v>0</v>
      </c>
    </row>
    <row r="29" spans="1:16">
      <c r="A29" s="27" t="s">
        <v>42</v>
      </c>
      <c r="B29" s="28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>
        <v>0</v>
      </c>
      <c r="P29" s="30">
        <v>0</v>
      </c>
    </row>
    <row r="30" spans="1:16">
      <c r="A30" s="31">
        <v>4132</v>
      </c>
      <c r="B30" s="32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>
        <v>0</v>
      </c>
      <c r="P30" s="30">
        <v>0</v>
      </c>
    </row>
    <row r="31" spans="1:16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/>
      <c r="P31" s="30"/>
    </row>
    <row r="32" spans="1:16">
      <c r="A32" s="23" t="s">
        <v>45</v>
      </c>
      <c r="B32" s="24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f>SUM(O33:O38)</f>
        <v>3005497.1399999997</v>
      </c>
      <c r="P32" s="26">
        <f>SUM(P33:P38)</f>
        <v>2392897.7200000002</v>
      </c>
    </row>
    <row r="33" spans="1:16">
      <c r="A33" s="27" t="s">
        <v>47</v>
      </c>
      <c r="B33" s="28" t="s">
        <v>48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205200.32</v>
      </c>
      <c r="P33" s="30">
        <v>157820.18</v>
      </c>
    </row>
    <row r="34" spans="1:16">
      <c r="A34" s="27" t="s">
        <v>49</v>
      </c>
      <c r="B34" s="28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0</v>
      </c>
      <c r="P34" s="30">
        <v>0</v>
      </c>
    </row>
    <row r="35" spans="1:16">
      <c r="A35" s="27" t="s">
        <v>51</v>
      </c>
      <c r="B35" s="28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2648733.59</v>
      </c>
      <c r="P35" s="30">
        <v>2076669.92</v>
      </c>
    </row>
    <row r="36" spans="1:16">
      <c r="A36" s="27" t="s">
        <v>53</v>
      </c>
      <c r="B36" s="28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>
        <v>12263.24</v>
      </c>
      <c r="P36" s="30">
        <v>16071.94</v>
      </c>
    </row>
    <row r="37" spans="1:16">
      <c r="A37" s="31">
        <v>4145</v>
      </c>
      <c r="B37" s="32" t="s">
        <v>55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9">
        <v>0</v>
      </c>
      <c r="P37" s="30">
        <v>0</v>
      </c>
    </row>
    <row r="38" spans="1:16">
      <c r="A38" s="27" t="s">
        <v>56</v>
      </c>
      <c r="B38" s="28" t="s">
        <v>57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139299.99</v>
      </c>
      <c r="P38" s="30">
        <v>142335.67999999999</v>
      </c>
    </row>
    <row r="39" spans="1:16">
      <c r="A39" s="27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/>
      <c r="P39" s="30"/>
    </row>
    <row r="40" spans="1:16">
      <c r="A40" s="23" t="s">
        <v>58</v>
      </c>
      <c r="B40" s="24" t="s">
        <v>59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>
        <f>SUM(O41:O45)</f>
        <v>227471.86</v>
      </c>
      <c r="P40" s="26">
        <f>SUM(P41:P45)</f>
        <v>174747.77</v>
      </c>
    </row>
    <row r="41" spans="1:16">
      <c r="A41" s="27" t="s">
        <v>60</v>
      </c>
      <c r="B41" s="28" t="s">
        <v>59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227471.86</v>
      </c>
      <c r="P41" s="30">
        <v>0</v>
      </c>
    </row>
    <row r="42" spans="1:16">
      <c r="A42" s="27" t="s">
        <v>61</v>
      </c>
      <c r="B42" s="28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>
        <v>0</v>
      </c>
      <c r="P42" s="30">
        <v>0</v>
      </c>
    </row>
    <row r="43" spans="1:16">
      <c r="A43" s="27" t="s">
        <v>63</v>
      </c>
      <c r="B43" s="28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>
        <v>0</v>
      </c>
      <c r="P43" s="30">
        <v>0</v>
      </c>
    </row>
    <row r="44" spans="1:16">
      <c r="A44" s="31">
        <v>4154</v>
      </c>
      <c r="B44" s="32" t="s">
        <v>65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66</v>
      </c>
      <c r="B45" s="28" t="s">
        <v>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174747.77</v>
      </c>
    </row>
    <row r="46" spans="1:16">
      <c r="A46" s="27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/>
      <c r="P46" s="30"/>
    </row>
    <row r="47" spans="1:16">
      <c r="A47" s="23" t="s">
        <v>68</v>
      </c>
      <c r="B47" s="24" t="s">
        <v>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>
        <f>SUM(O48:O56)</f>
        <v>89720.54</v>
      </c>
      <c r="P47" s="26">
        <f>SUM(P48:P56)</f>
        <v>8400</v>
      </c>
    </row>
    <row r="48" spans="1:16">
      <c r="A48" s="27" t="s">
        <v>70</v>
      </c>
      <c r="B48" s="28" t="s">
        <v>71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72</v>
      </c>
      <c r="B49" s="28" t="s">
        <v>73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12400</v>
      </c>
      <c r="P49" s="30">
        <v>3400</v>
      </c>
    </row>
    <row r="50" spans="1:16">
      <c r="A50" s="27" t="s">
        <v>74</v>
      </c>
      <c r="B50" s="28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0</v>
      </c>
    </row>
    <row r="51" spans="1:16">
      <c r="A51" s="27" t="s">
        <v>76</v>
      </c>
      <c r="B51" s="28" t="s">
        <v>77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78</v>
      </c>
      <c r="B52" s="28" t="s">
        <v>79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77320.539999999994</v>
      </c>
      <c r="P52" s="30">
        <v>0</v>
      </c>
    </row>
    <row r="53" spans="1:16">
      <c r="A53" s="27" t="s">
        <v>80</v>
      </c>
      <c r="B53" s="28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>
        <v>0</v>
      </c>
      <c r="P53" s="30">
        <v>0</v>
      </c>
    </row>
    <row r="54" spans="1:16">
      <c r="A54" s="27" t="s">
        <v>82</v>
      </c>
      <c r="B54" s="28" t="s">
        <v>83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9">
        <v>0</v>
      </c>
      <c r="P54" s="30">
        <v>5000</v>
      </c>
    </row>
    <row r="55" spans="1:16">
      <c r="A55" s="27" t="s">
        <v>84</v>
      </c>
      <c r="B55" s="28" t="s">
        <v>85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86</v>
      </c>
      <c r="B56" s="28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/>
      <c r="P57" s="30"/>
    </row>
    <row r="58" spans="1:16">
      <c r="A58" s="23" t="s">
        <v>88</v>
      </c>
      <c r="B58" s="24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>
        <f>SUM(O59:O66)</f>
        <v>0</v>
      </c>
      <c r="P58" s="26">
        <f>SUM(P59:P66)</f>
        <v>0</v>
      </c>
    </row>
    <row r="59" spans="1:16">
      <c r="A59" s="27" t="s">
        <v>90</v>
      </c>
      <c r="B59" s="28" t="s">
        <v>91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>
        <v>0</v>
      </c>
      <c r="P59" s="30">
        <v>0</v>
      </c>
    </row>
    <row r="60" spans="1:16">
      <c r="A60" s="27" t="s">
        <v>92</v>
      </c>
      <c r="B60" s="28" t="s">
        <v>93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9">
        <v>0</v>
      </c>
      <c r="P60" s="30">
        <v>0</v>
      </c>
    </row>
    <row r="61" spans="1:16">
      <c r="A61" s="27" t="s">
        <v>94</v>
      </c>
      <c r="B61" s="28" t="s">
        <v>95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96</v>
      </c>
      <c r="B62" s="28" t="s">
        <v>97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31" t="s">
        <v>98</v>
      </c>
      <c r="B63" s="32" t="s">
        <v>99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>
        <v>0</v>
      </c>
      <c r="P63" s="30">
        <v>0</v>
      </c>
    </row>
    <row r="64" spans="1:16">
      <c r="A64" s="31" t="s">
        <v>100</v>
      </c>
      <c r="B64" s="32" t="s">
        <v>101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>
        <v>0</v>
      </c>
      <c r="P64" s="30">
        <v>0</v>
      </c>
    </row>
    <row r="65" spans="1:16">
      <c r="A65" s="31" t="s">
        <v>102</v>
      </c>
      <c r="B65" s="32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9">
        <v>0</v>
      </c>
      <c r="P65" s="30">
        <v>0</v>
      </c>
    </row>
    <row r="66" spans="1:16">
      <c r="A66" s="31" t="s">
        <v>104</v>
      </c>
      <c r="B66" s="32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9">
        <v>0</v>
      </c>
      <c r="P66" s="30">
        <v>0</v>
      </c>
    </row>
    <row r="67" spans="1:16">
      <c r="A67" s="27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30"/>
    </row>
    <row r="68" spans="1:16">
      <c r="A68" s="23" t="s">
        <v>106</v>
      </c>
      <c r="B68" s="24" t="s">
        <v>107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f>SUM(O69:O70)</f>
        <v>0</v>
      </c>
      <c r="P68" s="26">
        <f>SUM(P69:P70)</f>
        <v>0</v>
      </c>
    </row>
    <row r="69" spans="1:16">
      <c r="A69" s="27" t="s">
        <v>108</v>
      </c>
      <c r="B69" s="28" t="s">
        <v>109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0</v>
      </c>
    </row>
    <row r="70" spans="1:16">
      <c r="A70" s="27" t="s">
        <v>110</v>
      </c>
      <c r="B70" s="28" t="s">
        <v>111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 t="s">
        <v>112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7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9"/>
      <c r="P72" s="30"/>
    </row>
    <row r="73" spans="1:16">
      <c r="A73" s="23" t="s">
        <v>113</v>
      </c>
      <c r="B73" s="24" t="s">
        <v>114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>
        <f>O74+O81</f>
        <v>23437814.09</v>
      </c>
      <c r="P73" s="26">
        <f>P74+P81</f>
        <v>31293223.149999999</v>
      </c>
    </row>
    <row r="74" spans="1:16">
      <c r="A74" s="23" t="s">
        <v>115</v>
      </c>
      <c r="B74" s="2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23381064.09</v>
      </c>
      <c r="P74" s="26">
        <f>SUM(P75:P78)</f>
        <v>31248739.149999999</v>
      </c>
    </row>
    <row r="75" spans="1:16">
      <c r="A75" s="27" t="s">
        <v>117</v>
      </c>
      <c r="B75" s="28" t="s">
        <v>118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18393173.219999999</v>
      </c>
      <c r="P75" s="30">
        <v>22491536.699999999</v>
      </c>
    </row>
    <row r="76" spans="1:16">
      <c r="A76" s="27" t="s">
        <v>119</v>
      </c>
      <c r="B76" s="28" t="s">
        <v>120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4638717.87</v>
      </c>
      <c r="P76" s="30">
        <v>4981340.38</v>
      </c>
    </row>
    <row r="77" spans="1:16">
      <c r="A77" s="27" t="s">
        <v>121</v>
      </c>
      <c r="B77" s="28" t="s">
        <v>122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349173</v>
      </c>
      <c r="P77" s="30">
        <v>3775862.07</v>
      </c>
    </row>
    <row r="78" spans="1:16">
      <c r="A78" s="27">
        <v>4214</v>
      </c>
      <c r="B78" s="28" t="s">
        <v>123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31">
        <v>4215</v>
      </c>
      <c r="B79" s="32" t="s">
        <v>124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>
        <v>0</v>
      </c>
      <c r="P79" s="30">
        <v>0</v>
      </c>
    </row>
    <row r="80" spans="1:16">
      <c r="A80" s="27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9"/>
      <c r="P80" s="30"/>
    </row>
    <row r="81" spans="1:16">
      <c r="A81" s="23" t="s">
        <v>125</v>
      </c>
      <c r="B81" s="24" t="s">
        <v>126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SUM(O82:O88)</f>
        <v>56750</v>
      </c>
      <c r="P81" s="26">
        <f>SUM(P82:P88)</f>
        <v>44484</v>
      </c>
    </row>
    <row r="82" spans="1:16">
      <c r="A82" s="27" t="s">
        <v>127</v>
      </c>
      <c r="B82" s="28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129</v>
      </c>
      <c r="B83" s="28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 t="s">
        <v>131</v>
      </c>
      <c r="B84" s="28" t="s">
        <v>132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>
        <v>56750</v>
      </c>
      <c r="P84" s="30">
        <v>0</v>
      </c>
    </row>
    <row r="85" spans="1:16">
      <c r="A85" s="27" t="s">
        <v>133</v>
      </c>
      <c r="B85" s="28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>
        <v>0</v>
      </c>
      <c r="P85" s="30">
        <v>44484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>
        <v>4226</v>
      </c>
      <c r="B87" s="33" t="s">
        <v>137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31">
        <v>4227</v>
      </c>
      <c r="B88" s="34" t="s">
        <v>138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/>
      <c r="P89" s="30"/>
    </row>
    <row r="90" spans="1:16">
      <c r="A90" s="23" t="s">
        <v>139</v>
      </c>
      <c r="B90" s="24" t="s">
        <v>140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f>O91+O95+O102+O105+O108</f>
        <v>-877062.46</v>
      </c>
      <c r="P90" s="26">
        <f>P91+P95+P102+P105+P108</f>
        <v>-204375.71</v>
      </c>
    </row>
    <row r="91" spans="1:16">
      <c r="A91" s="23" t="s">
        <v>141</v>
      </c>
      <c r="B91" s="24" t="s">
        <v>142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>
        <f>SUM(O92:O93)</f>
        <v>0</v>
      </c>
      <c r="P91" s="26">
        <f>SUM(P92:P93)</f>
        <v>0</v>
      </c>
    </row>
    <row r="92" spans="1:16">
      <c r="A92" s="27" t="s">
        <v>143</v>
      </c>
      <c r="B92" s="28" t="s">
        <v>144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9">
        <v>0</v>
      </c>
      <c r="P92" s="30">
        <v>0</v>
      </c>
    </row>
    <row r="93" spans="1:16">
      <c r="A93" s="27" t="s">
        <v>145</v>
      </c>
      <c r="B93" s="28" t="s">
        <v>146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9">
        <v>0</v>
      </c>
      <c r="P93" s="30">
        <v>0</v>
      </c>
    </row>
    <row r="94" spans="1:16">
      <c r="A94" s="27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9"/>
      <c r="P94" s="30"/>
    </row>
    <row r="95" spans="1:16">
      <c r="A95" s="23" t="s">
        <v>147</v>
      </c>
      <c r="B95" s="24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>
        <f>SUM(O96:O100)</f>
        <v>0</v>
      </c>
      <c r="P95" s="26">
        <f>SUM(P96:P100)</f>
        <v>0</v>
      </c>
    </row>
    <row r="96" spans="1:16">
      <c r="A96" s="27" t="s">
        <v>149</v>
      </c>
      <c r="B96" s="28" t="s">
        <v>150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>
        <v>0</v>
      </c>
      <c r="P96" s="30">
        <v>0</v>
      </c>
    </row>
    <row r="97" spans="1:16">
      <c r="A97" s="27" t="s">
        <v>151</v>
      </c>
      <c r="B97" s="28" t="s">
        <v>152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>
        <v>0</v>
      </c>
      <c r="P97" s="30">
        <v>0</v>
      </c>
    </row>
    <row r="98" spans="1:16">
      <c r="A98" s="27" t="s">
        <v>153</v>
      </c>
      <c r="B98" s="28" t="s">
        <v>154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155</v>
      </c>
      <c r="B99" s="28" t="s">
        <v>156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0</v>
      </c>
      <c r="P99" s="30">
        <v>0</v>
      </c>
    </row>
    <row r="100" spans="1:16">
      <c r="A100" s="27" t="s">
        <v>157</v>
      </c>
      <c r="B100" s="28" t="s">
        <v>158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/>
      <c r="P101" s="30"/>
    </row>
    <row r="102" spans="1:16">
      <c r="A102" s="23" t="s">
        <v>159</v>
      </c>
      <c r="B102" s="24" t="s">
        <v>160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f>O103</f>
        <v>0</v>
      </c>
      <c r="P102" s="35">
        <f>P103</f>
        <v>0</v>
      </c>
    </row>
    <row r="103" spans="1:16">
      <c r="A103" s="31">
        <v>4331</v>
      </c>
      <c r="B103" s="32" t="s">
        <v>160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6"/>
      <c r="P104" s="37"/>
    </row>
    <row r="105" spans="1:16">
      <c r="A105" s="23" t="s">
        <v>161</v>
      </c>
      <c r="B105" s="24" t="s">
        <v>162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>
        <f>O106</f>
        <v>0</v>
      </c>
      <c r="P105" s="26">
        <f>P106</f>
        <v>0</v>
      </c>
    </row>
    <row r="106" spans="1:16">
      <c r="A106" s="27" t="s">
        <v>163</v>
      </c>
      <c r="B106" s="28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9">
        <v>0</v>
      </c>
      <c r="P106" s="30">
        <v>0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 t="s">
        <v>164</v>
      </c>
      <c r="B108" s="24" t="s">
        <v>165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>
        <f>SUM(O109:O116)</f>
        <v>-877062.46</v>
      </c>
      <c r="P108" s="26">
        <f>SUM(P109:P116)</f>
        <v>-204375.71</v>
      </c>
    </row>
    <row r="109" spans="1:16">
      <c r="A109" s="27" t="s">
        <v>166</v>
      </c>
      <c r="B109" s="28" t="s">
        <v>167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9">
        <v>0</v>
      </c>
      <c r="P109" s="30">
        <v>0</v>
      </c>
    </row>
    <row r="110" spans="1:16">
      <c r="A110" s="27" t="s">
        <v>168</v>
      </c>
      <c r="B110" s="28" t="s">
        <v>169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9">
        <v>-877062.46</v>
      </c>
      <c r="P110" s="30">
        <v>-204375.71</v>
      </c>
    </row>
    <row r="111" spans="1:16">
      <c r="A111" s="27" t="s">
        <v>170</v>
      </c>
      <c r="B111" s="28" t="s">
        <v>171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0</v>
      </c>
      <c r="P111" s="30">
        <v>0</v>
      </c>
    </row>
    <row r="112" spans="1:16">
      <c r="A112" s="27" t="s">
        <v>172</v>
      </c>
      <c r="B112" s="28" t="s">
        <v>173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0</v>
      </c>
      <c r="P112" s="30">
        <v>0</v>
      </c>
    </row>
    <row r="113" spans="1:16">
      <c r="A113" s="27" t="s">
        <v>174</v>
      </c>
      <c r="B113" s="28" t="s">
        <v>175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0</v>
      </c>
      <c r="P113" s="30">
        <v>0</v>
      </c>
    </row>
    <row r="114" spans="1:16">
      <c r="A114" s="27" t="s">
        <v>176</v>
      </c>
      <c r="B114" s="28" t="s">
        <v>177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31">
        <v>4397</v>
      </c>
      <c r="B115" s="32" t="s">
        <v>178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0</v>
      </c>
      <c r="P115" s="30">
        <v>0</v>
      </c>
    </row>
    <row r="116" spans="1:16">
      <c r="A116" s="27" t="s">
        <v>179</v>
      </c>
      <c r="B116" s="28" t="s">
        <v>165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38"/>
      <c r="B118" s="39" t="s">
        <v>180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6">
        <f>O9+O73+O90</f>
        <v>27469874.599999998</v>
      </c>
      <c r="P118" s="26">
        <f>P9+P73+P90</f>
        <v>35906642.699999996</v>
      </c>
    </row>
    <row r="119" spans="1:16">
      <c r="A119" s="27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/>
      <c r="P119" s="30"/>
    </row>
    <row r="120" spans="1:16">
      <c r="A120" s="23"/>
      <c r="B120" s="24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/>
      <c r="P120" s="30"/>
    </row>
    <row r="121" spans="1:16">
      <c r="A121" s="23" t="s">
        <v>182</v>
      </c>
      <c r="B121" s="24" t="s">
        <v>183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>
        <f>O122+O130+O141</f>
        <v>19273120.32</v>
      </c>
      <c r="P121" s="26">
        <f>P122+P130+P141</f>
        <v>24680476.050000001</v>
      </c>
    </row>
    <row r="122" spans="1:16">
      <c r="A122" s="23" t="s">
        <v>184</v>
      </c>
      <c r="B122" s="24" t="s">
        <v>185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>
        <f>SUM(O123:O128)</f>
        <v>9108665.120000001</v>
      </c>
      <c r="P122" s="26">
        <f>SUM(P123:P128)</f>
        <v>12267613.859999999</v>
      </c>
    </row>
    <row r="123" spans="1:16">
      <c r="A123" s="27" t="s">
        <v>186</v>
      </c>
      <c r="B123" s="28" t="s">
        <v>187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5677779.2300000004</v>
      </c>
      <c r="P123" s="30">
        <v>7136195.2199999997</v>
      </c>
    </row>
    <row r="124" spans="1:16">
      <c r="A124" s="27" t="s">
        <v>188</v>
      </c>
      <c r="B124" s="28" t="s">
        <v>189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2125724.7400000002</v>
      </c>
      <c r="P124" s="30">
        <v>3162240.6</v>
      </c>
    </row>
    <row r="125" spans="1:16">
      <c r="A125" s="27" t="s">
        <v>190</v>
      </c>
      <c r="B125" s="28" t="s">
        <v>191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320384.18</v>
      </c>
      <c r="P125" s="30">
        <v>1503970.27</v>
      </c>
    </row>
    <row r="126" spans="1:16">
      <c r="A126" s="27" t="s">
        <v>192</v>
      </c>
      <c r="B126" s="28" t="s">
        <v>193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0</v>
      </c>
    </row>
    <row r="127" spans="1:16">
      <c r="A127" s="27" t="s">
        <v>194</v>
      </c>
      <c r="B127" s="28" t="s">
        <v>195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984776.97</v>
      </c>
      <c r="P127" s="30">
        <v>465207.77</v>
      </c>
    </row>
    <row r="128" spans="1:16">
      <c r="A128" s="27" t="s">
        <v>196</v>
      </c>
      <c r="B128" s="28" t="s">
        <v>197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>
        <v>0</v>
      </c>
      <c r="P128" s="30">
        <v>0</v>
      </c>
    </row>
    <row r="129" spans="1:16">
      <c r="A129" s="27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9"/>
      <c r="P129" s="30"/>
    </row>
    <row r="130" spans="1:16">
      <c r="A130" s="23" t="s">
        <v>198</v>
      </c>
      <c r="B130" s="24" t="s">
        <v>199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6">
        <f>SUM(O131:O139)</f>
        <v>3630805.4999999991</v>
      </c>
      <c r="P130" s="26">
        <f>SUM(P131:P139)</f>
        <v>4382276.82</v>
      </c>
    </row>
    <row r="131" spans="1:16">
      <c r="A131" s="27" t="s">
        <v>200</v>
      </c>
      <c r="B131" s="28" t="s">
        <v>201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244231.08</v>
      </c>
      <c r="P131" s="30">
        <v>264530.32</v>
      </c>
    </row>
    <row r="132" spans="1:16">
      <c r="A132" s="27" t="s">
        <v>202</v>
      </c>
      <c r="B132" s="28" t="s">
        <v>203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127128.34</v>
      </c>
      <c r="P132" s="30">
        <v>174753.36</v>
      </c>
    </row>
    <row r="133" spans="1:16">
      <c r="A133" s="27" t="s">
        <v>204</v>
      </c>
      <c r="B133" s="28" t="s">
        <v>205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0</v>
      </c>
      <c r="P133" s="30">
        <v>0</v>
      </c>
    </row>
    <row r="134" spans="1:16">
      <c r="A134" s="27" t="s">
        <v>206</v>
      </c>
      <c r="B134" s="28" t="s">
        <v>207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354811.03</v>
      </c>
      <c r="P134" s="30">
        <v>897312.17</v>
      </c>
    </row>
    <row r="135" spans="1:16">
      <c r="A135" s="27" t="s">
        <v>208</v>
      </c>
      <c r="B135" s="28" t="s">
        <v>209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499065.35</v>
      </c>
      <c r="P135" s="30">
        <v>790019.74</v>
      </c>
    </row>
    <row r="136" spans="1:16">
      <c r="A136" s="27" t="s">
        <v>210</v>
      </c>
      <c r="B136" s="28" t="s">
        <v>211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1632376.26</v>
      </c>
      <c r="P136" s="30">
        <v>1851930.63</v>
      </c>
    </row>
    <row r="137" spans="1:16">
      <c r="A137" s="27" t="s">
        <v>212</v>
      </c>
      <c r="B137" s="28" t="s">
        <v>213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90547.51</v>
      </c>
      <c r="P137" s="30">
        <v>61263.27</v>
      </c>
    </row>
    <row r="138" spans="1:16">
      <c r="A138" s="27" t="s">
        <v>214</v>
      </c>
      <c r="B138" s="28" t="s">
        <v>215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95788.78</v>
      </c>
      <c r="P138" s="30">
        <v>251.99</v>
      </c>
    </row>
    <row r="139" spans="1:16">
      <c r="A139" s="27" t="s">
        <v>216</v>
      </c>
      <c r="B139" s="28" t="s">
        <v>217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>
        <v>586857.15</v>
      </c>
      <c r="P139" s="30">
        <v>342215.34</v>
      </c>
    </row>
    <row r="140" spans="1:16">
      <c r="A140" s="27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9"/>
      <c r="P140" s="30"/>
    </row>
    <row r="141" spans="1:16">
      <c r="A141" s="23" t="s">
        <v>218</v>
      </c>
      <c r="B141" s="24" t="s">
        <v>219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SUM(O142:O150)</f>
        <v>6533649.6999999993</v>
      </c>
      <c r="P141" s="26">
        <f>SUM(P142:P150)</f>
        <v>8030585.3700000001</v>
      </c>
    </row>
    <row r="142" spans="1:16">
      <c r="A142" s="27" t="s">
        <v>220</v>
      </c>
      <c r="B142" s="28" t="s">
        <v>221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4215626.3899999997</v>
      </c>
      <c r="P142" s="30">
        <v>5473452.04</v>
      </c>
    </row>
    <row r="143" spans="1:16">
      <c r="A143" s="27" t="s">
        <v>222</v>
      </c>
      <c r="B143" s="28" t="s">
        <v>223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8491.2000000000007</v>
      </c>
      <c r="P143" s="30">
        <v>328912.90999999997</v>
      </c>
    </row>
    <row r="144" spans="1:16">
      <c r="A144" s="27" t="s">
        <v>224</v>
      </c>
      <c r="B144" s="28" t="s">
        <v>225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>
        <v>61872.55</v>
      </c>
      <c r="P144" s="30">
        <v>273690.99</v>
      </c>
    </row>
    <row r="145" spans="1:16">
      <c r="A145" s="27" t="s">
        <v>226</v>
      </c>
      <c r="B145" s="28" t="s">
        <v>227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9">
        <v>86555.27</v>
      </c>
      <c r="P145" s="30">
        <v>213860.01</v>
      </c>
    </row>
    <row r="146" spans="1:16">
      <c r="A146" s="27" t="s">
        <v>228</v>
      </c>
      <c r="B146" s="28" t="s">
        <v>229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274541.15999999997</v>
      </c>
      <c r="P146" s="30">
        <v>428316.9</v>
      </c>
    </row>
    <row r="147" spans="1:16">
      <c r="A147" s="27" t="s">
        <v>230</v>
      </c>
      <c r="B147" s="28" t="s">
        <v>231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174923.2</v>
      </c>
      <c r="P147" s="30">
        <v>66544.800000000003</v>
      </c>
    </row>
    <row r="148" spans="1:16">
      <c r="A148" s="27" t="s">
        <v>232</v>
      </c>
      <c r="B148" s="28" t="s">
        <v>233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>
        <v>194327.93</v>
      </c>
      <c r="P148" s="30">
        <v>108923.39</v>
      </c>
    </row>
    <row r="149" spans="1:16">
      <c r="A149" s="27" t="s">
        <v>234</v>
      </c>
      <c r="B149" s="28" t="s">
        <v>235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9">
        <v>1404782.48</v>
      </c>
      <c r="P149" s="30">
        <v>1033615.6</v>
      </c>
    </row>
    <row r="150" spans="1:16">
      <c r="A150" s="27" t="s">
        <v>236</v>
      </c>
      <c r="B150" s="28" t="s">
        <v>237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112529.52</v>
      </c>
      <c r="P150" s="30">
        <v>103268.73</v>
      </c>
    </row>
    <row r="151" spans="1:16">
      <c r="A151" s="27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/>
      <c r="P151" s="30"/>
    </row>
    <row r="152" spans="1:16">
      <c r="A152" s="23" t="s">
        <v>238</v>
      </c>
      <c r="B152" s="24" t="s">
        <v>239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>
        <f>O153+O157+O161+O165+O171+O176+O180+O183+O190</f>
        <v>1951292.19</v>
      </c>
      <c r="P152" s="26">
        <f>P153+P157+P161+P165+P171+P176+P180+P183+P190</f>
        <v>3580912.21</v>
      </c>
    </row>
    <row r="153" spans="1:16">
      <c r="A153" s="23" t="s">
        <v>240</v>
      </c>
      <c r="B153" s="24" t="s">
        <v>241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SUM(O154:O155)</f>
        <v>0</v>
      </c>
      <c r="P153" s="26">
        <f>SUM(P154:P155)</f>
        <v>0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0</v>
      </c>
      <c r="P154" s="30">
        <v>0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0</v>
      </c>
      <c r="P155" s="30">
        <v>0</v>
      </c>
    </row>
    <row r="156" spans="1:16">
      <c r="A156" s="27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/>
      <c r="P156" s="30"/>
    </row>
    <row r="157" spans="1:16">
      <c r="A157" s="23" t="s">
        <v>246</v>
      </c>
      <c r="B157" s="24" t="s">
        <v>247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6">
        <f>SUM(O158:O159)</f>
        <v>843000</v>
      </c>
      <c r="P157" s="26">
        <f>SUM(P158:P159)</f>
        <v>1268448.96</v>
      </c>
    </row>
    <row r="158" spans="1:16">
      <c r="A158" s="27" t="s">
        <v>248</v>
      </c>
      <c r="B158" s="28" t="s">
        <v>249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843000</v>
      </c>
      <c r="P158" s="30">
        <v>1268448.96</v>
      </c>
    </row>
    <row r="159" spans="1:16">
      <c r="A159" s="27" t="s">
        <v>250</v>
      </c>
      <c r="B159" s="28" t="s">
        <v>251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9">
        <v>0</v>
      </c>
      <c r="P159" s="30">
        <v>0</v>
      </c>
    </row>
    <row r="160" spans="1:16">
      <c r="A160" s="27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/>
      <c r="P160" s="30"/>
    </row>
    <row r="161" spans="1:16">
      <c r="A161" s="23" t="s">
        <v>252</v>
      </c>
      <c r="B161" s="24" t="s">
        <v>132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6">
        <f>SUM(O162:O163)</f>
        <v>287000</v>
      </c>
      <c r="P161" s="26">
        <f>SUM(P162:P163)</f>
        <v>0</v>
      </c>
    </row>
    <row r="162" spans="1:16">
      <c r="A162" s="27" t="s">
        <v>253</v>
      </c>
      <c r="B162" s="28" t="s">
        <v>254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287000</v>
      </c>
      <c r="P162" s="30">
        <v>0</v>
      </c>
    </row>
    <row r="163" spans="1:16">
      <c r="A163" s="27" t="s">
        <v>255</v>
      </c>
      <c r="B163" s="28" t="s">
        <v>256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>
        <v>0</v>
      </c>
      <c r="P163" s="30">
        <v>0</v>
      </c>
    </row>
    <row r="164" spans="1:16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9"/>
      <c r="P164" s="30"/>
    </row>
    <row r="165" spans="1:16">
      <c r="A165" s="23" t="s">
        <v>257</v>
      </c>
      <c r="B165" s="24" t="s">
        <v>258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>
        <f>SUM(O166:O169)</f>
        <v>286255.93</v>
      </c>
      <c r="P165" s="26">
        <f>SUM(P166:P169)</f>
        <v>1664104.69</v>
      </c>
    </row>
    <row r="166" spans="1:16">
      <c r="A166" s="27" t="s">
        <v>259</v>
      </c>
      <c r="B166" s="28" t="s">
        <v>260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21322.22</v>
      </c>
      <c r="P166" s="30">
        <v>1299307.71</v>
      </c>
    </row>
    <row r="167" spans="1:16">
      <c r="A167" s="27" t="s">
        <v>261</v>
      </c>
      <c r="B167" s="28" t="s">
        <v>262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>
        <v>94949.45</v>
      </c>
      <c r="P167" s="30">
        <v>106244.71</v>
      </c>
    </row>
    <row r="168" spans="1:16">
      <c r="A168" s="27" t="s">
        <v>263</v>
      </c>
      <c r="B168" s="28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169984.26</v>
      </c>
      <c r="P168" s="30">
        <v>258552.27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136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SUM(O172:O174)</f>
        <v>535036.26</v>
      </c>
      <c r="P171" s="26">
        <f>SUM(P172:P174)</f>
        <v>648358.56000000006</v>
      </c>
    </row>
    <row r="172" spans="1:16">
      <c r="A172" s="27" t="s">
        <v>268</v>
      </c>
      <c r="B172" s="28" t="s">
        <v>269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535036.26</v>
      </c>
      <c r="P172" s="30">
        <v>648358.56000000006</v>
      </c>
    </row>
    <row r="173" spans="1:16">
      <c r="A173" s="27" t="s">
        <v>270</v>
      </c>
      <c r="B173" s="28" t="s">
        <v>271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272</v>
      </c>
      <c r="B174" s="28" t="s">
        <v>273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/>
      <c r="P175" s="30"/>
    </row>
    <row r="176" spans="1:16">
      <c r="A176" s="23" t="s">
        <v>274</v>
      </c>
      <c r="B176" s="24" t="s">
        <v>275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6">
        <f>SUM(O177:O178)</f>
        <v>0</v>
      </c>
      <c r="P176" s="26">
        <f>SUM(P177:P178)</f>
        <v>0</v>
      </c>
    </row>
    <row r="177" spans="1:16">
      <c r="A177" s="27" t="s">
        <v>276</v>
      </c>
      <c r="B177" s="28" t="s">
        <v>277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0</v>
      </c>
      <c r="P177" s="30">
        <v>0</v>
      </c>
    </row>
    <row r="178" spans="1:16">
      <c r="A178" s="27" t="s">
        <v>278</v>
      </c>
      <c r="B178" s="28" t="s">
        <v>279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9">
        <v>0</v>
      </c>
      <c r="P178" s="30">
        <v>0</v>
      </c>
    </row>
    <row r="179" spans="1:16">
      <c r="A179" s="27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/>
      <c r="P179" s="30"/>
    </row>
    <row r="180" spans="1:16">
      <c r="A180" s="23" t="s">
        <v>280</v>
      </c>
      <c r="B180" s="24" t="s">
        <v>281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6">
        <f>O181</f>
        <v>0</v>
      </c>
      <c r="P180" s="26">
        <f>P181</f>
        <v>0</v>
      </c>
    </row>
    <row r="181" spans="1:16">
      <c r="A181" s="27" t="s">
        <v>282</v>
      </c>
      <c r="B181" s="28" t="s">
        <v>283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>
        <v>0</v>
      </c>
      <c r="P181" s="30">
        <v>0</v>
      </c>
    </row>
    <row r="182" spans="1:16">
      <c r="A182" s="27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9"/>
      <c r="P182" s="30"/>
    </row>
    <row r="183" spans="1:16">
      <c r="A183" s="23" t="s">
        <v>284</v>
      </c>
      <c r="B183" s="24" t="s">
        <v>285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SUM(O184:O188)</f>
        <v>0</v>
      </c>
      <c r="P183" s="26">
        <f>SUM(P184:P188)</f>
        <v>0</v>
      </c>
    </row>
    <row r="184" spans="1:16">
      <c r="A184" s="27" t="s">
        <v>286</v>
      </c>
      <c r="B184" s="28" t="s">
        <v>287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288</v>
      </c>
      <c r="B185" s="28" t="s">
        <v>289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 t="s">
        <v>290</v>
      </c>
      <c r="B186" s="28" t="s">
        <v>291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>
        <v>0</v>
      </c>
      <c r="P186" s="30">
        <v>0</v>
      </c>
    </row>
    <row r="187" spans="1:16">
      <c r="A187" s="27" t="s">
        <v>292</v>
      </c>
      <c r="B187" s="28" t="s">
        <v>293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9">
        <v>0</v>
      </c>
      <c r="P187" s="30">
        <v>0</v>
      </c>
    </row>
    <row r="188" spans="1:16">
      <c r="A188" s="27" t="s">
        <v>294</v>
      </c>
      <c r="B188" s="28" t="s">
        <v>295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/>
      <c r="P189" s="30"/>
    </row>
    <row r="190" spans="1:16">
      <c r="A190" s="23" t="s">
        <v>296</v>
      </c>
      <c r="B190" s="24" t="s">
        <v>297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6">
        <f>SUM(O191:O192)</f>
        <v>0</v>
      </c>
      <c r="P190" s="26">
        <f>SUM(P191:P192)</f>
        <v>0</v>
      </c>
    </row>
    <row r="191" spans="1:16">
      <c r="A191" s="27" t="s">
        <v>298</v>
      </c>
      <c r="B191" s="28" t="s">
        <v>299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9">
        <v>0</v>
      </c>
      <c r="P191" s="30">
        <v>0</v>
      </c>
    </row>
    <row r="192" spans="1:16">
      <c r="A192" s="27" t="s">
        <v>300</v>
      </c>
      <c r="B192" s="28" t="s">
        <v>301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/>
      <c r="P193" s="30"/>
    </row>
    <row r="194" spans="1:16">
      <c r="A194" s="23" t="s">
        <v>302</v>
      </c>
      <c r="B194" s="24" t="s">
        <v>303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6">
        <f>O195+O199+O203</f>
        <v>0</v>
      </c>
      <c r="P194" s="26">
        <f>P195+P199+P203</f>
        <v>0</v>
      </c>
    </row>
    <row r="195" spans="1:16">
      <c r="A195" s="23" t="s">
        <v>304</v>
      </c>
      <c r="B195" s="24" t="s">
        <v>118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SUM(O196:O197)</f>
        <v>0</v>
      </c>
      <c r="P195" s="26">
        <f>SUM(P196:P197)</f>
        <v>0</v>
      </c>
    </row>
    <row r="196" spans="1:16">
      <c r="A196" s="27" t="s">
        <v>305</v>
      </c>
      <c r="B196" s="28" t="s">
        <v>306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9">
        <v>0</v>
      </c>
      <c r="P196" s="30">
        <v>0</v>
      </c>
    </row>
    <row r="197" spans="1:16">
      <c r="A197" s="27" t="s">
        <v>307</v>
      </c>
      <c r="B197" s="28" t="s">
        <v>308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/>
      <c r="P198" s="30"/>
    </row>
    <row r="199" spans="1:16">
      <c r="A199" s="23" t="s">
        <v>309</v>
      </c>
      <c r="B199" s="24" t="s">
        <v>120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>
        <f>SUM(O200:O201)</f>
        <v>0</v>
      </c>
      <c r="P199" s="26">
        <f>SUM(P200:P201)</f>
        <v>0</v>
      </c>
    </row>
    <row r="200" spans="1:16">
      <c r="A200" s="27" t="s">
        <v>310</v>
      </c>
      <c r="B200" s="28" t="s">
        <v>311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9">
        <v>0</v>
      </c>
      <c r="P200" s="30">
        <v>0</v>
      </c>
    </row>
    <row r="201" spans="1:16">
      <c r="A201" s="27" t="s">
        <v>312</v>
      </c>
      <c r="B201" s="28" t="s">
        <v>313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/>
      <c r="P202" s="30"/>
    </row>
    <row r="203" spans="1:16">
      <c r="A203" s="23" t="s">
        <v>314</v>
      </c>
      <c r="B203" s="24" t="s">
        <v>122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>
        <f>SUM(O204:O205)</f>
        <v>0</v>
      </c>
      <c r="P203" s="26">
        <f>SUM(P204:P205)</f>
        <v>0</v>
      </c>
    </row>
    <row r="204" spans="1:16">
      <c r="A204" s="27" t="s">
        <v>315</v>
      </c>
      <c r="B204" s="28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9">
        <v>0</v>
      </c>
      <c r="P204" s="30"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/>
      <c r="P206" s="30"/>
    </row>
    <row r="207" spans="1:16">
      <c r="A207" s="23" t="s">
        <v>319</v>
      </c>
      <c r="B207" s="24" t="s">
        <v>320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>
        <f>O208+O212+O216+O220+O223</f>
        <v>0</v>
      </c>
      <c r="P207" s="26">
        <f>P208+P212+P216+P220+P223</f>
        <v>0</v>
      </c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SUM(O209:O210)</f>
        <v>0</v>
      </c>
      <c r="P208" s="26">
        <f>SUM(P209:P210)</f>
        <v>0</v>
      </c>
    </row>
    <row r="209" spans="1:16">
      <c r="A209" s="27" t="s">
        <v>323</v>
      </c>
      <c r="B209" s="28" t="s">
        <v>324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 t="s">
        <v>325</v>
      </c>
      <c r="B210" s="28" t="s">
        <v>326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0</v>
      </c>
      <c r="P210" s="30">
        <v>0</v>
      </c>
    </row>
    <row r="211" spans="1:16">
      <c r="A211" s="27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9"/>
      <c r="P211" s="30"/>
    </row>
    <row r="212" spans="1:16">
      <c r="A212" s="23" t="s">
        <v>327</v>
      </c>
      <c r="B212" s="24" t="s">
        <v>328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>
        <f>SUM(O213:O214)</f>
        <v>0</v>
      </c>
      <c r="P212" s="26">
        <f>SUM(P213:P214)</f>
        <v>0</v>
      </c>
    </row>
    <row r="213" spans="1:16">
      <c r="A213" s="27" t="s">
        <v>329</v>
      </c>
      <c r="B213" s="28" t="s">
        <v>330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 t="s">
        <v>331</v>
      </c>
      <c r="B214" s="28" t="s">
        <v>332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>
        <v>0</v>
      </c>
      <c r="P214" s="30">
        <v>0</v>
      </c>
    </row>
    <row r="215" spans="1:16">
      <c r="A215" s="27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9"/>
      <c r="P215" s="30"/>
    </row>
    <row r="216" spans="1:16">
      <c r="A216" s="23" t="s">
        <v>333</v>
      </c>
      <c r="B216" s="24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SUM(O217:O218)</f>
        <v>0</v>
      </c>
      <c r="P216" s="26">
        <f>SUM(P217:P218)</f>
        <v>0</v>
      </c>
    </row>
    <row r="217" spans="1:16">
      <c r="A217" s="27" t="s">
        <v>335</v>
      </c>
      <c r="B217" s="28" t="s">
        <v>336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337</v>
      </c>
      <c r="B218" s="28" t="s">
        <v>338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/>
      <c r="P219" s="30"/>
    </row>
    <row r="220" spans="1:16">
      <c r="A220" s="23" t="s">
        <v>339</v>
      </c>
      <c r="B220" s="24" t="s">
        <v>340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>
        <f>O221</f>
        <v>0</v>
      </c>
      <c r="P220" s="26">
        <f>P221</f>
        <v>0</v>
      </c>
    </row>
    <row r="221" spans="1:16">
      <c r="A221" s="27" t="s">
        <v>341</v>
      </c>
      <c r="B221" s="28" t="s">
        <v>340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/>
      <c r="P222" s="30"/>
    </row>
    <row r="223" spans="1:16">
      <c r="A223" s="23" t="s">
        <v>342</v>
      </c>
      <c r="B223" s="24" t="s">
        <v>343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>
        <f>SUM(O224:O225)</f>
        <v>0</v>
      </c>
      <c r="P223" s="26">
        <f>SUM(P224:P225)</f>
        <v>0</v>
      </c>
    </row>
    <row r="224" spans="1:16">
      <c r="A224" s="27" t="s">
        <v>344</v>
      </c>
      <c r="B224" s="28" t="s">
        <v>345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30">
        <v>0</v>
      </c>
    </row>
    <row r="225" spans="1:16">
      <c r="A225" s="27" t="s">
        <v>346</v>
      </c>
      <c r="B225" s="28" t="s">
        <v>347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9">
        <v>0</v>
      </c>
      <c r="P225" s="30">
        <v>0</v>
      </c>
    </row>
    <row r="226" spans="1:16">
      <c r="A226" s="27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/>
      <c r="P226" s="30"/>
    </row>
    <row r="227" spans="1:16">
      <c r="A227" s="23" t="s">
        <v>348</v>
      </c>
      <c r="B227" s="24" t="s">
        <v>349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>
        <f>O228+O238+O242+O249+O252+O255</f>
        <v>41500</v>
      </c>
      <c r="P227" s="26">
        <f>P228+P238+P242+P249+P252+P255</f>
        <v>0</v>
      </c>
    </row>
    <row r="228" spans="1:16">
      <c r="A228" s="23" t="s">
        <v>350</v>
      </c>
      <c r="B228" s="24" t="s">
        <v>351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>
        <f>SUM(O229:O236)</f>
        <v>41500</v>
      </c>
      <c r="P228" s="26">
        <f>SUM(P229:P236)</f>
        <v>0</v>
      </c>
    </row>
    <row r="229" spans="1:16">
      <c r="A229" s="27" t="s">
        <v>352</v>
      </c>
      <c r="B229" s="28" t="s">
        <v>353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9">
        <v>0</v>
      </c>
      <c r="P229" s="30">
        <v>0</v>
      </c>
    </row>
    <row r="230" spans="1:16">
      <c r="A230" s="27" t="s">
        <v>354</v>
      </c>
      <c r="B230" s="28" t="s">
        <v>355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356</v>
      </c>
      <c r="B231" s="28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358</v>
      </c>
      <c r="B232" s="28" t="s">
        <v>359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360</v>
      </c>
      <c r="B233" s="28" t="s">
        <v>361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362</v>
      </c>
      <c r="B234" s="28" t="s">
        <v>363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 t="s">
        <v>364</v>
      </c>
      <c r="B235" s="28" t="s">
        <v>365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>
        <v>0</v>
      </c>
      <c r="P235" s="30">
        <v>0</v>
      </c>
    </row>
    <row r="236" spans="1:16">
      <c r="A236" s="27">
        <v>5518</v>
      </c>
      <c r="B236" s="41" t="s">
        <v>366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9">
        <v>41500</v>
      </c>
      <c r="P236" s="29">
        <v>0</v>
      </c>
    </row>
    <row r="237" spans="1:16">
      <c r="A237" s="31"/>
      <c r="B237" s="42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/>
      <c r="P237" s="29"/>
    </row>
    <row r="238" spans="1:16">
      <c r="A238" s="23" t="s">
        <v>367</v>
      </c>
      <c r="B238" s="24" t="s">
        <v>368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>
        <f>SUM(O239:O240)</f>
        <v>0</v>
      </c>
      <c r="P238" s="26">
        <f>SUM(P239:P240)</f>
        <v>0</v>
      </c>
    </row>
    <row r="239" spans="1:16">
      <c r="A239" s="27" t="s">
        <v>369</v>
      </c>
      <c r="B239" s="28" t="s">
        <v>370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9">
        <v>0</v>
      </c>
      <c r="P239" s="30">
        <v>0</v>
      </c>
    </row>
    <row r="240" spans="1:16">
      <c r="A240" s="27" t="s">
        <v>371</v>
      </c>
      <c r="B240" s="28" t="s">
        <v>372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SUM(O243:O247)</f>
        <v>0</v>
      </c>
      <c r="P242" s="26">
        <f>SUM(P243:P247)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  <c r="P248" s="30"/>
    </row>
    <row r="249" spans="1:16">
      <c r="A249" s="23" t="s">
        <v>385</v>
      </c>
      <c r="B249" s="24" t="s">
        <v>386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>
        <f>O250</f>
        <v>0</v>
      </c>
      <c r="P249" s="26">
        <f>P250</f>
        <v>0</v>
      </c>
    </row>
    <row r="250" spans="1:16">
      <c r="A250" s="27" t="s">
        <v>387</v>
      </c>
      <c r="B250" s="28" t="s">
        <v>386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3" t="s">
        <v>388</v>
      </c>
      <c r="B252" s="24" t="s">
        <v>389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>
        <f>O253</f>
        <v>0</v>
      </c>
      <c r="P252" s="26">
        <f>P253</f>
        <v>0</v>
      </c>
    </row>
    <row r="253" spans="1:16">
      <c r="A253" s="27" t="s">
        <v>390</v>
      </c>
      <c r="B253" s="28" t="s">
        <v>389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/>
      <c r="P254" s="30"/>
    </row>
    <row r="255" spans="1:16">
      <c r="A255" s="23" t="s">
        <v>391</v>
      </c>
      <c r="B255" s="24" t="s">
        <v>392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>
        <f>SUM(O256:O264)</f>
        <v>0</v>
      </c>
      <c r="P255" s="26">
        <f>SUM(P256:P264)</f>
        <v>0</v>
      </c>
    </row>
    <row r="256" spans="1:16">
      <c r="A256" s="27" t="s">
        <v>393</v>
      </c>
      <c r="B256" s="28" t="s">
        <v>394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>
        <v>0</v>
      </c>
      <c r="P256" s="30">
        <v>0</v>
      </c>
    </row>
    <row r="257" spans="1:16">
      <c r="A257" s="27" t="s">
        <v>395</v>
      </c>
      <c r="B257" s="28" t="s">
        <v>396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0</v>
      </c>
      <c r="P257" s="30">
        <v>0</v>
      </c>
    </row>
    <row r="258" spans="1:16">
      <c r="A258" s="27" t="s">
        <v>397</v>
      </c>
      <c r="B258" s="28" t="s">
        <v>398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9">
        <v>0</v>
      </c>
      <c r="P258" s="30">
        <v>0</v>
      </c>
    </row>
    <row r="259" spans="1:16">
      <c r="A259" s="27" t="s">
        <v>399</v>
      </c>
      <c r="B259" s="28" t="s">
        <v>400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>
        <v>0</v>
      </c>
      <c r="P259" s="30">
        <v>0</v>
      </c>
    </row>
    <row r="260" spans="1:16">
      <c r="A260" s="27" t="s">
        <v>401</v>
      </c>
      <c r="B260" s="28" t="s">
        <v>402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>
        <v>0</v>
      </c>
      <c r="P260" s="30">
        <v>0</v>
      </c>
    </row>
    <row r="261" spans="1:16">
      <c r="A261" s="27" t="s">
        <v>403</v>
      </c>
      <c r="B261" s="28" t="s">
        <v>175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>
        <v>0</v>
      </c>
      <c r="P261" s="30">
        <v>0</v>
      </c>
    </row>
    <row r="262" spans="1:16">
      <c r="A262" s="27" t="s">
        <v>404</v>
      </c>
      <c r="B262" s="28" t="s">
        <v>405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>
        <v>0</v>
      </c>
      <c r="P262" s="30">
        <v>0</v>
      </c>
    </row>
    <row r="263" spans="1:16">
      <c r="A263" s="31">
        <v>5598</v>
      </c>
      <c r="B263" s="32" t="s">
        <v>406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9">
        <v>0</v>
      </c>
      <c r="P263" s="30">
        <v>0</v>
      </c>
    </row>
    <row r="264" spans="1:16">
      <c r="A264" s="27" t="s">
        <v>407</v>
      </c>
      <c r="B264" s="28" t="s">
        <v>408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9">
        <v>0</v>
      </c>
      <c r="P264" s="30">
        <v>0</v>
      </c>
    </row>
    <row r="265" spans="1:16">
      <c r="A265" s="27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9"/>
      <c r="P265" s="30"/>
    </row>
    <row r="266" spans="1:16">
      <c r="A266" s="23">
        <v>5600</v>
      </c>
      <c r="B266" s="24" t="s">
        <v>409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>
        <f>O267</f>
        <v>0</v>
      </c>
      <c r="P266" s="26">
        <f>P267</f>
        <v>0</v>
      </c>
    </row>
    <row r="267" spans="1:16">
      <c r="A267" s="23">
        <v>5610</v>
      </c>
      <c r="B267" s="24" t="s">
        <v>410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>
        <f>O268</f>
        <v>0</v>
      </c>
      <c r="P267" s="35">
        <f>P268</f>
        <v>0</v>
      </c>
    </row>
    <row r="268" spans="1:16">
      <c r="A268" s="27">
        <v>5611</v>
      </c>
      <c r="B268" s="28" t="s">
        <v>411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9">
        <v>0</v>
      </c>
      <c r="P268" s="30">
        <v>0</v>
      </c>
    </row>
    <row r="269" spans="1:16">
      <c r="A269" s="43"/>
      <c r="B269" s="40" t="s">
        <v>412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6">
        <f>O121+O152+O194+O207+O227+O266</f>
        <v>21265912.510000002</v>
      </c>
      <c r="P269" s="26">
        <f>P121+P152+P194+P207+P227+P266</f>
        <v>28261388.260000002</v>
      </c>
    </row>
    <row r="270" spans="1:16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36"/>
      <c r="P270" s="37"/>
    </row>
    <row r="271" spans="1:16">
      <c r="A271" s="27"/>
      <c r="B271" s="46" t="s">
        <v>413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47"/>
      <c r="P271" s="48"/>
    </row>
    <row r="272" spans="1:16">
      <c r="A272" s="27" t="s">
        <v>414</v>
      </c>
      <c r="B272" s="49" t="s">
        <v>415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9">
        <v>0</v>
      </c>
      <c r="P272" s="30">
        <v>0</v>
      </c>
    </row>
    <row r="273" spans="1:16">
      <c r="A273" s="27" t="s">
        <v>416</v>
      </c>
      <c r="B273" s="49" t="s">
        <v>417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9">
        <v>6203962.0899999999</v>
      </c>
      <c r="P273" s="30">
        <v>7645254.4400000004</v>
      </c>
    </row>
    <row r="274" spans="1:16">
      <c r="A274" s="27" t="s">
        <v>418</v>
      </c>
      <c r="B274" s="49" t="s">
        <v>419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9">
        <v>0</v>
      </c>
      <c r="P274" s="30">
        <v>0</v>
      </c>
    </row>
    <row r="275" spans="1:16">
      <c r="A275" s="5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9"/>
      <c r="P275" s="30"/>
    </row>
    <row r="276" spans="1:16">
      <c r="A276" s="43"/>
      <c r="B276" s="40" t="s">
        <v>420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6">
        <f>O118-O269</f>
        <v>6203962.0899999961</v>
      </c>
      <c r="P276" s="26">
        <f>P118-P269</f>
        <v>7645254.4399999939</v>
      </c>
    </row>
    <row r="277" spans="1:16" ht="3" customHeight="1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4"/>
    </row>
    <row r="282" spans="1:16">
      <c r="G282" s="25"/>
      <c r="H282" s="25"/>
      <c r="I282" s="25"/>
      <c r="J282" s="25"/>
      <c r="K282" s="25"/>
      <c r="L282" s="25"/>
      <c r="M282" s="25"/>
      <c r="N282" s="25"/>
    </row>
    <row r="283" spans="1:16">
      <c r="A283" s="25"/>
      <c r="B283" s="25"/>
      <c r="C283" s="25"/>
      <c r="D283" s="55"/>
      <c r="E283" s="25"/>
      <c r="F283" s="25"/>
      <c r="G283" s="56"/>
      <c r="H283" s="56"/>
      <c r="I283" s="56"/>
      <c r="J283" s="56"/>
      <c r="K283" s="56"/>
      <c r="L283" s="56"/>
      <c r="M283" s="56"/>
      <c r="N283" s="25"/>
      <c r="O283" s="57"/>
      <c r="P283" s="58"/>
    </row>
    <row r="284" spans="1:16">
      <c r="C284" s="59" t="s">
        <v>421</v>
      </c>
      <c r="D284" s="59"/>
      <c r="E284" s="59"/>
      <c r="F284" s="59"/>
      <c r="G284" s="59"/>
      <c r="H284" s="56"/>
      <c r="I284" s="56"/>
      <c r="J284" s="59" t="s">
        <v>422</v>
      </c>
      <c r="K284" s="59"/>
      <c r="L284" s="59"/>
      <c r="M284" s="59"/>
      <c r="O284" s="60"/>
    </row>
    <row r="285" spans="1:16">
      <c r="C285" s="59" t="s">
        <v>423</v>
      </c>
      <c r="D285" s="59"/>
      <c r="E285" s="59"/>
      <c r="F285" s="59"/>
      <c r="G285" s="59"/>
      <c r="H285" s="56"/>
      <c r="I285" s="56"/>
      <c r="J285" s="59" t="s">
        <v>424</v>
      </c>
      <c r="K285" s="59"/>
      <c r="L285" s="59"/>
      <c r="M285" s="59"/>
      <c r="O285" s="60"/>
    </row>
    <row r="286" spans="1:16">
      <c r="D286" s="63"/>
      <c r="G286" s="56"/>
      <c r="H286" s="56"/>
      <c r="I286" s="56"/>
      <c r="J286" s="56"/>
      <c r="K286" s="56"/>
      <c r="L286" s="56"/>
      <c r="M286" s="56"/>
      <c r="O286" s="60"/>
    </row>
    <row r="287" spans="1:16">
      <c r="D287" s="63"/>
      <c r="J287" s="63"/>
      <c r="O287" s="60"/>
    </row>
    <row r="288" spans="1:16" ht="15">
      <c r="B288" t="s">
        <v>425</v>
      </c>
    </row>
    <row r="290" spans="6:14">
      <c r="F290" s="65" t="s">
        <v>442</v>
      </c>
      <c r="G290" s="65"/>
      <c r="H290" s="65"/>
      <c r="I290" s="65"/>
      <c r="J290" s="65"/>
      <c r="K290" s="65"/>
      <c r="L290" s="65"/>
      <c r="M290" s="65"/>
      <c r="N290" s="65"/>
    </row>
    <row r="291" spans="6:14"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6:14"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6:14">
      <c r="F293" s="65"/>
      <c r="G293" s="65"/>
      <c r="H293" s="65"/>
      <c r="I293" s="65"/>
      <c r="J293" s="65"/>
      <c r="K293" s="65"/>
      <c r="L293" s="65"/>
      <c r="M293" s="65"/>
      <c r="N293" s="65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2021-04-19T17:30:24Z</dcterms:created>
  <dcterms:modified xsi:type="dcterms:W3CDTF">2021-04-19T17:44:45Z</dcterms:modified>
</cp:coreProperties>
</file>