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mide-2016-17" sheetId="2" r:id="rId1"/>
  </sheets>
  <calcPr calcId="125725"/>
</workbook>
</file>

<file path=xl/calcChain.xml><?xml version="1.0" encoding="utf-8"?>
<calcChain xmlns="http://schemas.openxmlformats.org/spreadsheetml/2006/main">
  <c r="E26" i="2"/>
  <c r="O27"/>
  <c r="P25"/>
  <c r="O25"/>
  <c r="L25"/>
  <c r="C25"/>
  <c r="C24"/>
  <c r="C23"/>
  <c r="C22"/>
  <c r="H25"/>
  <c r="J25"/>
  <c r="O24"/>
  <c r="L24"/>
  <c r="H24"/>
  <c r="J24"/>
  <c r="L23"/>
  <c r="L22"/>
  <c r="L21"/>
  <c r="L20"/>
  <c r="L19"/>
  <c r="M18"/>
  <c r="L18"/>
  <c r="L17"/>
  <c r="L16"/>
  <c r="L15"/>
  <c r="L14"/>
  <c r="H14"/>
  <c r="M12"/>
  <c r="M14"/>
  <c r="H23"/>
  <c r="H22"/>
  <c r="J23"/>
  <c r="H21"/>
  <c r="J22"/>
  <c r="H20"/>
  <c r="J21"/>
  <c r="H19"/>
  <c r="J20"/>
  <c r="H18"/>
  <c r="J19"/>
  <c r="H17"/>
  <c r="J18"/>
  <c r="H16"/>
  <c r="J17"/>
  <c r="H15"/>
  <c r="J15"/>
  <c r="J16"/>
</calcChain>
</file>

<file path=xl/sharedStrings.xml><?xml version="1.0" encoding="utf-8"?>
<sst xmlns="http://schemas.openxmlformats.org/spreadsheetml/2006/main" count="55" uniqueCount="35">
  <si>
    <t>DIRECCIÓN DE FORMACIÓN Y CAPACITACIÓN</t>
  </si>
  <si>
    <t>COMPARATIVO DE METAS DE CAPACITACIÓN 2016 Y 2017</t>
  </si>
  <si>
    <t>Sistema del Monitoreo de Indicadores del Desarrollo</t>
  </si>
  <si>
    <r>
      <rPr>
        <b/>
        <u/>
        <sz val="16"/>
        <color indexed="63"/>
        <rFont val="Arial"/>
        <family val="2"/>
      </rPr>
      <t>Proyecciones</t>
    </r>
    <r>
      <rPr>
        <b/>
        <sz val="14"/>
        <color indexed="63"/>
        <rFont val="Arial"/>
        <family val="2"/>
      </rPr>
      <t xml:space="preserve"> de Metas  2016</t>
    </r>
  </si>
  <si>
    <r>
      <rPr>
        <b/>
        <u/>
        <sz val="16"/>
        <color indexed="63"/>
        <rFont val="Arial"/>
        <family val="2"/>
      </rPr>
      <t>Proyecciones</t>
    </r>
    <r>
      <rPr>
        <b/>
        <sz val="14"/>
        <color indexed="63"/>
        <rFont val="Arial"/>
        <family val="2"/>
      </rPr>
      <t xml:space="preserve"> de Metas  2017</t>
    </r>
  </si>
  <si>
    <r>
      <rPr>
        <b/>
        <u/>
        <sz val="16"/>
        <color indexed="63"/>
        <rFont val="Arial"/>
        <family val="2"/>
      </rPr>
      <t>Avance P</t>
    </r>
    <r>
      <rPr>
        <b/>
        <sz val="16"/>
        <color indexed="63"/>
        <rFont val="Arial"/>
        <family val="2"/>
      </rPr>
      <t xml:space="preserve">orcentaje </t>
    </r>
  </si>
  <si>
    <t>MIDE</t>
  </si>
  <si>
    <t>y Cuatrimestre</t>
  </si>
  <si>
    <t>Total Personal en Plantilla</t>
  </si>
  <si>
    <t>METAS</t>
  </si>
  <si>
    <t>Total Personal en Plantilla 21,988</t>
  </si>
  <si>
    <t>Mes</t>
  </si>
  <si>
    <t>Valor</t>
  </si>
  <si>
    <t>CAP X</t>
  </si>
  <si>
    <t>M E T A</t>
  </si>
  <si>
    <t>CAPACITADOS</t>
  </si>
  <si>
    <t>%</t>
  </si>
  <si>
    <t>ACUMULADO</t>
  </si>
  <si>
    <t>MES</t>
  </si>
  <si>
    <t>DICIEMBRE</t>
  </si>
  <si>
    <t>3er cuattrimestre</t>
  </si>
  <si>
    <t>NOVIEMBRE</t>
  </si>
  <si>
    <t>OCTUBRE</t>
  </si>
  <si>
    <t>SEPTIEMBRE</t>
  </si>
  <si>
    <t>AGOSTO</t>
  </si>
  <si>
    <t>2do cuattrimestre</t>
  </si>
  <si>
    <t>JULIO</t>
  </si>
  <si>
    <t>JUNIO</t>
  </si>
  <si>
    <t>MAYO</t>
  </si>
  <si>
    <t>ABRIL</t>
  </si>
  <si>
    <t>MARZO</t>
  </si>
  <si>
    <t>FEBRERO</t>
  </si>
  <si>
    <t>ENERO</t>
  </si>
  <si>
    <t>Acumulado porcentaje de meta 2017</t>
  </si>
  <si>
    <t>Acumulado número de servidores públicos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</si>
</sst>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3">
    <font>
      <sz val="11"/>
      <color theme="1"/>
      <name val="Calibri"/>
      <family val="2"/>
      <scheme val="minor"/>
    </font>
    <font>
      <b/>
      <sz val="14"/>
      <color indexed="63"/>
      <name val="Arial"/>
      <family val="2"/>
    </font>
    <font>
      <b/>
      <u/>
      <sz val="16"/>
      <color indexed="63"/>
      <name val="Arial"/>
      <family val="2"/>
    </font>
    <font>
      <b/>
      <sz val="16"/>
      <color indexed="6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4"/>
      <color theme="1" tint="0.249977111117893"/>
      <name val="Arial"/>
      <family val="2"/>
    </font>
    <font>
      <b/>
      <sz val="16"/>
      <color theme="1" tint="0.249977111117893"/>
      <name val="Arial"/>
      <family val="2"/>
    </font>
    <font>
      <b/>
      <sz val="12"/>
      <color rgb="FF8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800000"/>
      <name val="Calibri"/>
      <family val="2"/>
      <scheme val="minor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8"/>
      <color rgb="FF8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800000"/>
      </left>
      <right/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6" xfId="0" applyFont="1" applyBorder="1"/>
    <xf numFmtId="0" fontId="15" fillId="0" borderId="6" xfId="0" applyFont="1" applyBorder="1"/>
    <xf numFmtId="0" fontId="0" fillId="0" borderId="6" xfId="0" applyBorder="1"/>
    <xf numFmtId="0" fontId="16" fillId="2" borderId="2" xfId="0" applyFont="1" applyFill="1" applyBorder="1" applyAlignment="1">
      <alignment horizontal="center"/>
    </xf>
    <xf numFmtId="0" fontId="4" fillId="0" borderId="6" xfId="0" applyFont="1" applyBorder="1"/>
    <xf numFmtId="0" fontId="17" fillId="0" borderId="0" xfId="0" applyFont="1"/>
    <xf numFmtId="3" fontId="18" fillId="0" borderId="0" xfId="0" applyNumberFormat="1" applyFont="1" applyAlignment="1">
      <alignment horizontal="left"/>
    </xf>
    <xf numFmtId="0" fontId="19" fillId="2" borderId="3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1" fillId="3" borderId="0" xfId="0" applyFont="1" applyFill="1" applyAlignment="1">
      <alignment horizontal="center"/>
    </xf>
    <xf numFmtId="3" fontId="6" fillId="0" borderId="0" xfId="1" applyNumberFormat="1" applyFont="1"/>
    <xf numFmtId="0" fontId="22" fillId="3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3" fontId="6" fillId="0" borderId="0" xfId="0" applyNumberFormat="1" applyFont="1"/>
    <xf numFmtId="10" fontId="23" fillId="0" borderId="0" xfId="2" applyNumberFormat="1" applyFont="1" applyAlignment="1">
      <alignment horizontal="center"/>
    </xf>
    <xf numFmtId="10" fontId="6" fillId="0" borderId="0" xfId="2" applyNumberFormat="1" applyFont="1"/>
    <xf numFmtId="9" fontId="0" fillId="0" borderId="0" xfId="0" applyNumberFormat="1"/>
    <xf numFmtId="0" fontId="7" fillId="0" borderId="1" xfId="0" applyFont="1" applyBorder="1"/>
    <xf numFmtId="3" fontId="24" fillId="3" borderId="1" xfId="0" applyNumberFormat="1" applyFont="1" applyFill="1" applyBorder="1"/>
    <xf numFmtId="3" fontId="8" fillId="0" borderId="1" xfId="0" applyNumberFormat="1" applyFont="1" applyBorder="1"/>
    <xf numFmtId="10" fontId="0" fillId="0" borderId="0" xfId="0" applyNumberFormat="1"/>
    <xf numFmtId="3" fontId="25" fillId="2" borderId="1" xfId="0" applyNumberFormat="1" applyFont="1" applyFill="1" applyBorder="1"/>
    <xf numFmtId="3" fontId="8" fillId="0" borderId="1" xfId="0" applyNumberFormat="1" applyFont="1" applyFill="1" applyBorder="1"/>
    <xf numFmtId="10" fontId="26" fillId="0" borderId="0" xfId="0" applyNumberFormat="1" applyFont="1"/>
    <xf numFmtId="3" fontId="27" fillId="0" borderId="1" xfId="0" applyNumberFormat="1" applyFont="1" applyBorder="1" applyAlignment="1">
      <alignment horizontal="center"/>
    </xf>
    <xf numFmtId="3" fontId="0" fillId="0" borderId="4" xfId="0" applyNumberFormat="1" applyBorder="1"/>
    <xf numFmtId="0" fontId="28" fillId="0" borderId="0" xfId="0" applyFont="1"/>
    <xf numFmtId="0" fontId="11" fillId="0" borderId="0" xfId="0" applyFont="1"/>
    <xf numFmtId="2" fontId="0" fillId="0" borderId="0" xfId="0" applyNumberFormat="1"/>
    <xf numFmtId="3" fontId="4" fillId="2" borderId="1" xfId="0" applyNumberFormat="1" applyFont="1" applyFill="1" applyBorder="1"/>
    <xf numFmtId="10" fontId="29" fillId="0" borderId="0" xfId="0" applyNumberFormat="1" applyFont="1"/>
    <xf numFmtId="0" fontId="5" fillId="0" borderId="0" xfId="0" applyFont="1"/>
    <xf numFmtId="3" fontId="30" fillId="0" borderId="1" xfId="0" applyNumberFormat="1" applyFont="1" applyFill="1" applyBorder="1"/>
    <xf numFmtId="10" fontId="31" fillId="0" borderId="0" xfId="0" applyNumberFormat="1" applyFont="1"/>
    <xf numFmtId="3" fontId="23" fillId="0" borderId="1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vertical="justify" wrapText="1"/>
    </xf>
    <xf numFmtId="10" fontId="0" fillId="0" borderId="0" xfId="0" applyNumberFormat="1" applyAlignment="1">
      <alignment vertical="justify" wrapText="1"/>
    </xf>
    <xf numFmtId="3" fontId="0" fillId="0" borderId="0" xfId="0" applyNumberFormat="1" applyFont="1"/>
    <xf numFmtId="3" fontId="11" fillId="0" borderId="0" xfId="0" applyNumberFormat="1" applyFont="1" applyBorder="1"/>
    <xf numFmtId="0" fontId="11" fillId="0" borderId="0" xfId="0" applyFont="1" applyBorder="1"/>
    <xf numFmtId="0" fontId="32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left" vertical="justify" wrapText="1"/>
    </xf>
    <xf numFmtId="0" fontId="11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2</xdr:row>
      <xdr:rowOff>209550</xdr:rowOff>
    </xdr:to>
    <xdr:pic>
      <xdr:nvPicPr>
        <xdr:cNvPr id="2061" name="1 Imagen" descr="Isologo_SEPAF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499026</xdr:colOff>
      <xdr:row>0</xdr:row>
      <xdr:rowOff>0</xdr:rowOff>
    </xdr:from>
    <xdr:to>
      <xdr:col>14</xdr:col>
      <xdr:colOff>561925</xdr:colOff>
      <xdr:row>3</xdr:row>
      <xdr:rowOff>66675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66601" y="0"/>
          <a:ext cx="2196499" cy="857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topLeftCell="A10" workbookViewId="0">
      <selection activeCell="G29" sqref="G29"/>
    </sheetView>
  </sheetViews>
  <sheetFormatPr baseColWidth="10" defaultColWidth="1.85546875" defaultRowHeight="15"/>
  <cols>
    <col min="1" max="1" width="1.7109375" customWidth="1"/>
    <col min="2" max="2" width="15" customWidth="1"/>
    <col min="3" max="4" width="11.42578125" customWidth="1"/>
    <col min="5" max="5" width="14" bestFit="1" customWidth="1"/>
    <col min="6" max="6" width="1.85546875" customWidth="1"/>
    <col min="7" max="7" width="16" customWidth="1"/>
    <col min="8" max="8" width="13.5703125" customWidth="1"/>
    <col min="9" max="9" width="11.42578125" customWidth="1"/>
    <col min="10" max="10" width="10.85546875" customWidth="1"/>
    <col min="11" max="11" width="1.7109375" customWidth="1"/>
    <col min="12" max="12" width="10.7109375" customWidth="1"/>
    <col min="13" max="13" width="9.85546875" customWidth="1"/>
    <col min="14" max="17" width="11.42578125" customWidth="1"/>
    <col min="18" max="18" width="12.140625" bestFit="1" customWidth="1"/>
    <col min="19" max="249" width="11.42578125" customWidth="1"/>
    <col min="250" max="250" width="3.5703125" customWidth="1"/>
    <col min="251" max="251" width="7.28515625" customWidth="1"/>
    <col min="252" max="252" width="14.85546875" customWidth="1"/>
    <col min="253" max="253" width="15.7109375" customWidth="1"/>
    <col min="254" max="254" width="11.42578125" customWidth="1"/>
    <col min="255" max="255" width="10.7109375" customWidth="1"/>
  </cols>
  <sheetData>
    <row r="2" spans="1:18" ht="26.25">
      <c r="E2" s="2" t="s">
        <v>0</v>
      </c>
    </row>
    <row r="3" spans="1:18" ht="21">
      <c r="E3" s="3" t="s">
        <v>1</v>
      </c>
    </row>
    <row r="5" spans="1:18" ht="27" customHeight="1">
      <c r="L5" s="46" t="s">
        <v>2</v>
      </c>
      <c r="M5" s="46"/>
      <c r="N5" s="46"/>
    </row>
    <row r="7" spans="1:18" ht="20.25">
      <c r="B7" s="4" t="s">
        <v>4</v>
      </c>
      <c r="G7" s="4" t="s">
        <v>3</v>
      </c>
      <c r="L7" s="5" t="s">
        <v>5</v>
      </c>
    </row>
    <row r="8" spans="1:18" ht="20.25">
      <c r="B8" s="6"/>
      <c r="E8" s="7" t="s">
        <v>6</v>
      </c>
      <c r="G8" s="6"/>
      <c r="J8" s="7" t="s">
        <v>6</v>
      </c>
      <c r="L8" s="5" t="s">
        <v>7</v>
      </c>
    </row>
    <row r="9" spans="1:18" ht="21">
      <c r="B9" s="8" t="s">
        <v>10</v>
      </c>
      <c r="E9" s="11" t="s">
        <v>9</v>
      </c>
      <c r="G9" s="8" t="s">
        <v>8</v>
      </c>
      <c r="H9" s="9"/>
      <c r="I9" s="10">
        <v>22598</v>
      </c>
      <c r="J9" s="11" t="s">
        <v>9</v>
      </c>
      <c r="L9" s="6"/>
    </row>
    <row r="10" spans="1:18">
      <c r="B10" s="6"/>
      <c r="G10" s="6"/>
      <c r="L10" s="6"/>
    </row>
    <row r="11" spans="1:18" ht="15.75">
      <c r="B11" s="12" t="s">
        <v>11</v>
      </c>
      <c r="C11" s="12" t="s">
        <v>12</v>
      </c>
      <c r="D11" s="12" t="s">
        <v>13</v>
      </c>
      <c r="E11" s="12" t="s">
        <v>14</v>
      </c>
      <c r="G11" s="12" t="s">
        <v>11</v>
      </c>
      <c r="H11" s="12" t="s">
        <v>12</v>
      </c>
      <c r="I11" s="12" t="s">
        <v>13</v>
      </c>
      <c r="J11" s="12" t="s">
        <v>14</v>
      </c>
      <c r="L11" s="47" t="s">
        <v>15</v>
      </c>
      <c r="M11" s="12">
        <v>2017</v>
      </c>
      <c r="N11" s="12" t="s">
        <v>16</v>
      </c>
    </row>
    <row r="12" spans="1:18" ht="23.25">
      <c r="B12" s="13">
        <v>2017</v>
      </c>
      <c r="C12" s="16" t="s">
        <v>17</v>
      </c>
      <c r="D12" s="12" t="s">
        <v>18</v>
      </c>
      <c r="E12" s="17">
        <v>21988</v>
      </c>
      <c r="G12" s="13">
        <v>2016</v>
      </c>
      <c r="H12" s="14" t="s">
        <v>17</v>
      </c>
      <c r="I12" s="12" t="s">
        <v>18</v>
      </c>
      <c r="J12" s="15">
        <v>22589</v>
      </c>
      <c r="L12" s="48"/>
      <c r="M12" s="18">
        <f>C15</f>
        <v>0</v>
      </c>
      <c r="N12" s="19"/>
    </row>
    <row r="13" spans="1:18" ht="7.5" customHeight="1">
      <c r="E13" s="20"/>
      <c r="R13" s="21"/>
    </row>
    <row r="14" spans="1:18" ht="18.75">
      <c r="B14" s="22" t="s">
        <v>19</v>
      </c>
      <c r="C14" s="26"/>
      <c r="D14" s="27"/>
      <c r="E14" s="28"/>
      <c r="G14" s="22" t="s">
        <v>19</v>
      </c>
      <c r="H14" s="23">
        <f>J12</f>
        <v>22589</v>
      </c>
      <c r="I14" s="24">
        <v>0</v>
      </c>
      <c r="J14" s="25"/>
      <c r="L14" s="29">
        <f t="shared" ref="L14:L20" si="0">D14</f>
        <v>0</v>
      </c>
      <c r="M14" s="30">
        <f>L17+L16+L15+L14</f>
        <v>0</v>
      </c>
      <c r="N14" s="31" t="s">
        <v>20</v>
      </c>
      <c r="O14" s="32"/>
      <c r="Q14" s="33"/>
    </row>
    <row r="15" spans="1:18" ht="18.75" customHeight="1">
      <c r="A15" s="36"/>
      <c r="B15" s="22" t="s">
        <v>21</v>
      </c>
      <c r="C15" s="26"/>
      <c r="D15" s="37"/>
      <c r="E15" s="28"/>
      <c r="G15" s="22" t="s">
        <v>21</v>
      </c>
      <c r="H15" s="34">
        <f t="shared" ref="H15:H23" si="1">I15+H16</f>
        <v>22589</v>
      </c>
      <c r="I15" s="24">
        <v>2464</v>
      </c>
      <c r="J15" s="35">
        <f t="shared" ref="J15:J25" si="2">H15/$I$9</f>
        <v>0.9996017346667847</v>
      </c>
      <c r="L15" s="29">
        <f t="shared" si="0"/>
        <v>0</v>
      </c>
      <c r="O15" s="32"/>
    </row>
    <row r="16" spans="1:18" ht="18.75">
      <c r="B16" s="22" t="s">
        <v>22</v>
      </c>
      <c r="C16" s="34"/>
      <c r="D16" s="27"/>
      <c r="E16" s="38"/>
      <c r="G16" s="22" t="s">
        <v>22</v>
      </c>
      <c r="H16" s="34">
        <f t="shared" si="1"/>
        <v>20125</v>
      </c>
      <c r="I16" s="24">
        <v>2800</v>
      </c>
      <c r="J16" s="35">
        <f t="shared" si="2"/>
        <v>0.89056553677316574</v>
      </c>
      <c r="L16" s="39">
        <f t="shared" si="0"/>
        <v>0</v>
      </c>
      <c r="N16" s="32"/>
      <c r="O16" s="32"/>
    </row>
    <row r="17" spans="1:17" ht="18.75">
      <c r="B17" s="22" t="s">
        <v>23</v>
      </c>
      <c r="C17" s="34"/>
      <c r="D17" s="27"/>
      <c r="E17" s="38"/>
      <c r="G17" s="22" t="s">
        <v>23</v>
      </c>
      <c r="H17" s="34">
        <f t="shared" si="1"/>
        <v>17325</v>
      </c>
      <c r="I17" s="24">
        <v>2600</v>
      </c>
      <c r="J17" s="35">
        <f t="shared" si="2"/>
        <v>0.76666076643950787</v>
      </c>
      <c r="L17" s="29">
        <f t="shared" si="0"/>
        <v>0</v>
      </c>
      <c r="N17" s="32"/>
      <c r="O17" s="32"/>
    </row>
    <row r="18" spans="1:17" ht="18.75">
      <c r="B18" s="22" t="s">
        <v>24</v>
      </c>
      <c r="C18" s="26"/>
      <c r="D18" s="37"/>
      <c r="E18" s="28"/>
      <c r="G18" s="22" t="s">
        <v>24</v>
      </c>
      <c r="H18" s="34">
        <f t="shared" si="1"/>
        <v>14725</v>
      </c>
      <c r="I18" s="24">
        <v>2500</v>
      </c>
      <c r="J18" s="35">
        <f t="shared" si="2"/>
        <v>0.65160633684396851</v>
      </c>
      <c r="L18" s="29">
        <f t="shared" si="0"/>
        <v>0</v>
      </c>
      <c r="M18" s="30">
        <f>L21+L20+L19+L18</f>
        <v>7991</v>
      </c>
      <c r="N18" s="31" t="s">
        <v>25</v>
      </c>
      <c r="O18" s="32"/>
    </row>
    <row r="19" spans="1:17" ht="18.75">
      <c r="B19" s="22" t="s">
        <v>26</v>
      </c>
      <c r="C19" s="26">
        <v>11406</v>
      </c>
      <c r="D19" s="27">
        <v>2144</v>
      </c>
      <c r="E19" s="35">
        <v>9.7500000000000003E-2</v>
      </c>
      <c r="G19" s="22" t="s">
        <v>26</v>
      </c>
      <c r="H19" s="34">
        <f t="shared" si="1"/>
        <v>12225</v>
      </c>
      <c r="I19" s="24">
        <v>2300</v>
      </c>
      <c r="J19" s="35">
        <f t="shared" si="2"/>
        <v>0.54097707761748826</v>
      </c>
      <c r="L19" s="29">
        <f t="shared" si="0"/>
        <v>2144</v>
      </c>
    </row>
    <row r="20" spans="1:17" ht="18.75">
      <c r="B20" s="22" t="s">
        <v>27</v>
      </c>
      <c r="C20" s="34">
        <v>9785</v>
      </c>
      <c r="D20" s="27">
        <v>4535</v>
      </c>
      <c r="E20" s="35">
        <v>0.20619999999999999</v>
      </c>
      <c r="G20" s="22" t="s">
        <v>27</v>
      </c>
      <c r="H20" s="34">
        <f t="shared" si="1"/>
        <v>9925</v>
      </c>
      <c r="I20" s="24">
        <v>2300</v>
      </c>
      <c r="J20" s="35">
        <f t="shared" si="2"/>
        <v>0.43919815912912646</v>
      </c>
      <c r="L20" s="39">
        <f t="shared" si="0"/>
        <v>4535</v>
      </c>
      <c r="N20" s="31"/>
      <c r="O20" s="32"/>
    </row>
    <row r="21" spans="1:17" ht="18.75">
      <c r="B21" s="22" t="s">
        <v>28</v>
      </c>
      <c r="C21" s="34">
        <v>5250</v>
      </c>
      <c r="D21" s="27">
        <v>1312</v>
      </c>
      <c r="E21" s="35">
        <v>5.9700000000000003E-2</v>
      </c>
      <c r="G21" s="22" t="s">
        <v>28</v>
      </c>
      <c r="H21" s="34">
        <f t="shared" si="1"/>
        <v>7625</v>
      </c>
      <c r="I21" s="24">
        <v>1950</v>
      </c>
      <c r="J21" s="35">
        <f t="shared" si="2"/>
        <v>0.33741924064076467</v>
      </c>
      <c r="L21" s="29">
        <f>D21</f>
        <v>1312</v>
      </c>
      <c r="M21" s="51"/>
      <c r="N21" s="51"/>
      <c r="O21" s="51"/>
    </row>
    <row r="22" spans="1:17" ht="18.75">
      <c r="B22" s="22" t="s">
        <v>29</v>
      </c>
      <c r="C22" s="34">
        <f>D22+C23</f>
        <v>3938</v>
      </c>
      <c r="D22" s="27">
        <v>295</v>
      </c>
      <c r="E22" s="38">
        <v>1.34E-2</v>
      </c>
      <c r="G22" s="22" t="s">
        <v>29</v>
      </c>
      <c r="H22" s="34">
        <f t="shared" si="1"/>
        <v>5675</v>
      </c>
      <c r="I22" s="24">
        <v>1000</v>
      </c>
      <c r="J22" s="35">
        <f t="shared" si="2"/>
        <v>0.2511284184441101</v>
      </c>
      <c r="L22" s="29">
        <f>D22</f>
        <v>295</v>
      </c>
      <c r="M22" s="44"/>
      <c r="N22" s="45"/>
      <c r="O22" s="45"/>
    </row>
    <row r="23" spans="1:17" ht="18.75">
      <c r="B23" s="22" t="s">
        <v>30</v>
      </c>
      <c r="C23" s="34">
        <f>C24+D23</f>
        <v>3643</v>
      </c>
      <c r="D23" s="27">
        <v>967</v>
      </c>
      <c r="E23" s="38">
        <v>4.3999999999999997E-2</v>
      </c>
      <c r="G23" s="22" t="s">
        <v>30</v>
      </c>
      <c r="H23" s="34">
        <f t="shared" si="1"/>
        <v>4675</v>
      </c>
      <c r="I23" s="24">
        <v>625</v>
      </c>
      <c r="J23" s="35">
        <f t="shared" si="2"/>
        <v>0.20687671475351802</v>
      </c>
      <c r="L23" s="29">
        <f>D23</f>
        <v>967</v>
      </c>
      <c r="M23" s="44"/>
      <c r="N23" s="45"/>
      <c r="O23" s="45"/>
    </row>
    <row r="24" spans="1:17" ht="18.75">
      <c r="B24" s="22" t="s">
        <v>31</v>
      </c>
      <c r="C24" s="34">
        <f>D24+C25</f>
        <v>2676</v>
      </c>
      <c r="D24" s="27">
        <v>705</v>
      </c>
      <c r="E24" s="38">
        <v>3.2099999999999997E-2</v>
      </c>
      <c r="G24" s="22" t="s">
        <v>31</v>
      </c>
      <c r="H24" s="34">
        <f>H25+I24</f>
        <v>4050</v>
      </c>
      <c r="I24" s="24">
        <v>510</v>
      </c>
      <c r="J24" s="35">
        <f t="shared" si="2"/>
        <v>0.17921939994689795</v>
      </c>
      <c r="L24" s="29">
        <f>D24</f>
        <v>705</v>
      </c>
      <c r="O24" s="40">
        <f>6463-3956</f>
        <v>2507</v>
      </c>
      <c r="P24" s="40"/>
      <c r="Q24" s="40"/>
    </row>
    <row r="25" spans="1:17" ht="18.75">
      <c r="B25" s="22" t="s">
        <v>32</v>
      </c>
      <c r="C25" s="34">
        <f>D25</f>
        <v>1971</v>
      </c>
      <c r="D25" s="27">
        <v>1971</v>
      </c>
      <c r="E25" s="38">
        <v>8.9599999999999999E-2</v>
      </c>
      <c r="G25" s="22" t="s">
        <v>32</v>
      </c>
      <c r="H25" s="34">
        <f>I25</f>
        <v>3540</v>
      </c>
      <c r="I25" s="24">
        <v>3540</v>
      </c>
      <c r="J25" s="25">
        <f t="shared" si="2"/>
        <v>0.15665103106469599</v>
      </c>
      <c r="L25" s="39">
        <f>D25</f>
        <v>1971</v>
      </c>
      <c r="O25" s="40">
        <f>2507-1189</f>
        <v>1318</v>
      </c>
      <c r="P25" s="40">
        <f>1189+1318</f>
        <v>2507</v>
      </c>
      <c r="Q25" s="40"/>
    </row>
    <row r="26" spans="1:17" ht="19.5" customHeight="1">
      <c r="E26" s="25">
        <f>SUM(E19:E25)</f>
        <v>0.54249999999999998</v>
      </c>
      <c r="H26" s="1"/>
      <c r="I26" s="1"/>
      <c r="O26" s="40"/>
      <c r="P26" s="40"/>
      <c r="Q26" s="40"/>
    </row>
    <row r="27" spans="1:17" ht="13.5" customHeight="1">
      <c r="A27" s="41"/>
      <c r="G27" s="41"/>
      <c r="H27" s="41"/>
      <c r="I27" s="41"/>
      <c r="J27" s="41"/>
      <c r="K27" s="41"/>
      <c r="L27" s="41"/>
      <c r="O27" s="40">
        <f>2507-56</f>
        <v>2451</v>
      </c>
      <c r="P27" s="40"/>
      <c r="Q27" s="40"/>
    </row>
    <row r="28" spans="1:17">
      <c r="B28" s="49" t="s">
        <v>34</v>
      </c>
      <c r="C28" s="49"/>
      <c r="D28" s="49"/>
      <c r="E28" s="43">
        <v>11406</v>
      </c>
    </row>
    <row r="29" spans="1:17">
      <c r="B29" s="50" t="s">
        <v>33</v>
      </c>
      <c r="C29" s="50"/>
      <c r="D29" s="50"/>
      <c r="E29" s="42">
        <v>0.54249999999999998</v>
      </c>
    </row>
  </sheetData>
  <mergeCells count="5">
    <mergeCell ref="L5:N5"/>
    <mergeCell ref="L11:L12"/>
    <mergeCell ref="B28:D28"/>
    <mergeCell ref="B29:D29"/>
    <mergeCell ref="M21:O21"/>
  </mergeCells>
  <pageMargins left="0.25" right="0.25" top="0.75" bottom="0.75" header="0.3" footer="0.3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mide-2016-17</vt:lpstr>
    </vt:vector>
  </TitlesOfParts>
  <Company>Gobierno del Estado de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jorge.llamas</dc:creator>
  <cp:lastModifiedBy>jorge.llamas</cp:lastModifiedBy>
  <cp:lastPrinted>2017-07-26T20:29:51Z</cp:lastPrinted>
  <dcterms:created xsi:type="dcterms:W3CDTF">2017-04-28T14:16:51Z</dcterms:created>
  <dcterms:modified xsi:type="dcterms:W3CDTF">2017-07-27T14:36:42Z</dcterms:modified>
</cp:coreProperties>
</file>