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7400" windowHeight="7695" tabRatio="789"/>
  </bookViews>
  <sheets>
    <sheet name="Componentes-Programas" sheetId="1" r:id="rId1"/>
    <sheet name="Actividades" sheetId="2" state="hidden" r:id="rId2"/>
    <sheet name="Sociodemográfica" sheetId="4" state="hidden" r:id="rId3"/>
    <sheet name="Económicofinanciera" sheetId="5" state="hidden" r:id="rId4"/>
    <sheet name="Geográficoambiental" sheetId="7" state="hidden" r:id="rId5"/>
    <sheet name="Gobierno Seguridad y Justicia" sheetId="8" state="hidden" r:id="rId6"/>
    <sheet name="Tecnologías de Información" sheetId="9" state="hidden" r:id="rId7"/>
    <sheet name="Coordinación del Sistema" sheetId="10" state="hidden" r:id="rId8"/>
    <sheet name="Asuntos Jurídicos" sheetId="12" state="hidden" r:id="rId9"/>
    <sheet name="Administrativa" sheetId="13" state="hidden" r:id="rId10"/>
    <sheet name="Órgano de Control y Vigilancia" sheetId="15" state="hidden" r:id="rId11"/>
    <sheet name="Dirección General" sheetId="14" state="hidden" r:id="rId12"/>
  </sheets>
  <externalReferences>
    <externalReference r:id="rId13"/>
  </externalReferences>
  <definedNames>
    <definedName name="_xlnm.Print_Area" localSheetId="11">'Dirección General'!$B$1:$Q$56</definedName>
  </definedNames>
  <calcPr calcId="145621"/>
</workbook>
</file>

<file path=xl/calcChain.xml><?xml version="1.0" encoding="utf-8"?>
<calcChain xmlns="http://schemas.openxmlformats.org/spreadsheetml/2006/main">
  <c r="AZ25" i="1" l="1"/>
  <c r="AZ24" i="1"/>
  <c r="AU27" i="1"/>
  <c r="AT27" i="1"/>
  <c r="AS27" i="1"/>
  <c r="AU26" i="1"/>
  <c r="AT26" i="1"/>
  <c r="AS26" i="1"/>
  <c r="AU25" i="1"/>
  <c r="AT25" i="1"/>
  <c r="AS25" i="1"/>
  <c r="AU24" i="1"/>
  <c r="AT24" i="1"/>
  <c r="AS24" i="1"/>
  <c r="S55" i="14" l="1"/>
  <c r="R55" i="14"/>
  <c r="Q55" i="14"/>
  <c r="P55" i="14"/>
  <c r="S54" i="14"/>
  <c r="R54" i="14"/>
  <c r="T54" i="14" s="1"/>
  <c r="Q54" i="14"/>
  <c r="P54" i="14"/>
  <c r="S53" i="14"/>
  <c r="T53" i="14" s="1"/>
  <c r="R53" i="14"/>
  <c r="Q53" i="14"/>
  <c r="P53" i="14"/>
  <c r="T48" i="14"/>
  <c r="S48" i="14"/>
  <c r="R48" i="14"/>
  <c r="Q48" i="14"/>
  <c r="P48" i="14"/>
  <c r="S54" i="13"/>
  <c r="R54" i="13"/>
  <c r="T54" i="13" s="1"/>
  <c r="Q54" i="13"/>
  <c r="P54" i="13"/>
  <c r="T53" i="13"/>
  <c r="S53" i="13"/>
  <c r="R53" i="13"/>
  <c r="Q53" i="13"/>
  <c r="P53" i="13"/>
  <c r="S52" i="13"/>
  <c r="R52" i="13"/>
  <c r="Q52" i="13"/>
  <c r="P52" i="13"/>
  <c r="R51" i="13"/>
  <c r="Q51" i="13"/>
  <c r="P51" i="13"/>
  <c r="R50" i="13"/>
  <c r="Q50" i="13"/>
  <c r="P50" i="13"/>
  <c r="T49" i="13"/>
  <c r="S49" i="13"/>
  <c r="R49" i="13"/>
  <c r="Q49" i="13"/>
  <c r="P49" i="13"/>
  <c r="S48" i="13"/>
  <c r="R48" i="13"/>
  <c r="Q48" i="13"/>
  <c r="P48" i="13"/>
  <c r="S47" i="13"/>
  <c r="R47" i="13"/>
  <c r="T47" i="13" s="1"/>
  <c r="Q47" i="13"/>
  <c r="P47" i="13"/>
  <c r="R46" i="13"/>
  <c r="Q46" i="13"/>
  <c r="P46" i="13"/>
  <c r="S45" i="13"/>
  <c r="R45" i="13"/>
  <c r="Q45" i="13"/>
  <c r="P45" i="13"/>
  <c r="S53" i="12"/>
  <c r="R53" i="12"/>
  <c r="T53" i="12" s="1"/>
  <c r="Q53" i="12"/>
  <c r="P53" i="12"/>
  <c r="S53" i="10"/>
  <c r="R53" i="10"/>
  <c r="T53" i="10" s="1"/>
  <c r="Q53" i="10"/>
  <c r="P53" i="10"/>
  <c r="S51" i="9"/>
  <c r="T51" i="9" s="1"/>
  <c r="R51" i="9"/>
  <c r="Q51" i="9"/>
  <c r="P51" i="9"/>
  <c r="T50" i="9"/>
  <c r="S50" i="9"/>
  <c r="R50" i="9"/>
  <c r="Q50" i="9"/>
  <c r="P50" i="9"/>
  <c r="S53" i="9"/>
  <c r="R53" i="9"/>
  <c r="T53" i="9" s="1"/>
  <c r="Q53" i="9"/>
  <c r="P53" i="9"/>
  <c r="S53" i="8"/>
  <c r="R53" i="8"/>
  <c r="Q53" i="8"/>
  <c r="P53" i="8"/>
  <c r="S53" i="7"/>
  <c r="R53" i="7"/>
  <c r="T53" i="7" s="1"/>
  <c r="Q53" i="7"/>
  <c r="P53" i="7"/>
  <c r="S53" i="5"/>
  <c r="R53" i="5"/>
  <c r="T53" i="5" s="1"/>
  <c r="Q53" i="5"/>
  <c r="P53" i="5"/>
  <c r="T53" i="4"/>
  <c r="S53" i="4"/>
  <c r="Q53" i="4"/>
  <c r="R53" i="4"/>
  <c r="E53" i="13"/>
  <c r="T48" i="13" l="1"/>
  <c r="E9" i="10"/>
  <c r="G9" i="10"/>
  <c r="AO25" i="1"/>
  <c r="I9" i="10"/>
  <c r="E17" i="10"/>
  <c r="D17" i="12"/>
  <c r="G17" i="10"/>
  <c r="AO26" i="1" s="1"/>
  <c r="F17" i="12"/>
  <c r="I17" i="10"/>
  <c r="H17" i="12"/>
  <c r="K17" i="10"/>
  <c r="J17" i="12"/>
  <c r="M17" i="10"/>
  <c r="L17" i="12"/>
  <c r="O17" i="10"/>
  <c r="N17" i="12"/>
  <c r="E43" i="10"/>
  <c r="E37" i="10" s="1"/>
  <c r="G43" i="10"/>
  <c r="G37" i="10"/>
  <c r="F43" i="12"/>
  <c r="F37" i="12"/>
  <c r="I43" i="10"/>
  <c r="I37" i="10" s="1"/>
  <c r="H43" i="12"/>
  <c r="H37" i="12" s="1"/>
  <c r="K43" i="10"/>
  <c r="K37" i="10"/>
  <c r="J43" i="12"/>
  <c r="J37" i="12"/>
  <c r="M43" i="10"/>
  <c r="M37" i="10" s="1"/>
  <c r="L43" i="12"/>
  <c r="L37" i="12" s="1"/>
  <c r="O43" i="10"/>
  <c r="O37" i="10"/>
  <c r="N43" i="12"/>
  <c r="N37" i="12"/>
  <c r="E3" i="10"/>
  <c r="G3" i="10"/>
  <c r="I3" i="10"/>
  <c r="N43" i="10"/>
  <c r="N37" i="10"/>
  <c r="M43" i="12"/>
  <c r="M37" i="12"/>
  <c r="N17" i="10"/>
  <c r="M17" i="12"/>
  <c r="AV24" i="1"/>
  <c r="L43" i="10"/>
  <c r="L37" i="10"/>
  <c r="K43" i="12"/>
  <c r="K37" i="12"/>
  <c r="L17" i="10"/>
  <c r="K17" i="12"/>
  <c r="J43" i="10"/>
  <c r="J37" i="10"/>
  <c r="I43" i="12"/>
  <c r="I37" i="12"/>
  <c r="J17" i="10"/>
  <c r="I17" i="12"/>
  <c r="AR24" i="1"/>
  <c r="H43" i="10"/>
  <c r="H37" i="10"/>
  <c r="G43" i="12"/>
  <c r="G37" i="12"/>
  <c r="H17" i="10"/>
  <c r="G17" i="12"/>
  <c r="H9" i="10"/>
  <c r="H3" i="10"/>
  <c r="F43" i="10"/>
  <c r="F37" i="10"/>
  <c r="E43" i="12"/>
  <c r="E37" i="12"/>
  <c r="F17" i="10"/>
  <c r="E17" i="12"/>
  <c r="F9" i="10"/>
  <c r="AN25" i="1"/>
  <c r="F3" i="10"/>
  <c r="O43" i="14"/>
  <c r="N43" i="14"/>
  <c r="N37" i="14" s="1"/>
  <c r="M43" i="14"/>
  <c r="L43" i="14"/>
  <c r="L37" i="14" s="1"/>
  <c r="K43" i="14"/>
  <c r="J43" i="14"/>
  <c r="J37" i="14" s="1"/>
  <c r="I43" i="14"/>
  <c r="H43" i="14"/>
  <c r="H37" i="14" s="1"/>
  <c r="G43" i="14"/>
  <c r="F43" i="14"/>
  <c r="F37" i="14" s="1"/>
  <c r="E43" i="14"/>
  <c r="D43" i="14"/>
  <c r="O43" i="15"/>
  <c r="N43" i="15"/>
  <c r="N37" i="15" s="1"/>
  <c r="M43" i="15"/>
  <c r="L43" i="15"/>
  <c r="L37" i="15" s="1"/>
  <c r="K43" i="15"/>
  <c r="J43" i="15"/>
  <c r="J37" i="15" s="1"/>
  <c r="I43" i="15"/>
  <c r="H43" i="15"/>
  <c r="H37" i="15" s="1"/>
  <c r="G43" i="15"/>
  <c r="F43" i="15"/>
  <c r="F37" i="15" s="1"/>
  <c r="E43" i="15"/>
  <c r="D43" i="15"/>
  <c r="O43" i="13"/>
  <c r="O37" i="13" s="1"/>
  <c r="N43" i="13"/>
  <c r="N37" i="13" s="1"/>
  <c r="M43" i="13"/>
  <c r="L43" i="13"/>
  <c r="L37" i="13" s="1"/>
  <c r="K43" i="13"/>
  <c r="K37" i="13" s="1"/>
  <c r="J43" i="13"/>
  <c r="J37" i="13" s="1"/>
  <c r="I43" i="13"/>
  <c r="I37" i="13" s="1"/>
  <c r="H43" i="13"/>
  <c r="H37" i="13" s="1"/>
  <c r="G43" i="13"/>
  <c r="F43" i="13"/>
  <c r="F37" i="13" s="1"/>
  <c r="E43" i="13"/>
  <c r="D43" i="13"/>
  <c r="O43" i="12"/>
  <c r="D43" i="12"/>
  <c r="D43" i="10"/>
  <c r="O43" i="9"/>
  <c r="O37" i="9" s="1"/>
  <c r="N43" i="9"/>
  <c r="M43" i="9"/>
  <c r="M37" i="9" s="1"/>
  <c r="L43" i="9"/>
  <c r="K43" i="9"/>
  <c r="K37" i="9" s="1"/>
  <c r="J43" i="9"/>
  <c r="I43" i="9"/>
  <c r="I37" i="9" s="1"/>
  <c r="H43" i="9"/>
  <c r="G43" i="9"/>
  <c r="G37" i="9" s="1"/>
  <c r="F43" i="9"/>
  <c r="E43" i="9"/>
  <c r="E37" i="9" s="1"/>
  <c r="D43" i="9"/>
  <c r="O43" i="8"/>
  <c r="O37" i="8" s="1"/>
  <c r="N43" i="8"/>
  <c r="M43" i="8"/>
  <c r="M37" i="8" s="1"/>
  <c r="L43" i="8"/>
  <c r="K43" i="8"/>
  <c r="K37" i="8" s="1"/>
  <c r="J43" i="8"/>
  <c r="I43" i="8"/>
  <c r="I37" i="8" s="1"/>
  <c r="H43" i="8"/>
  <c r="G43" i="8"/>
  <c r="G37" i="8" s="1"/>
  <c r="F43" i="8"/>
  <c r="E43" i="8"/>
  <c r="E37" i="8" s="1"/>
  <c r="D43" i="8"/>
  <c r="O43" i="7"/>
  <c r="O37" i="7" s="1"/>
  <c r="N43" i="7"/>
  <c r="M43" i="7"/>
  <c r="M37" i="7" s="1"/>
  <c r="L43" i="7"/>
  <c r="K43" i="7"/>
  <c r="K37" i="7" s="1"/>
  <c r="J43" i="7"/>
  <c r="I43" i="7"/>
  <c r="I37" i="7" s="1"/>
  <c r="H43" i="7"/>
  <c r="G43" i="7"/>
  <c r="G37" i="7" s="1"/>
  <c r="F43" i="7"/>
  <c r="E43" i="7"/>
  <c r="E37" i="7" s="1"/>
  <c r="D43" i="7"/>
  <c r="O43" i="5"/>
  <c r="O37" i="5" s="1"/>
  <c r="N43" i="5"/>
  <c r="M43" i="5"/>
  <c r="M37" i="5" s="1"/>
  <c r="L43" i="5"/>
  <c r="K43" i="5"/>
  <c r="K37" i="5" s="1"/>
  <c r="J43" i="5"/>
  <c r="I43" i="5"/>
  <c r="I37" i="5" s="1"/>
  <c r="H43" i="5"/>
  <c r="G43" i="5"/>
  <c r="G37" i="5" s="1"/>
  <c r="F43" i="5"/>
  <c r="E43" i="5"/>
  <c r="E37" i="5" s="1"/>
  <c r="D43" i="5"/>
  <c r="O37" i="14"/>
  <c r="M37" i="14"/>
  <c r="K37" i="14"/>
  <c r="I37" i="14"/>
  <c r="G37" i="14"/>
  <c r="E37" i="14"/>
  <c r="D37" i="14"/>
  <c r="O37" i="15"/>
  <c r="M37" i="15"/>
  <c r="K37" i="15"/>
  <c r="I37" i="15"/>
  <c r="G37" i="15"/>
  <c r="E37" i="15"/>
  <c r="D37" i="15"/>
  <c r="M37" i="13"/>
  <c r="G37" i="13"/>
  <c r="E37" i="13"/>
  <c r="D37" i="13"/>
  <c r="O37" i="12"/>
  <c r="D37" i="12"/>
  <c r="D37" i="10"/>
  <c r="N37" i="9"/>
  <c r="L37" i="9"/>
  <c r="J37" i="9"/>
  <c r="H37" i="9"/>
  <c r="F37" i="9"/>
  <c r="D37" i="9"/>
  <c r="N37" i="8"/>
  <c r="L37" i="8"/>
  <c r="J37" i="8"/>
  <c r="H37" i="8"/>
  <c r="F37" i="8"/>
  <c r="D37" i="8"/>
  <c r="N37" i="7"/>
  <c r="L37" i="7"/>
  <c r="J37" i="7"/>
  <c r="H37" i="7"/>
  <c r="F37" i="7"/>
  <c r="D37" i="7"/>
  <c r="N37" i="5"/>
  <c r="AV27" i="1" s="1"/>
  <c r="L37" i="5"/>
  <c r="J37" i="5"/>
  <c r="H37" i="5"/>
  <c r="F37" i="5"/>
  <c r="AN27" i="1" s="1"/>
  <c r="D37" i="5"/>
  <c r="O17" i="14"/>
  <c r="N17" i="14"/>
  <c r="M17" i="14"/>
  <c r="L17" i="14"/>
  <c r="K17" i="14"/>
  <c r="J17" i="14"/>
  <c r="I17" i="14"/>
  <c r="H17" i="14"/>
  <c r="G17" i="14"/>
  <c r="F17" i="14"/>
  <c r="E17" i="14"/>
  <c r="D17" i="14"/>
  <c r="O17" i="15"/>
  <c r="N17" i="15"/>
  <c r="M17" i="15"/>
  <c r="L17" i="15"/>
  <c r="K17" i="15"/>
  <c r="J17" i="15"/>
  <c r="I17" i="15"/>
  <c r="H17" i="15"/>
  <c r="G17" i="15"/>
  <c r="F17" i="15"/>
  <c r="E17" i="15"/>
  <c r="D17" i="15"/>
  <c r="O17" i="13"/>
  <c r="N17" i="13"/>
  <c r="M17" i="13"/>
  <c r="L17" i="13"/>
  <c r="K17" i="13"/>
  <c r="J17" i="13"/>
  <c r="I17" i="13"/>
  <c r="H17" i="13"/>
  <c r="G17" i="13"/>
  <c r="F17" i="13"/>
  <c r="E17" i="13"/>
  <c r="D17" i="13"/>
  <c r="O17" i="12"/>
  <c r="D17" i="10"/>
  <c r="O17" i="9"/>
  <c r="N17" i="9"/>
  <c r="M17" i="9"/>
  <c r="L17" i="9"/>
  <c r="K17" i="9"/>
  <c r="J17" i="9"/>
  <c r="I17" i="9"/>
  <c r="H17" i="9"/>
  <c r="G17" i="9"/>
  <c r="F17" i="9"/>
  <c r="E17" i="9"/>
  <c r="D17" i="9"/>
  <c r="O17" i="8"/>
  <c r="N17" i="8"/>
  <c r="M17" i="8"/>
  <c r="L17" i="8"/>
  <c r="K17" i="8"/>
  <c r="J17" i="8"/>
  <c r="I17" i="8"/>
  <c r="H17" i="8"/>
  <c r="G17" i="8"/>
  <c r="F17" i="8"/>
  <c r="E17" i="8"/>
  <c r="D17" i="8"/>
  <c r="O17" i="7"/>
  <c r="N17" i="7"/>
  <c r="M17" i="7"/>
  <c r="L17" i="7"/>
  <c r="K17" i="7"/>
  <c r="J17" i="7"/>
  <c r="I17" i="7"/>
  <c r="H17" i="7"/>
  <c r="G17" i="7"/>
  <c r="F17" i="7"/>
  <c r="E17" i="7"/>
  <c r="D17" i="7"/>
  <c r="O17" i="5"/>
  <c r="N17" i="5"/>
  <c r="AV26" i="1" s="1"/>
  <c r="M17" i="5"/>
  <c r="L17" i="5"/>
  <c r="K17" i="5"/>
  <c r="J17" i="5"/>
  <c r="AR26" i="1" s="1"/>
  <c r="I17" i="5"/>
  <c r="H17" i="5"/>
  <c r="AP26" i="1" s="1"/>
  <c r="G17" i="5"/>
  <c r="F17" i="5"/>
  <c r="E17" i="5"/>
  <c r="D17" i="5"/>
  <c r="O9" i="14"/>
  <c r="N9" i="14"/>
  <c r="N3" i="14" s="1"/>
  <c r="M9" i="14"/>
  <c r="L9" i="14"/>
  <c r="L3" i="14" s="1"/>
  <c r="K9" i="14"/>
  <c r="J9" i="14"/>
  <c r="J3" i="14" s="1"/>
  <c r="I9" i="14"/>
  <c r="H9" i="14"/>
  <c r="H3" i="14" s="1"/>
  <c r="G9" i="14"/>
  <c r="F9" i="14"/>
  <c r="F3" i="14" s="1"/>
  <c r="E9" i="14"/>
  <c r="D9" i="14"/>
  <c r="O9" i="15"/>
  <c r="N9" i="15"/>
  <c r="N3" i="15" s="1"/>
  <c r="M9" i="15"/>
  <c r="L9" i="15"/>
  <c r="L3" i="15" s="1"/>
  <c r="K9" i="15"/>
  <c r="J9" i="15"/>
  <c r="J3" i="15" s="1"/>
  <c r="I9" i="15"/>
  <c r="H9" i="15"/>
  <c r="H3" i="15" s="1"/>
  <c r="G9" i="15"/>
  <c r="F9" i="15"/>
  <c r="F3" i="15" s="1"/>
  <c r="E9" i="15"/>
  <c r="D9" i="15"/>
  <c r="O9" i="13"/>
  <c r="N9" i="13"/>
  <c r="N3" i="13" s="1"/>
  <c r="M9" i="13"/>
  <c r="L9" i="13"/>
  <c r="L3" i="13" s="1"/>
  <c r="K9" i="13"/>
  <c r="J9" i="13"/>
  <c r="J3" i="13" s="1"/>
  <c r="I9" i="13"/>
  <c r="H9" i="13"/>
  <c r="H3" i="13" s="1"/>
  <c r="G9" i="13"/>
  <c r="F9" i="13"/>
  <c r="F3" i="13" s="1"/>
  <c r="E9" i="13"/>
  <c r="D9" i="13"/>
  <c r="AL25" i="1" s="1"/>
  <c r="O9" i="12"/>
  <c r="N9" i="12"/>
  <c r="N3" i="12" s="1"/>
  <c r="M9" i="12"/>
  <c r="L9" i="12"/>
  <c r="L3" i="12" s="1"/>
  <c r="K9" i="12"/>
  <c r="J9" i="12"/>
  <c r="J3" i="12" s="1"/>
  <c r="I9" i="12"/>
  <c r="H9" i="12"/>
  <c r="H3" i="12" s="1"/>
  <c r="G9" i="12"/>
  <c r="F9" i="12"/>
  <c r="F3" i="12" s="1"/>
  <c r="E9" i="12"/>
  <c r="D9" i="12"/>
  <c r="O9" i="10"/>
  <c r="N9" i="10"/>
  <c r="N3" i="10" s="1"/>
  <c r="M9" i="10"/>
  <c r="L9" i="10"/>
  <c r="L3" i="10" s="1"/>
  <c r="K9" i="10"/>
  <c r="J9" i="10"/>
  <c r="J3" i="10" s="1"/>
  <c r="D9" i="10"/>
  <c r="O9" i="9"/>
  <c r="O3" i="9" s="1"/>
  <c r="N9" i="9"/>
  <c r="M9" i="9"/>
  <c r="M3" i="9" s="1"/>
  <c r="L9" i="9"/>
  <c r="K9" i="9"/>
  <c r="K3" i="9" s="1"/>
  <c r="J9" i="9"/>
  <c r="I9" i="9"/>
  <c r="I3" i="9" s="1"/>
  <c r="H9" i="9"/>
  <c r="G9" i="9"/>
  <c r="G3" i="9" s="1"/>
  <c r="F9" i="9"/>
  <c r="E9" i="9"/>
  <c r="E3" i="9" s="1"/>
  <c r="D9" i="9"/>
  <c r="O9" i="8"/>
  <c r="O3" i="8" s="1"/>
  <c r="N9" i="8"/>
  <c r="M9" i="8"/>
  <c r="M3" i="8" s="1"/>
  <c r="L9" i="8"/>
  <c r="K9" i="8"/>
  <c r="K3" i="8" s="1"/>
  <c r="J9" i="8"/>
  <c r="I9" i="8"/>
  <c r="I3" i="8" s="1"/>
  <c r="H9" i="8"/>
  <c r="G9" i="8"/>
  <c r="G3" i="8" s="1"/>
  <c r="F9" i="8"/>
  <c r="E9" i="8"/>
  <c r="E3" i="8" s="1"/>
  <c r="D9" i="8"/>
  <c r="O9" i="7"/>
  <c r="O3" i="7" s="1"/>
  <c r="N9" i="7"/>
  <c r="M9" i="7"/>
  <c r="M3" i="7" s="1"/>
  <c r="L9" i="7"/>
  <c r="K9" i="7"/>
  <c r="K3" i="7" s="1"/>
  <c r="J9" i="7"/>
  <c r="I9" i="7"/>
  <c r="I3" i="7" s="1"/>
  <c r="H9" i="7"/>
  <c r="G9" i="7"/>
  <c r="G3" i="7" s="1"/>
  <c r="F9" i="7"/>
  <c r="E9" i="7"/>
  <c r="E3" i="7" s="1"/>
  <c r="D9" i="7"/>
  <c r="O9" i="5"/>
  <c r="N9" i="5"/>
  <c r="AV25" i="1" s="1"/>
  <c r="M9" i="5"/>
  <c r="M3" i="5" s="1"/>
  <c r="L9" i="5"/>
  <c r="K9" i="5"/>
  <c r="J9" i="5"/>
  <c r="AR25" i="1" s="1"/>
  <c r="I9" i="5"/>
  <c r="I3" i="5" s="1"/>
  <c r="H9" i="5"/>
  <c r="G9" i="5"/>
  <c r="G3" i="5" s="1"/>
  <c r="F9" i="5"/>
  <c r="E9" i="5"/>
  <c r="E3" i="5" s="1"/>
  <c r="AM24" i="1" s="1"/>
  <c r="D9" i="5"/>
  <c r="O3" i="14"/>
  <c r="M3" i="14"/>
  <c r="K3" i="14"/>
  <c r="I3" i="14"/>
  <c r="G3" i="14"/>
  <c r="E3" i="14"/>
  <c r="D3" i="14"/>
  <c r="O3" i="15"/>
  <c r="M3" i="15"/>
  <c r="K3" i="15"/>
  <c r="I3" i="15"/>
  <c r="G3" i="15"/>
  <c r="E3" i="15"/>
  <c r="D3" i="15"/>
  <c r="O3" i="13"/>
  <c r="M3" i="13"/>
  <c r="K3" i="13"/>
  <c r="I3" i="13"/>
  <c r="G3" i="13"/>
  <c r="E3" i="13"/>
  <c r="D3" i="13"/>
  <c r="O3" i="12"/>
  <c r="M3" i="12"/>
  <c r="K3" i="12"/>
  <c r="I3" i="12"/>
  <c r="G3" i="12"/>
  <c r="E3" i="12"/>
  <c r="D3" i="12"/>
  <c r="O3" i="10"/>
  <c r="M3" i="10"/>
  <c r="K3" i="10"/>
  <c r="D3" i="10"/>
  <c r="N3" i="9"/>
  <c r="L3" i="9"/>
  <c r="J3" i="9"/>
  <c r="H3" i="9"/>
  <c r="F3" i="9"/>
  <c r="D3" i="9"/>
  <c r="N3" i="8"/>
  <c r="L3" i="8"/>
  <c r="J3" i="8"/>
  <c r="H3" i="8"/>
  <c r="F3" i="8"/>
  <c r="D3" i="8"/>
  <c r="N3" i="7"/>
  <c r="L3" i="7"/>
  <c r="J3" i="7"/>
  <c r="H3" i="7"/>
  <c r="F3" i="7"/>
  <c r="D3" i="7"/>
  <c r="AL24" i="1" s="1"/>
  <c r="N3" i="5"/>
  <c r="L3" i="5"/>
  <c r="J3" i="5"/>
  <c r="H3" i="5"/>
  <c r="AP24" i="1" s="1"/>
  <c r="F3" i="5"/>
  <c r="D3" i="5"/>
  <c r="D37" i="4"/>
  <c r="D17" i="4"/>
  <c r="D9" i="4"/>
  <c r="D3" i="4"/>
  <c r="N3" i="4"/>
  <c r="L3" i="4"/>
  <c r="J3" i="4"/>
  <c r="H3" i="4"/>
  <c r="F3" i="4"/>
  <c r="O17" i="4"/>
  <c r="N17" i="4"/>
  <c r="M17" i="4"/>
  <c r="L17" i="4"/>
  <c r="K17" i="4"/>
  <c r="J17" i="4"/>
  <c r="I17" i="4"/>
  <c r="H17" i="4"/>
  <c r="G17" i="4"/>
  <c r="F17" i="4"/>
  <c r="E17" i="4"/>
  <c r="N37" i="4"/>
  <c r="L37" i="4"/>
  <c r="J37" i="4"/>
  <c r="H37" i="4"/>
  <c r="F37" i="4"/>
  <c r="E43" i="4"/>
  <c r="E37" i="4" s="1"/>
  <c r="F43" i="4"/>
  <c r="G43" i="4"/>
  <c r="G37" i="4" s="1"/>
  <c r="H43" i="4"/>
  <c r="I43" i="4"/>
  <c r="I37" i="4" s="1"/>
  <c r="J43" i="4"/>
  <c r="K43" i="4"/>
  <c r="K37" i="4" s="1"/>
  <c r="L43" i="4"/>
  <c r="M43" i="4"/>
  <c r="M37" i="4" s="1"/>
  <c r="N43" i="4"/>
  <c r="O43" i="4"/>
  <c r="O37" i="4" s="1"/>
  <c r="D43" i="4"/>
  <c r="E9" i="4"/>
  <c r="E3" i="4" s="1"/>
  <c r="F9" i="4"/>
  <c r="H9" i="4"/>
  <c r="I9" i="4"/>
  <c r="I3" i="4" s="1"/>
  <c r="J9" i="4"/>
  <c r="K9" i="4"/>
  <c r="K3" i="4" s="1"/>
  <c r="L9" i="4"/>
  <c r="M9" i="4"/>
  <c r="M3" i="4" s="1"/>
  <c r="N9" i="4"/>
  <c r="O9" i="4"/>
  <c r="O3" i="4" s="1"/>
  <c r="Q18" i="10"/>
  <c r="Q19" i="10"/>
  <c r="Q20" i="10"/>
  <c r="Q21" i="10"/>
  <c r="Q22" i="10"/>
  <c r="Q18" i="12"/>
  <c r="Q19" i="12"/>
  <c r="Q20" i="12"/>
  <c r="Q21" i="12"/>
  <c r="Q22" i="12"/>
  <c r="R35" i="15"/>
  <c r="Q35" i="15"/>
  <c r="R35" i="13"/>
  <c r="Q35" i="13"/>
  <c r="R35" i="12"/>
  <c r="Q35" i="12"/>
  <c r="R35" i="10"/>
  <c r="Q35" i="10"/>
  <c r="R35" i="9"/>
  <c r="Q35" i="9"/>
  <c r="R35" i="8"/>
  <c r="Q35" i="8"/>
  <c r="Q35" i="5"/>
  <c r="R35" i="5"/>
  <c r="Q11" i="5"/>
  <c r="Q12" i="5"/>
  <c r="Q13" i="5"/>
  <c r="Q14" i="5"/>
  <c r="Q10" i="8"/>
  <c r="Q11" i="8"/>
  <c r="Q12" i="8"/>
  <c r="Q13" i="8"/>
  <c r="Q14" i="8"/>
  <c r="Q11" i="9"/>
  <c r="Q12" i="9"/>
  <c r="Q13" i="9"/>
  <c r="Q14" i="9"/>
  <c r="Q11" i="10"/>
  <c r="Q12" i="10"/>
  <c r="Q13" i="10"/>
  <c r="Q14" i="10"/>
  <c r="Q10" i="10"/>
  <c r="Q9" i="10"/>
  <c r="Q10" i="13"/>
  <c r="Q11" i="13"/>
  <c r="Q12" i="13"/>
  <c r="Q13" i="13"/>
  <c r="Q9" i="13" s="1"/>
  <c r="Q14" i="13"/>
  <c r="Q11" i="15"/>
  <c r="Q12" i="15"/>
  <c r="Q13" i="15"/>
  <c r="Q14" i="15"/>
  <c r="Q6" i="5"/>
  <c r="Q6" i="8"/>
  <c r="Q6" i="9"/>
  <c r="Q6" i="10"/>
  <c r="Q6" i="13"/>
  <c r="Q6" i="15"/>
  <c r="Q5" i="5"/>
  <c r="Q5" i="8"/>
  <c r="Q5" i="9"/>
  <c r="Q5" i="10"/>
  <c r="Q5" i="13"/>
  <c r="Q5" i="15"/>
  <c r="Q7" i="5"/>
  <c r="Q8" i="5"/>
  <c r="Q7" i="8"/>
  <c r="Q8" i="8"/>
  <c r="Q7" i="9"/>
  <c r="Q8" i="9"/>
  <c r="Q7" i="10"/>
  <c r="Q8" i="10"/>
  <c r="Q4" i="10"/>
  <c r="Q7" i="13"/>
  <c r="Q8" i="13"/>
  <c r="Q7" i="15"/>
  <c r="Q8" i="15"/>
  <c r="Q43" i="14"/>
  <c r="Q37" i="14"/>
  <c r="P37" i="14"/>
  <c r="Q17" i="14"/>
  <c r="Q9" i="14"/>
  <c r="P9" i="14"/>
  <c r="Q3" i="14"/>
  <c r="P43" i="15"/>
  <c r="R37" i="15"/>
  <c r="L35" i="2" s="1"/>
  <c r="P37" i="15"/>
  <c r="R19" i="15"/>
  <c r="R20" i="15"/>
  <c r="R21" i="15"/>
  <c r="R22" i="15"/>
  <c r="Q19" i="15"/>
  <c r="Q20" i="15"/>
  <c r="Q21" i="15"/>
  <c r="Q22" i="15"/>
  <c r="P17" i="15"/>
  <c r="R11" i="15"/>
  <c r="R12" i="15"/>
  <c r="R13" i="15"/>
  <c r="R14" i="15"/>
  <c r="P9" i="15"/>
  <c r="R5" i="15"/>
  <c r="R6" i="15"/>
  <c r="R7" i="15"/>
  <c r="R8" i="15"/>
  <c r="P3" i="15"/>
  <c r="P43" i="13"/>
  <c r="P37" i="13"/>
  <c r="R18" i="13"/>
  <c r="R17" i="13" s="1"/>
  <c r="R19" i="13"/>
  <c r="R20" i="13"/>
  <c r="R21" i="13"/>
  <c r="R22" i="13"/>
  <c r="K21" i="2" s="1"/>
  <c r="Q18" i="13"/>
  <c r="Q19" i="13"/>
  <c r="Q20" i="13"/>
  <c r="Q21" i="13"/>
  <c r="Q22" i="13"/>
  <c r="P17" i="13"/>
  <c r="R10" i="13"/>
  <c r="R11" i="13"/>
  <c r="K10" i="2" s="1"/>
  <c r="K8" i="2" s="1"/>
  <c r="R12" i="13"/>
  <c r="R13" i="13"/>
  <c r="R14" i="13"/>
  <c r="R9" i="13"/>
  <c r="P9" i="13"/>
  <c r="R5" i="13"/>
  <c r="R6" i="13"/>
  <c r="R7" i="13"/>
  <c r="K6" i="2" s="1"/>
  <c r="R8" i="13"/>
  <c r="P3" i="13"/>
  <c r="Q43" i="12"/>
  <c r="Q44" i="12"/>
  <c r="Q45" i="12"/>
  <c r="Q46" i="12"/>
  <c r="Q47" i="12"/>
  <c r="P43" i="12" s="1"/>
  <c r="J41" i="2" s="1"/>
  <c r="Q48" i="12"/>
  <c r="Q37" i="12"/>
  <c r="Q17" i="12"/>
  <c r="Q9" i="12"/>
  <c r="Q3" i="12"/>
  <c r="R5" i="10"/>
  <c r="R6" i="10"/>
  <c r="R7" i="10"/>
  <c r="R8" i="10"/>
  <c r="R4" i="10"/>
  <c r="R3" i="10" s="1"/>
  <c r="P3" i="10"/>
  <c r="R11" i="10"/>
  <c r="R12" i="10"/>
  <c r="R13" i="10"/>
  <c r="R14" i="10"/>
  <c r="R10" i="10"/>
  <c r="R9" i="10"/>
  <c r="P9" i="10"/>
  <c r="R19" i="10"/>
  <c r="R20" i="10"/>
  <c r="R21" i="10"/>
  <c r="R17" i="10" s="1"/>
  <c r="R22" i="10"/>
  <c r="R18" i="10"/>
  <c r="P17" i="10"/>
  <c r="P37" i="10"/>
  <c r="R44" i="10"/>
  <c r="R45" i="10"/>
  <c r="R46" i="10"/>
  <c r="I44" i="2" s="1"/>
  <c r="R47" i="10"/>
  <c r="R48" i="10"/>
  <c r="Q44" i="10"/>
  <c r="Q45" i="10"/>
  <c r="Q46" i="10"/>
  <c r="Q47" i="10"/>
  <c r="Q48" i="10"/>
  <c r="Q43" i="10"/>
  <c r="P43" i="10"/>
  <c r="R5" i="9"/>
  <c r="R6" i="9"/>
  <c r="R7" i="9"/>
  <c r="H6" i="2" s="1"/>
  <c r="R8" i="9"/>
  <c r="P3" i="9"/>
  <c r="R11" i="9"/>
  <c r="R12" i="9"/>
  <c r="H11" i="2" s="1"/>
  <c r="R13" i="9"/>
  <c r="R14" i="9"/>
  <c r="P9" i="9"/>
  <c r="R19" i="9"/>
  <c r="R20" i="9"/>
  <c r="R21" i="9"/>
  <c r="R22" i="9"/>
  <c r="H21" i="2" s="1"/>
  <c r="Q19" i="9"/>
  <c r="Q20" i="9"/>
  <c r="Q21" i="9"/>
  <c r="Q22" i="9"/>
  <c r="P17" i="9"/>
  <c r="P37" i="9"/>
  <c r="P43" i="9"/>
  <c r="R5" i="8"/>
  <c r="G4" i="2" s="1"/>
  <c r="R6" i="8"/>
  <c r="R7" i="8"/>
  <c r="R8" i="8"/>
  <c r="P3" i="8"/>
  <c r="R10" i="8"/>
  <c r="R11" i="8"/>
  <c r="R12" i="8"/>
  <c r="G11" i="2" s="1"/>
  <c r="R13" i="8"/>
  <c r="R14" i="8"/>
  <c r="P9" i="8"/>
  <c r="R18" i="8"/>
  <c r="R19" i="8"/>
  <c r="R20" i="8"/>
  <c r="R21" i="8"/>
  <c r="R22" i="8"/>
  <c r="G21" i="2" s="1"/>
  <c r="Q18" i="8"/>
  <c r="Q19" i="8"/>
  <c r="Q20" i="8"/>
  <c r="Q17" i="8" s="1"/>
  <c r="Q21" i="8"/>
  <c r="Q22" i="8"/>
  <c r="P17" i="8"/>
  <c r="P37" i="8"/>
  <c r="P43" i="8"/>
  <c r="P9" i="7"/>
  <c r="P3" i="7"/>
  <c r="P17" i="7"/>
  <c r="P37" i="7"/>
  <c r="P43" i="7"/>
  <c r="R44" i="5"/>
  <c r="R45" i="5"/>
  <c r="R46" i="5"/>
  <c r="R47" i="5"/>
  <c r="R48" i="5"/>
  <c r="P43" i="5"/>
  <c r="R38" i="5"/>
  <c r="R39" i="5"/>
  <c r="R40" i="5"/>
  <c r="R37" i="5" s="1"/>
  <c r="E35" i="2" s="1"/>
  <c r="R41" i="5"/>
  <c r="R42" i="5"/>
  <c r="E40" i="2" s="1"/>
  <c r="P37" i="5"/>
  <c r="R19" i="5"/>
  <c r="R20" i="5"/>
  <c r="R21" i="5"/>
  <c r="E20" i="2" s="1"/>
  <c r="R22" i="5"/>
  <c r="Q19" i="5"/>
  <c r="Q20" i="5"/>
  <c r="Q21" i="5"/>
  <c r="Q22" i="5"/>
  <c r="Q17" i="5"/>
  <c r="P17" i="5"/>
  <c r="R11" i="5"/>
  <c r="R12" i="5"/>
  <c r="R13" i="5"/>
  <c r="E12" i="2" s="1"/>
  <c r="R14" i="5"/>
  <c r="E13" i="2" s="1"/>
  <c r="P9" i="5"/>
  <c r="R5" i="5"/>
  <c r="E4" i="2" s="1"/>
  <c r="R6" i="5"/>
  <c r="E5" i="2" s="1"/>
  <c r="R7" i="5"/>
  <c r="R8" i="5"/>
  <c r="P3" i="5"/>
  <c r="E43" i="2"/>
  <c r="E45" i="2"/>
  <c r="E46" i="2"/>
  <c r="R49" i="5"/>
  <c r="E47" i="2" s="1"/>
  <c r="R50" i="5"/>
  <c r="E48" i="2"/>
  <c r="R51" i="5"/>
  <c r="E49" i="2" s="1"/>
  <c r="R52" i="5"/>
  <c r="E50" i="2"/>
  <c r="E51" i="2"/>
  <c r="R54" i="5"/>
  <c r="E52" i="2"/>
  <c r="R55" i="5"/>
  <c r="E53" i="2" s="1"/>
  <c r="E54" i="2"/>
  <c r="G47" i="2"/>
  <c r="G54" i="2"/>
  <c r="H50" i="2"/>
  <c r="H53" i="2"/>
  <c r="H54" i="2"/>
  <c r="I43" i="2"/>
  <c r="I45" i="2"/>
  <c r="I46" i="2"/>
  <c r="R49" i="10"/>
  <c r="I47" i="2"/>
  <c r="R50" i="10"/>
  <c r="I48" i="2" s="1"/>
  <c r="R51" i="10"/>
  <c r="I49" i="2"/>
  <c r="R52" i="10"/>
  <c r="I50" i="2" s="1"/>
  <c r="I51" i="2"/>
  <c r="R54" i="10"/>
  <c r="I52" i="2" s="1"/>
  <c r="R55" i="10"/>
  <c r="I53" i="2"/>
  <c r="I54" i="2"/>
  <c r="J43" i="2"/>
  <c r="J44" i="2"/>
  <c r="J45" i="2"/>
  <c r="J46" i="2"/>
  <c r="Q49" i="12"/>
  <c r="J47" i="2"/>
  <c r="Q50" i="12"/>
  <c r="J48" i="2" s="1"/>
  <c r="Q51" i="12"/>
  <c r="J49" i="2"/>
  <c r="Q52" i="12"/>
  <c r="J50" i="2" s="1"/>
  <c r="J51" i="2"/>
  <c r="Q54" i="12"/>
  <c r="J52" i="2" s="1"/>
  <c r="Q55" i="12"/>
  <c r="J53" i="2"/>
  <c r="J54" i="2"/>
  <c r="K47" i="2"/>
  <c r="K54" i="2"/>
  <c r="L47" i="2"/>
  <c r="L54" i="2"/>
  <c r="E37" i="2"/>
  <c r="E39" i="2"/>
  <c r="G39" i="2"/>
  <c r="H38" i="2"/>
  <c r="H40" i="2"/>
  <c r="I40" i="2"/>
  <c r="L37" i="2"/>
  <c r="E17" i="2"/>
  <c r="E16" i="2" s="1"/>
  <c r="E18" i="2"/>
  <c r="E19" i="2"/>
  <c r="E21" i="2"/>
  <c r="R24" i="5"/>
  <c r="E23" i="2" s="1"/>
  <c r="R25" i="5"/>
  <c r="E24" i="2"/>
  <c r="R26" i="5"/>
  <c r="E25" i="2" s="1"/>
  <c r="R27" i="5"/>
  <c r="E26" i="2"/>
  <c r="R28" i="5"/>
  <c r="E27" i="2" s="1"/>
  <c r="R29" i="5"/>
  <c r="E28" i="2" s="1"/>
  <c r="R30" i="5"/>
  <c r="E29" i="2" s="1"/>
  <c r="R31" i="5"/>
  <c r="E30" i="2"/>
  <c r="R32" i="5"/>
  <c r="E31" i="2" s="1"/>
  <c r="R33" i="5"/>
  <c r="E32" i="2"/>
  <c r="R34" i="5"/>
  <c r="E33" i="2" s="1"/>
  <c r="R36" i="5"/>
  <c r="E34" i="2"/>
  <c r="G18" i="2"/>
  <c r="G19" i="2"/>
  <c r="G20" i="2"/>
  <c r="R23" i="8"/>
  <c r="G22" i="2" s="1"/>
  <c r="R24" i="8"/>
  <c r="G23" i="2" s="1"/>
  <c r="R25" i="8"/>
  <c r="G24" i="2" s="1"/>
  <c r="R26" i="8"/>
  <c r="G25" i="2"/>
  <c r="R27" i="8"/>
  <c r="G26" i="2" s="1"/>
  <c r="R28" i="8"/>
  <c r="G27" i="2"/>
  <c r="R29" i="8"/>
  <c r="G28" i="2" s="1"/>
  <c r="R30" i="8"/>
  <c r="G29" i="2" s="1"/>
  <c r="R31" i="8"/>
  <c r="G30" i="2" s="1"/>
  <c r="R32" i="8"/>
  <c r="G31" i="2"/>
  <c r="R33" i="8"/>
  <c r="G32" i="2" s="1"/>
  <c r="R34" i="8"/>
  <c r="G33" i="2"/>
  <c r="R36" i="8"/>
  <c r="G34" i="2" s="1"/>
  <c r="H18" i="2"/>
  <c r="H19" i="2"/>
  <c r="H20" i="2"/>
  <c r="R23" i="9"/>
  <c r="H22" i="2"/>
  <c r="R24" i="9"/>
  <c r="H23" i="2"/>
  <c r="R25" i="9"/>
  <c r="H24" i="2"/>
  <c r="R26" i="9"/>
  <c r="H25" i="2"/>
  <c r="R27" i="9"/>
  <c r="H26" i="2"/>
  <c r="R28" i="9"/>
  <c r="H27" i="2"/>
  <c r="R29" i="9"/>
  <c r="H28" i="2"/>
  <c r="R30" i="9"/>
  <c r="H29" i="2"/>
  <c r="R31" i="9"/>
  <c r="H30" i="2"/>
  <c r="R32" i="9"/>
  <c r="H31" i="2"/>
  <c r="R33" i="9"/>
  <c r="H32" i="2"/>
  <c r="R34" i="9"/>
  <c r="H33" i="2"/>
  <c r="R36" i="9"/>
  <c r="H34" i="2"/>
  <c r="I17" i="2"/>
  <c r="I18" i="2"/>
  <c r="I19" i="2"/>
  <c r="I20" i="2"/>
  <c r="I21" i="2"/>
  <c r="R23" i="10"/>
  <c r="I22" i="2"/>
  <c r="R24" i="10"/>
  <c r="I23" i="2" s="1"/>
  <c r="R25" i="10"/>
  <c r="I24" i="2" s="1"/>
  <c r="R26" i="10"/>
  <c r="I25" i="2" s="1"/>
  <c r="R27" i="10"/>
  <c r="I26" i="2"/>
  <c r="R28" i="10"/>
  <c r="I27" i="2" s="1"/>
  <c r="R29" i="10"/>
  <c r="I28" i="2" s="1"/>
  <c r="R30" i="10"/>
  <c r="I29" i="2" s="1"/>
  <c r="R31" i="10"/>
  <c r="I30" i="2"/>
  <c r="R32" i="10"/>
  <c r="I31" i="2" s="1"/>
  <c r="R33" i="10"/>
  <c r="I32" i="2" s="1"/>
  <c r="R34" i="10"/>
  <c r="I33" i="2" s="1"/>
  <c r="R36" i="10"/>
  <c r="I34" i="2" s="1"/>
  <c r="J17" i="2"/>
  <c r="J18" i="2"/>
  <c r="J19" i="2"/>
  <c r="J20" i="2"/>
  <c r="J21" i="2"/>
  <c r="Q23" i="12"/>
  <c r="J22" i="2"/>
  <c r="Q24" i="12"/>
  <c r="J23" i="2"/>
  <c r="Q25" i="12"/>
  <c r="J24" i="2"/>
  <c r="Q26" i="12"/>
  <c r="J25" i="2"/>
  <c r="Q27" i="12"/>
  <c r="J26" i="2"/>
  <c r="Q28" i="12"/>
  <c r="J27" i="2"/>
  <c r="Q29" i="12"/>
  <c r="J28" i="2"/>
  <c r="Q30" i="12"/>
  <c r="J29" i="2"/>
  <c r="Q31" i="12"/>
  <c r="J30" i="2"/>
  <c r="Q32" i="12"/>
  <c r="J31" i="2"/>
  <c r="Q33" i="12"/>
  <c r="J32" i="2"/>
  <c r="Q34" i="12"/>
  <c r="J33" i="2"/>
  <c r="Q36" i="12"/>
  <c r="J34" i="2"/>
  <c r="K18" i="2"/>
  <c r="K19" i="2"/>
  <c r="K20" i="2"/>
  <c r="R23" i="13"/>
  <c r="K22" i="2" s="1"/>
  <c r="R24" i="13"/>
  <c r="K23" i="2" s="1"/>
  <c r="R25" i="13"/>
  <c r="K24" i="2" s="1"/>
  <c r="R26" i="13"/>
  <c r="K25" i="2"/>
  <c r="R27" i="13"/>
  <c r="K26" i="2" s="1"/>
  <c r="R28" i="13"/>
  <c r="K27" i="2" s="1"/>
  <c r="R29" i="13"/>
  <c r="K28" i="2" s="1"/>
  <c r="R30" i="13"/>
  <c r="K29" i="2"/>
  <c r="R31" i="13"/>
  <c r="K30" i="2" s="1"/>
  <c r="R32" i="13"/>
  <c r="K31" i="2" s="1"/>
  <c r="R33" i="13"/>
  <c r="K32" i="2"/>
  <c r="R34" i="13"/>
  <c r="K33" i="2" s="1"/>
  <c r="R36" i="13"/>
  <c r="K34" i="2"/>
  <c r="L18" i="2"/>
  <c r="L19" i="2"/>
  <c r="L20" i="2"/>
  <c r="L21" i="2"/>
  <c r="R24" i="15"/>
  <c r="L23" i="2" s="1"/>
  <c r="R25" i="15"/>
  <c r="L24" i="2" s="1"/>
  <c r="R26" i="15"/>
  <c r="L25" i="2" s="1"/>
  <c r="R27" i="15"/>
  <c r="L26" i="2"/>
  <c r="R28" i="15"/>
  <c r="L27" i="2" s="1"/>
  <c r="R29" i="15"/>
  <c r="L28" i="2"/>
  <c r="R30" i="15"/>
  <c r="L29" i="2" s="1"/>
  <c r="R31" i="15"/>
  <c r="L30" i="2"/>
  <c r="R32" i="15"/>
  <c r="L31" i="2" s="1"/>
  <c r="R34" i="15"/>
  <c r="L33" i="2"/>
  <c r="R36" i="15"/>
  <c r="L34" i="2"/>
  <c r="E10" i="2"/>
  <c r="E11" i="2"/>
  <c r="R16" i="5"/>
  <c r="E15" i="2"/>
  <c r="F11" i="2"/>
  <c r="F13" i="2"/>
  <c r="G9" i="2"/>
  <c r="G10" i="2"/>
  <c r="G12" i="2"/>
  <c r="G13" i="2"/>
  <c r="R15" i="8"/>
  <c r="G14" i="2" s="1"/>
  <c r="R16" i="8"/>
  <c r="G15" i="2"/>
  <c r="H10" i="2"/>
  <c r="H12" i="2"/>
  <c r="H13" i="2"/>
  <c r="R16" i="9"/>
  <c r="H15" i="2"/>
  <c r="I9" i="2"/>
  <c r="I10" i="2"/>
  <c r="I8" i="2" s="1"/>
  <c r="I11" i="2"/>
  <c r="I12" i="2"/>
  <c r="I13" i="2"/>
  <c r="R15" i="10"/>
  <c r="I14" i="2"/>
  <c r="R16" i="10"/>
  <c r="I15" i="2" s="1"/>
  <c r="J10" i="2"/>
  <c r="J12" i="2"/>
  <c r="K9" i="2"/>
  <c r="K11" i="2"/>
  <c r="K12" i="2"/>
  <c r="K13" i="2"/>
  <c r="R15" i="13"/>
  <c r="K14" i="2" s="1"/>
  <c r="R16" i="13"/>
  <c r="K15" i="2"/>
  <c r="L10" i="2"/>
  <c r="L11" i="2"/>
  <c r="L12" i="2"/>
  <c r="L13" i="2"/>
  <c r="E6" i="2"/>
  <c r="E7" i="2"/>
  <c r="F5" i="2"/>
  <c r="G5" i="2"/>
  <c r="G6" i="2"/>
  <c r="G7" i="2"/>
  <c r="H3" i="2"/>
  <c r="H4" i="2"/>
  <c r="H5" i="2"/>
  <c r="H7" i="2"/>
  <c r="I4" i="2"/>
  <c r="I5" i="2"/>
  <c r="I6" i="2"/>
  <c r="I2" i="2" s="1"/>
  <c r="I7" i="2"/>
  <c r="I3" i="2"/>
  <c r="J3" i="2"/>
  <c r="J5" i="2"/>
  <c r="K4" i="2"/>
  <c r="K5" i="2"/>
  <c r="K7" i="2"/>
  <c r="L4" i="2"/>
  <c r="L5" i="2"/>
  <c r="L6" i="2"/>
  <c r="L7" i="2"/>
  <c r="M44" i="2"/>
  <c r="M45" i="2"/>
  <c r="M46" i="2"/>
  <c r="M48" i="2"/>
  <c r="M49" i="2"/>
  <c r="M50" i="2"/>
  <c r="M51" i="2"/>
  <c r="M52" i="2"/>
  <c r="M53" i="2"/>
  <c r="M37" i="2"/>
  <c r="M38" i="2"/>
  <c r="M39" i="2"/>
  <c r="M40" i="2"/>
  <c r="M41" i="2"/>
  <c r="M36" i="2"/>
  <c r="M17" i="2"/>
  <c r="M18" i="2"/>
  <c r="M19" i="2"/>
  <c r="M22" i="2"/>
  <c r="M23" i="2"/>
  <c r="M25" i="2"/>
  <c r="M26" i="2"/>
  <c r="M27" i="2"/>
  <c r="M28" i="2"/>
  <c r="M29" i="2"/>
  <c r="M30" i="2"/>
  <c r="M31" i="2"/>
  <c r="M34" i="2"/>
  <c r="M9" i="2"/>
  <c r="M10" i="2"/>
  <c r="M8" i="2" s="1"/>
  <c r="M11" i="2"/>
  <c r="M12" i="2"/>
  <c r="M13" i="2"/>
  <c r="M14" i="2"/>
  <c r="M15" i="2"/>
  <c r="M4" i="2"/>
  <c r="M5" i="2"/>
  <c r="F22" i="2"/>
  <c r="F24" i="2"/>
  <c r="F29" i="2"/>
  <c r="F34" i="2"/>
  <c r="F45" i="2"/>
  <c r="F39" i="2"/>
  <c r="F20" i="2"/>
  <c r="F18" i="2"/>
  <c r="D28" i="2"/>
  <c r="D32" i="2"/>
  <c r="D34" i="2"/>
  <c r="D49" i="2"/>
  <c r="D53" i="2"/>
  <c r="D45" i="2"/>
  <c r="D40" i="2"/>
  <c r="D5" i="2"/>
  <c r="D6" i="2"/>
  <c r="P11" i="4"/>
  <c r="R11" i="4" s="1"/>
  <c r="D10" i="2" s="1"/>
  <c r="P12" i="4"/>
  <c r="R12" i="4" s="1"/>
  <c r="D11" i="2" s="1"/>
  <c r="P13" i="4"/>
  <c r="P14" i="4"/>
  <c r="P15" i="4"/>
  <c r="R15" i="4" s="1"/>
  <c r="D14" i="2" s="1"/>
  <c r="P16" i="4"/>
  <c r="P55" i="4"/>
  <c r="P54" i="4"/>
  <c r="P53" i="4"/>
  <c r="P52" i="4"/>
  <c r="R52" i="4" s="1"/>
  <c r="D51" i="2" s="1"/>
  <c r="P51" i="4"/>
  <c r="P50" i="4"/>
  <c r="P49" i="4"/>
  <c r="P48" i="4"/>
  <c r="R48" i="4" s="1"/>
  <c r="D47" i="2" s="1"/>
  <c r="P47" i="4"/>
  <c r="P46" i="4"/>
  <c r="P45" i="4"/>
  <c r="P44" i="4"/>
  <c r="R44" i="4" s="1"/>
  <c r="P42" i="4"/>
  <c r="P41" i="4"/>
  <c r="P40" i="4"/>
  <c r="P39" i="4"/>
  <c r="R39" i="4" s="1"/>
  <c r="D38" i="2" s="1"/>
  <c r="P38" i="4"/>
  <c r="P37" i="4" s="1"/>
  <c r="P36" i="4"/>
  <c r="P35" i="4"/>
  <c r="P34" i="4"/>
  <c r="P33" i="4"/>
  <c r="P32" i="4"/>
  <c r="P31" i="4"/>
  <c r="R31" i="4" s="1"/>
  <c r="D30" i="2" s="1"/>
  <c r="P30" i="4"/>
  <c r="P29" i="4"/>
  <c r="P28" i="4"/>
  <c r="P27" i="4"/>
  <c r="R27" i="4" s="1"/>
  <c r="D26" i="2" s="1"/>
  <c r="P26" i="4"/>
  <c r="P25" i="4"/>
  <c r="P24" i="4"/>
  <c r="P23" i="4"/>
  <c r="R23" i="4" s="1"/>
  <c r="D22" i="2" s="1"/>
  <c r="P22" i="4"/>
  <c r="R22" i="4" s="1"/>
  <c r="D21" i="2" s="1"/>
  <c r="P21" i="4"/>
  <c r="P20" i="4"/>
  <c r="P19" i="4"/>
  <c r="P18" i="4"/>
  <c r="P17" i="4" s="1"/>
  <c r="P10" i="4"/>
  <c r="G10" i="4"/>
  <c r="G9" i="4" s="1"/>
  <c r="P8" i="4"/>
  <c r="R8" i="4" s="1"/>
  <c r="D7" i="2" s="1"/>
  <c r="G8" i="4"/>
  <c r="G3" i="4" s="1"/>
  <c r="AO24" i="1" s="1"/>
  <c r="P7" i="4"/>
  <c r="P6" i="4"/>
  <c r="P5" i="4"/>
  <c r="P4" i="4"/>
  <c r="P3" i="4" s="1"/>
  <c r="Q15" i="5"/>
  <c r="Q16" i="5"/>
  <c r="Q49" i="5"/>
  <c r="Q50" i="5"/>
  <c r="Q51" i="5"/>
  <c r="Q52" i="5"/>
  <c r="Q54" i="5"/>
  <c r="Q55" i="5"/>
  <c r="Q23" i="5"/>
  <c r="Q24" i="5"/>
  <c r="Q25" i="5"/>
  <c r="Q26" i="5"/>
  <c r="Q27" i="5"/>
  <c r="Q28" i="5"/>
  <c r="Q29" i="5"/>
  <c r="Q30" i="5"/>
  <c r="Q31" i="5"/>
  <c r="Q32" i="5"/>
  <c r="Q33" i="5"/>
  <c r="Q34" i="5"/>
  <c r="Q36" i="5"/>
  <c r="R4" i="7"/>
  <c r="F3" i="2" s="1"/>
  <c r="Q4" i="7"/>
  <c r="Q3" i="7" s="1"/>
  <c r="Q26" i="7"/>
  <c r="R26" i="7"/>
  <c r="F25" i="2" s="1"/>
  <c r="Q27" i="7"/>
  <c r="R27" i="7"/>
  <c r="F26" i="2" s="1"/>
  <c r="Q28" i="7"/>
  <c r="R28" i="7"/>
  <c r="F27" i="2" s="1"/>
  <c r="Q29" i="7"/>
  <c r="R29" i="7"/>
  <c r="F28" i="2" s="1"/>
  <c r="Q30" i="7"/>
  <c r="R30" i="7"/>
  <c r="Q31" i="7"/>
  <c r="R31" i="7"/>
  <c r="F30" i="2" s="1"/>
  <c r="Q12" i="7"/>
  <c r="R12" i="7"/>
  <c r="Q13" i="7"/>
  <c r="R13" i="7"/>
  <c r="F12" i="2" s="1"/>
  <c r="Q14" i="7"/>
  <c r="R14" i="7"/>
  <c r="Q15" i="7"/>
  <c r="R15" i="7"/>
  <c r="F14" i="2" s="1"/>
  <c r="Q16" i="7"/>
  <c r="R16" i="7"/>
  <c r="F15" i="2" s="1"/>
  <c r="R11" i="7"/>
  <c r="F10" i="2" s="1"/>
  <c r="Q11" i="7"/>
  <c r="Q15" i="9"/>
  <c r="Q16" i="9"/>
  <c r="Q23" i="9"/>
  <c r="Q24" i="9"/>
  <c r="Q25" i="9"/>
  <c r="Q26" i="9"/>
  <c r="Q27" i="9"/>
  <c r="Q28" i="9"/>
  <c r="Q29" i="9"/>
  <c r="Q30" i="9"/>
  <c r="Q31" i="9"/>
  <c r="Q32" i="9"/>
  <c r="Q33" i="9"/>
  <c r="Q34" i="9"/>
  <c r="Q36" i="9"/>
  <c r="Q49" i="9"/>
  <c r="Q52" i="9"/>
  <c r="Q54" i="9"/>
  <c r="Q55" i="9"/>
  <c r="R22" i="7"/>
  <c r="F21" i="2" s="1"/>
  <c r="Q22" i="7"/>
  <c r="R21" i="7"/>
  <c r="Q21" i="7"/>
  <c r="R19" i="7"/>
  <c r="Q19" i="7"/>
  <c r="R18" i="7"/>
  <c r="Q18" i="7"/>
  <c r="R25" i="7"/>
  <c r="Q25" i="7"/>
  <c r="R24" i="7"/>
  <c r="F23" i="2" s="1"/>
  <c r="Q24" i="7"/>
  <c r="R39" i="7"/>
  <c r="F38" i="2" s="1"/>
  <c r="Q39" i="7"/>
  <c r="R38" i="7"/>
  <c r="Q38" i="7"/>
  <c r="Q45" i="7"/>
  <c r="R45" i="7"/>
  <c r="F44" i="2" s="1"/>
  <c r="Q46" i="7"/>
  <c r="R46" i="7"/>
  <c r="Q47" i="7"/>
  <c r="R47" i="7"/>
  <c r="F46" i="2" s="1"/>
  <c r="Q48" i="7"/>
  <c r="R48" i="7"/>
  <c r="F47" i="2" s="1"/>
  <c r="Q49" i="7"/>
  <c r="R49" i="7"/>
  <c r="F48" i="2" s="1"/>
  <c r="Q50" i="7"/>
  <c r="R50" i="7"/>
  <c r="F49" i="2" s="1"/>
  <c r="Q51" i="7"/>
  <c r="R51" i="7"/>
  <c r="F50" i="2" s="1"/>
  <c r="Q52" i="7"/>
  <c r="R52" i="7"/>
  <c r="F51" i="2" s="1"/>
  <c r="F52" i="2"/>
  <c r="Q54" i="7"/>
  <c r="R54" i="7"/>
  <c r="F53" i="2" s="1"/>
  <c r="Q55" i="7"/>
  <c r="R55" i="7"/>
  <c r="F54" i="2" s="1"/>
  <c r="R44" i="7"/>
  <c r="Q44" i="7"/>
  <c r="Q43" i="7" s="1"/>
  <c r="Q48" i="5"/>
  <c r="Q47" i="5"/>
  <c r="Q43" i="5" s="1"/>
  <c r="Q46" i="5"/>
  <c r="Q45" i="5"/>
  <c r="Q44" i="5"/>
  <c r="Q42" i="5"/>
  <c r="Q41" i="5"/>
  <c r="Q40" i="5"/>
  <c r="Q39" i="5"/>
  <c r="Q38" i="5"/>
  <c r="Q37" i="5" s="1"/>
  <c r="Q18" i="5"/>
  <c r="Q10" i="5"/>
  <c r="Q4" i="5"/>
  <c r="Q3" i="5" s="1"/>
  <c r="Q48" i="9"/>
  <c r="Q47" i="9"/>
  <c r="Q46" i="9"/>
  <c r="Q45" i="9"/>
  <c r="Q44" i="9"/>
  <c r="Q43" i="9" s="1"/>
  <c r="Q42" i="9"/>
  <c r="Q41" i="9"/>
  <c r="Q40" i="9"/>
  <c r="Q39" i="9"/>
  <c r="Q38" i="9"/>
  <c r="Q18" i="9"/>
  <c r="Q17" i="9" s="1"/>
  <c r="Q10" i="9"/>
  <c r="Q4" i="9"/>
  <c r="Q3" i="9" s="1"/>
  <c r="Q15" i="8"/>
  <c r="Q16" i="8"/>
  <c r="Q23" i="8"/>
  <c r="Q24" i="8"/>
  <c r="Q25" i="8"/>
  <c r="Q26" i="8"/>
  <c r="Q27" i="8"/>
  <c r="Q28" i="8"/>
  <c r="Q29" i="8"/>
  <c r="Q30" i="8"/>
  <c r="Q31" i="8"/>
  <c r="Q32" i="8"/>
  <c r="Q33" i="8"/>
  <c r="Q34" i="8"/>
  <c r="Q36" i="8"/>
  <c r="Q49" i="8"/>
  <c r="R49" i="8"/>
  <c r="Q50" i="8"/>
  <c r="R50" i="8"/>
  <c r="G48" i="2" s="1"/>
  <c r="Q51" i="8"/>
  <c r="R51" i="8"/>
  <c r="G49" i="2" s="1"/>
  <c r="Q52" i="8"/>
  <c r="R52" i="8"/>
  <c r="G50" i="2" s="1"/>
  <c r="G51" i="2"/>
  <c r="Q54" i="8"/>
  <c r="R54" i="8"/>
  <c r="G52" i="2" s="1"/>
  <c r="Q55" i="8"/>
  <c r="R55" i="8"/>
  <c r="G53" i="2" s="1"/>
  <c r="P15" i="12"/>
  <c r="Q15" i="12"/>
  <c r="J14" i="2" s="1"/>
  <c r="P16" i="12"/>
  <c r="Q16" i="12"/>
  <c r="J15" i="2" s="1"/>
  <c r="P23" i="12"/>
  <c r="P24" i="12"/>
  <c r="P25" i="12"/>
  <c r="P26" i="12"/>
  <c r="P27" i="12"/>
  <c r="P28" i="12"/>
  <c r="P29" i="12"/>
  <c r="P30" i="12"/>
  <c r="P31" i="12"/>
  <c r="P32" i="12"/>
  <c r="P33" i="12"/>
  <c r="P34" i="12"/>
  <c r="P36" i="12"/>
  <c r="P49" i="12"/>
  <c r="P50" i="12"/>
  <c r="P51" i="12"/>
  <c r="P52" i="12"/>
  <c r="P54" i="12"/>
  <c r="P55" i="12"/>
  <c r="Q15" i="13"/>
  <c r="Q16" i="13"/>
  <c r="Q23" i="13"/>
  <c r="Q24" i="13"/>
  <c r="Q25" i="13"/>
  <c r="Q26" i="13"/>
  <c r="Q27" i="13"/>
  <c r="Q28" i="13"/>
  <c r="Q29" i="13"/>
  <c r="Q30" i="13"/>
  <c r="Q31" i="13"/>
  <c r="Q32" i="13"/>
  <c r="Q33" i="13"/>
  <c r="Q34" i="13"/>
  <c r="Q36" i="13"/>
  <c r="K48" i="2"/>
  <c r="K49" i="2"/>
  <c r="K50" i="2"/>
  <c r="K51" i="2"/>
  <c r="K52" i="2"/>
  <c r="Q55" i="13"/>
  <c r="R55" i="13"/>
  <c r="K53" i="2" s="1"/>
  <c r="K46" i="2"/>
  <c r="K45" i="2"/>
  <c r="K44" i="2"/>
  <c r="K43" i="2"/>
  <c r="R44" i="13"/>
  <c r="Q44" i="13"/>
  <c r="Q43" i="13" s="1"/>
  <c r="R42" i="13"/>
  <c r="K40" i="2" s="1"/>
  <c r="Q42" i="13"/>
  <c r="R41" i="13"/>
  <c r="K39" i="2" s="1"/>
  <c r="Q41" i="13"/>
  <c r="R40" i="13"/>
  <c r="K38" i="2" s="1"/>
  <c r="Q40" i="13"/>
  <c r="R39" i="13"/>
  <c r="K37" i="2" s="1"/>
  <c r="Q39" i="13"/>
  <c r="R38" i="13"/>
  <c r="Q38" i="13"/>
  <c r="P48" i="12"/>
  <c r="P47" i="12"/>
  <c r="P46" i="12"/>
  <c r="P45" i="12"/>
  <c r="P44" i="12"/>
  <c r="Q42" i="12"/>
  <c r="J40" i="2" s="1"/>
  <c r="P42" i="12"/>
  <c r="Q41" i="12"/>
  <c r="J39" i="2" s="1"/>
  <c r="P41" i="12"/>
  <c r="Q40" i="12"/>
  <c r="J38" i="2" s="1"/>
  <c r="P40" i="12"/>
  <c r="Q39" i="12"/>
  <c r="J37" i="2" s="1"/>
  <c r="P39" i="12"/>
  <c r="Q38" i="12"/>
  <c r="P37" i="12" s="1"/>
  <c r="J35" i="2" s="1"/>
  <c r="P38" i="12"/>
  <c r="P22" i="12"/>
  <c r="P21" i="12"/>
  <c r="P20" i="12"/>
  <c r="P19" i="12"/>
  <c r="P18" i="12"/>
  <c r="Q14" i="12"/>
  <c r="J13" i="2" s="1"/>
  <c r="P14" i="12"/>
  <c r="Q13" i="12"/>
  <c r="P13" i="12"/>
  <c r="Q12" i="12"/>
  <c r="J11" i="2" s="1"/>
  <c r="P12" i="12"/>
  <c r="Q11" i="12"/>
  <c r="P11" i="12"/>
  <c r="Q10" i="12"/>
  <c r="P9" i="12" s="1"/>
  <c r="P10" i="12"/>
  <c r="R48" i="8"/>
  <c r="G46" i="2" s="1"/>
  <c r="Q48" i="8"/>
  <c r="R47" i="8"/>
  <c r="G45" i="2" s="1"/>
  <c r="Q47" i="8"/>
  <c r="R46" i="8"/>
  <c r="G44" i="2" s="1"/>
  <c r="Q46" i="8"/>
  <c r="R45" i="8"/>
  <c r="R43" i="8" s="1"/>
  <c r="G41" i="2" s="1"/>
  <c r="Q45" i="8"/>
  <c r="R44" i="8"/>
  <c r="Q44" i="8"/>
  <c r="R42" i="8"/>
  <c r="G40" i="2" s="1"/>
  <c r="Q42" i="8"/>
  <c r="R41" i="8"/>
  <c r="Q41" i="8"/>
  <c r="R40" i="8"/>
  <c r="G38" i="2" s="1"/>
  <c r="Q40" i="8"/>
  <c r="R39" i="8"/>
  <c r="G37" i="2" s="1"/>
  <c r="Q39" i="8"/>
  <c r="R38" i="8"/>
  <c r="R37" i="8" s="1"/>
  <c r="G35" i="2" s="1"/>
  <c r="Q38" i="8"/>
  <c r="Q37" i="8" s="1"/>
  <c r="R42" i="10"/>
  <c r="Q42" i="10"/>
  <c r="R41" i="10"/>
  <c r="I39" i="2" s="1"/>
  <c r="Q41" i="10"/>
  <c r="R40" i="10"/>
  <c r="I38" i="2" s="1"/>
  <c r="Q40" i="10"/>
  <c r="R39" i="10"/>
  <c r="I37" i="2" s="1"/>
  <c r="Q39" i="10"/>
  <c r="Q37" i="10" s="1"/>
  <c r="R38" i="10"/>
  <c r="Q38" i="10"/>
  <c r="Q25" i="10"/>
  <c r="Q26" i="10"/>
  <c r="Q27" i="10"/>
  <c r="Q28" i="10"/>
  <c r="Q29" i="10"/>
  <c r="Q30" i="10"/>
  <c r="Q31" i="10"/>
  <c r="Q32" i="10"/>
  <c r="Q33" i="10"/>
  <c r="Q34" i="10"/>
  <c r="Q36" i="10"/>
  <c r="Q51" i="10"/>
  <c r="Q52" i="10"/>
  <c r="Q54" i="10"/>
  <c r="Q55" i="10"/>
  <c r="Q50" i="10"/>
  <c r="Q49" i="10"/>
  <c r="Q24" i="10"/>
  <c r="Q23" i="10"/>
  <c r="Q16" i="10"/>
  <c r="Q15" i="10"/>
  <c r="Q15" i="4"/>
  <c r="Q16" i="4"/>
  <c r="R16" i="4"/>
  <c r="D15" i="2" s="1"/>
  <c r="Q23" i="4"/>
  <c r="Q24" i="4"/>
  <c r="R24" i="4"/>
  <c r="D23" i="2" s="1"/>
  <c r="Q25" i="4"/>
  <c r="R25" i="4"/>
  <c r="D24" i="2" s="1"/>
  <c r="Q26" i="4"/>
  <c r="R26" i="4"/>
  <c r="D25" i="2" s="1"/>
  <c r="Q27" i="4"/>
  <c r="Q28" i="4"/>
  <c r="R28" i="4"/>
  <c r="D27" i="2" s="1"/>
  <c r="Q29" i="4"/>
  <c r="R29" i="4"/>
  <c r="Q30" i="4"/>
  <c r="R30" i="4"/>
  <c r="D29" i="2" s="1"/>
  <c r="Q31" i="4"/>
  <c r="Q32" i="4"/>
  <c r="R32" i="4"/>
  <c r="D31" i="2" s="1"/>
  <c r="Q33" i="4"/>
  <c r="R33" i="4"/>
  <c r="Q34" i="4"/>
  <c r="R34" i="4"/>
  <c r="D33" i="2" s="1"/>
  <c r="Q36" i="4"/>
  <c r="R36" i="4"/>
  <c r="D35" i="2" s="1"/>
  <c r="Q49" i="4"/>
  <c r="R49" i="4"/>
  <c r="D48" i="2" s="1"/>
  <c r="Q50" i="4"/>
  <c r="R50" i="4"/>
  <c r="Q51" i="4"/>
  <c r="R51" i="4"/>
  <c r="D50" i="2" s="1"/>
  <c r="Q52" i="4"/>
  <c r="D52" i="2"/>
  <c r="Q54" i="4"/>
  <c r="R54" i="4"/>
  <c r="Q55" i="4"/>
  <c r="R55" i="4"/>
  <c r="D54" i="2" s="1"/>
  <c r="Q48" i="4"/>
  <c r="R47" i="4"/>
  <c r="D46" i="2" s="1"/>
  <c r="Q47" i="4"/>
  <c r="R46" i="4"/>
  <c r="Q46" i="4"/>
  <c r="R45" i="4"/>
  <c r="D44" i="2" s="1"/>
  <c r="Q45" i="4"/>
  <c r="Q44" i="4"/>
  <c r="R42" i="4"/>
  <c r="D41" i="2" s="1"/>
  <c r="Q42" i="4"/>
  <c r="R41" i="4"/>
  <c r="Q41" i="4"/>
  <c r="R40" i="4"/>
  <c r="D39" i="2" s="1"/>
  <c r="Q40" i="4"/>
  <c r="Q39" i="4"/>
  <c r="R38" i="4"/>
  <c r="Q38" i="4"/>
  <c r="Q37" i="4" s="1"/>
  <c r="Q22" i="4"/>
  <c r="R21" i="4"/>
  <c r="D20" i="2" s="1"/>
  <c r="Q21" i="4"/>
  <c r="R20" i="4"/>
  <c r="D19" i="2" s="1"/>
  <c r="Q20" i="4"/>
  <c r="R19" i="4"/>
  <c r="D18" i="2" s="1"/>
  <c r="Q19" i="4"/>
  <c r="Q18" i="4"/>
  <c r="R14" i="4"/>
  <c r="D13" i="2" s="1"/>
  <c r="Q14" i="4"/>
  <c r="R13" i="4"/>
  <c r="D12" i="2" s="1"/>
  <c r="Q13" i="4"/>
  <c r="Q12" i="4"/>
  <c r="Q11" i="4"/>
  <c r="R10" i="4"/>
  <c r="Q10" i="4"/>
  <c r="Q9" i="4" s="1"/>
  <c r="R7" i="4"/>
  <c r="Q7" i="4"/>
  <c r="R6" i="4"/>
  <c r="Q6" i="4"/>
  <c r="R5" i="4"/>
  <c r="D4" i="2" s="1"/>
  <c r="Q5" i="4"/>
  <c r="Q4" i="4"/>
  <c r="R4" i="8"/>
  <c r="G3" i="2" s="1"/>
  <c r="G2" i="2" s="1"/>
  <c r="Q4" i="8"/>
  <c r="Q3" i="8" s="1"/>
  <c r="Q8" i="12"/>
  <c r="J7" i="2" s="1"/>
  <c r="P8" i="12"/>
  <c r="Q7" i="12"/>
  <c r="J6" i="2" s="1"/>
  <c r="P7" i="12"/>
  <c r="Q6" i="12"/>
  <c r="P6" i="12"/>
  <c r="Q5" i="12"/>
  <c r="J4" i="2" s="1"/>
  <c r="P5" i="12"/>
  <c r="Q4" i="12"/>
  <c r="P4" i="12"/>
  <c r="R4" i="13"/>
  <c r="Q4" i="13"/>
  <c r="Q3" i="13" s="1"/>
  <c r="Q49" i="15"/>
  <c r="R49" i="15"/>
  <c r="Q50" i="15"/>
  <c r="R50" i="15"/>
  <c r="L48" i="2" s="1"/>
  <c r="Q51" i="15"/>
  <c r="R51" i="15"/>
  <c r="L49" i="2" s="1"/>
  <c r="Q52" i="15"/>
  <c r="R52" i="15"/>
  <c r="L50" i="2" s="1"/>
  <c r="Q53" i="15"/>
  <c r="R53" i="15"/>
  <c r="L51" i="2" s="1"/>
  <c r="Q54" i="15"/>
  <c r="R54" i="15"/>
  <c r="L52" i="2" s="1"/>
  <c r="Q55" i="15"/>
  <c r="R55" i="15"/>
  <c r="L53" i="2" s="1"/>
  <c r="R48" i="15"/>
  <c r="L46" i="2" s="1"/>
  <c r="Q48" i="15"/>
  <c r="R47" i="15"/>
  <c r="L45" i="2" s="1"/>
  <c r="Q47" i="15"/>
  <c r="R46" i="15"/>
  <c r="L44" i="2" s="1"/>
  <c r="Q46" i="15"/>
  <c r="R45" i="15"/>
  <c r="L43" i="2" s="1"/>
  <c r="Q45" i="15"/>
  <c r="R44" i="15"/>
  <c r="R43" i="15" s="1"/>
  <c r="L41" i="2" s="1"/>
  <c r="Q44" i="15"/>
  <c r="Q43" i="15" s="1"/>
  <c r="R42" i="15"/>
  <c r="L40" i="2" s="1"/>
  <c r="Q42" i="15"/>
  <c r="R41" i="15"/>
  <c r="L39" i="2" s="1"/>
  <c r="Q41" i="15"/>
  <c r="R40" i="15"/>
  <c r="L38" i="2" s="1"/>
  <c r="Q40" i="15"/>
  <c r="R39" i="15"/>
  <c r="Q39" i="15"/>
  <c r="R38" i="15"/>
  <c r="Q38" i="15"/>
  <c r="Q33" i="15"/>
  <c r="R33" i="15"/>
  <c r="L32" i="2" s="1"/>
  <c r="Q34" i="15"/>
  <c r="Q36" i="15"/>
  <c r="Q25" i="15"/>
  <c r="Q26" i="15"/>
  <c r="Q27" i="15"/>
  <c r="Q28" i="15"/>
  <c r="Q29" i="15"/>
  <c r="Q30" i="15"/>
  <c r="Q31" i="15"/>
  <c r="Q32" i="15"/>
  <c r="Q24" i="15"/>
  <c r="R23" i="15"/>
  <c r="L22" i="2" s="1"/>
  <c r="Q23" i="15"/>
  <c r="R18" i="15"/>
  <c r="R17" i="15" s="1"/>
  <c r="Q18" i="15"/>
  <c r="Q15" i="15"/>
  <c r="R15" i="15"/>
  <c r="L14" i="2" s="1"/>
  <c r="Q16" i="15"/>
  <c r="R16" i="15"/>
  <c r="L15" i="2" s="1"/>
  <c r="R10" i="15"/>
  <c r="Q10" i="15"/>
  <c r="Q9" i="15" s="1"/>
  <c r="R4" i="15"/>
  <c r="R3" i="15" s="1"/>
  <c r="Q4" i="15"/>
  <c r="Q3" i="15" s="1"/>
  <c r="P44" i="14"/>
  <c r="P36" i="14"/>
  <c r="P35" i="14"/>
  <c r="P34" i="14"/>
  <c r="P33" i="14"/>
  <c r="P25" i="14"/>
  <c r="P23" i="14"/>
  <c r="P22" i="14"/>
  <c r="P21" i="14"/>
  <c r="P8" i="14"/>
  <c r="P7" i="14"/>
  <c r="P4" i="14"/>
  <c r="M54" i="2"/>
  <c r="M47" i="2"/>
  <c r="Q44" i="14"/>
  <c r="P43" i="14" s="1"/>
  <c r="Q36" i="14"/>
  <c r="M35" i="2" s="1"/>
  <c r="Q35" i="14"/>
  <c r="Q34" i="14"/>
  <c r="M33" i="2" s="1"/>
  <c r="Q33" i="14"/>
  <c r="M32" i="2" s="1"/>
  <c r="Q25" i="14"/>
  <c r="M24" i="2" s="1"/>
  <c r="Q23" i="14"/>
  <c r="Q22" i="14"/>
  <c r="M21" i="2" s="1"/>
  <c r="Q21" i="14"/>
  <c r="P17" i="14" s="1"/>
  <c r="Q7" i="14"/>
  <c r="M6" i="2" s="1"/>
  <c r="Q8" i="14"/>
  <c r="M7" i="2" s="1"/>
  <c r="Q4" i="14"/>
  <c r="R49" i="9"/>
  <c r="H47" i="2" s="1"/>
  <c r="H48" i="2"/>
  <c r="H49" i="2"/>
  <c r="R52" i="9"/>
  <c r="H51" i="2"/>
  <c r="R54" i="9"/>
  <c r="H52" i="2" s="1"/>
  <c r="R55" i="9"/>
  <c r="R48" i="9"/>
  <c r="H46" i="2" s="1"/>
  <c r="R47" i="9"/>
  <c r="H45" i="2" s="1"/>
  <c r="R46" i="9"/>
  <c r="H44" i="2" s="1"/>
  <c r="R45" i="9"/>
  <c r="H43" i="2" s="1"/>
  <c r="R44" i="9"/>
  <c r="R42" i="9"/>
  <c r="R41" i="9"/>
  <c r="H39" i="2" s="1"/>
  <c r="R40" i="9"/>
  <c r="R39" i="9"/>
  <c r="H37" i="2" s="1"/>
  <c r="R38" i="9"/>
  <c r="R18" i="9"/>
  <c r="R17" i="9" s="1"/>
  <c r="R15" i="9"/>
  <c r="H14" i="2" s="1"/>
  <c r="R10" i="9"/>
  <c r="R4" i="9"/>
  <c r="R23" i="5"/>
  <c r="E22" i="2" s="1"/>
  <c r="R18" i="5"/>
  <c r="R17" i="5" s="1"/>
  <c r="R15" i="5"/>
  <c r="E14" i="2" s="1"/>
  <c r="R10" i="5"/>
  <c r="R4" i="5"/>
  <c r="R3" i="5" s="1"/>
  <c r="R42" i="7"/>
  <c r="F41" i="2" s="1"/>
  <c r="Q42" i="7"/>
  <c r="R41" i="7"/>
  <c r="F40" i="2" s="1"/>
  <c r="Q41" i="7"/>
  <c r="R40" i="7"/>
  <c r="Q40" i="7"/>
  <c r="R36" i="7"/>
  <c r="F35" i="2" s="1"/>
  <c r="Q36" i="7"/>
  <c r="R35" i="7"/>
  <c r="Q35" i="7"/>
  <c r="R34" i="7"/>
  <c r="F33" i="2" s="1"/>
  <c r="Q34" i="7"/>
  <c r="R33" i="7"/>
  <c r="F32" i="2" s="1"/>
  <c r="Q33" i="7"/>
  <c r="R32" i="7"/>
  <c r="F31" i="2" s="1"/>
  <c r="Q32" i="7"/>
  <c r="R23" i="7"/>
  <c r="Q23" i="7"/>
  <c r="R20" i="7"/>
  <c r="F19" i="2" s="1"/>
  <c r="R10" i="7"/>
  <c r="R9" i="7" s="1"/>
  <c r="Q10" i="7"/>
  <c r="R8" i="7"/>
  <c r="F7" i="2" s="1"/>
  <c r="Q8" i="7"/>
  <c r="R7" i="7"/>
  <c r="F6" i="2" s="1"/>
  <c r="Q7" i="7"/>
  <c r="R6" i="7"/>
  <c r="Q6" i="7"/>
  <c r="R5" i="7"/>
  <c r="F4" i="2" s="1"/>
  <c r="Q5" i="7"/>
  <c r="R43" i="13" l="1"/>
  <c r="K41" i="2" s="1"/>
  <c r="K36" i="2" s="1"/>
  <c r="AL26" i="1"/>
  <c r="R43" i="4"/>
  <c r="D43" i="2"/>
  <c r="D42" i="2" s="1"/>
  <c r="H36" i="2"/>
  <c r="F2" i="2"/>
  <c r="G8" i="2"/>
  <c r="L42" i="2"/>
  <c r="J36" i="2"/>
  <c r="L36" i="2"/>
  <c r="K42" i="2"/>
  <c r="M16" i="2"/>
  <c r="R9" i="15"/>
  <c r="L9" i="2"/>
  <c r="L8" i="2" s="1"/>
  <c r="E3" i="2"/>
  <c r="E2" i="2" s="1"/>
  <c r="R3" i="9"/>
  <c r="R3" i="13"/>
  <c r="R37" i="4"/>
  <c r="Q9" i="9"/>
  <c r="K3" i="2"/>
  <c r="K2" i="2" s="1"/>
  <c r="E38" i="2"/>
  <c r="E36" i="2" s="1"/>
  <c r="G43" i="2"/>
  <c r="G42" i="2" s="1"/>
  <c r="R17" i="8"/>
  <c r="G17" i="2"/>
  <c r="G16" i="2" s="1"/>
  <c r="R3" i="8"/>
  <c r="R43" i="9"/>
  <c r="H41" i="2" s="1"/>
  <c r="P3" i="14"/>
  <c r="M3" i="2"/>
  <c r="M2" i="2" s="1"/>
  <c r="Q37" i="15"/>
  <c r="Q8" i="4"/>
  <c r="Q3" i="4" s="1"/>
  <c r="Q17" i="4"/>
  <c r="Q43" i="4"/>
  <c r="Q43" i="8"/>
  <c r="Q37" i="13"/>
  <c r="Q9" i="5"/>
  <c r="Q37" i="7"/>
  <c r="Q17" i="7"/>
  <c r="M43" i="2"/>
  <c r="M42" i="2" s="1"/>
  <c r="J9" i="2"/>
  <c r="J8" i="2" s="1"/>
  <c r="J16" i="2"/>
  <c r="H17" i="2"/>
  <c r="P43" i="4"/>
  <c r="AQ27" i="1"/>
  <c r="H2" i="2"/>
  <c r="R9" i="5"/>
  <c r="E9" i="2"/>
  <c r="E8" i="2" s="1"/>
  <c r="R37" i="9"/>
  <c r="H35" i="2" s="1"/>
  <c r="Q17" i="15"/>
  <c r="R9" i="4"/>
  <c r="R3" i="7"/>
  <c r="D37" i="2"/>
  <c r="D36" i="2" s="1"/>
  <c r="M20" i="2"/>
  <c r="J2" i="2"/>
  <c r="R9" i="9"/>
  <c r="Q9" i="7"/>
  <c r="H42" i="2"/>
  <c r="P3" i="12"/>
  <c r="R4" i="4"/>
  <c r="R18" i="4"/>
  <c r="R37" i="10"/>
  <c r="I35" i="2" s="1"/>
  <c r="G36" i="2"/>
  <c r="R37" i="13"/>
  <c r="K35" i="2" s="1"/>
  <c r="Q37" i="9"/>
  <c r="R43" i="7"/>
  <c r="F43" i="2"/>
  <c r="F42" i="2" s="1"/>
  <c r="R37" i="7"/>
  <c r="R17" i="7"/>
  <c r="P9" i="4"/>
  <c r="D9" i="2"/>
  <c r="D8" i="2" s="1"/>
  <c r="F17" i="2"/>
  <c r="F16" i="2" s="1"/>
  <c r="F37" i="2"/>
  <c r="F36" i="2" s="1"/>
  <c r="L3" i="2"/>
  <c r="L2" i="2" s="1"/>
  <c r="H9" i="2"/>
  <c r="H8" i="2" s="1"/>
  <c r="F9" i="2"/>
  <c r="F8" i="2" s="1"/>
  <c r="L17" i="2"/>
  <c r="L16" i="2" s="1"/>
  <c r="K17" i="2"/>
  <c r="K16" i="2" s="1"/>
  <c r="I16" i="2"/>
  <c r="R43" i="5"/>
  <c r="E41" i="2" s="1"/>
  <c r="E44" i="2"/>
  <c r="E42" i="2" s="1"/>
  <c r="Q17" i="10"/>
  <c r="J42" i="2"/>
  <c r="I42" i="2"/>
  <c r="AN24" i="1"/>
  <c r="AQ24" i="1"/>
  <c r="BA24" i="1" s="1"/>
  <c r="AN26" i="1"/>
  <c r="AM27" i="1"/>
  <c r="K3" i="5"/>
  <c r="O3" i="5"/>
  <c r="AP27" i="1"/>
  <c r="R9" i="8"/>
  <c r="R43" i="10"/>
  <c r="I41" i="2" s="1"/>
  <c r="I36" i="2" s="1"/>
  <c r="AM26" i="1"/>
  <c r="AQ26" i="1"/>
  <c r="AR27" i="1"/>
  <c r="AO27" i="1"/>
  <c r="AQ25" i="1"/>
  <c r="AM25" i="1"/>
  <c r="Q17" i="13"/>
  <c r="Q3" i="10"/>
  <c r="Q9" i="8"/>
  <c r="P17" i="12"/>
  <c r="AL27" i="1"/>
  <c r="AP25" i="1"/>
  <c r="BA27" i="1" l="1"/>
  <c r="BA25" i="1"/>
  <c r="H16" i="2"/>
  <c r="BA26" i="1"/>
  <c r="R17" i="4"/>
  <c r="D17" i="2"/>
  <c r="D16" i="2" s="1"/>
  <c r="D3" i="2"/>
  <c r="D2" i="2" s="1"/>
  <c r="R3" i="4"/>
</calcChain>
</file>

<file path=xl/comments1.xml><?xml version="1.0" encoding="utf-8"?>
<comments xmlns="http://schemas.openxmlformats.org/spreadsheetml/2006/main">
  <authors>
    <author>rgarcia</author>
  </authors>
  <commentList>
    <comment ref="E33" authorId="0">
      <text>
        <r>
          <rPr>
            <b/>
            <sz val="9"/>
            <color indexed="81"/>
            <rFont val="Tahoma"/>
            <family val="2"/>
          </rPr>
          <t>Curso MIR:
Gaby y Nine</t>
        </r>
        <r>
          <rPr>
            <sz val="9"/>
            <color indexed="81"/>
            <rFont val="Tahoma"/>
            <family val="2"/>
          </rPr>
          <t xml:space="preserve">
</t>
        </r>
      </text>
    </comment>
    <comment ref="G33" authorId="0">
      <text>
        <r>
          <rPr>
            <b/>
            <sz val="9"/>
            <color indexed="81"/>
            <rFont val="Tahoma"/>
            <family val="2"/>
          </rPr>
          <t>Curso MIR:
Gaby y Nine</t>
        </r>
        <r>
          <rPr>
            <sz val="9"/>
            <color indexed="81"/>
            <rFont val="Tahoma"/>
            <family val="2"/>
          </rPr>
          <t xml:space="preserve">
Talleres Sepaf Padilla:
Minerva</t>
        </r>
      </text>
    </comment>
    <comment ref="I33" authorId="0">
      <text>
        <r>
          <rPr>
            <b/>
            <sz val="9"/>
            <color indexed="81"/>
            <rFont val="Tahoma"/>
            <family val="2"/>
          </rPr>
          <t>Curso MIR:
Gaby y Nine</t>
        </r>
        <r>
          <rPr>
            <sz val="9"/>
            <color indexed="81"/>
            <rFont val="Tahoma"/>
            <family val="2"/>
          </rPr>
          <t xml:space="preserve">
Nómina, IMSS (IEE):
Nine</t>
        </r>
      </text>
    </comment>
    <comment ref="J33" authorId="0">
      <text>
        <r>
          <rPr>
            <b/>
            <sz val="9"/>
            <color indexed="81"/>
            <rFont val="Tahoma"/>
            <family val="2"/>
          </rPr>
          <t>Curso MIR:
Gaby y Nine
Facturación electrónica:
Mary, Minerva</t>
        </r>
        <r>
          <rPr>
            <sz val="9"/>
            <color indexed="81"/>
            <rFont val="Tahoma"/>
            <family val="2"/>
          </rPr>
          <t xml:space="preserve">
</t>
        </r>
      </text>
    </comment>
    <comment ref="L33" authorId="0">
      <text>
        <r>
          <rPr>
            <b/>
            <sz val="9"/>
            <color indexed="81"/>
            <rFont val="Tahoma"/>
            <family val="2"/>
          </rPr>
          <t xml:space="preserve">Inglés:
Roberto
Raquel
Minerva
</t>
        </r>
      </text>
    </comment>
    <comment ref="N33" authorId="0">
      <text>
        <r>
          <rPr>
            <b/>
            <sz val="9"/>
            <color indexed="81"/>
            <rFont val="Tahoma"/>
            <family val="2"/>
          </rPr>
          <t xml:space="preserve">Inglés:
Roberto
Raquel
Minerva
</t>
        </r>
      </text>
    </comment>
    <comment ref="J45" authorId="0">
      <text>
        <r>
          <rPr>
            <b/>
            <sz val="9"/>
            <color indexed="81"/>
            <rFont val="Tahoma"/>
            <family val="2"/>
          </rPr>
          <t>Comisión de Adquisiciones (2)</t>
        </r>
      </text>
    </comment>
    <comment ref="L45" authorId="0">
      <text>
        <r>
          <rPr>
            <b/>
            <sz val="9"/>
            <color indexed="81"/>
            <rFont val="Tahoma"/>
            <family val="2"/>
          </rPr>
          <t>Comisión de Adquisiciones (2)</t>
        </r>
      </text>
    </comment>
    <comment ref="F48" authorId="0">
      <text>
        <r>
          <rPr>
            <b/>
            <sz val="9"/>
            <color indexed="81"/>
            <rFont val="Tahoma"/>
            <family val="2"/>
          </rPr>
          <t>Informe de Avances de Gestión Financiera (Cuenta pública) (2)
1 del IIT, 1 del SEIJAL</t>
        </r>
      </text>
    </comment>
    <comment ref="G48" authorId="0">
      <text>
        <r>
          <rPr>
            <b/>
            <sz val="9"/>
            <color indexed="81"/>
            <rFont val="Tahoma"/>
            <family val="2"/>
          </rPr>
          <t>Informe de Avances de Gestión Financiera (Cuenta pública) (2)
1 del IIT, 1 del SEIJAL</t>
        </r>
      </text>
    </comment>
    <comment ref="L48" authorId="0">
      <text>
        <r>
          <rPr>
            <b/>
            <sz val="9"/>
            <color indexed="81"/>
            <rFont val="Tahoma"/>
            <family val="2"/>
          </rPr>
          <t>Dictamen EdosFin (2)
1 del IIT, 1 del SEIJAL</t>
        </r>
      </text>
    </comment>
    <comment ref="D53" authorId="0">
      <text>
        <r>
          <rPr>
            <b/>
            <sz val="9"/>
            <color indexed="81"/>
            <rFont val="Tahoma"/>
            <family val="2"/>
          </rPr>
          <t>Curso MIR:
Gaby y Nine</t>
        </r>
        <r>
          <rPr>
            <sz val="9"/>
            <color indexed="81"/>
            <rFont val="Tahoma"/>
            <family val="2"/>
          </rPr>
          <t xml:space="preserve">
</t>
        </r>
      </text>
    </comment>
    <comment ref="F53" authorId="0">
      <text>
        <r>
          <rPr>
            <b/>
            <sz val="9"/>
            <color indexed="81"/>
            <rFont val="Tahoma"/>
            <family val="2"/>
          </rPr>
          <t>Curso MIR:
Gaby y Nine</t>
        </r>
        <r>
          <rPr>
            <sz val="9"/>
            <color indexed="81"/>
            <rFont val="Tahoma"/>
            <family val="2"/>
          </rPr>
          <t xml:space="preserve">
Talleres Sepaf Padilla:
Minerva</t>
        </r>
      </text>
    </comment>
    <comment ref="H53" authorId="0">
      <text>
        <r>
          <rPr>
            <sz val="9"/>
            <color indexed="81"/>
            <rFont val="Tahoma"/>
            <family val="2"/>
          </rPr>
          <t>Nómina, IMSS (IEE):
Nine</t>
        </r>
      </text>
    </comment>
    <comment ref="I53" authorId="0">
      <text>
        <r>
          <rPr>
            <sz val="9"/>
            <color indexed="81"/>
            <rFont val="Tahoma"/>
            <family val="2"/>
          </rPr>
          <t>Nómina, IMSS (IEE):
Nine</t>
        </r>
      </text>
    </comment>
    <comment ref="J53" authorId="0">
      <text>
        <r>
          <rPr>
            <b/>
            <sz val="9"/>
            <color indexed="81"/>
            <rFont val="Tahoma"/>
            <family val="2"/>
          </rPr>
          <t>Inglés</t>
        </r>
      </text>
    </comment>
    <comment ref="L53" authorId="0">
      <text>
        <r>
          <rPr>
            <b/>
            <sz val="9"/>
            <color indexed="81"/>
            <rFont val="Tahoma"/>
            <family val="2"/>
          </rPr>
          <t>Inglés</t>
        </r>
      </text>
    </comment>
    <comment ref="N53" authorId="0">
      <text>
        <r>
          <rPr>
            <b/>
            <sz val="9"/>
            <color indexed="81"/>
            <rFont val="Tahoma"/>
            <family val="2"/>
          </rPr>
          <t>Inglés</t>
        </r>
      </text>
    </comment>
    <comment ref="D54" authorId="0">
      <text>
        <r>
          <rPr>
            <b/>
            <sz val="9"/>
            <color indexed="81"/>
            <rFont val="Tahoma"/>
            <family val="2"/>
          </rPr>
          <t xml:space="preserve">2 pago de nómina
1 actualización transp
2 adquisiciones
1 generación edosfin
</t>
        </r>
      </text>
    </comment>
    <comment ref="F54" authorId="0">
      <text>
        <r>
          <rPr>
            <b/>
            <sz val="9"/>
            <color indexed="81"/>
            <rFont val="Tahoma"/>
            <family val="2"/>
          </rPr>
          <t>3 pago de nómina
1 actualización transp
5 adquisiciones
1 generación edosfin
1 preparac Junta Gob
1 generac contratos</t>
        </r>
      </text>
    </comment>
    <comment ref="H54" authorId="0">
      <text>
        <r>
          <rPr>
            <b/>
            <sz val="9"/>
            <color indexed="81"/>
            <rFont val="Tahoma"/>
            <family val="2"/>
          </rPr>
          <t>3 pago de nómina
1 actualización transp
5 adquisiciones
1 generación edosfin
1 generac contratos</t>
        </r>
      </text>
    </comment>
    <comment ref="J54" authorId="0">
      <text>
        <r>
          <rPr>
            <b/>
            <sz val="9"/>
            <color indexed="81"/>
            <rFont val="Tahoma"/>
            <family val="2"/>
          </rPr>
          <t>2 pago de nómina
1 actualización transp
40 adquisiciones
1 generación edosfin
1 generac contratos
3 indemnizaciones</t>
        </r>
      </text>
    </comment>
    <comment ref="L54" authorId="0">
      <text>
        <r>
          <rPr>
            <b/>
            <sz val="9"/>
            <color indexed="81"/>
            <rFont val="Tahoma"/>
            <family val="2"/>
          </rPr>
          <t>2 pago de nómina
1 actualización transp
25 adquisiciones
1 generación edosfin</t>
        </r>
      </text>
    </comment>
    <comment ref="N54" authorId="0">
      <text>
        <r>
          <rPr>
            <b/>
            <sz val="9"/>
            <color indexed="81"/>
            <rFont val="Tahoma"/>
            <family val="2"/>
          </rPr>
          <t>4 pago de nómina
1 actualización transp
15 adquisiciones
1 generación edosfin</t>
        </r>
      </text>
    </comment>
  </commentList>
</comments>
</file>

<file path=xl/sharedStrings.xml><?xml version="1.0" encoding="utf-8"?>
<sst xmlns="http://schemas.openxmlformats.org/spreadsheetml/2006/main" count="1174" uniqueCount="198">
  <si>
    <t>Reporte de Avances de Programas Presupuestarios 2014 por Componentes</t>
  </si>
  <si>
    <t>DIRECCIÓN DE PROGRAMACIÓN</t>
  </si>
  <si>
    <t>ENERO</t>
  </si>
  <si>
    <t>FEBRERO</t>
  </si>
  <si>
    <t>MARZO</t>
  </si>
  <si>
    <t>ABRIL</t>
  </si>
  <si>
    <t>MAYO</t>
  </si>
  <si>
    <t>JUNIO</t>
  </si>
  <si>
    <t>JULIO</t>
  </si>
  <si>
    <t>AGOSTO</t>
  </si>
  <si>
    <t>SEPTIEMBRE</t>
  </si>
  <si>
    <t>OCTUBRE</t>
  </si>
  <si>
    <t>NOVIEMBRE</t>
  </si>
  <si>
    <t>DICIEMBRE</t>
  </si>
  <si>
    <t>TOTAL</t>
  </si>
  <si>
    <t>Programa Presupuestario</t>
  </si>
  <si>
    <t>Nombre del Programa Presupuestario</t>
  </si>
  <si>
    <t>No. del Componente</t>
  </si>
  <si>
    <t>Descripción del Componente</t>
  </si>
  <si>
    <t>Unidad Presupuestal (UP)</t>
  </si>
  <si>
    <t>Nombre UP</t>
  </si>
  <si>
    <t>Unidad Responsable (UR)</t>
  </si>
  <si>
    <t>Nombre UR</t>
  </si>
  <si>
    <t>Unidad Ejecutora de Gasto (UEG)</t>
  </si>
  <si>
    <t>Nombre UEG</t>
  </si>
  <si>
    <t>Finalidad</t>
  </si>
  <si>
    <t>Nombre Finalidad</t>
  </si>
  <si>
    <t>Función</t>
  </si>
  <si>
    <t>Nombre Función</t>
  </si>
  <si>
    <t>Subfunción</t>
  </si>
  <si>
    <t>Nombre Subfunción</t>
  </si>
  <si>
    <t>Dimensión</t>
  </si>
  <si>
    <t>Nombre Dimensión</t>
  </si>
  <si>
    <t>Temáticas Sectoriales</t>
  </si>
  <si>
    <t>Nombre Temáticas Sectoriales</t>
  </si>
  <si>
    <t>Programa Presupuestario AR</t>
  </si>
  <si>
    <t>Nombre PP AR</t>
  </si>
  <si>
    <t>Meta</t>
  </si>
  <si>
    <t>Unidad de Medida</t>
  </si>
  <si>
    <t>Programado</t>
  </si>
  <si>
    <t>Realizado</t>
  </si>
  <si>
    <t>Programado ANUAL</t>
  </si>
  <si>
    <t>Programado SEMESTRAL</t>
  </si>
  <si>
    <t>050</t>
  </si>
  <si>
    <t>Realizar estudios técnicos sobre la dinámica demográfica y su relación con el desarrollo socioeconómico del estado</t>
  </si>
  <si>
    <t>1</t>
  </si>
  <si>
    <t>Elaborar estudios sobre los diversos indicadores demográficos</t>
  </si>
  <si>
    <t xml:space="preserve">03        </t>
  </si>
  <si>
    <t>Secretaría de Planeación, Administración y Finanzas</t>
  </si>
  <si>
    <t xml:space="preserve">07        </t>
  </si>
  <si>
    <t>Instituto de Información, Estadística y Geográfica del Estado de Jalisco</t>
  </si>
  <si>
    <t>00108</t>
  </si>
  <si>
    <t>Gobierno</t>
  </si>
  <si>
    <t>Coordinación de la Política de Gobierno</t>
  </si>
  <si>
    <t>Población</t>
  </si>
  <si>
    <t>Instituciones confiables y efectivas</t>
  </si>
  <si>
    <t xml:space="preserve">61        </t>
  </si>
  <si>
    <t>Participación ciudadana y gobernanza</t>
  </si>
  <si>
    <t>P</t>
  </si>
  <si>
    <t xml:space="preserve">Planeación, seguimiento y evaluación de políticas públicas                                                                                                                                                                                                     </t>
  </si>
  <si>
    <t>Cubrir con las necesidades de información estadística para el Estado (125)</t>
  </si>
  <si>
    <t>Estudios</t>
  </si>
  <si>
    <t>2</t>
  </si>
  <si>
    <t>Generar estudios de población relacionados con componentes demográficos y  variables sociales, económicas, culturales, políticas y geográficas.</t>
  </si>
  <si>
    <t>3</t>
  </si>
  <si>
    <t>Administrar y actualizar los sistemas de información sociodemográficos del COEPO.</t>
  </si>
  <si>
    <t>Mantener actualizada y disponible la información en los sistemas (100)</t>
  </si>
  <si>
    <t>Actualización</t>
  </si>
  <si>
    <t>4</t>
  </si>
  <si>
    <t>Garantizar que el equipo técnico especializado en sistemas y geomántica desarrolle herramientas que faciliten el desarrollo sociodemográfico del estado.</t>
  </si>
  <si>
    <t>Instituto de Información Estadística y Geográfica del Estado de Jalisco</t>
  </si>
  <si>
    <t>Mantener actualizados y disponibles los sistemas de información georeferenciados (6)</t>
  </si>
  <si>
    <t>Sistema</t>
  </si>
  <si>
    <t>067</t>
  </si>
  <si>
    <t>Información territorial para la planeación del desarrollo y la toma de decisiones</t>
  </si>
  <si>
    <t>Desarrollo de metodologías, estudios territoriales y documentos normativos</t>
  </si>
  <si>
    <t>Territorio</t>
  </si>
  <si>
    <t>Entorno y vida sustentable</t>
  </si>
  <si>
    <t xml:space="preserve">15        </t>
  </si>
  <si>
    <t>Planeación urbana y territorial</t>
  </si>
  <si>
    <t xml:space="preserve">M </t>
  </si>
  <si>
    <t xml:space="preserve">Apoyo al proceso presupuestario y para mejorar la eficiencia institucional                                                                                                                                                                                     </t>
  </si>
  <si>
    <t>100% de las metas programadas de estudios, análisis, metodologías y documentos normativos realizados (200)</t>
  </si>
  <si>
    <t>Desarrollo de sistemas y plataformas para proporcionar servicios de información</t>
  </si>
  <si>
    <t>100% de las metas programadas en desarrollo o actualización de aplicaciones en línea, sistemas informáticos y plataformas tecnológicas (12)</t>
  </si>
  <si>
    <t>Vinculación interinstitucional y divulgación de estudios</t>
  </si>
  <si>
    <t>100% de las metas programadas en servicios de vinculación y divulgación realizados (138)</t>
  </si>
  <si>
    <t>Vinculación</t>
  </si>
  <si>
    <t>Atención de solicitudes de asesoría e información territorial</t>
  </si>
  <si>
    <t>100% de las metas programadas en atención a solicitudes de asesoría e información territorial (385)</t>
  </si>
  <si>
    <t>Solicitud</t>
  </si>
  <si>
    <t>5</t>
  </si>
  <si>
    <t xml:space="preserve">Generación, integración y actualización de información territorial </t>
  </si>
  <si>
    <t>100% de las metas programadas en generación, integración y actualización de información (13)</t>
  </si>
  <si>
    <t>Capas de Información</t>
  </si>
  <si>
    <t>6</t>
  </si>
  <si>
    <t>Difusión de información, análisis y estudios territoriales</t>
  </si>
  <si>
    <t>100% de las metas programadas en servicios de difusión emitidos (100%)</t>
  </si>
  <si>
    <t>Actividad</t>
  </si>
  <si>
    <t>7</t>
  </si>
  <si>
    <t>Capacitación y formación</t>
  </si>
  <si>
    <t>100% de las metas programadas en capacitación, formación y mejora del capital humano en el iTerritorial (238)</t>
  </si>
  <si>
    <t>Personas Capacitadas</t>
  </si>
  <si>
    <t>8</t>
  </si>
  <si>
    <t>Legalidad, transparencia y rendición de cuentas</t>
  </si>
  <si>
    <t>100% de las metas programadas de acuerdos y reportes publicados o entregados (100%)</t>
  </si>
  <si>
    <t>Productos y servicios administrativos</t>
  </si>
  <si>
    <t>247</t>
  </si>
  <si>
    <t>Sistema Estatal de Información Jalisco Inteligencia Económica</t>
  </si>
  <si>
    <t>Consultas especializadas, proyectos, productos y sistemas de información específica solicitadas al SEIJAL, desarrolladas y entregadas al demandante</t>
  </si>
  <si>
    <t>100% (254 solicitudes estimadas)</t>
  </si>
  <si>
    <t>Actividades de difusión, talleres y conferencias sobre información económica impartidas</t>
  </si>
  <si>
    <t>776 actividades de difusión</t>
  </si>
  <si>
    <t>Productos de información socioeconómica generada y actualizada por SEIJAL</t>
  </si>
  <si>
    <t>1 (Por ser índice no aplica unidad de medida)</t>
  </si>
  <si>
    <t>Publicaciones</t>
  </si>
  <si>
    <t>Índice de efectividad en la administración de los recursos del Organismo en apego a la normatividad aplicable, así como en materia de transparencia y rendición de cuentas.</t>
  </si>
  <si>
    <t>Información Estratégica para la Toma de Decisiones</t>
  </si>
  <si>
    <t>Desarrollo de metodologías, análisis y estudios.</t>
  </si>
  <si>
    <t>Desarrollo, administración y operación de sistemas y plataformas para acceder a servicios de información.</t>
  </si>
  <si>
    <t>Vinculación interinstitucional para investigación y  divulgación de estudios y publicación de resultados.</t>
  </si>
  <si>
    <t xml:space="preserve">Generación, integración y actualización de información </t>
  </si>
  <si>
    <t>Atender las necesidades jurídicas, administrativas y de rendición de cuentas del IIEG</t>
  </si>
  <si>
    <t>Instituciones Vinculadas</t>
  </si>
  <si>
    <t>Desarrollo de metodologías, estudios y documentos normativos</t>
  </si>
  <si>
    <t>Estudios elaborados</t>
  </si>
  <si>
    <t>Metodologías desarrolladas</t>
  </si>
  <si>
    <t>Documentos normativos</t>
  </si>
  <si>
    <t>Análisis realizados</t>
  </si>
  <si>
    <t>Productos cartográficos generados</t>
  </si>
  <si>
    <t>Sistemas acualizados</t>
  </si>
  <si>
    <t>Sistemas administrados</t>
  </si>
  <si>
    <t>Sistemas desarrollados en operación</t>
  </si>
  <si>
    <t>Herramientas desarrolladas</t>
  </si>
  <si>
    <t>Aplicaciones publicadas en línea</t>
  </si>
  <si>
    <t>Plataformas desarrolladas</t>
  </si>
  <si>
    <t>Plataformas actualizadas</t>
  </si>
  <si>
    <t>Productos de información estadística actualizados</t>
  </si>
  <si>
    <t>Productos de información estadística generados</t>
  </si>
  <si>
    <t>Actividades de difusión realizadas</t>
  </si>
  <si>
    <t>Talleres realizados</t>
  </si>
  <si>
    <t>Conferencias impartidas</t>
  </si>
  <si>
    <t>Consultas especializadas atendidas</t>
  </si>
  <si>
    <t>Asesorías de información brindadas</t>
  </si>
  <si>
    <t>Solicitudes de información atendidas</t>
  </si>
  <si>
    <t>Reportes de información actualizadas</t>
  </si>
  <si>
    <t>Capas de información integradas</t>
  </si>
  <si>
    <t>Instituciones vinculadas mediante convenio</t>
  </si>
  <si>
    <t>Proyectos especiales desarrollados</t>
  </si>
  <si>
    <t>Productos específicos elaborados a petición de usuarios externos</t>
  </si>
  <si>
    <t>Sistemas desarrollados a petición de usuarios externos</t>
  </si>
  <si>
    <t>Personas capacitadas en cursos impartidos por el IIEG</t>
  </si>
  <si>
    <t>Personas capacitadas en cursos recibidos por personal del IIEG</t>
  </si>
  <si>
    <t>Publicaciones realizadas</t>
  </si>
  <si>
    <t>Productos y servicios administrativos brindados</t>
  </si>
  <si>
    <t>Capas de información generadas, integradas y actualizadas</t>
  </si>
  <si>
    <t>metodologías, análisis y estudios desarrollados</t>
  </si>
  <si>
    <t xml:space="preserve">Sistemas y plataformas para acceder a servicios de información desarrolladas, administradas y en operación. </t>
  </si>
  <si>
    <t>COORDINACIÓN DEL SISTEMA</t>
  </si>
  <si>
    <t>DIRECCIÓN GENERAL</t>
  </si>
  <si>
    <t>UNIDAD DE INFORMACIÓN SOCIODEMOGRÁFICA</t>
  </si>
  <si>
    <t>UNIDAD DE INFORMACIÓN ECONÓMICO FINANCIERA</t>
  </si>
  <si>
    <t>UNIDAD DE INFORMACIÓN GEOGRÁFICO AMBIENTAL</t>
  </si>
  <si>
    <t>UNIDAD DE INFORMACIÓN DE GOBIERNO, SEGURIDAD Y JUSTICIA</t>
  </si>
  <si>
    <t>UNIDAD DE TECNOLOGÍAS DE INFORMACIÓN</t>
  </si>
  <si>
    <t>UNIDAD DE ASUNTOS JURÍDICOS</t>
  </si>
  <si>
    <t>UNIDAD ADMINISTRATIVA</t>
  </si>
  <si>
    <t>Cálculo de indicadores MIDE Jalisco</t>
  </si>
  <si>
    <t>Atención de las necesidades jurídicas, administrativas y de rendición de cuentas del IIEG</t>
  </si>
  <si>
    <t>Actividades de equipamiento y soporte tecnológico</t>
  </si>
  <si>
    <t>Actividades para la operación y aprovechamiento óptimo de los sistemas</t>
  </si>
  <si>
    <t>Proyectos articulados en las regiones</t>
  </si>
  <si>
    <t>Capas de información territorial generadas</t>
  </si>
  <si>
    <t xml:space="preserve">Productos de información socioeconómica generada y actualizada </t>
  </si>
  <si>
    <t>Estudios elaborados sobre los diversos indicadores demográficos</t>
  </si>
  <si>
    <t>Capas de información actualizadas en sistemas del Instituto</t>
  </si>
  <si>
    <t xml:space="preserve">Representación y asesoría legal ante autoridades y particulares </t>
  </si>
  <si>
    <t>Atención de auditorías internas y externas que le sean practicadas al IIEG</t>
  </si>
  <si>
    <t>Actividades de evaluación del desempeño del IIEG</t>
  </si>
  <si>
    <t>Índice de efectividad en la administración de los recursos</t>
  </si>
  <si>
    <t>Sesiones coordinadas de los órganos colegiados del Instituto</t>
  </si>
  <si>
    <t xml:space="preserve">Solicitudes de Transparencia tramitadas y resueltas </t>
  </si>
  <si>
    <t>Reportes e informes emitidos para las autoridades</t>
  </si>
  <si>
    <t>Actividades de mantenimiento preventivo de bienes muebles e inmuebles</t>
  </si>
  <si>
    <t>Horas dedicadas a formación y capacitación de los integrantes del IIEG</t>
  </si>
  <si>
    <t>ÓRGANO INTERNO DE CONTROL Y VIGILANCIA</t>
  </si>
  <si>
    <t>SEGUIMIENTO PROGRAMÁTICO 2014
Instituto de Información Estadística y Geográfica del Estado de Jalisco</t>
  </si>
  <si>
    <t xml:space="preserve">Programado </t>
  </si>
  <si>
    <t>Sistemas actualizados</t>
  </si>
  <si>
    <t xml:space="preserve">Personas capacitadas en cursos impartidos por el IIEG </t>
  </si>
  <si>
    <t>Documentos normativos, lineamientos técnicos y términos de referencia</t>
  </si>
  <si>
    <t>Participación en grupos interinstitucionales</t>
  </si>
  <si>
    <t>Participación en grupos de trabajo interinstitucional</t>
  </si>
  <si>
    <t>Participacón en grupos de trabajo interinstitucional</t>
  </si>
  <si>
    <t>Programado Primer Semestre</t>
  </si>
  <si>
    <t>Programado Segundo Semestre</t>
  </si>
  <si>
    <t>Programado trimestral</t>
  </si>
  <si>
    <t>El Instituto de Información Estadística y Geográfica se creó el 7 de Diciembre de 2013 con la publicación de su Ley Orgánica, la cual ordena en el artículo QUINTO TRANSITORIO, la fusión de los organismos públicos descentralizados denominados: Sistema de Información y Análisis de Coyuntura del Gobierno del Estado de Jalisco, también conocido como Sistema Estatal de Información Jalisco (SEIJAL), Instituto de Información Territorial del Estado de Jalisco (IITEJ),  y el órgano desconcentrado denominado Consejo Estatal de Población (COEPO). 
El IIEG nace a la vida jurídica el día 11 de Marzo de 2014, con la instalación y sesión de su Junta de Gobierno, y formaliza actividades de manera integrada a partir del 1° de julio del año en curso. Durante el primer semestre del 2014, cada organismo contaba con un programa presupuestario que, una vez formalizada la fusión, se integró en el nuevo Programa Presupuestario 079, "Información Estratégica para la Toma de Decisiones". Por lo anterior, a partir del tercer trimestre, sólo se reportará avance en el Programa en comento.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</si>
</sst>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_ ;[Red]\-#,##0\ "/>
    <numFmt numFmtId="165" formatCode="00000"/>
    <numFmt numFmtId="166" formatCode="000"/>
  </numFmts>
  <fonts count="19" x14ac:knownFonts="1">
    <font>
      <sz val="11"/>
      <color theme="1"/>
      <name val="Calibri"/>
      <family val="2"/>
      <scheme val="minor"/>
    </font>
    <font>
      <sz val="11"/>
      <color theme="1"/>
      <name val="Calibri"/>
      <family val="2"/>
      <scheme val="minor"/>
    </font>
    <font>
      <b/>
      <sz val="20"/>
      <name val="Tahoma"/>
      <family val="2"/>
    </font>
    <font>
      <sz val="20"/>
      <name val="Arial"/>
      <family val="2"/>
    </font>
    <font>
      <b/>
      <sz val="11"/>
      <name val="Tahoma"/>
      <family val="2"/>
    </font>
    <font>
      <b/>
      <sz val="10"/>
      <name val="Arial"/>
      <family val="2"/>
    </font>
    <font>
      <b/>
      <sz val="11"/>
      <color theme="0"/>
      <name val="Arial"/>
      <family val="2"/>
    </font>
    <font>
      <b/>
      <sz val="9"/>
      <color theme="0"/>
      <name val="Arial"/>
      <family val="2"/>
    </font>
    <font>
      <sz val="11"/>
      <name val="Arial"/>
      <family val="2"/>
    </font>
    <font>
      <sz val="11"/>
      <color theme="1"/>
      <name val="Arial"/>
      <family val="2"/>
    </font>
    <font>
      <b/>
      <sz val="11"/>
      <color theme="1"/>
      <name val="Calibri"/>
      <family val="2"/>
      <scheme val="minor"/>
    </font>
    <font>
      <b/>
      <sz val="11"/>
      <color theme="0" tint="-4.9989318521683403E-2"/>
      <name val="Calibri"/>
      <family val="2"/>
      <scheme val="minor"/>
    </font>
    <font>
      <b/>
      <sz val="11"/>
      <name val="Calibri"/>
      <family val="2"/>
      <scheme val="minor"/>
    </font>
    <font>
      <sz val="10"/>
      <name val="Arial"/>
      <family val="2"/>
    </font>
    <font>
      <b/>
      <sz val="11"/>
      <color theme="0"/>
      <name val="Calibri"/>
      <family val="2"/>
      <scheme val="minor"/>
    </font>
    <font>
      <sz val="11"/>
      <name val="Calibri"/>
      <family val="2"/>
      <scheme val="minor"/>
    </font>
    <font>
      <b/>
      <sz val="9"/>
      <color indexed="81"/>
      <name val="Tahoma"/>
      <family val="2"/>
    </font>
    <font>
      <sz val="9"/>
      <color indexed="81"/>
      <name val="Tahoma"/>
      <family val="2"/>
    </font>
    <font>
      <sz val="14"/>
      <color theme="1"/>
      <name val="Calibri"/>
      <family val="2"/>
      <scheme val="minor"/>
    </font>
  </fonts>
  <fills count="22">
    <fill>
      <patternFill patternType="none"/>
    </fill>
    <fill>
      <patternFill patternType="gray125"/>
    </fill>
    <fill>
      <gradientFill degree="225">
        <stop position="0">
          <color rgb="FF006600"/>
        </stop>
        <stop position="1">
          <color theme="1"/>
        </stop>
      </gradientFill>
    </fill>
    <fill>
      <patternFill patternType="solid">
        <fgColor theme="1"/>
        <bgColor auto="1"/>
      </patternFill>
    </fill>
    <fill>
      <gradientFill degree="225">
        <stop position="0">
          <color rgb="FF006600"/>
        </stop>
        <stop position="1">
          <color rgb="FF00B050"/>
        </stop>
      </gradientFill>
    </fill>
    <fill>
      <patternFill patternType="solid">
        <fgColor theme="0" tint="-0.499984740745262"/>
        <bgColor indexed="64"/>
      </patternFill>
    </fill>
    <fill>
      <patternFill patternType="solid">
        <fgColor theme="6" tint="0.79998168889431442"/>
        <bgColor indexed="64"/>
      </patternFill>
    </fill>
    <fill>
      <patternFill patternType="solid">
        <fgColor theme="1"/>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rgb="FFCCCCFF"/>
        <bgColor indexed="64"/>
      </patternFill>
    </fill>
    <fill>
      <patternFill patternType="solid">
        <fgColor theme="0" tint="-0.34998626667073579"/>
        <bgColor indexed="64"/>
      </patternFill>
    </fill>
    <fill>
      <patternFill patternType="solid">
        <fgColor rgb="FFCCFF99"/>
        <bgColor indexed="64"/>
      </patternFill>
    </fill>
    <fill>
      <patternFill patternType="solid">
        <fgColor rgb="FFFFCDED"/>
        <bgColor indexed="64"/>
      </patternFill>
    </fill>
    <fill>
      <patternFill patternType="solid">
        <fgColor theme="9" tint="0.79998168889431442"/>
        <bgColor indexed="64"/>
      </patternFill>
    </fill>
    <fill>
      <patternFill patternType="solid">
        <fgColor rgb="FFFFCCFF"/>
        <bgColor indexed="64"/>
      </patternFill>
    </fill>
    <fill>
      <patternFill patternType="solid">
        <fgColor rgb="FFFF0000"/>
        <bgColor indexed="64"/>
      </patternFill>
    </fill>
    <fill>
      <patternFill patternType="solid">
        <fgColor rgb="FFFFFF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8"/>
      </left>
      <right/>
      <top style="thin">
        <color indexed="8"/>
      </top>
      <bottom/>
      <diagonal/>
    </border>
    <border>
      <left style="thin">
        <color theme="0"/>
      </left>
      <right style="thin">
        <color theme="0"/>
      </right>
      <top style="thin">
        <color auto="1"/>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8"/>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9">
    <xf numFmtId="0" fontId="0" fillId="0" borderId="0"/>
    <xf numFmtId="0" fontId="1" fillId="0" borderId="0"/>
    <xf numFmtId="0" fontId="13" fillId="0" borderId="0"/>
    <xf numFmtId="0" fontId="1" fillId="0" borderId="0"/>
    <xf numFmtId="0" fontId="13"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226">
    <xf numFmtId="0" fontId="0" fillId="0" borderId="0" xfId="0"/>
    <xf numFmtId="0" fontId="2" fillId="0" borderId="0" xfId="0" applyFont="1" applyAlignment="1"/>
    <xf numFmtId="0" fontId="3" fillId="0" borderId="0" xfId="0" applyFont="1" applyAlignment="1"/>
    <xf numFmtId="0" fontId="0" fillId="0" borderId="0" xfId="0" applyAlignment="1">
      <alignment vertical="center"/>
    </xf>
    <xf numFmtId="0" fontId="0" fillId="0" borderId="1" xfId="0" applyBorder="1" applyAlignment="1">
      <alignment vertical="center"/>
    </xf>
    <xf numFmtId="0" fontId="4" fillId="0" borderId="2" xfId="0" applyFont="1" applyBorder="1" applyAlignment="1">
      <alignment vertical="center"/>
    </xf>
    <xf numFmtId="0" fontId="4" fillId="0" borderId="0" xfId="0" applyFont="1" applyBorder="1" applyAlignment="1">
      <alignment vertical="center"/>
    </xf>
    <xf numFmtId="0" fontId="6" fillId="2" borderId="6" xfId="0" applyFont="1" applyFill="1" applyBorder="1" applyAlignment="1">
      <alignment horizontal="center" vertical="center" wrapText="1"/>
    </xf>
    <xf numFmtId="164" fontId="6" fillId="2" borderId="7"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3" borderId="0" xfId="0" applyFont="1" applyFill="1" applyAlignment="1">
      <alignment horizontal="center" vertical="center"/>
    </xf>
    <xf numFmtId="0" fontId="7" fillId="4" borderId="0" xfId="0" applyFont="1" applyFill="1" applyAlignment="1">
      <alignment horizontal="center" vertical="center"/>
    </xf>
    <xf numFmtId="0" fontId="7" fillId="3" borderId="0" xfId="0" applyFont="1" applyFill="1" applyAlignment="1">
      <alignment horizontal="center" vertical="center" wrapText="1"/>
    </xf>
    <xf numFmtId="0" fontId="7" fillId="5" borderId="0" xfId="0" applyFont="1" applyFill="1" applyAlignment="1">
      <alignment horizontal="center" vertical="center" wrapText="1"/>
    </xf>
    <xf numFmtId="0" fontId="8" fillId="0" borderId="1" xfId="0" applyFont="1" applyBorder="1" applyAlignment="1">
      <alignment horizontal="left" vertical="center"/>
    </xf>
    <xf numFmtId="0" fontId="8" fillId="0" borderId="1" xfId="0" applyFont="1" applyBorder="1" applyAlignment="1">
      <alignment horizontal="left" vertical="center" wrapText="1"/>
    </xf>
    <xf numFmtId="0" fontId="8" fillId="0" borderId="1" xfId="0" applyFont="1" applyFill="1" applyBorder="1" applyAlignment="1">
      <alignment horizontal="left" vertical="center"/>
    </xf>
    <xf numFmtId="0" fontId="8" fillId="0" borderId="8" xfId="0"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8" fillId="0" borderId="1" xfId="0" applyFont="1" applyFill="1" applyBorder="1" applyAlignment="1">
      <alignment vertical="center" wrapText="1"/>
    </xf>
    <xf numFmtId="165" fontId="8" fillId="0" borderId="1" xfId="0" quotePrefix="1" applyNumberFormat="1" applyFont="1" applyFill="1" applyBorder="1" applyAlignment="1">
      <alignment horizontal="left" vertical="center"/>
    </xf>
    <xf numFmtId="0" fontId="8" fillId="0" borderId="1" xfId="0" applyNumberFormat="1" applyFont="1" applyBorder="1" applyAlignment="1">
      <alignment horizontal="left" vertical="center" wrapText="1"/>
    </xf>
    <xf numFmtId="0" fontId="0" fillId="6" borderId="1" xfId="0" applyFill="1" applyBorder="1" applyAlignment="1">
      <alignment vertical="center" wrapText="1"/>
    </xf>
    <xf numFmtId="0" fontId="0" fillId="6" borderId="1" xfId="0" applyFill="1" applyBorder="1" applyAlignment="1">
      <alignment horizontal="left" vertical="center" wrapText="1"/>
    </xf>
    <xf numFmtId="165" fontId="8" fillId="0" borderId="9" xfId="0" applyNumberFormat="1" applyFont="1" applyBorder="1" applyAlignment="1">
      <alignment horizontal="left" vertical="center" wrapText="1"/>
    </xf>
    <xf numFmtId="0" fontId="0" fillId="0" borderId="1" xfId="0" applyFill="1" applyBorder="1" applyAlignment="1">
      <alignment vertical="center"/>
    </xf>
    <xf numFmtId="10" fontId="0" fillId="0" borderId="1" xfId="0" applyNumberFormat="1" applyFill="1" applyBorder="1" applyAlignment="1">
      <alignment vertical="center"/>
    </xf>
    <xf numFmtId="4" fontId="0" fillId="0" borderId="1" xfId="0" applyNumberFormat="1" applyFill="1" applyBorder="1" applyAlignment="1">
      <alignment vertical="center"/>
    </xf>
    <xf numFmtId="0" fontId="8"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0" xfId="0" applyNumberFormat="1" applyFont="1" applyBorder="1" applyAlignment="1">
      <alignment horizontal="left" vertical="center" wrapText="1"/>
    </xf>
    <xf numFmtId="0" fontId="0" fillId="6" borderId="1" xfId="0" applyFill="1" applyBorder="1" applyAlignment="1">
      <alignment vertical="center"/>
    </xf>
    <xf numFmtId="0" fontId="8" fillId="0" borderId="9" xfId="0" applyFont="1" applyBorder="1" applyAlignment="1">
      <alignment horizontal="left" vertical="center" wrapText="1"/>
    </xf>
    <xf numFmtId="0" fontId="8" fillId="0" borderId="9" xfId="0" applyFont="1" applyFill="1" applyBorder="1" applyAlignment="1">
      <alignment horizontal="left" vertical="center"/>
    </xf>
    <xf numFmtId="0" fontId="8" fillId="0" borderId="10" xfId="0" applyFont="1" applyFill="1" applyBorder="1" applyAlignment="1">
      <alignment horizontal="left" vertical="center" wrapText="1"/>
    </xf>
    <xf numFmtId="165" fontId="8" fillId="0" borderId="11" xfId="0" applyNumberFormat="1" applyFont="1" applyBorder="1" applyAlignment="1">
      <alignment horizontal="left" vertical="center" wrapText="1"/>
    </xf>
    <xf numFmtId="9" fontId="0" fillId="6" borderId="1" xfId="0" applyNumberFormat="1" applyFill="1" applyBorder="1" applyAlignment="1">
      <alignment horizontal="left" vertical="center"/>
    </xf>
    <xf numFmtId="10" fontId="0" fillId="0" borderId="1" xfId="0" applyNumberFormat="1" applyBorder="1" applyAlignment="1">
      <alignment vertical="center"/>
    </xf>
    <xf numFmtId="9" fontId="0" fillId="0" borderId="1" xfId="0" applyNumberFormat="1" applyBorder="1" applyAlignment="1">
      <alignment vertical="center"/>
    </xf>
    <xf numFmtId="166" fontId="8" fillId="0" borderId="1" xfId="0" applyNumberFormat="1" applyFont="1" applyBorder="1" applyAlignment="1">
      <alignment horizontal="left" vertical="center"/>
    </xf>
    <xf numFmtId="165" fontId="8" fillId="0" borderId="1" xfId="0" applyNumberFormat="1" applyFont="1" applyBorder="1" applyAlignment="1">
      <alignment horizontal="left" vertical="center" wrapText="1"/>
    </xf>
    <xf numFmtId="0" fontId="0" fillId="7" borderId="0" xfId="0" applyFill="1" applyAlignment="1">
      <alignment vertical="center"/>
    </xf>
    <xf numFmtId="0" fontId="0" fillId="0" borderId="1" xfId="0" applyBorder="1"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10" fillId="0" borderId="0" xfId="0" applyFont="1" applyAlignment="1">
      <alignment horizontal="center" vertical="center" wrapText="1"/>
    </xf>
    <xf numFmtId="0" fontId="10" fillId="17" borderId="1" xfId="0" applyFont="1" applyFill="1" applyBorder="1" applyAlignment="1">
      <alignment horizontal="center" vertical="center" wrapText="1"/>
    </xf>
    <xf numFmtId="0" fontId="10" fillId="13" borderId="1" xfId="0" applyFont="1" applyFill="1" applyBorder="1" applyAlignment="1">
      <alignment horizontal="center" vertical="center" wrapText="1"/>
    </xf>
    <xf numFmtId="0" fontId="10" fillId="16" borderId="1" xfId="0" applyFont="1" applyFill="1" applyBorder="1" applyAlignment="1">
      <alignment horizontal="center" vertical="center" wrapText="1"/>
    </xf>
    <xf numFmtId="0" fontId="12" fillId="14" borderId="1" xfId="0" applyFont="1" applyFill="1" applyBorder="1" applyAlignment="1">
      <alignment horizontal="center" vertical="center" wrapText="1"/>
    </xf>
    <xf numFmtId="0" fontId="10" fillId="18"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10" fillId="10" borderId="1" xfId="0" applyFont="1" applyFill="1" applyBorder="1" applyAlignment="1">
      <alignment horizontal="left" vertical="center" wrapText="1"/>
    </xf>
    <xf numFmtId="0" fontId="10" fillId="12" borderId="0" xfId="0" applyFont="1" applyFill="1" applyAlignment="1">
      <alignment horizontal="center" vertical="center" wrapText="1"/>
    </xf>
    <xf numFmtId="0" fontId="10" fillId="15" borderId="1"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0" fillId="10" borderId="1" xfId="0" applyFont="1" applyFill="1" applyBorder="1" applyAlignment="1">
      <alignment horizontal="left" vertical="center" wrapText="1"/>
    </xf>
    <xf numFmtId="0" fontId="0" fillId="15" borderId="1" xfId="0" applyFill="1" applyBorder="1" applyAlignment="1">
      <alignment horizontal="left" vertical="center" wrapText="1"/>
    </xf>
    <xf numFmtId="0" fontId="0" fillId="12" borderId="12" xfId="0" applyFill="1" applyBorder="1" applyAlignment="1">
      <alignment horizontal="left" vertical="center" wrapText="1"/>
    </xf>
    <xf numFmtId="0" fontId="0" fillId="15" borderId="14" xfId="0" applyFill="1" applyBorder="1" applyAlignment="1">
      <alignment horizontal="left" vertical="center" wrapText="1"/>
    </xf>
    <xf numFmtId="0" fontId="0" fillId="15" borderId="12" xfId="0" applyFill="1" applyBorder="1" applyAlignment="1">
      <alignment horizontal="left" vertical="center" wrapText="1"/>
    </xf>
    <xf numFmtId="0" fontId="7" fillId="3" borderId="0" xfId="0" applyFont="1" applyFill="1" applyBorder="1" applyAlignment="1">
      <alignment horizontal="center" vertical="center"/>
    </xf>
    <xf numFmtId="0" fontId="7" fillId="4" borderId="0" xfId="0" applyFont="1" applyFill="1" applyBorder="1" applyAlignment="1">
      <alignment horizontal="center" vertical="center"/>
    </xf>
    <xf numFmtId="0" fontId="7" fillId="3" borderId="0" xfId="0" applyFont="1" applyFill="1" applyBorder="1" applyAlignment="1">
      <alignment horizontal="center" vertical="center" wrapText="1"/>
    </xf>
    <xf numFmtId="0" fontId="7" fillId="4" borderId="19" xfId="0" applyFont="1" applyFill="1" applyBorder="1" applyAlignment="1">
      <alignment horizontal="center" vertical="center"/>
    </xf>
    <xf numFmtId="0" fontId="0" fillId="7" borderId="25" xfId="0" applyFill="1" applyBorder="1" applyAlignment="1">
      <alignment vertical="center"/>
    </xf>
    <xf numFmtId="0" fontId="0" fillId="7" borderId="26" xfId="0" applyFill="1" applyBorder="1" applyAlignment="1">
      <alignment vertical="center"/>
    </xf>
    <xf numFmtId="0" fontId="0" fillId="12" borderId="1" xfId="0" applyFill="1" applyBorder="1" applyAlignment="1">
      <alignment vertical="center"/>
    </xf>
    <xf numFmtId="0" fontId="0" fillId="12" borderId="1" xfId="0" applyFont="1" applyFill="1" applyBorder="1" applyAlignment="1">
      <alignment vertical="center"/>
    </xf>
    <xf numFmtId="0" fontId="0" fillId="13" borderId="1" xfId="0" applyFill="1" applyBorder="1" applyAlignment="1">
      <alignment horizontal="left" vertical="center" wrapText="1"/>
    </xf>
    <xf numFmtId="0" fontId="0" fillId="13" borderId="1" xfId="0" applyFill="1" applyBorder="1" applyAlignment="1">
      <alignment vertical="center"/>
    </xf>
    <xf numFmtId="0" fontId="10" fillId="13" borderId="1" xfId="0" applyFont="1" applyFill="1" applyBorder="1" applyAlignment="1">
      <alignment vertical="center"/>
    </xf>
    <xf numFmtId="0" fontId="0" fillId="13" borderId="1" xfId="0" applyFont="1" applyFill="1" applyBorder="1" applyAlignment="1">
      <alignment vertical="center"/>
    </xf>
    <xf numFmtId="0" fontId="0" fillId="12" borderId="1" xfId="0" applyFill="1" applyBorder="1" applyAlignment="1">
      <alignment horizontal="left" vertical="center" wrapText="1"/>
    </xf>
    <xf numFmtId="0" fontId="0" fillId="5" borderId="1" xfId="0" applyFill="1" applyBorder="1" applyAlignment="1">
      <alignment vertical="center"/>
    </xf>
    <xf numFmtId="0" fontId="0" fillId="12" borderId="14" xfId="0" applyFill="1" applyBorder="1" applyAlignment="1">
      <alignment horizontal="left" vertical="center" wrapText="1"/>
    </xf>
    <xf numFmtId="0" fontId="15" fillId="15" borderId="14" xfId="0" applyFont="1" applyFill="1" applyBorder="1" applyAlignment="1">
      <alignment horizontal="left" vertical="center" wrapText="1"/>
    </xf>
    <xf numFmtId="0" fontId="0" fillId="0" borderId="1" xfId="0" applyFill="1" applyBorder="1" applyAlignment="1">
      <alignment horizontal="left" vertical="center" wrapText="1"/>
    </xf>
    <xf numFmtId="0" fontId="0" fillId="18" borderId="1" xfId="0" applyFill="1" applyBorder="1" applyAlignment="1">
      <alignment horizontal="left" vertical="center" wrapText="1"/>
    </xf>
    <xf numFmtId="0" fontId="0" fillId="18" borderId="1" xfId="0" applyFill="1" applyBorder="1" applyAlignment="1">
      <alignment vertical="center"/>
    </xf>
    <xf numFmtId="10" fontId="0" fillId="18" borderId="1" xfId="0" applyNumberFormat="1" applyFill="1" applyBorder="1" applyAlignment="1">
      <alignment vertical="center"/>
    </xf>
    <xf numFmtId="0" fontId="0" fillId="16" borderId="1" xfId="0" applyFill="1" applyBorder="1" applyAlignment="1">
      <alignment vertical="center"/>
    </xf>
    <xf numFmtId="0" fontId="0" fillId="16" borderId="1" xfId="0" applyFill="1" applyBorder="1" applyAlignment="1">
      <alignment horizontal="left" vertical="center" wrapText="1"/>
    </xf>
    <xf numFmtId="0" fontId="0" fillId="16" borderId="1" xfId="0" applyFill="1" applyBorder="1" applyAlignment="1">
      <alignment horizontal="right" vertical="center" wrapText="1"/>
    </xf>
    <xf numFmtId="0" fontId="0" fillId="16" borderId="1" xfId="0" applyFill="1" applyBorder="1" applyAlignment="1">
      <alignment horizontal="right" vertical="center"/>
    </xf>
    <xf numFmtId="0" fontId="0" fillId="0" borderId="0" xfId="0" applyAlignment="1">
      <alignment horizontal="right" vertical="center" wrapText="1"/>
    </xf>
    <xf numFmtId="10" fontId="0" fillId="16" borderId="1" xfId="0" applyNumberFormat="1" applyFill="1" applyBorder="1" applyAlignment="1">
      <alignment vertical="center"/>
    </xf>
    <xf numFmtId="0" fontId="0" fillId="14" borderId="1" xfId="0" applyFill="1" applyBorder="1" applyAlignment="1">
      <alignment horizontal="left" vertical="center" wrapText="1"/>
    </xf>
    <xf numFmtId="0" fontId="0" fillId="14" borderId="1" xfId="0" applyFill="1" applyBorder="1" applyAlignment="1">
      <alignment vertical="center"/>
    </xf>
    <xf numFmtId="0" fontId="0" fillId="15" borderId="14" xfId="0" applyFill="1" applyBorder="1" applyAlignment="1">
      <alignment horizontal="center" vertical="center"/>
    </xf>
    <xf numFmtId="0" fontId="0" fillId="15" borderId="21" xfId="0" applyFill="1" applyBorder="1" applyAlignment="1">
      <alignment horizontal="center" vertical="center"/>
    </xf>
    <xf numFmtId="0" fontId="0" fillId="12" borderId="1" xfId="0" applyFill="1" applyBorder="1" applyAlignment="1">
      <alignment horizontal="center" vertical="center"/>
    </xf>
    <xf numFmtId="0" fontId="0" fillId="12" borderId="22" xfId="0" applyFill="1" applyBorder="1" applyAlignment="1">
      <alignment horizontal="center" vertical="center"/>
    </xf>
    <xf numFmtId="0" fontId="0" fillId="15" borderId="1" xfId="0" applyFill="1" applyBorder="1" applyAlignment="1">
      <alignment horizontal="center" vertical="center"/>
    </xf>
    <xf numFmtId="0" fontId="0" fillId="15" borderId="12" xfId="0" applyFill="1" applyBorder="1" applyAlignment="1">
      <alignment horizontal="center" vertical="center"/>
    </xf>
    <xf numFmtId="0" fontId="0" fillId="12" borderId="14" xfId="0" applyFill="1" applyBorder="1" applyAlignment="1">
      <alignment horizontal="center" vertical="center"/>
    </xf>
    <xf numFmtId="0" fontId="0" fillId="12" borderId="21" xfId="0" applyFill="1" applyBorder="1" applyAlignment="1">
      <alignment horizontal="center" vertical="center"/>
    </xf>
    <xf numFmtId="10" fontId="0" fillId="12" borderId="1" xfId="0" applyNumberFormat="1" applyFill="1" applyBorder="1" applyAlignment="1">
      <alignment horizontal="center" vertical="center"/>
    </xf>
    <xf numFmtId="4" fontId="0" fillId="12" borderId="22" xfId="0" applyNumberFormat="1" applyFill="1" applyBorder="1" applyAlignment="1">
      <alignment horizontal="center" vertical="center"/>
    </xf>
    <xf numFmtId="0" fontId="0" fillId="12" borderId="12" xfId="0" applyFill="1" applyBorder="1" applyAlignment="1">
      <alignment horizontal="center" vertical="center"/>
    </xf>
    <xf numFmtId="10" fontId="0" fillId="12" borderId="12" xfId="0" applyNumberFormat="1" applyFill="1" applyBorder="1" applyAlignment="1">
      <alignment horizontal="center" vertical="center"/>
    </xf>
    <xf numFmtId="4" fontId="0" fillId="12" borderId="23" xfId="0" applyNumberFormat="1" applyFill="1" applyBorder="1" applyAlignment="1">
      <alignment horizontal="center" vertical="center"/>
    </xf>
    <xf numFmtId="10" fontId="0" fillId="12" borderId="14" xfId="0" applyNumberFormat="1" applyFill="1" applyBorder="1" applyAlignment="1">
      <alignment horizontal="center" vertical="center"/>
    </xf>
    <xf numFmtId="4" fontId="0" fillId="12" borderId="21" xfId="0" applyNumberFormat="1" applyFill="1" applyBorder="1" applyAlignment="1">
      <alignment horizontal="center" vertical="center"/>
    </xf>
    <xf numFmtId="0" fontId="0" fillId="12" borderId="23" xfId="0" applyFill="1" applyBorder="1" applyAlignment="1">
      <alignment horizontal="center" vertical="center"/>
    </xf>
    <xf numFmtId="0" fontId="15" fillId="15" borderId="14" xfId="0" applyFont="1" applyFill="1" applyBorder="1" applyAlignment="1">
      <alignment horizontal="center" vertical="center"/>
    </xf>
    <xf numFmtId="0" fontId="0" fillId="7" borderId="26" xfId="0" applyFill="1" applyBorder="1" applyAlignment="1">
      <alignment horizontal="center" vertical="center"/>
    </xf>
    <xf numFmtId="0" fontId="0" fillId="7" borderId="27" xfId="0" applyFill="1" applyBorder="1" applyAlignment="1">
      <alignment horizontal="center" vertical="center"/>
    </xf>
    <xf numFmtId="0" fontId="0" fillId="0" borderId="0" xfId="0" applyAlignment="1">
      <alignment horizontal="center" vertical="center"/>
    </xf>
    <xf numFmtId="0" fontId="0" fillId="15" borderId="32" xfId="0" applyFill="1" applyBorder="1" applyAlignment="1">
      <alignment horizontal="left" vertical="center" wrapText="1"/>
    </xf>
    <xf numFmtId="0" fontId="0" fillId="15" borderId="32" xfId="0" applyFill="1" applyBorder="1" applyAlignment="1">
      <alignment horizontal="center" vertical="center"/>
    </xf>
    <xf numFmtId="10" fontId="0" fillId="13" borderId="1" xfId="0" applyNumberFormat="1" applyFill="1" applyBorder="1" applyAlignment="1">
      <alignment vertical="center"/>
    </xf>
    <xf numFmtId="0" fontId="0" fillId="14" borderId="1" xfId="0" applyFill="1" applyBorder="1" applyAlignment="1">
      <alignment horizontal="center" vertical="center"/>
    </xf>
    <xf numFmtId="0" fontId="0" fillId="14" borderId="14" xfId="0" applyFill="1" applyBorder="1" applyAlignment="1">
      <alignment horizontal="center" vertical="center"/>
    </xf>
    <xf numFmtId="0" fontId="0" fillId="14" borderId="21" xfId="0" applyFill="1" applyBorder="1" applyAlignment="1">
      <alignment horizontal="center" vertical="center"/>
    </xf>
    <xf numFmtId="0" fontId="0" fillId="19" borderId="1" xfId="0" applyFill="1" applyBorder="1" applyAlignment="1">
      <alignment vertical="center"/>
    </xf>
    <xf numFmtId="1" fontId="0" fillId="0" borderId="1" xfId="8" applyNumberFormat="1" applyFont="1" applyFill="1" applyBorder="1" applyAlignment="1">
      <alignment vertical="center"/>
    </xf>
    <xf numFmtId="1" fontId="0" fillId="0" borderId="1" xfId="0" applyNumberFormat="1" applyFill="1" applyBorder="1" applyAlignment="1">
      <alignment vertical="center"/>
    </xf>
    <xf numFmtId="1" fontId="0" fillId="0" borderId="1" xfId="0" applyNumberFormat="1" applyBorder="1" applyAlignment="1">
      <alignment vertical="center"/>
    </xf>
    <xf numFmtId="0" fontId="0" fillId="19" borderId="1" xfId="0" applyFill="1" applyBorder="1" applyAlignment="1">
      <alignment horizontal="left" vertical="center" wrapText="1"/>
    </xf>
    <xf numFmtId="1" fontId="0" fillId="19" borderId="1" xfId="0" applyNumberFormat="1" applyFill="1" applyBorder="1" applyAlignment="1">
      <alignment vertical="center"/>
    </xf>
    <xf numFmtId="0" fontId="0" fillId="19" borderId="14" xfId="0" applyFill="1" applyBorder="1" applyAlignment="1">
      <alignment horizontal="center" vertical="center"/>
    </xf>
    <xf numFmtId="0" fontId="0" fillId="19" borderId="21" xfId="0" applyFill="1" applyBorder="1" applyAlignment="1">
      <alignment horizontal="center" vertical="center"/>
    </xf>
    <xf numFmtId="1" fontId="0" fillId="19" borderId="1" xfId="8" applyNumberFormat="1" applyFont="1" applyFill="1" applyBorder="1" applyAlignment="1">
      <alignment vertical="center"/>
    </xf>
    <xf numFmtId="0" fontId="0" fillId="12" borderId="14" xfId="0" applyFill="1" applyBorder="1" applyAlignment="1">
      <alignment horizontal="right" vertical="center"/>
    </xf>
    <xf numFmtId="1" fontId="0" fillId="12" borderId="1" xfId="0" applyNumberFormat="1" applyFill="1" applyBorder="1" applyAlignment="1">
      <alignment vertical="center"/>
    </xf>
    <xf numFmtId="0" fontId="10" fillId="10" borderId="18" xfId="0" applyFont="1" applyFill="1" applyBorder="1" applyAlignment="1">
      <alignment vertical="center" wrapText="1"/>
    </xf>
    <xf numFmtId="0" fontId="10" fillId="12" borderId="0" xfId="0" applyFont="1" applyFill="1" applyAlignment="1">
      <alignment horizontal="left" vertical="center" wrapText="1"/>
    </xf>
    <xf numFmtId="0" fontId="10" fillId="10" borderId="1" xfId="0" applyFont="1" applyFill="1" applyBorder="1" applyAlignment="1">
      <alignment vertical="center" wrapText="1"/>
    </xf>
    <xf numFmtId="0" fontId="0" fillId="0" borderId="34" xfId="0" applyBorder="1" applyAlignment="1">
      <alignment horizontal="left" vertical="center" wrapText="1"/>
    </xf>
    <xf numFmtId="0" fontId="0" fillId="0" borderId="34" xfId="0" applyBorder="1" applyAlignment="1">
      <alignment vertical="center"/>
    </xf>
    <xf numFmtId="0" fontId="0" fillId="9" borderId="34" xfId="0" applyFill="1" applyBorder="1" applyAlignment="1">
      <alignment horizontal="left" vertical="center" wrapText="1"/>
    </xf>
    <xf numFmtId="0" fontId="0" fillId="9" borderId="34" xfId="0" applyFill="1" applyBorder="1" applyAlignment="1">
      <alignment vertical="center"/>
    </xf>
    <xf numFmtId="0" fontId="0" fillId="12" borderId="34" xfId="0" applyFill="1" applyBorder="1" applyAlignment="1">
      <alignment horizontal="left" vertical="center" wrapText="1"/>
    </xf>
    <xf numFmtId="0" fontId="0" fillId="12" borderId="34" xfId="0" applyFill="1" applyBorder="1" applyAlignment="1">
      <alignment vertical="center"/>
    </xf>
    <xf numFmtId="0" fontId="0" fillId="20" borderId="34" xfId="0" applyFill="1" applyBorder="1" applyAlignment="1">
      <alignment horizontal="left" vertical="center" wrapText="1"/>
    </xf>
    <xf numFmtId="0" fontId="0" fillId="20" borderId="34" xfId="0" applyFill="1" applyBorder="1" applyAlignment="1">
      <alignment vertical="center"/>
    </xf>
    <xf numFmtId="10" fontId="0" fillId="5" borderId="1" xfId="0" applyNumberFormat="1" applyFill="1" applyBorder="1" applyAlignment="1">
      <alignment vertical="center"/>
    </xf>
    <xf numFmtId="0" fontId="0" fillId="21" borderId="34" xfId="0" applyFill="1" applyBorder="1" applyAlignment="1">
      <alignment vertical="center"/>
    </xf>
    <xf numFmtId="10" fontId="0" fillId="0" borderId="34" xfId="0" applyNumberFormat="1" applyBorder="1" applyAlignment="1">
      <alignment vertical="center"/>
    </xf>
    <xf numFmtId="10" fontId="0" fillId="5" borderId="34" xfId="0" applyNumberFormat="1" applyFill="1" applyBorder="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6" fillId="2" borderId="30"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10" fillId="10" borderId="8" xfId="0" applyFont="1" applyFill="1" applyBorder="1" applyAlignment="1">
      <alignment horizontal="left" vertical="center" wrapText="1"/>
    </xf>
    <xf numFmtId="0" fontId="10" fillId="10" borderId="15" xfId="0" applyFont="1" applyFill="1" applyBorder="1" applyAlignment="1">
      <alignment horizontal="left" vertical="center" wrapText="1"/>
    </xf>
    <xf numFmtId="0" fontId="10" fillId="10" borderId="1" xfId="0" applyFont="1" applyFill="1" applyBorder="1" applyAlignment="1">
      <alignment horizontal="left" vertical="center" wrapText="1"/>
    </xf>
    <xf numFmtId="0" fontId="10" fillId="19" borderId="12" xfId="0" applyFont="1" applyFill="1" applyBorder="1" applyAlignment="1">
      <alignment horizontal="center" vertical="center" wrapText="1"/>
    </xf>
    <xf numFmtId="0" fontId="10" fillId="19" borderId="13" xfId="0" applyFont="1" applyFill="1" applyBorder="1" applyAlignment="1">
      <alignment horizontal="center" vertical="center" wrapText="1"/>
    </xf>
    <xf numFmtId="0" fontId="10" fillId="19" borderId="14" xfId="0" applyFont="1" applyFill="1" applyBorder="1" applyAlignment="1">
      <alignment horizontal="center" vertical="center" wrapText="1"/>
    </xf>
    <xf numFmtId="0" fontId="10" fillId="10" borderId="16" xfId="0" applyFont="1" applyFill="1" applyBorder="1" applyAlignment="1">
      <alignment horizontal="left" vertical="center" wrapText="1"/>
    </xf>
    <xf numFmtId="0" fontId="10" fillId="17" borderId="28" xfId="0" applyFont="1" applyFill="1" applyBorder="1" applyAlignment="1">
      <alignment horizontal="center" vertical="center" wrapText="1"/>
    </xf>
    <xf numFmtId="0" fontId="10" fillId="17" borderId="17" xfId="0" applyFont="1" applyFill="1" applyBorder="1" applyAlignment="1">
      <alignment horizontal="center" vertical="center" wrapText="1"/>
    </xf>
    <xf numFmtId="0" fontId="10" fillId="17" borderId="2" xfId="0" applyFont="1" applyFill="1" applyBorder="1" applyAlignment="1">
      <alignment horizontal="center" vertical="center" wrapText="1"/>
    </xf>
    <xf numFmtId="0" fontId="10" fillId="17" borderId="18" xfId="0" applyFont="1" applyFill="1" applyBorder="1" applyAlignment="1">
      <alignment horizontal="center" vertical="center" wrapText="1"/>
    </xf>
    <xf numFmtId="0" fontId="10" fillId="13" borderId="10" xfId="0" applyFont="1" applyFill="1" applyBorder="1" applyAlignment="1">
      <alignment horizontal="center" vertical="center" wrapText="1"/>
    </xf>
    <xf numFmtId="0" fontId="10" fillId="13" borderId="17" xfId="0" applyFont="1" applyFill="1" applyBorder="1" applyAlignment="1">
      <alignment horizontal="center" vertical="center" wrapText="1"/>
    </xf>
    <xf numFmtId="0" fontId="10" fillId="13" borderId="2" xfId="0" applyFont="1" applyFill="1" applyBorder="1" applyAlignment="1">
      <alignment horizontal="center" vertical="center" wrapText="1"/>
    </xf>
    <xf numFmtId="0" fontId="10" fillId="13" borderId="18" xfId="0" applyFont="1" applyFill="1" applyBorder="1" applyAlignment="1">
      <alignment horizontal="center" vertical="center" wrapText="1"/>
    </xf>
    <xf numFmtId="0" fontId="10" fillId="16" borderId="12" xfId="0" applyFont="1" applyFill="1" applyBorder="1" applyAlignment="1">
      <alignment horizontal="center" vertical="center" wrapText="1"/>
    </xf>
    <xf numFmtId="0" fontId="10" fillId="16" borderId="13" xfId="0" applyFont="1" applyFill="1" applyBorder="1" applyAlignment="1">
      <alignment horizontal="center" vertical="center" wrapText="1"/>
    </xf>
    <xf numFmtId="0" fontId="10" fillId="16" borderId="14" xfId="0" applyFont="1" applyFill="1" applyBorder="1" applyAlignment="1">
      <alignment horizontal="center" vertical="center" wrapText="1"/>
    </xf>
    <xf numFmtId="0" fontId="10" fillId="16" borderId="10" xfId="0" applyFont="1" applyFill="1" applyBorder="1" applyAlignment="1">
      <alignment horizontal="center" vertical="center" wrapText="1"/>
    </xf>
    <xf numFmtId="0" fontId="10" fillId="16" borderId="17" xfId="0" applyFont="1" applyFill="1" applyBorder="1" applyAlignment="1">
      <alignment horizontal="center" vertical="center" wrapText="1"/>
    </xf>
    <xf numFmtId="0" fontId="10" fillId="16" borderId="2" xfId="0" applyFont="1" applyFill="1" applyBorder="1" applyAlignment="1">
      <alignment horizontal="center" vertical="center" wrapText="1"/>
    </xf>
    <xf numFmtId="0" fontId="10" fillId="16" borderId="18" xfId="0" applyFont="1" applyFill="1" applyBorder="1" applyAlignment="1">
      <alignment horizontal="center" vertical="center" wrapText="1"/>
    </xf>
    <xf numFmtId="0" fontId="10" fillId="14" borderId="10" xfId="0" applyFont="1" applyFill="1" applyBorder="1" applyAlignment="1">
      <alignment horizontal="center" vertical="center" wrapText="1"/>
    </xf>
    <xf numFmtId="0" fontId="10" fillId="14" borderId="17" xfId="0" applyFont="1" applyFill="1" applyBorder="1" applyAlignment="1">
      <alignment horizontal="center" vertical="center" wrapText="1"/>
    </xf>
    <xf numFmtId="0" fontId="10" fillId="14" borderId="2" xfId="0" applyFont="1" applyFill="1" applyBorder="1" applyAlignment="1">
      <alignment horizontal="center" vertical="center" wrapText="1"/>
    </xf>
    <xf numFmtId="0" fontId="10" fillId="14" borderId="18" xfId="0" applyFont="1" applyFill="1" applyBorder="1" applyAlignment="1">
      <alignment horizontal="center" vertical="center" wrapText="1"/>
    </xf>
    <xf numFmtId="0" fontId="10" fillId="18" borderId="32" xfId="0" applyFont="1" applyFill="1" applyBorder="1" applyAlignment="1">
      <alignment horizontal="center" vertical="center" wrapText="1"/>
    </xf>
    <xf numFmtId="0" fontId="10" fillId="18" borderId="13" xfId="0" applyFont="1" applyFill="1" applyBorder="1" applyAlignment="1">
      <alignment horizontal="center" vertical="center" wrapText="1"/>
    </xf>
    <xf numFmtId="0" fontId="10" fillId="18" borderId="14"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18" borderId="28" xfId="0" applyFont="1" applyFill="1" applyBorder="1" applyAlignment="1">
      <alignment horizontal="center" vertical="center" wrapText="1"/>
    </xf>
    <xf numFmtId="0" fontId="10" fillId="18" borderId="17" xfId="0" applyFont="1" applyFill="1" applyBorder="1" applyAlignment="1">
      <alignment horizontal="center" vertical="center" wrapText="1"/>
    </xf>
    <xf numFmtId="0" fontId="10" fillId="18" borderId="2" xfId="0" applyFont="1" applyFill="1" applyBorder="1" applyAlignment="1">
      <alignment horizontal="center" vertical="center" wrapText="1"/>
    </xf>
    <xf numFmtId="0" fontId="10" fillId="18" borderId="18" xfId="0" applyFont="1" applyFill="1" applyBorder="1" applyAlignment="1">
      <alignment horizontal="center" vertical="center" wrapText="1"/>
    </xf>
    <xf numFmtId="0" fontId="10" fillId="9" borderId="33" xfId="0" applyFont="1" applyFill="1" applyBorder="1" applyAlignment="1">
      <alignment horizontal="center" vertical="center" wrapText="1"/>
    </xf>
    <xf numFmtId="0" fontId="10" fillId="9" borderId="13" xfId="0" applyFont="1" applyFill="1" applyBorder="1" applyAlignment="1">
      <alignment horizontal="center" vertical="center" wrapText="1"/>
    </xf>
    <xf numFmtId="0" fontId="10" fillId="9" borderId="14" xfId="0" applyFont="1" applyFill="1" applyBorder="1" applyAlignment="1">
      <alignment horizontal="center" vertical="center" wrapText="1"/>
    </xf>
    <xf numFmtId="0" fontId="14" fillId="9" borderId="10" xfId="0" applyFont="1" applyFill="1" applyBorder="1" applyAlignment="1">
      <alignment horizontal="center" vertical="center" wrapText="1"/>
    </xf>
    <xf numFmtId="0" fontId="14" fillId="9" borderId="17" xfId="0" applyFont="1" applyFill="1" applyBorder="1" applyAlignment="1">
      <alignment horizontal="center" vertical="center" wrapText="1"/>
    </xf>
    <xf numFmtId="0" fontId="14" fillId="9" borderId="2" xfId="0" applyFont="1" applyFill="1" applyBorder="1" applyAlignment="1">
      <alignment horizontal="center" vertical="center" wrapText="1"/>
    </xf>
    <xf numFmtId="0" fontId="14" fillId="9" borderId="18" xfId="0" applyFont="1" applyFill="1" applyBorder="1" applyAlignment="1">
      <alignment horizontal="center" vertical="center" wrapText="1"/>
    </xf>
    <xf numFmtId="0" fontId="10" fillId="20" borderId="33" xfId="0" applyFont="1" applyFill="1" applyBorder="1" applyAlignment="1">
      <alignment horizontal="center" vertical="center" wrapText="1"/>
    </xf>
    <xf numFmtId="0" fontId="10" fillId="20" borderId="13" xfId="0" applyFont="1" applyFill="1" applyBorder="1" applyAlignment="1">
      <alignment horizontal="center" vertical="center" wrapText="1"/>
    </xf>
    <xf numFmtId="0" fontId="10" fillId="20" borderId="14" xfId="0" applyFont="1" applyFill="1" applyBorder="1" applyAlignment="1">
      <alignment horizontal="center" vertical="center" wrapText="1"/>
    </xf>
    <xf numFmtId="0" fontId="10" fillId="20" borderId="10" xfId="0" applyFont="1" applyFill="1" applyBorder="1" applyAlignment="1">
      <alignment horizontal="center" vertical="center" wrapText="1"/>
    </xf>
    <xf numFmtId="0" fontId="10" fillId="20" borderId="17" xfId="0" applyFont="1" applyFill="1" applyBorder="1" applyAlignment="1">
      <alignment horizontal="center" vertical="center" wrapText="1"/>
    </xf>
    <xf numFmtId="0" fontId="10" fillId="20" borderId="2" xfId="0" applyFont="1" applyFill="1" applyBorder="1" applyAlignment="1">
      <alignment horizontal="center" vertical="center" wrapText="1"/>
    </xf>
    <xf numFmtId="0" fontId="10" fillId="20" borderId="18" xfId="0" applyFont="1" applyFill="1" applyBorder="1" applyAlignment="1">
      <alignment horizontal="center" vertical="center" wrapText="1"/>
    </xf>
    <xf numFmtId="0" fontId="10" fillId="11" borderId="10" xfId="0" applyFont="1" applyFill="1" applyBorder="1" applyAlignment="1">
      <alignment horizontal="center" vertical="center" wrapText="1"/>
    </xf>
    <xf numFmtId="0" fontId="10" fillId="11" borderId="17" xfId="0" applyFont="1" applyFill="1" applyBorder="1" applyAlignment="1">
      <alignment horizontal="center" vertical="center" wrapText="1"/>
    </xf>
    <xf numFmtId="0" fontId="10" fillId="11" borderId="2" xfId="0" applyFont="1" applyFill="1" applyBorder="1" applyAlignment="1">
      <alignment horizontal="center" vertical="center" wrapText="1"/>
    </xf>
    <xf numFmtId="0" fontId="10" fillId="11" borderId="18"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2" xfId="0" applyFont="1" applyFill="1" applyBorder="1" applyAlignment="1">
      <alignment horizontal="center" vertical="center" wrapText="1"/>
    </xf>
    <xf numFmtId="0" fontId="14" fillId="15" borderId="18" xfId="0" applyFont="1" applyFill="1" applyBorder="1" applyAlignment="1">
      <alignment horizontal="center" vertical="center" wrapText="1"/>
    </xf>
    <xf numFmtId="0" fontId="10" fillId="0" borderId="20" xfId="0" applyFont="1" applyBorder="1" applyAlignment="1">
      <alignment horizontal="center" vertical="center" wrapText="1"/>
    </xf>
    <xf numFmtId="0" fontId="10" fillId="0" borderId="24" xfId="0" applyFont="1" applyBorder="1" applyAlignment="1">
      <alignment horizontal="center" vertical="center" wrapText="1"/>
    </xf>
    <xf numFmtId="0" fontId="11" fillId="5" borderId="28" xfId="0" applyFont="1" applyFill="1" applyBorder="1" applyAlignment="1">
      <alignment horizontal="center" vertical="center" wrapText="1"/>
    </xf>
    <xf numFmtId="0" fontId="11" fillId="5" borderId="17" xfId="0" applyFont="1" applyFill="1" applyBorder="1" applyAlignment="1">
      <alignment horizontal="center" vertical="center" wrapText="1"/>
    </xf>
    <xf numFmtId="0" fontId="11" fillId="5" borderId="29" xfId="0" applyFont="1" applyFill="1" applyBorder="1" applyAlignment="1">
      <alignment horizontal="center" vertical="center" wrapText="1"/>
    </xf>
    <xf numFmtId="0" fontId="11" fillId="5" borderId="26" xfId="0" applyFont="1" applyFill="1" applyBorder="1" applyAlignment="1">
      <alignment horizontal="center" vertical="center" wrapText="1"/>
    </xf>
    <xf numFmtId="0" fontId="18" fillId="10" borderId="28" xfId="0" applyFont="1" applyFill="1" applyBorder="1" applyAlignment="1">
      <alignment horizontal="left" vertical="center" wrapText="1"/>
    </xf>
    <xf numFmtId="0" fontId="18" fillId="10" borderId="17" xfId="0" applyFont="1" applyFill="1" applyBorder="1" applyAlignment="1">
      <alignment horizontal="left" vertical="center" wrapText="1"/>
    </xf>
    <xf numFmtId="0" fontId="18" fillId="10" borderId="35" xfId="0" applyFont="1" applyFill="1" applyBorder="1" applyAlignment="1">
      <alignment horizontal="left" vertical="center" wrapText="1"/>
    </xf>
    <xf numFmtId="0" fontId="18" fillId="10" borderId="36" xfId="0" applyFont="1" applyFill="1" applyBorder="1" applyAlignment="1">
      <alignment horizontal="left" vertical="center" wrapText="1"/>
    </xf>
    <xf numFmtId="0" fontId="18" fillId="10" borderId="0" xfId="0" applyFont="1" applyFill="1" applyBorder="1" applyAlignment="1">
      <alignment horizontal="left" vertical="center" wrapText="1"/>
    </xf>
    <xf numFmtId="0" fontId="18" fillId="10" borderId="37" xfId="0" applyFont="1" applyFill="1" applyBorder="1" applyAlignment="1">
      <alignment horizontal="left" vertical="center" wrapText="1"/>
    </xf>
    <xf numFmtId="0" fontId="18" fillId="10" borderId="2" xfId="0" applyFont="1" applyFill="1" applyBorder="1" applyAlignment="1">
      <alignment horizontal="left" vertical="center" wrapText="1"/>
    </xf>
    <xf numFmtId="0" fontId="18" fillId="10" borderId="18" xfId="0" applyFont="1" applyFill="1" applyBorder="1" applyAlignment="1">
      <alignment horizontal="left" vertical="center" wrapText="1"/>
    </xf>
    <xf numFmtId="0" fontId="18" fillId="10" borderId="38" xfId="0" applyFont="1" applyFill="1" applyBorder="1" applyAlignment="1">
      <alignment horizontal="left" vertical="center" wrapText="1"/>
    </xf>
  </cellXfs>
  <cellStyles count="9">
    <cellStyle name="Millares" xfId="8" builtinId="3"/>
    <cellStyle name="Millares 2" xfId="5"/>
    <cellStyle name="Normal" xfId="0" builtinId="0"/>
    <cellStyle name="Normal 2" xfId="1"/>
    <cellStyle name="Normal 2 2" xfId="4"/>
    <cellStyle name="Normal 2 3" xfId="7"/>
    <cellStyle name="Normal 3" xfId="3"/>
    <cellStyle name="Normal 4" xfId="2"/>
    <cellStyle name="Porcentaje 2" xfId="6"/>
  </cellStyles>
  <dxfs count="0"/>
  <tableStyles count="0" defaultTableStyle="TableStyleMedium2" defaultPivotStyle="PivotStyleLight16"/>
  <colors>
    <mruColors>
      <color rgb="FFFFCCFF"/>
      <color rgb="FFFFFFCC"/>
      <color rgb="FFCCCCFF"/>
      <color rgb="FFCCFF99"/>
      <color rgb="FF006666"/>
      <color rgb="FF008080"/>
      <color rgb="FF9933FF"/>
      <color rgb="FFFFCDED"/>
      <color rgb="FFFB8237"/>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2286000</xdr:colOff>
      <xdr:row>0</xdr:row>
      <xdr:rowOff>142875</xdr:rowOff>
    </xdr:from>
    <xdr:to>
      <xdr:col>24</xdr:col>
      <xdr:colOff>533088</xdr:colOff>
      <xdr:row>4</xdr:row>
      <xdr:rowOff>145715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81000" y="142875"/>
          <a:ext cx="3501713" cy="101884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ontserrat/Documentos%20de%20mguevara/_Informes/Seguimiento_MIR2014IIEGno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es4Programas"/>
      <sheetName val="Actividades"/>
      <sheetName val="Sociodemográfica"/>
      <sheetName val="Económicofinanciera"/>
      <sheetName val="Geográficoambiental"/>
      <sheetName val="Gobierno Seguridad y Justicia"/>
      <sheetName val="Tecnologías de Información"/>
      <sheetName val="Coordinación del Sistema"/>
      <sheetName val="Asuntos Jurídicos"/>
      <sheetName val="Administrativa"/>
      <sheetName val="Órgano de Control y Vigilancia"/>
      <sheetName val="Dirección General"/>
      <sheetName val="SumaComp5Para%"/>
    </sheetNames>
    <sheetDataSet>
      <sheetData sheetId="0"/>
      <sheetData sheetId="1"/>
      <sheetData sheetId="2">
        <row r="3">
          <cell r="K3">
            <v>2</v>
          </cell>
          <cell r="L3">
            <v>6</v>
          </cell>
          <cell r="M3">
            <v>1</v>
          </cell>
          <cell r="Q3">
            <v>25</v>
          </cell>
        </row>
        <row r="9">
          <cell r="K9">
            <v>0</v>
          </cell>
          <cell r="L9">
            <v>1</v>
          </cell>
          <cell r="M9">
            <v>0</v>
          </cell>
          <cell r="Q9">
            <v>5</v>
          </cell>
        </row>
        <row r="17">
          <cell r="K17">
            <v>16</v>
          </cell>
          <cell r="L17">
            <v>11</v>
          </cell>
          <cell r="M17">
            <v>12</v>
          </cell>
        </row>
        <row r="37">
          <cell r="K37">
            <v>72</v>
          </cell>
          <cell r="L37">
            <v>32</v>
          </cell>
          <cell r="M37">
            <v>40</v>
          </cell>
        </row>
      </sheetData>
      <sheetData sheetId="3">
        <row r="3">
          <cell r="K3">
            <v>36</v>
          </cell>
          <cell r="L3">
            <v>55</v>
          </cell>
          <cell r="M3">
            <v>35</v>
          </cell>
          <cell r="Q3">
            <v>338</v>
          </cell>
        </row>
        <row r="9">
          <cell r="K9">
            <v>0</v>
          </cell>
          <cell r="L9">
            <v>0</v>
          </cell>
          <cell r="M9">
            <v>0</v>
          </cell>
          <cell r="Q9">
            <v>0</v>
          </cell>
        </row>
        <row r="17">
          <cell r="K17">
            <v>117</v>
          </cell>
          <cell r="L17">
            <v>153</v>
          </cell>
          <cell r="M17">
            <v>128</v>
          </cell>
        </row>
        <row r="37">
          <cell r="K37">
            <v>35</v>
          </cell>
          <cell r="L37">
            <v>41</v>
          </cell>
          <cell r="M37">
            <v>36</v>
          </cell>
        </row>
      </sheetData>
      <sheetData sheetId="4">
        <row r="3">
          <cell r="K3">
            <v>18</v>
          </cell>
          <cell r="L3">
            <v>18</v>
          </cell>
          <cell r="M3">
            <v>29</v>
          </cell>
          <cell r="Q3">
            <v>105</v>
          </cell>
        </row>
        <row r="9">
          <cell r="K9">
            <v>0</v>
          </cell>
          <cell r="L9">
            <v>0</v>
          </cell>
          <cell r="M9">
            <v>0</v>
          </cell>
          <cell r="Q9">
            <v>0</v>
          </cell>
        </row>
        <row r="17">
          <cell r="K17">
            <v>0</v>
          </cell>
          <cell r="L17">
            <v>0</v>
          </cell>
          <cell r="M17">
            <v>30</v>
          </cell>
        </row>
        <row r="37">
          <cell r="K37">
            <v>0</v>
          </cell>
          <cell r="L37">
            <v>49</v>
          </cell>
          <cell r="M37">
            <v>32</v>
          </cell>
        </row>
      </sheetData>
      <sheetData sheetId="5">
        <row r="3">
          <cell r="K3">
            <v>0</v>
          </cell>
          <cell r="L3">
            <v>0</v>
          </cell>
          <cell r="M3">
            <v>0</v>
          </cell>
          <cell r="Q3">
            <v>0</v>
          </cell>
        </row>
        <row r="9">
          <cell r="K9">
            <v>0</v>
          </cell>
          <cell r="L9">
            <v>0</v>
          </cell>
          <cell r="M9">
            <v>0</v>
          </cell>
          <cell r="Q9">
            <v>0</v>
          </cell>
        </row>
        <row r="17">
          <cell r="K17">
            <v>0</v>
          </cell>
          <cell r="L17">
            <v>0</v>
          </cell>
          <cell r="M17">
            <v>0</v>
          </cell>
        </row>
        <row r="37">
          <cell r="K37">
            <v>12</v>
          </cell>
          <cell r="L37">
            <v>20</v>
          </cell>
          <cell r="M37">
            <v>56</v>
          </cell>
        </row>
      </sheetData>
      <sheetData sheetId="6">
        <row r="3">
          <cell r="K3">
            <v>52</v>
          </cell>
          <cell r="L3">
            <v>55</v>
          </cell>
          <cell r="M3">
            <v>55</v>
          </cell>
          <cell r="Q3">
            <v>0</v>
          </cell>
        </row>
        <row r="9">
          <cell r="K9">
            <v>26</v>
          </cell>
          <cell r="L9">
            <v>27</v>
          </cell>
          <cell r="M9">
            <v>27</v>
          </cell>
          <cell r="Q9">
            <v>158</v>
          </cell>
        </row>
        <row r="17">
          <cell r="K17">
            <v>0</v>
          </cell>
          <cell r="L17">
            <v>0</v>
          </cell>
          <cell r="M17">
            <v>0</v>
          </cell>
        </row>
        <row r="37">
          <cell r="K37">
            <v>0</v>
          </cell>
          <cell r="L37">
            <v>256</v>
          </cell>
          <cell r="M37">
            <v>0</v>
          </cell>
        </row>
      </sheetData>
      <sheetData sheetId="7">
        <row r="3">
          <cell r="K3">
            <v>0</v>
          </cell>
          <cell r="L3">
            <v>0</v>
          </cell>
          <cell r="M3">
            <v>0</v>
          </cell>
          <cell r="Q3">
            <v>1</v>
          </cell>
        </row>
        <row r="9">
          <cell r="K9">
            <v>0</v>
          </cell>
          <cell r="L9">
            <v>0</v>
          </cell>
          <cell r="M9">
            <v>0</v>
          </cell>
          <cell r="Q9">
            <v>0</v>
          </cell>
        </row>
        <row r="17">
          <cell r="K17">
            <v>20</v>
          </cell>
          <cell r="L17">
            <v>20</v>
          </cell>
          <cell r="M17">
            <v>13</v>
          </cell>
        </row>
        <row r="37">
          <cell r="K37">
            <v>0</v>
          </cell>
          <cell r="L37">
            <v>0</v>
          </cell>
          <cell r="M37">
            <v>2</v>
          </cell>
        </row>
      </sheetData>
      <sheetData sheetId="8">
        <row r="3">
          <cell r="J3">
            <v>0</v>
          </cell>
          <cell r="K3">
            <v>0</v>
          </cell>
          <cell r="L3">
            <v>0</v>
          </cell>
          <cell r="P3">
            <v>0</v>
          </cell>
        </row>
        <row r="9">
          <cell r="J9">
            <v>0</v>
          </cell>
          <cell r="K9">
            <v>0</v>
          </cell>
          <cell r="L9">
            <v>0</v>
          </cell>
          <cell r="P9">
            <v>0</v>
          </cell>
        </row>
        <row r="17">
          <cell r="J17">
            <v>1</v>
          </cell>
          <cell r="K17">
            <v>1</v>
          </cell>
          <cell r="L17">
            <v>1</v>
          </cell>
        </row>
        <row r="37">
          <cell r="J37">
            <v>42</v>
          </cell>
          <cell r="K37">
            <v>68</v>
          </cell>
          <cell r="L37">
            <v>28</v>
          </cell>
        </row>
      </sheetData>
      <sheetData sheetId="9">
        <row r="3">
          <cell r="K3">
            <v>0</v>
          </cell>
          <cell r="L3">
            <v>0</v>
          </cell>
          <cell r="M3">
            <v>0</v>
          </cell>
          <cell r="Q3">
            <v>0</v>
          </cell>
        </row>
        <row r="9">
          <cell r="K9">
            <v>0</v>
          </cell>
          <cell r="L9">
            <v>0</v>
          </cell>
          <cell r="M9">
            <v>0</v>
          </cell>
          <cell r="Q9">
            <v>0</v>
          </cell>
        </row>
        <row r="17">
          <cell r="K17">
            <v>0</v>
          </cell>
          <cell r="L17">
            <v>0</v>
          </cell>
          <cell r="M17">
            <v>0</v>
          </cell>
        </row>
        <row r="37">
          <cell r="K37">
            <v>307</v>
          </cell>
          <cell r="L37">
            <v>76</v>
          </cell>
          <cell r="M37">
            <v>172</v>
          </cell>
        </row>
      </sheetData>
      <sheetData sheetId="10">
        <row r="3">
          <cell r="K3">
            <v>0</v>
          </cell>
          <cell r="L3">
            <v>0</v>
          </cell>
          <cell r="M3">
            <v>0</v>
          </cell>
          <cell r="Q3">
            <v>0</v>
          </cell>
        </row>
        <row r="9">
          <cell r="K9">
            <v>0</v>
          </cell>
          <cell r="L9">
            <v>0</v>
          </cell>
          <cell r="M9">
            <v>0</v>
          </cell>
          <cell r="Q9">
            <v>0</v>
          </cell>
        </row>
        <row r="17">
          <cell r="K17">
            <v>0</v>
          </cell>
          <cell r="L17">
            <v>0</v>
          </cell>
          <cell r="M17">
            <v>0</v>
          </cell>
        </row>
        <row r="37">
          <cell r="K37">
            <v>0</v>
          </cell>
          <cell r="L37">
            <v>0</v>
          </cell>
          <cell r="M37">
            <v>0</v>
          </cell>
        </row>
      </sheetData>
      <sheetData sheetId="11">
        <row r="3">
          <cell r="J3">
            <v>5</v>
          </cell>
          <cell r="K3">
            <v>5</v>
          </cell>
          <cell r="L3">
            <v>4</v>
          </cell>
          <cell r="P3">
            <v>24</v>
          </cell>
        </row>
        <row r="9">
          <cell r="J9">
            <v>0</v>
          </cell>
          <cell r="K9">
            <v>0</v>
          </cell>
          <cell r="L9">
            <v>0</v>
          </cell>
          <cell r="P9">
            <v>0</v>
          </cell>
        </row>
        <row r="17">
          <cell r="J17">
            <v>1</v>
          </cell>
          <cell r="K17">
            <v>0</v>
          </cell>
          <cell r="L17">
            <v>2</v>
          </cell>
        </row>
        <row r="37">
          <cell r="J37">
            <v>7</v>
          </cell>
          <cell r="K37">
            <v>7</v>
          </cell>
          <cell r="L37">
            <v>2</v>
          </cell>
        </row>
      </sheetData>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66"/>
  </sheetPr>
  <dimension ref="A2:BA29"/>
  <sheetViews>
    <sheetView tabSelected="1" topLeftCell="AD10" zoomScale="60" zoomScaleNormal="60" workbookViewId="0">
      <selection activeCell="AW27" sqref="AW27"/>
    </sheetView>
  </sheetViews>
  <sheetFormatPr baseColWidth="10" defaultColWidth="11.42578125" defaultRowHeight="15" x14ac:dyDescent="0.25"/>
  <cols>
    <col min="1" max="1" width="6.42578125" style="3" customWidth="1"/>
    <col min="2" max="2" width="20" style="3" customWidth="1"/>
    <col min="3" max="3" width="43.5703125" style="3" customWidth="1"/>
    <col min="4" max="4" width="17.140625" style="3" customWidth="1"/>
    <col min="5" max="5" width="55.28515625" style="3" customWidth="1"/>
    <col min="6" max="6" width="19.85546875" style="3" hidden="1" customWidth="1"/>
    <col min="7" max="7" width="41.42578125" style="3" hidden="1" customWidth="1"/>
    <col min="8" max="8" width="16.42578125" style="3" hidden="1" customWidth="1"/>
    <col min="9" max="9" width="45" style="3" hidden="1" customWidth="1"/>
    <col min="10" max="10" width="19.42578125" style="3" customWidth="1"/>
    <col min="11" max="11" width="35.7109375" style="3" customWidth="1"/>
    <col min="12" max="12" width="18.7109375" style="3" hidden="1" customWidth="1"/>
    <col min="13" max="13" width="35.42578125" style="3" hidden="1" customWidth="1"/>
    <col min="14" max="14" width="17.28515625" style="3" hidden="1" customWidth="1"/>
    <col min="15" max="15" width="46.7109375" style="3" hidden="1" customWidth="1"/>
    <col min="16" max="16" width="21.42578125" style="3" hidden="1" customWidth="1"/>
    <col min="17" max="17" width="45" style="3" hidden="1" customWidth="1"/>
    <col min="18" max="18" width="17.42578125" style="3" hidden="1" customWidth="1"/>
    <col min="19" max="19" width="45" style="3" hidden="1" customWidth="1"/>
    <col min="20" max="20" width="20.7109375" style="3" hidden="1" customWidth="1"/>
    <col min="21" max="21" width="45" style="3" hidden="1" customWidth="1"/>
    <col min="22" max="22" width="20.140625" style="3" hidden="1" customWidth="1"/>
    <col min="23" max="23" width="45" style="3" hidden="1" customWidth="1"/>
    <col min="24" max="24" width="43.140625" style="3" customWidth="1"/>
    <col min="25" max="25" width="19.42578125" style="3" customWidth="1"/>
    <col min="26" max="37" width="11.42578125" style="3" customWidth="1"/>
    <col min="38" max="49" width="11.42578125" style="3"/>
    <col min="50" max="53" width="14.28515625" style="3" customWidth="1"/>
    <col min="54" max="16384" width="11.42578125" style="3"/>
  </cols>
  <sheetData>
    <row r="2" spans="2:53" ht="25.5" x14ac:dyDescent="0.35">
      <c r="B2" s="1" t="s">
        <v>0</v>
      </c>
      <c r="C2" s="2"/>
      <c r="F2" s="2"/>
      <c r="J2" s="1"/>
      <c r="K2" s="2"/>
    </row>
    <row r="3" spans="2:53" ht="25.5" x14ac:dyDescent="0.35">
      <c r="B3" s="1"/>
      <c r="C3" s="5" t="s">
        <v>1</v>
      </c>
      <c r="F3" s="6"/>
      <c r="J3" s="6"/>
      <c r="K3" s="6"/>
    </row>
    <row r="5" spans="2:53" ht="15.75" thickBot="1" x14ac:dyDescent="0.3"/>
    <row r="6" spans="2:53" ht="15.75" thickBot="1" x14ac:dyDescent="0.3">
      <c r="Z6" s="147" t="s">
        <v>2</v>
      </c>
      <c r="AA6" s="148"/>
      <c r="AB6" s="147" t="s">
        <v>3</v>
      </c>
      <c r="AC6" s="148"/>
      <c r="AD6" s="147" t="s">
        <v>4</v>
      </c>
      <c r="AE6" s="148"/>
      <c r="AF6" s="147" t="s">
        <v>5</v>
      </c>
      <c r="AG6" s="148"/>
      <c r="AH6" s="147" t="s">
        <v>6</v>
      </c>
      <c r="AI6" s="148"/>
      <c r="AJ6" s="147" t="s">
        <v>7</v>
      </c>
      <c r="AK6" s="148"/>
      <c r="AL6" s="147" t="s">
        <v>8</v>
      </c>
      <c r="AM6" s="148"/>
      <c r="AN6" s="147" t="s">
        <v>9</v>
      </c>
      <c r="AO6" s="148"/>
      <c r="AP6" s="147" t="s">
        <v>10</v>
      </c>
      <c r="AQ6" s="148"/>
      <c r="AR6" s="147" t="s">
        <v>11</v>
      </c>
      <c r="AS6" s="148"/>
      <c r="AT6" s="147" t="s">
        <v>12</v>
      </c>
      <c r="AU6" s="148"/>
      <c r="AV6" s="147" t="s">
        <v>13</v>
      </c>
      <c r="AW6" s="148"/>
      <c r="AX6" s="147" t="s">
        <v>14</v>
      </c>
      <c r="AY6" s="149"/>
      <c r="AZ6" s="149"/>
      <c r="BA6" s="148"/>
    </row>
    <row r="7" spans="2:53" ht="45" customHeight="1" x14ac:dyDescent="0.25">
      <c r="B7" s="7" t="s">
        <v>15</v>
      </c>
      <c r="C7" s="7" t="s">
        <v>16</v>
      </c>
      <c r="D7" s="7" t="s">
        <v>17</v>
      </c>
      <c r="E7" s="7" t="s">
        <v>18</v>
      </c>
      <c r="F7" s="8" t="s">
        <v>19</v>
      </c>
      <c r="G7" s="8" t="s">
        <v>20</v>
      </c>
      <c r="H7" s="8" t="s">
        <v>21</v>
      </c>
      <c r="I7" s="8" t="s">
        <v>22</v>
      </c>
      <c r="J7" s="8" t="s">
        <v>23</v>
      </c>
      <c r="K7" s="8" t="s">
        <v>24</v>
      </c>
      <c r="L7" s="8" t="s">
        <v>25</v>
      </c>
      <c r="M7" s="8" t="s">
        <v>26</v>
      </c>
      <c r="N7" s="8" t="s">
        <v>27</v>
      </c>
      <c r="O7" s="8" t="s">
        <v>28</v>
      </c>
      <c r="P7" s="8" t="s">
        <v>29</v>
      </c>
      <c r="Q7" s="8" t="s">
        <v>30</v>
      </c>
      <c r="R7" s="8" t="s">
        <v>31</v>
      </c>
      <c r="S7" s="8" t="s">
        <v>32</v>
      </c>
      <c r="T7" s="8" t="s">
        <v>33</v>
      </c>
      <c r="U7" s="8" t="s">
        <v>34</v>
      </c>
      <c r="V7" s="8" t="s">
        <v>35</v>
      </c>
      <c r="W7" s="8" t="s">
        <v>36</v>
      </c>
      <c r="X7" s="9" t="s">
        <v>37</v>
      </c>
      <c r="Y7" s="9" t="s">
        <v>38</v>
      </c>
      <c r="Z7" s="10" t="s">
        <v>39</v>
      </c>
      <c r="AA7" s="11" t="s">
        <v>40</v>
      </c>
      <c r="AB7" s="10" t="s">
        <v>39</v>
      </c>
      <c r="AC7" s="11" t="s">
        <v>40</v>
      </c>
      <c r="AD7" s="10" t="s">
        <v>39</v>
      </c>
      <c r="AE7" s="11" t="s">
        <v>40</v>
      </c>
      <c r="AF7" s="10" t="s">
        <v>39</v>
      </c>
      <c r="AG7" s="11" t="s">
        <v>40</v>
      </c>
      <c r="AH7" s="10" t="s">
        <v>39</v>
      </c>
      <c r="AI7" s="11" t="s">
        <v>40</v>
      </c>
      <c r="AJ7" s="10" t="s">
        <v>39</v>
      </c>
      <c r="AK7" s="11" t="s">
        <v>40</v>
      </c>
      <c r="AL7" s="10" t="s">
        <v>39</v>
      </c>
      <c r="AM7" s="11" t="s">
        <v>40</v>
      </c>
      <c r="AN7" s="10" t="s">
        <v>39</v>
      </c>
      <c r="AO7" s="11" t="s">
        <v>40</v>
      </c>
      <c r="AP7" s="10" t="s">
        <v>39</v>
      </c>
      <c r="AQ7" s="11" t="s">
        <v>40</v>
      </c>
      <c r="AR7" s="10" t="s">
        <v>39</v>
      </c>
      <c r="AS7" s="11" t="s">
        <v>40</v>
      </c>
      <c r="AT7" s="10" t="s">
        <v>39</v>
      </c>
      <c r="AU7" s="11" t="s">
        <v>40</v>
      </c>
      <c r="AV7" s="10" t="s">
        <v>39</v>
      </c>
      <c r="AW7" s="11" t="s">
        <v>40</v>
      </c>
      <c r="AX7" s="12" t="s">
        <v>41</v>
      </c>
      <c r="AY7" s="13" t="s">
        <v>194</v>
      </c>
      <c r="AZ7" s="13" t="s">
        <v>195</v>
      </c>
      <c r="BA7" s="11" t="s">
        <v>40</v>
      </c>
    </row>
    <row r="8" spans="2:53" ht="42.75" x14ac:dyDescent="0.25">
      <c r="B8" s="14" t="s">
        <v>43</v>
      </c>
      <c r="C8" s="15" t="s">
        <v>44</v>
      </c>
      <c r="D8" s="16" t="s">
        <v>45</v>
      </c>
      <c r="E8" s="17" t="s">
        <v>46</v>
      </c>
      <c r="F8" s="18" t="s">
        <v>47</v>
      </c>
      <c r="G8" s="19" t="s">
        <v>48</v>
      </c>
      <c r="H8" s="15" t="s">
        <v>49</v>
      </c>
      <c r="I8" s="20" t="s">
        <v>50</v>
      </c>
      <c r="J8" s="21" t="s">
        <v>51</v>
      </c>
      <c r="K8" s="20" t="s">
        <v>50</v>
      </c>
      <c r="L8" s="15">
        <v>1</v>
      </c>
      <c r="M8" s="15" t="s">
        <v>52</v>
      </c>
      <c r="N8" s="22">
        <v>13</v>
      </c>
      <c r="O8" s="15" t="s">
        <v>53</v>
      </c>
      <c r="P8" s="15">
        <v>137</v>
      </c>
      <c r="Q8" s="15" t="s">
        <v>54</v>
      </c>
      <c r="R8" s="15">
        <v>6</v>
      </c>
      <c r="S8" s="15" t="s">
        <v>55</v>
      </c>
      <c r="T8" s="15" t="s">
        <v>56</v>
      </c>
      <c r="U8" s="15" t="s">
        <v>57</v>
      </c>
      <c r="V8" s="15" t="s">
        <v>58</v>
      </c>
      <c r="W8" s="15" t="s">
        <v>59</v>
      </c>
      <c r="X8" s="23" t="s">
        <v>60</v>
      </c>
      <c r="Y8" s="4" t="s">
        <v>61</v>
      </c>
      <c r="Z8" s="4">
        <v>15</v>
      </c>
      <c r="AA8" s="4">
        <v>17</v>
      </c>
      <c r="AB8" s="4">
        <v>5</v>
      </c>
      <c r="AC8" s="4">
        <v>5</v>
      </c>
      <c r="AD8" s="4">
        <v>5</v>
      </c>
      <c r="AE8" s="4">
        <v>2</v>
      </c>
      <c r="AF8" s="4">
        <v>5</v>
      </c>
      <c r="AG8" s="4">
        <v>1</v>
      </c>
      <c r="AH8" s="4">
        <v>10</v>
      </c>
      <c r="AI8" s="4">
        <v>16</v>
      </c>
      <c r="AJ8" s="4">
        <v>10</v>
      </c>
      <c r="AK8" s="4">
        <v>1</v>
      </c>
      <c r="AL8" s="80"/>
      <c r="AM8" s="80"/>
      <c r="AN8" s="80"/>
      <c r="AO8" s="80"/>
      <c r="AP8" s="80"/>
      <c r="AQ8" s="80"/>
      <c r="AR8" s="80"/>
      <c r="AS8" s="80"/>
      <c r="AT8" s="80"/>
      <c r="AU8" s="80"/>
      <c r="AV8" s="80"/>
      <c r="AW8" s="80"/>
      <c r="AX8" s="4">
        <v>125</v>
      </c>
      <c r="AY8" s="4">
        <v>50</v>
      </c>
      <c r="AZ8" s="80"/>
      <c r="BA8" s="4">
        <v>43</v>
      </c>
    </row>
    <row r="9" spans="2:53" ht="42.75" x14ac:dyDescent="0.25">
      <c r="B9" s="14" t="s">
        <v>43</v>
      </c>
      <c r="C9" s="15" t="s">
        <v>44</v>
      </c>
      <c r="D9" s="16" t="s">
        <v>62</v>
      </c>
      <c r="E9" s="17" t="s">
        <v>63</v>
      </c>
      <c r="F9" s="18" t="s">
        <v>47</v>
      </c>
      <c r="G9" s="19" t="s">
        <v>48</v>
      </c>
      <c r="H9" s="15" t="s">
        <v>49</v>
      </c>
      <c r="I9" s="20" t="s">
        <v>50</v>
      </c>
      <c r="J9" s="21" t="s">
        <v>51</v>
      </c>
      <c r="K9" s="20" t="s">
        <v>50</v>
      </c>
      <c r="L9" s="15">
        <v>1</v>
      </c>
      <c r="M9" s="15" t="s">
        <v>52</v>
      </c>
      <c r="N9" s="22">
        <v>13</v>
      </c>
      <c r="O9" s="15" t="s">
        <v>53</v>
      </c>
      <c r="P9" s="15">
        <v>137</v>
      </c>
      <c r="Q9" s="15" t="s">
        <v>54</v>
      </c>
      <c r="R9" s="15">
        <v>6</v>
      </c>
      <c r="S9" s="15" t="s">
        <v>55</v>
      </c>
      <c r="T9" s="15" t="s">
        <v>56</v>
      </c>
      <c r="U9" s="15" t="s">
        <v>57</v>
      </c>
      <c r="V9" s="15" t="s">
        <v>58</v>
      </c>
      <c r="W9" s="15" t="s">
        <v>59</v>
      </c>
      <c r="X9" s="24" t="s">
        <v>60</v>
      </c>
      <c r="Y9" s="4" t="s">
        <v>61</v>
      </c>
      <c r="Z9" s="4">
        <v>5</v>
      </c>
      <c r="AA9" s="4">
        <v>4</v>
      </c>
      <c r="AB9" s="4">
        <v>10</v>
      </c>
      <c r="AC9" s="4">
        <v>12</v>
      </c>
      <c r="AD9" s="4">
        <v>15</v>
      </c>
      <c r="AE9" s="4">
        <v>12</v>
      </c>
      <c r="AF9" s="4">
        <v>5</v>
      </c>
      <c r="AG9" s="4">
        <v>3</v>
      </c>
      <c r="AH9" s="4">
        <v>10</v>
      </c>
      <c r="AI9" s="4">
        <v>2</v>
      </c>
      <c r="AJ9" s="4">
        <v>10</v>
      </c>
      <c r="AK9" s="4">
        <v>5</v>
      </c>
      <c r="AL9" s="80"/>
      <c r="AM9" s="80"/>
      <c r="AN9" s="80"/>
      <c r="AO9" s="80"/>
      <c r="AP9" s="80"/>
      <c r="AQ9" s="80"/>
      <c r="AR9" s="80"/>
      <c r="AS9" s="80"/>
      <c r="AT9" s="80"/>
      <c r="AU9" s="80"/>
      <c r="AV9" s="80"/>
      <c r="AW9" s="80"/>
      <c r="AX9" s="4">
        <v>125</v>
      </c>
      <c r="AY9" s="4">
        <v>55</v>
      </c>
      <c r="AZ9" s="80"/>
      <c r="BA9" s="4">
        <v>38</v>
      </c>
    </row>
    <row r="10" spans="2:53" ht="42.75" x14ac:dyDescent="0.25">
      <c r="B10" s="14" t="s">
        <v>43</v>
      </c>
      <c r="C10" s="15" t="s">
        <v>44</v>
      </c>
      <c r="D10" s="16" t="s">
        <v>64</v>
      </c>
      <c r="E10" s="17" t="s">
        <v>65</v>
      </c>
      <c r="F10" s="18" t="s">
        <v>47</v>
      </c>
      <c r="G10" s="19" t="s">
        <v>48</v>
      </c>
      <c r="H10" s="15" t="s">
        <v>49</v>
      </c>
      <c r="I10" s="20" t="s">
        <v>50</v>
      </c>
      <c r="J10" s="21" t="s">
        <v>51</v>
      </c>
      <c r="K10" s="20" t="s">
        <v>50</v>
      </c>
      <c r="L10" s="15">
        <v>1</v>
      </c>
      <c r="M10" s="15" t="s">
        <v>52</v>
      </c>
      <c r="N10" s="22">
        <v>13</v>
      </c>
      <c r="O10" s="15" t="s">
        <v>53</v>
      </c>
      <c r="P10" s="15">
        <v>137</v>
      </c>
      <c r="Q10" s="15" t="s">
        <v>54</v>
      </c>
      <c r="R10" s="15">
        <v>6</v>
      </c>
      <c r="S10" s="15" t="s">
        <v>55</v>
      </c>
      <c r="T10" s="15" t="s">
        <v>56</v>
      </c>
      <c r="U10" s="15" t="s">
        <v>57</v>
      </c>
      <c r="V10" s="15" t="s">
        <v>58</v>
      </c>
      <c r="W10" s="15" t="s">
        <v>59</v>
      </c>
      <c r="X10" s="24" t="s">
        <v>66</v>
      </c>
      <c r="Y10" s="4" t="s">
        <v>67</v>
      </c>
      <c r="Z10" s="4">
        <v>5</v>
      </c>
      <c r="AA10" s="4">
        <v>5</v>
      </c>
      <c r="AB10" s="4">
        <v>5</v>
      </c>
      <c r="AC10" s="4">
        <v>10</v>
      </c>
      <c r="AD10" s="4">
        <v>10</v>
      </c>
      <c r="AE10" s="4">
        <v>21</v>
      </c>
      <c r="AF10" s="4">
        <v>5</v>
      </c>
      <c r="AG10" s="4">
        <v>8</v>
      </c>
      <c r="AH10" s="4">
        <v>10</v>
      </c>
      <c r="AI10" s="4">
        <v>0</v>
      </c>
      <c r="AJ10" s="4">
        <v>10</v>
      </c>
      <c r="AK10" s="4">
        <v>0</v>
      </c>
      <c r="AL10" s="80"/>
      <c r="AM10" s="80"/>
      <c r="AN10" s="80"/>
      <c r="AO10" s="80"/>
      <c r="AP10" s="80"/>
      <c r="AQ10" s="80"/>
      <c r="AR10" s="80"/>
      <c r="AS10" s="80"/>
      <c r="AT10" s="80"/>
      <c r="AU10" s="80"/>
      <c r="AV10" s="80"/>
      <c r="AW10" s="80"/>
      <c r="AX10" s="4">
        <v>100</v>
      </c>
      <c r="AY10" s="4">
        <v>45</v>
      </c>
      <c r="AZ10" s="80"/>
      <c r="BA10" s="4">
        <v>44</v>
      </c>
    </row>
    <row r="11" spans="2:53" ht="42.75" x14ac:dyDescent="0.25">
      <c r="B11" s="14" t="s">
        <v>43</v>
      </c>
      <c r="C11" s="15" t="s">
        <v>44</v>
      </c>
      <c r="D11" s="16" t="s">
        <v>68</v>
      </c>
      <c r="E11" s="17" t="s">
        <v>69</v>
      </c>
      <c r="F11" s="18" t="s">
        <v>47</v>
      </c>
      <c r="G11" s="19" t="s">
        <v>48</v>
      </c>
      <c r="H11" s="15" t="s">
        <v>49</v>
      </c>
      <c r="I11" s="20" t="s">
        <v>50</v>
      </c>
      <c r="J11" s="25">
        <v>457</v>
      </c>
      <c r="K11" s="15" t="s">
        <v>70</v>
      </c>
      <c r="L11" s="15">
        <v>1</v>
      </c>
      <c r="M11" s="15" t="s">
        <v>52</v>
      </c>
      <c r="N11" s="22">
        <v>13</v>
      </c>
      <c r="O11" s="15" t="s">
        <v>53</v>
      </c>
      <c r="P11" s="15">
        <v>137</v>
      </c>
      <c r="Q11" s="15" t="s">
        <v>54</v>
      </c>
      <c r="R11" s="15">
        <v>6</v>
      </c>
      <c r="S11" s="15" t="s">
        <v>55</v>
      </c>
      <c r="T11" s="15" t="s">
        <v>56</v>
      </c>
      <c r="U11" s="15" t="s">
        <v>57</v>
      </c>
      <c r="V11" s="15" t="s">
        <v>58</v>
      </c>
      <c r="W11" s="15" t="s">
        <v>59</v>
      </c>
      <c r="X11" s="24" t="s">
        <v>71</v>
      </c>
      <c r="Y11" s="4" t="s">
        <v>72</v>
      </c>
      <c r="Z11" s="4">
        <v>0</v>
      </c>
      <c r="AA11" s="4">
        <v>0</v>
      </c>
      <c r="AB11" s="4">
        <v>0</v>
      </c>
      <c r="AC11" s="4">
        <v>0</v>
      </c>
      <c r="AD11" s="4">
        <v>0</v>
      </c>
      <c r="AE11" s="4">
        <v>1</v>
      </c>
      <c r="AF11" s="4">
        <v>0</v>
      </c>
      <c r="AG11" s="4">
        <v>1</v>
      </c>
      <c r="AH11" s="4">
        <v>0</v>
      </c>
      <c r="AI11" s="4">
        <v>0</v>
      </c>
      <c r="AJ11" s="4">
        <v>2</v>
      </c>
      <c r="AK11" s="4">
        <v>0</v>
      </c>
      <c r="AL11" s="80"/>
      <c r="AM11" s="80"/>
      <c r="AN11" s="80"/>
      <c r="AO11" s="80"/>
      <c r="AP11" s="80"/>
      <c r="AQ11" s="80"/>
      <c r="AR11" s="80"/>
      <c r="AS11" s="80"/>
      <c r="AT11" s="80"/>
      <c r="AU11" s="80"/>
      <c r="AV11" s="80"/>
      <c r="AW11" s="80"/>
      <c r="AX11" s="4">
        <v>6</v>
      </c>
      <c r="AY11" s="4">
        <v>2</v>
      </c>
      <c r="AZ11" s="80"/>
      <c r="BA11" s="4">
        <v>3</v>
      </c>
    </row>
    <row r="12" spans="2:53" ht="45" x14ac:dyDescent="0.25">
      <c r="B12" s="16" t="s">
        <v>73</v>
      </c>
      <c r="C12" s="18" t="s">
        <v>74</v>
      </c>
      <c r="D12" s="16" t="s">
        <v>45</v>
      </c>
      <c r="E12" s="17" t="s">
        <v>75</v>
      </c>
      <c r="F12" s="18" t="s">
        <v>47</v>
      </c>
      <c r="G12" s="19" t="s">
        <v>48</v>
      </c>
      <c r="H12" s="15" t="s">
        <v>49</v>
      </c>
      <c r="I12" s="15" t="s">
        <v>50</v>
      </c>
      <c r="J12" s="25">
        <v>457</v>
      </c>
      <c r="K12" s="15" t="s">
        <v>70</v>
      </c>
      <c r="L12" s="15">
        <v>1</v>
      </c>
      <c r="M12" s="15" t="s">
        <v>52</v>
      </c>
      <c r="N12" s="22">
        <v>13</v>
      </c>
      <c r="O12" s="15" t="s">
        <v>53</v>
      </c>
      <c r="P12" s="15">
        <v>138</v>
      </c>
      <c r="Q12" s="15" t="s">
        <v>76</v>
      </c>
      <c r="R12" s="15">
        <v>1</v>
      </c>
      <c r="S12" s="15" t="s">
        <v>77</v>
      </c>
      <c r="T12" s="15" t="s">
        <v>78</v>
      </c>
      <c r="U12" s="15" t="s">
        <v>79</v>
      </c>
      <c r="V12" s="15" t="s">
        <v>80</v>
      </c>
      <c r="W12" s="15" t="s">
        <v>81</v>
      </c>
      <c r="X12" s="23" t="s">
        <v>82</v>
      </c>
      <c r="Y12" s="4" t="s">
        <v>61</v>
      </c>
      <c r="Z12" s="26">
        <v>7</v>
      </c>
      <c r="AA12" s="26">
        <v>3</v>
      </c>
      <c r="AB12" s="26">
        <v>7</v>
      </c>
      <c r="AC12" s="26">
        <v>6</v>
      </c>
      <c r="AD12" s="26">
        <v>6</v>
      </c>
      <c r="AE12" s="26">
        <v>6</v>
      </c>
      <c r="AF12" s="26">
        <v>8</v>
      </c>
      <c r="AG12" s="26">
        <v>5</v>
      </c>
      <c r="AH12" s="26">
        <v>8</v>
      </c>
      <c r="AI12" s="26">
        <v>12</v>
      </c>
      <c r="AJ12" s="26">
        <v>8</v>
      </c>
      <c r="AK12" s="26">
        <v>13</v>
      </c>
      <c r="AL12" s="80"/>
      <c r="AM12" s="80"/>
      <c r="AN12" s="80"/>
      <c r="AO12" s="80"/>
      <c r="AP12" s="80"/>
      <c r="AQ12" s="80"/>
      <c r="AR12" s="80"/>
      <c r="AS12" s="80"/>
      <c r="AT12" s="80"/>
      <c r="AU12" s="80"/>
      <c r="AV12" s="80"/>
      <c r="AW12" s="80"/>
      <c r="AX12" s="4">
        <v>200</v>
      </c>
      <c r="AY12" s="4">
        <v>44</v>
      </c>
      <c r="AZ12" s="80"/>
      <c r="BA12" s="26">
        <v>45</v>
      </c>
    </row>
    <row r="13" spans="2:53" ht="60" customHeight="1" x14ac:dyDescent="0.25">
      <c r="B13" s="16" t="s">
        <v>73</v>
      </c>
      <c r="C13" s="18" t="s">
        <v>74</v>
      </c>
      <c r="D13" s="16" t="s">
        <v>62</v>
      </c>
      <c r="E13" s="17" t="s">
        <v>83</v>
      </c>
      <c r="F13" s="18" t="s">
        <v>47</v>
      </c>
      <c r="G13" s="19" t="s">
        <v>48</v>
      </c>
      <c r="H13" s="15" t="s">
        <v>49</v>
      </c>
      <c r="I13" s="15" t="s">
        <v>50</v>
      </c>
      <c r="J13" s="25">
        <v>457</v>
      </c>
      <c r="K13" s="15" t="s">
        <v>70</v>
      </c>
      <c r="L13" s="15">
        <v>1</v>
      </c>
      <c r="M13" s="15" t="s">
        <v>52</v>
      </c>
      <c r="N13" s="22">
        <v>13</v>
      </c>
      <c r="O13" s="15" t="s">
        <v>53</v>
      </c>
      <c r="P13" s="15">
        <v>138</v>
      </c>
      <c r="Q13" s="15" t="s">
        <v>76</v>
      </c>
      <c r="R13" s="15">
        <v>1</v>
      </c>
      <c r="S13" s="15" t="s">
        <v>77</v>
      </c>
      <c r="T13" s="15" t="s">
        <v>78</v>
      </c>
      <c r="U13" s="15" t="s">
        <v>79</v>
      </c>
      <c r="V13" s="15" t="s">
        <v>80</v>
      </c>
      <c r="W13" s="15" t="s">
        <v>81</v>
      </c>
      <c r="X13" s="23" t="s">
        <v>84</v>
      </c>
      <c r="Y13" s="4" t="s">
        <v>67</v>
      </c>
      <c r="Z13" s="26">
        <v>0</v>
      </c>
      <c r="AA13" s="26">
        <v>0</v>
      </c>
      <c r="AB13" s="26">
        <v>1</v>
      </c>
      <c r="AC13" s="26">
        <v>1</v>
      </c>
      <c r="AD13" s="26">
        <v>1</v>
      </c>
      <c r="AE13" s="26">
        <v>1</v>
      </c>
      <c r="AF13" s="26">
        <v>1</v>
      </c>
      <c r="AG13" s="26">
        <v>1</v>
      </c>
      <c r="AH13" s="26">
        <v>1</v>
      </c>
      <c r="AI13" s="26">
        <v>1</v>
      </c>
      <c r="AJ13" s="26">
        <v>1</v>
      </c>
      <c r="AK13" s="26">
        <v>3</v>
      </c>
      <c r="AL13" s="80"/>
      <c r="AM13" s="80"/>
      <c r="AN13" s="217" t="s">
        <v>197</v>
      </c>
      <c r="AO13" s="218"/>
      <c r="AP13" s="218"/>
      <c r="AQ13" s="218"/>
      <c r="AR13" s="218"/>
      <c r="AS13" s="218"/>
      <c r="AT13" s="218"/>
      <c r="AU13" s="219"/>
      <c r="AV13" s="80"/>
      <c r="AW13" s="80"/>
      <c r="AX13" s="4">
        <v>12</v>
      </c>
      <c r="AY13" s="4">
        <v>5</v>
      </c>
      <c r="AZ13" s="80"/>
      <c r="BA13" s="26">
        <v>7</v>
      </c>
    </row>
    <row r="14" spans="2:53" ht="47.25" customHeight="1" x14ac:dyDescent="0.25">
      <c r="B14" s="16" t="s">
        <v>73</v>
      </c>
      <c r="C14" s="18" t="s">
        <v>74</v>
      </c>
      <c r="D14" s="16" t="s">
        <v>64</v>
      </c>
      <c r="E14" s="17" t="s">
        <v>85</v>
      </c>
      <c r="F14" s="18" t="s">
        <v>47</v>
      </c>
      <c r="G14" s="19" t="s">
        <v>48</v>
      </c>
      <c r="H14" s="15" t="s">
        <v>49</v>
      </c>
      <c r="I14" s="15" t="s">
        <v>50</v>
      </c>
      <c r="J14" s="25">
        <v>457</v>
      </c>
      <c r="K14" s="15" t="s">
        <v>70</v>
      </c>
      <c r="L14" s="15">
        <v>1</v>
      </c>
      <c r="M14" s="15" t="s">
        <v>52</v>
      </c>
      <c r="N14" s="22">
        <v>13</v>
      </c>
      <c r="O14" s="15" t="s">
        <v>53</v>
      </c>
      <c r="P14" s="15">
        <v>138</v>
      </c>
      <c r="Q14" s="15" t="s">
        <v>76</v>
      </c>
      <c r="R14" s="15">
        <v>1</v>
      </c>
      <c r="S14" s="15" t="s">
        <v>77</v>
      </c>
      <c r="T14" s="15" t="s">
        <v>78</v>
      </c>
      <c r="U14" s="15" t="s">
        <v>79</v>
      </c>
      <c r="V14" s="15" t="s">
        <v>80</v>
      </c>
      <c r="W14" s="15" t="s">
        <v>81</v>
      </c>
      <c r="X14" s="23" t="s">
        <v>86</v>
      </c>
      <c r="Y14" s="4" t="s">
        <v>87</v>
      </c>
      <c r="Z14" s="26">
        <v>6</v>
      </c>
      <c r="AA14" s="26">
        <v>3</v>
      </c>
      <c r="AB14" s="26">
        <v>7</v>
      </c>
      <c r="AC14" s="26">
        <v>4</v>
      </c>
      <c r="AD14" s="26">
        <v>2</v>
      </c>
      <c r="AE14" s="26">
        <v>10</v>
      </c>
      <c r="AF14" s="26">
        <v>7</v>
      </c>
      <c r="AG14" s="26">
        <v>9</v>
      </c>
      <c r="AH14" s="26">
        <v>7</v>
      </c>
      <c r="AI14" s="26">
        <v>17</v>
      </c>
      <c r="AJ14" s="26">
        <v>7</v>
      </c>
      <c r="AK14" s="26">
        <v>23</v>
      </c>
      <c r="AL14" s="80"/>
      <c r="AM14" s="80"/>
      <c r="AN14" s="220"/>
      <c r="AO14" s="221"/>
      <c r="AP14" s="221"/>
      <c r="AQ14" s="221"/>
      <c r="AR14" s="221"/>
      <c r="AS14" s="221"/>
      <c r="AT14" s="221"/>
      <c r="AU14" s="222"/>
      <c r="AV14" s="80"/>
      <c r="AW14" s="80"/>
      <c r="AX14" s="4">
        <v>138</v>
      </c>
      <c r="AY14" s="4">
        <v>36</v>
      </c>
      <c r="AZ14" s="80"/>
      <c r="BA14" s="26">
        <v>66</v>
      </c>
    </row>
    <row r="15" spans="2:53" ht="45" x14ac:dyDescent="0.25">
      <c r="B15" s="16" t="s">
        <v>73</v>
      </c>
      <c r="C15" s="18" t="s">
        <v>74</v>
      </c>
      <c r="D15" s="16" t="s">
        <v>68</v>
      </c>
      <c r="E15" s="17" t="s">
        <v>88</v>
      </c>
      <c r="F15" s="18" t="s">
        <v>47</v>
      </c>
      <c r="G15" s="19" t="s">
        <v>48</v>
      </c>
      <c r="H15" s="15" t="s">
        <v>49</v>
      </c>
      <c r="I15" s="15" t="s">
        <v>50</v>
      </c>
      <c r="J15" s="25">
        <v>457</v>
      </c>
      <c r="K15" s="15" t="s">
        <v>70</v>
      </c>
      <c r="L15" s="15">
        <v>1</v>
      </c>
      <c r="M15" s="15" t="s">
        <v>52</v>
      </c>
      <c r="N15" s="22">
        <v>13</v>
      </c>
      <c r="O15" s="15" t="s">
        <v>53</v>
      </c>
      <c r="P15" s="15">
        <v>138</v>
      </c>
      <c r="Q15" s="15" t="s">
        <v>76</v>
      </c>
      <c r="R15" s="15">
        <v>1</v>
      </c>
      <c r="S15" s="15" t="s">
        <v>77</v>
      </c>
      <c r="T15" s="15" t="s">
        <v>78</v>
      </c>
      <c r="U15" s="15" t="s">
        <v>79</v>
      </c>
      <c r="V15" s="15" t="s">
        <v>80</v>
      </c>
      <c r="W15" s="15" t="s">
        <v>81</v>
      </c>
      <c r="X15" s="23" t="s">
        <v>89</v>
      </c>
      <c r="Y15" s="4" t="s">
        <v>90</v>
      </c>
      <c r="Z15" s="26">
        <v>19</v>
      </c>
      <c r="AA15" s="26">
        <v>25</v>
      </c>
      <c r="AB15" s="26">
        <v>19</v>
      </c>
      <c r="AC15" s="26">
        <v>12</v>
      </c>
      <c r="AD15" s="26">
        <v>9</v>
      </c>
      <c r="AE15" s="26">
        <v>13</v>
      </c>
      <c r="AF15" s="26">
        <v>19</v>
      </c>
      <c r="AG15" s="26">
        <v>12</v>
      </c>
      <c r="AH15" s="26">
        <v>19</v>
      </c>
      <c r="AI15" s="26">
        <v>23</v>
      </c>
      <c r="AJ15" s="26">
        <v>19</v>
      </c>
      <c r="AK15" s="26">
        <v>7</v>
      </c>
      <c r="AL15" s="80"/>
      <c r="AM15" s="80"/>
      <c r="AN15" s="220"/>
      <c r="AO15" s="221"/>
      <c r="AP15" s="221"/>
      <c r="AQ15" s="221"/>
      <c r="AR15" s="221"/>
      <c r="AS15" s="221"/>
      <c r="AT15" s="221"/>
      <c r="AU15" s="222"/>
      <c r="AV15" s="80"/>
      <c r="AW15" s="80"/>
      <c r="AX15" s="4">
        <v>385</v>
      </c>
      <c r="AY15" s="4">
        <v>104</v>
      </c>
      <c r="AZ15" s="80"/>
      <c r="BA15" s="26">
        <v>92</v>
      </c>
    </row>
    <row r="16" spans="2:53" ht="45" x14ac:dyDescent="0.25">
      <c r="B16" s="16" t="s">
        <v>73</v>
      </c>
      <c r="C16" s="18" t="s">
        <v>74</v>
      </c>
      <c r="D16" s="16" t="s">
        <v>91</v>
      </c>
      <c r="E16" s="17" t="s">
        <v>92</v>
      </c>
      <c r="F16" s="18" t="s">
        <v>47</v>
      </c>
      <c r="G16" s="19" t="s">
        <v>48</v>
      </c>
      <c r="H16" s="15" t="s">
        <v>49</v>
      </c>
      <c r="I16" s="15" t="s">
        <v>50</v>
      </c>
      <c r="J16" s="25">
        <v>457</v>
      </c>
      <c r="K16" s="15" t="s">
        <v>70</v>
      </c>
      <c r="L16" s="15">
        <v>1</v>
      </c>
      <c r="M16" s="15" t="s">
        <v>52</v>
      </c>
      <c r="N16" s="22">
        <v>13</v>
      </c>
      <c r="O16" s="15" t="s">
        <v>53</v>
      </c>
      <c r="P16" s="15">
        <v>138</v>
      </c>
      <c r="Q16" s="15" t="s">
        <v>76</v>
      </c>
      <c r="R16" s="15">
        <v>1</v>
      </c>
      <c r="S16" s="15" t="s">
        <v>77</v>
      </c>
      <c r="T16" s="15" t="s">
        <v>78</v>
      </c>
      <c r="U16" s="15" t="s">
        <v>79</v>
      </c>
      <c r="V16" s="15" t="s">
        <v>80</v>
      </c>
      <c r="W16" s="15" t="s">
        <v>81</v>
      </c>
      <c r="X16" s="23" t="s">
        <v>93</v>
      </c>
      <c r="Y16" s="44" t="s">
        <v>94</v>
      </c>
      <c r="Z16" s="26">
        <v>0</v>
      </c>
      <c r="AA16" s="26">
        <v>1</v>
      </c>
      <c r="AB16" s="26">
        <v>1</v>
      </c>
      <c r="AC16" s="26">
        <v>0</v>
      </c>
      <c r="AD16" s="26">
        <v>0</v>
      </c>
      <c r="AE16" s="26">
        <v>0</v>
      </c>
      <c r="AF16" s="26">
        <v>0</v>
      </c>
      <c r="AG16" s="26">
        <v>0</v>
      </c>
      <c r="AH16" s="26">
        <v>1</v>
      </c>
      <c r="AI16" s="26">
        <v>2</v>
      </c>
      <c r="AJ16" s="26">
        <v>1</v>
      </c>
      <c r="AK16" s="26">
        <v>4</v>
      </c>
      <c r="AL16" s="80"/>
      <c r="AM16" s="80"/>
      <c r="AN16" s="220"/>
      <c r="AO16" s="221"/>
      <c r="AP16" s="221"/>
      <c r="AQ16" s="221"/>
      <c r="AR16" s="221"/>
      <c r="AS16" s="221"/>
      <c r="AT16" s="221"/>
      <c r="AU16" s="222"/>
      <c r="AV16" s="80"/>
      <c r="AW16" s="80"/>
      <c r="AX16" s="4">
        <v>13</v>
      </c>
      <c r="AY16" s="4">
        <v>3</v>
      </c>
      <c r="AZ16" s="80"/>
      <c r="BA16" s="26">
        <v>7</v>
      </c>
    </row>
    <row r="17" spans="1:53" ht="58.5" customHeight="1" x14ac:dyDescent="0.25">
      <c r="B17" s="16" t="s">
        <v>73</v>
      </c>
      <c r="C17" s="18" t="s">
        <v>74</v>
      </c>
      <c r="D17" s="16" t="s">
        <v>95</v>
      </c>
      <c r="E17" s="17" t="s">
        <v>96</v>
      </c>
      <c r="F17" s="18" t="s">
        <v>47</v>
      </c>
      <c r="G17" s="19" t="s">
        <v>48</v>
      </c>
      <c r="H17" s="15" t="s">
        <v>49</v>
      </c>
      <c r="I17" s="15" t="s">
        <v>50</v>
      </c>
      <c r="J17" s="25">
        <v>457</v>
      </c>
      <c r="K17" s="15" t="s">
        <v>70</v>
      </c>
      <c r="L17" s="15">
        <v>1</v>
      </c>
      <c r="M17" s="15" t="s">
        <v>52</v>
      </c>
      <c r="N17" s="22">
        <v>13</v>
      </c>
      <c r="O17" s="15" t="s">
        <v>53</v>
      </c>
      <c r="P17" s="15">
        <v>138</v>
      </c>
      <c r="Q17" s="15" t="s">
        <v>76</v>
      </c>
      <c r="R17" s="15">
        <v>1</v>
      </c>
      <c r="S17" s="15" t="s">
        <v>77</v>
      </c>
      <c r="T17" s="15" t="s">
        <v>78</v>
      </c>
      <c r="U17" s="15" t="s">
        <v>79</v>
      </c>
      <c r="V17" s="15" t="s">
        <v>80</v>
      </c>
      <c r="W17" s="15" t="s">
        <v>81</v>
      </c>
      <c r="X17" s="23" t="s">
        <v>97</v>
      </c>
      <c r="Y17" s="4" t="s">
        <v>98</v>
      </c>
      <c r="Z17" s="27">
        <v>8.3299999999999999E-2</v>
      </c>
      <c r="AA17" s="28">
        <v>2.3118180000000002</v>
      </c>
      <c r="AB17" s="27">
        <v>8.3299999999999999E-2</v>
      </c>
      <c r="AC17" s="28">
        <v>7.7352999999999996</v>
      </c>
      <c r="AD17" s="27">
        <v>8.3299999999999999E-2</v>
      </c>
      <c r="AE17" s="28">
        <v>8.8171999999999997</v>
      </c>
      <c r="AF17" s="27">
        <v>8.3299999999999999E-2</v>
      </c>
      <c r="AG17" s="28">
        <v>7.6058810000000001</v>
      </c>
      <c r="AH17" s="27">
        <v>8.3299999999999999E-2</v>
      </c>
      <c r="AI17" s="28">
        <v>9.0091000000000001</v>
      </c>
      <c r="AJ17" s="27">
        <v>8.3299999999999999E-2</v>
      </c>
      <c r="AK17" s="28">
        <v>10.5418</v>
      </c>
      <c r="AL17" s="80"/>
      <c r="AM17" s="80"/>
      <c r="AN17" s="220"/>
      <c r="AO17" s="221"/>
      <c r="AP17" s="221"/>
      <c r="AQ17" s="221"/>
      <c r="AR17" s="221"/>
      <c r="AS17" s="221"/>
      <c r="AT17" s="221"/>
      <c r="AU17" s="222"/>
      <c r="AV17" s="80"/>
      <c r="AW17" s="80"/>
      <c r="AX17" s="27">
        <v>1</v>
      </c>
      <c r="AY17" s="27">
        <v>0.49979999999999997</v>
      </c>
      <c r="AZ17" s="143"/>
      <c r="BA17" s="28">
        <v>50</v>
      </c>
    </row>
    <row r="18" spans="1:53" ht="45" x14ac:dyDescent="0.25">
      <c r="B18" s="16" t="s">
        <v>73</v>
      </c>
      <c r="C18" s="18" t="s">
        <v>74</v>
      </c>
      <c r="D18" s="16" t="s">
        <v>99</v>
      </c>
      <c r="E18" s="17" t="s">
        <v>100</v>
      </c>
      <c r="F18" s="18" t="s">
        <v>47</v>
      </c>
      <c r="G18" s="19" t="s">
        <v>48</v>
      </c>
      <c r="H18" s="15" t="s">
        <v>49</v>
      </c>
      <c r="I18" s="15" t="s">
        <v>50</v>
      </c>
      <c r="J18" s="25">
        <v>457</v>
      </c>
      <c r="K18" s="15" t="s">
        <v>70</v>
      </c>
      <c r="L18" s="15">
        <v>1</v>
      </c>
      <c r="M18" s="15" t="s">
        <v>52</v>
      </c>
      <c r="N18" s="22">
        <v>13</v>
      </c>
      <c r="O18" s="15" t="s">
        <v>53</v>
      </c>
      <c r="P18" s="15">
        <v>138</v>
      </c>
      <c r="Q18" s="15" t="s">
        <v>76</v>
      </c>
      <c r="R18" s="15">
        <v>1</v>
      </c>
      <c r="S18" s="15" t="s">
        <v>77</v>
      </c>
      <c r="T18" s="15" t="s">
        <v>78</v>
      </c>
      <c r="U18" s="15" t="s">
        <v>79</v>
      </c>
      <c r="V18" s="15" t="s">
        <v>80</v>
      </c>
      <c r="W18" s="15" t="s">
        <v>81</v>
      </c>
      <c r="X18" s="23" t="s">
        <v>101</v>
      </c>
      <c r="Y18" s="44" t="s">
        <v>102</v>
      </c>
      <c r="Z18" s="26">
        <v>0</v>
      </c>
      <c r="AA18" s="26">
        <v>0</v>
      </c>
      <c r="AB18" s="26">
        <v>10</v>
      </c>
      <c r="AC18" s="26">
        <v>7</v>
      </c>
      <c r="AD18" s="26">
        <v>7</v>
      </c>
      <c r="AE18" s="26">
        <v>9</v>
      </c>
      <c r="AF18" s="26">
        <v>30</v>
      </c>
      <c r="AG18" s="26">
        <v>31</v>
      </c>
      <c r="AH18" s="26">
        <v>10</v>
      </c>
      <c r="AI18" s="26">
        <v>76</v>
      </c>
      <c r="AJ18" s="26">
        <v>10</v>
      </c>
      <c r="AK18" s="26">
        <v>68</v>
      </c>
      <c r="AL18" s="80"/>
      <c r="AM18" s="80"/>
      <c r="AN18" s="223"/>
      <c r="AO18" s="224"/>
      <c r="AP18" s="224"/>
      <c r="AQ18" s="224"/>
      <c r="AR18" s="224"/>
      <c r="AS18" s="224"/>
      <c r="AT18" s="224"/>
      <c r="AU18" s="225"/>
      <c r="AV18" s="80"/>
      <c r="AW18" s="80"/>
      <c r="AX18" s="4">
        <v>238</v>
      </c>
      <c r="AY18" s="4">
        <v>67</v>
      </c>
      <c r="AZ18" s="80"/>
      <c r="BA18" s="26">
        <v>191</v>
      </c>
    </row>
    <row r="19" spans="1:53" ht="45" x14ac:dyDescent="0.25">
      <c r="B19" s="16" t="s">
        <v>73</v>
      </c>
      <c r="C19" s="18" t="s">
        <v>74</v>
      </c>
      <c r="D19" s="16" t="s">
        <v>103</v>
      </c>
      <c r="E19" s="17" t="s">
        <v>104</v>
      </c>
      <c r="F19" s="18" t="s">
        <v>47</v>
      </c>
      <c r="G19" s="19" t="s">
        <v>48</v>
      </c>
      <c r="H19" s="15" t="s">
        <v>49</v>
      </c>
      <c r="I19" s="15" t="s">
        <v>50</v>
      </c>
      <c r="J19" s="25">
        <v>457</v>
      </c>
      <c r="K19" s="15" t="s">
        <v>70</v>
      </c>
      <c r="L19" s="15">
        <v>1</v>
      </c>
      <c r="M19" s="15" t="s">
        <v>52</v>
      </c>
      <c r="N19" s="22">
        <v>13</v>
      </c>
      <c r="O19" s="15" t="s">
        <v>53</v>
      </c>
      <c r="P19" s="15">
        <v>138</v>
      </c>
      <c r="Q19" s="15" t="s">
        <v>76</v>
      </c>
      <c r="R19" s="15">
        <v>1</v>
      </c>
      <c r="S19" s="15" t="s">
        <v>77</v>
      </c>
      <c r="T19" s="15" t="s">
        <v>78</v>
      </c>
      <c r="U19" s="15" t="s">
        <v>79</v>
      </c>
      <c r="V19" s="15" t="s">
        <v>80</v>
      </c>
      <c r="W19" s="15" t="s">
        <v>81</v>
      </c>
      <c r="X19" s="23" t="s">
        <v>105</v>
      </c>
      <c r="Y19" s="44" t="s">
        <v>106</v>
      </c>
      <c r="Z19" s="27">
        <v>8.3299999999999999E-2</v>
      </c>
      <c r="AA19" s="27">
        <v>8.3299999999999999E-2</v>
      </c>
      <c r="AB19" s="27">
        <v>8.3299999999999999E-2</v>
      </c>
      <c r="AC19" s="27">
        <v>8.3299999999999999E-2</v>
      </c>
      <c r="AD19" s="27">
        <v>8.3299999999999999E-2</v>
      </c>
      <c r="AE19" s="27">
        <v>8.3299999999999999E-2</v>
      </c>
      <c r="AF19" s="27">
        <v>8.3299999999999999E-2</v>
      </c>
      <c r="AG19" s="27">
        <v>8.3299999999999999E-2</v>
      </c>
      <c r="AH19" s="27">
        <v>8.3299999999999999E-2</v>
      </c>
      <c r="AI19" s="27">
        <v>8.3299999999999999E-2</v>
      </c>
      <c r="AJ19" s="27">
        <v>8.3299999999999999E-2</v>
      </c>
      <c r="AK19" s="27">
        <v>8.3299999999999999E-2</v>
      </c>
      <c r="AL19" s="80"/>
      <c r="AM19" s="80"/>
      <c r="AN19" s="80"/>
      <c r="AO19" s="80"/>
      <c r="AP19" s="80"/>
      <c r="AQ19" s="80"/>
      <c r="AR19" s="80"/>
      <c r="AS19" s="80"/>
      <c r="AT19" s="80"/>
      <c r="AU19" s="80"/>
      <c r="AV19" s="80"/>
      <c r="AW19" s="80"/>
      <c r="AX19" s="27">
        <v>1</v>
      </c>
      <c r="AY19" s="27">
        <v>0.49979999999999997</v>
      </c>
      <c r="AZ19" s="143"/>
      <c r="BA19" s="28">
        <v>50</v>
      </c>
    </row>
    <row r="20" spans="1:53" ht="42.75" x14ac:dyDescent="0.25">
      <c r="B20" s="14" t="s">
        <v>107</v>
      </c>
      <c r="C20" s="15" t="s">
        <v>108</v>
      </c>
      <c r="D20" s="16" t="s">
        <v>45</v>
      </c>
      <c r="E20" s="17" t="s">
        <v>109</v>
      </c>
      <c r="F20" s="29"/>
      <c r="G20" s="30"/>
      <c r="H20" s="31"/>
      <c r="I20" s="31"/>
      <c r="J20" s="25">
        <v>457</v>
      </c>
      <c r="K20" s="15" t="s">
        <v>70</v>
      </c>
      <c r="L20" s="31"/>
      <c r="M20" s="31"/>
      <c r="N20" s="32"/>
      <c r="O20" s="31"/>
      <c r="P20" s="31"/>
      <c r="Q20" s="31"/>
      <c r="R20" s="31"/>
      <c r="S20" s="31"/>
      <c r="T20" s="31"/>
      <c r="U20" s="31"/>
      <c r="V20" s="31"/>
      <c r="W20" s="31"/>
      <c r="X20" s="33" t="s">
        <v>110</v>
      </c>
      <c r="Y20" s="4" t="s">
        <v>90</v>
      </c>
      <c r="Z20" s="27">
        <v>8.3299999999999999E-2</v>
      </c>
      <c r="AA20" s="27">
        <v>8.3299999999999999E-2</v>
      </c>
      <c r="AB20" s="27">
        <v>8.3299999999999999E-2</v>
      </c>
      <c r="AC20" s="27">
        <v>8.3299999999999999E-2</v>
      </c>
      <c r="AD20" s="27">
        <v>8.3299999999999999E-2</v>
      </c>
      <c r="AE20" s="27">
        <v>8.3299999999999999E-2</v>
      </c>
      <c r="AF20" s="27">
        <v>8.3299999999999999E-2</v>
      </c>
      <c r="AG20" s="27">
        <v>8.3299999999999999E-2</v>
      </c>
      <c r="AH20" s="27">
        <v>8.3299999999999999E-2</v>
      </c>
      <c r="AI20" s="27">
        <v>8.3299999999999999E-2</v>
      </c>
      <c r="AJ20" s="27">
        <v>8.3299999999999999E-2</v>
      </c>
      <c r="AK20" s="27">
        <v>8.3299999999999999E-2</v>
      </c>
      <c r="AL20" s="80"/>
      <c r="AM20" s="80"/>
      <c r="AN20" s="80"/>
      <c r="AO20" s="80"/>
      <c r="AP20" s="80"/>
      <c r="AQ20" s="80"/>
      <c r="AR20" s="80"/>
      <c r="AS20" s="80"/>
      <c r="AT20" s="80"/>
      <c r="AU20" s="80"/>
      <c r="AV20" s="80"/>
      <c r="AW20" s="80"/>
      <c r="AX20" s="27">
        <v>1</v>
      </c>
      <c r="AY20" s="27">
        <v>0.49979999999999997</v>
      </c>
      <c r="AZ20" s="143"/>
      <c r="BA20" s="28">
        <v>50</v>
      </c>
    </row>
    <row r="21" spans="1:53" ht="45" customHeight="1" x14ac:dyDescent="0.25">
      <c r="B21" s="14" t="s">
        <v>107</v>
      </c>
      <c r="C21" s="15" t="s">
        <v>108</v>
      </c>
      <c r="D21" s="16" t="s">
        <v>62</v>
      </c>
      <c r="E21" s="17" t="s">
        <v>111</v>
      </c>
      <c r="F21" s="29"/>
      <c r="G21" s="30"/>
      <c r="H21" s="31"/>
      <c r="I21" s="31"/>
      <c r="J21" s="25">
        <v>457</v>
      </c>
      <c r="K21" s="15" t="s">
        <v>70</v>
      </c>
      <c r="L21" s="31"/>
      <c r="M21" s="31"/>
      <c r="N21" s="32"/>
      <c r="O21" s="31"/>
      <c r="P21" s="31"/>
      <c r="Q21" s="31"/>
      <c r="R21" s="31"/>
      <c r="S21" s="31"/>
      <c r="T21" s="31"/>
      <c r="U21" s="31"/>
      <c r="V21" s="31"/>
      <c r="W21" s="31"/>
      <c r="X21" s="33" t="s">
        <v>112</v>
      </c>
      <c r="Y21" s="4" t="s">
        <v>98</v>
      </c>
      <c r="Z21" s="4">
        <v>65</v>
      </c>
      <c r="AA21" s="4">
        <v>74</v>
      </c>
      <c r="AB21" s="4">
        <v>65</v>
      </c>
      <c r="AC21" s="4">
        <v>89</v>
      </c>
      <c r="AD21" s="4">
        <v>66</v>
      </c>
      <c r="AE21" s="4">
        <v>65</v>
      </c>
      <c r="AF21" s="4">
        <v>66</v>
      </c>
      <c r="AG21" s="4">
        <v>41</v>
      </c>
      <c r="AH21" s="4">
        <v>66</v>
      </c>
      <c r="AI21" s="4">
        <v>45</v>
      </c>
      <c r="AJ21" s="4">
        <v>67</v>
      </c>
      <c r="AK21" s="4">
        <v>44</v>
      </c>
      <c r="AL21" s="80"/>
      <c r="AM21" s="80"/>
      <c r="AN21" s="80"/>
      <c r="AO21" s="80"/>
      <c r="AP21" s="80"/>
      <c r="AQ21" s="80"/>
      <c r="AR21" s="80"/>
      <c r="AS21" s="80"/>
      <c r="AT21" s="80"/>
      <c r="AU21" s="80"/>
      <c r="AV21" s="80"/>
      <c r="AW21" s="80"/>
      <c r="AX21" s="4">
        <v>776</v>
      </c>
      <c r="AY21" s="4">
        <v>395</v>
      </c>
      <c r="AZ21" s="80"/>
      <c r="BA21" s="4">
        <v>358</v>
      </c>
    </row>
    <row r="22" spans="1:53" ht="54.75" customHeight="1" x14ac:dyDescent="0.25">
      <c r="B22" s="14" t="s">
        <v>107</v>
      </c>
      <c r="C22" s="15" t="s">
        <v>108</v>
      </c>
      <c r="D22" s="16" t="s">
        <v>64</v>
      </c>
      <c r="E22" s="17" t="s">
        <v>113</v>
      </c>
      <c r="F22" s="29"/>
      <c r="G22" s="30"/>
      <c r="H22" s="31"/>
      <c r="I22" s="31"/>
      <c r="J22" s="25">
        <v>457</v>
      </c>
      <c r="K22" s="15" t="s">
        <v>70</v>
      </c>
      <c r="L22" s="31"/>
      <c r="M22" s="31"/>
      <c r="N22" s="32"/>
      <c r="O22" s="31"/>
      <c r="P22" s="31"/>
      <c r="Q22" s="31"/>
      <c r="R22" s="31"/>
      <c r="S22" s="31"/>
      <c r="T22" s="31"/>
      <c r="U22" s="31"/>
      <c r="V22" s="31"/>
      <c r="W22" s="31"/>
      <c r="X22" s="33" t="s">
        <v>114</v>
      </c>
      <c r="Y22" s="4" t="s">
        <v>115</v>
      </c>
      <c r="Z22" s="27">
        <v>8.3299999999999999E-2</v>
      </c>
      <c r="AA22" s="27">
        <v>8.3299999999999999E-2</v>
      </c>
      <c r="AB22" s="27">
        <v>8.3299999999999999E-2</v>
      </c>
      <c r="AC22" s="27">
        <v>8.3299999999999999E-2</v>
      </c>
      <c r="AD22" s="27">
        <v>8.3299999999999999E-2</v>
      </c>
      <c r="AE22" s="27">
        <v>8.3299999999999999E-2</v>
      </c>
      <c r="AF22" s="27">
        <v>8.3299999999999999E-2</v>
      </c>
      <c r="AG22" s="27">
        <v>8.3299999999999999E-2</v>
      </c>
      <c r="AH22" s="27">
        <v>8.3299999999999999E-2</v>
      </c>
      <c r="AI22" s="27">
        <v>8.3299999999999999E-2</v>
      </c>
      <c r="AJ22" s="27">
        <v>8.3299999999999999E-2</v>
      </c>
      <c r="AK22" s="27">
        <v>8.3299999999999999E-2</v>
      </c>
      <c r="AL22" s="80"/>
      <c r="AM22" s="80"/>
      <c r="AN22" s="80"/>
      <c r="AO22" s="80"/>
      <c r="AP22" s="80"/>
      <c r="AQ22" s="80"/>
      <c r="AR22" s="80"/>
      <c r="AS22" s="80"/>
      <c r="AT22" s="80"/>
      <c r="AU22" s="80"/>
      <c r="AV22" s="80"/>
      <c r="AW22" s="80"/>
      <c r="AX22" s="27">
        <v>1</v>
      </c>
      <c r="AY22" s="27">
        <v>0.49979999999999997</v>
      </c>
      <c r="AZ22" s="143"/>
      <c r="BA22" s="28">
        <v>50</v>
      </c>
    </row>
    <row r="23" spans="1:53" ht="57" x14ac:dyDescent="0.25">
      <c r="B23" s="14" t="s">
        <v>107</v>
      </c>
      <c r="C23" s="34" t="s">
        <v>108</v>
      </c>
      <c r="D23" s="35" t="s">
        <v>68</v>
      </c>
      <c r="E23" s="36" t="s">
        <v>116</v>
      </c>
      <c r="F23" s="29"/>
      <c r="G23" s="30"/>
      <c r="H23" s="31"/>
      <c r="I23" s="31"/>
      <c r="J23" s="37">
        <v>457</v>
      </c>
      <c r="K23" s="15" t="s">
        <v>70</v>
      </c>
      <c r="L23" s="31"/>
      <c r="M23" s="31"/>
      <c r="N23" s="32"/>
      <c r="O23" s="31"/>
      <c r="P23" s="31"/>
      <c r="Q23" s="31"/>
      <c r="R23" s="31"/>
      <c r="S23" s="31"/>
      <c r="T23" s="31"/>
      <c r="U23" s="31"/>
      <c r="V23" s="31"/>
      <c r="W23" s="31"/>
      <c r="X23" s="38">
        <v>0.95</v>
      </c>
      <c r="Y23" s="44" t="s">
        <v>106</v>
      </c>
      <c r="Z23" s="39">
        <v>7.9200000000000007E-2</v>
      </c>
      <c r="AA23" s="39">
        <v>7.4999999999999997E-2</v>
      </c>
      <c r="AB23" s="39">
        <v>7.9200000000000007E-2</v>
      </c>
      <c r="AC23" s="4">
        <v>7.5</v>
      </c>
      <c r="AD23" s="39">
        <v>7.9200000000000007E-2</v>
      </c>
      <c r="AE23" s="4">
        <v>8.1300000000000008</v>
      </c>
      <c r="AF23" s="39">
        <v>7.9200000000000007E-2</v>
      </c>
      <c r="AG23" s="3">
        <v>7.85</v>
      </c>
      <c r="AH23" s="39">
        <v>7.9200000000000007E-2</v>
      </c>
      <c r="AI23" s="4">
        <v>7.46</v>
      </c>
      <c r="AJ23" s="39">
        <v>7.9200000000000007E-2</v>
      </c>
      <c r="AK23" s="40">
        <v>0.08</v>
      </c>
      <c r="AL23" s="80"/>
      <c r="AM23" s="80"/>
      <c r="AN23" s="80"/>
      <c r="AO23" s="80"/>
      <c r="AP23" s="80"/>
      <c r="AQ23" s="80"/>
      <c r="AR23" s="80"/>
      <c r="AS23" s="80"/>
      <c r="AT23" s="80"/>
      <c r="AU23" s="80"/>
      <c r="AV23" s="80"/>
      <c r="AW23" s="80"/>
      <c r="AX23" s="39">
        <v>0.95</v>
      </c>
      <c r="AY23" s="39">
        <v>0.47520000000000001</v>
      </c>
      <c r="AZ23" s="143"/>
      <c r="BA23" s="4">
        <v>46.44</v>
      </c>
    </row>
    <row r="24" spans="1:53" ht="48.75" customHeight="1" x14ac:dyDescent="0.25">
      <c r="B24" s="41">
        <v>79</v>
      </c>
      <c r="C24" s="15" t="s">
        <v>117</v>
      </c>
      <c r="D24" s="16">
        <v>1</v>
      </c>
      <c r="E24" s="18" t="s">
        <v>118</v>
      </c>
      <c r="F24" s="18"/>
      <c r="G24" s="19"/>
      <c r="H24" s="15"/>
      <c r="I24" s="15"/>
      <c r="J24" s="42">
        <v>457</v>
      </c>
      <c r="K24" s="15" t="s">
        <v>70</v>
      </c>
      <c r="L24" s="15"/>
      <c r="M24" s="15"/>
      <c r="N24" s="22"/>
      <c r="O24" s="15"/>
      <c r="P24" s="15"/>
      <c r="Q24" s="15"/>
      <c r="R24" s="15"/>
      <c r="S24" s="15"/>
      <c r="T24" s="15"/>
      <c r="U24" s="15"/>
      <c r="V24" s="15"/>
      <c r="W24" s="15"/>
      <c r="X24" s="23" t="s">
        <v>156</v>
      </c>
      <c r="Y24" s="44" t="s">
        <v>61</v>
      </c>
      <c r="Z24" s="80"/>
      <c r="AA24" s="80"/>
      <c r="AB24" s="80"/>
      <c r="AC24" s="80"/>
      <c r="AD24" s="80"/>
      <c r="AE24" s="80"/>
      <c r="AF24" s="80"/>
      <c r="AG24" s="80"/>
      <c r="AH24" s="80"/>
      <c r="AI24" s="80"/>
      <c r="AJ24" s="80"/>
      <c r="AK24" s="80"/>
      <c r="AL24" s="4">
        <f>SUM(Sociodemográfica!D3)+(Económicofinanciera!D3)+(Geográficoambiental!D3)+('Gobierno Seguridad y Justicia'!D3)+('Tecnologías de Información'!D3)+('Coordinación del Sistema'!D3)+('Asuntos Jurídicos'!C3)+(Administrativa!D3)+('Órgano de Control y Vigilancia'!D3)+('Dirección General'!C3)</f>
        <v>80</v>
      </c>
      <c r="AM24" s="4">
        <f>SUM(Sociodemográfica!E3)+(Económicofinanciera!E3)+(Geográficoambiental!E3)+('Gobierno Seguridad y Justicia'!E3)+('Tecnologías de Información'!E3)+('Coordinación del Sistema'!E3)+('Asuntos Jurídicos'!D3)+(Administrativa!E3)+('Órgano de Control y Vigilancia'!E3)+('Dirección General'!D3)</f>
        <v>122</v>
      </c>
      <c r="AN24" s="4">
        <f>SUM(Sociodemográfica!F3)+(Económicofinanciera!F3)+(Geográficoambiental!F3)+('Gobierno Seguridad y Justicia'!F3)+('Tecnologías de Información'!F3)+('Coordinación del Sistema'!F3)+('Asuntos Jurídicos'!E3)+(Administrativa!F3)+('Órgano de Control y Vigilancia'!F3)+('Dirección General'!E3)</f>
        <v>135</v>
      </c>
      <c r="AO24" s="4">
        <f>SUM(Sociodemográfica!G3)+(Económicofinanciera!G3)+(Geográficoambiental!G3)+('Gobierno Seguridad y Justicia'!G3)+('Tecnologías de Información'!G3)+('Coordinación del Sistema'!G3)+('Asuntos Jurídicos'!F3)+(Administrativa!G3)+('Órgano de Control y Vigilancia'!G3)+('Dirección General'!F3)</f>
        <v>112</v>
      </c>
      <c r="AP24" s="4">
        <f>SUM(Sociodemográfica!H3)+(Económicofinanciera!H3)+(Geográficoambiental!H3)+('Gobierno Seguridad y Justicia'!H3)+('Tecnologías de Información'!H3)+('Coordinación del Sistema'!H3)+('Asuntos Jurídicos'!G3)+(Administrativa!H3)+('Órgano de Control y Vigilancia'!H3)+('Dirección General'!G3)</f>
        <v>135</v>
      </c>
      <c r="AQ24" s="4">
        <f>SUM(Sociodemográfica!I3)+(Económicofinanciera!I3)+(Geográficoambiental!I3)+('Gobierno Seguridad y Justicia'!I3)+('Tecnologías de Información'!I3)+('Coordinación del Sistema'!I3)+('Asuntos Jurídicos'!H3)+(Administrativa!I3)+('Órgano de Control y Vigilancia'!I3)+('Dirección General'!H3)</f>
        <v>131</v>
      </c>
      <c r="AR24" s="4">
        <f>SUM(Sociodemográfica!J3)+(Económicofinanciera!J3)+(Geográficoambiental!J3)+('Gobierno Seguridad y Justicia'!J3)+('Tecnologías de Información'!J3)+('Coordinación del Sistema'!J3)+('Asuntos Jurídicos'!I3)+(Administrativa!J3)+('Órgano de Control y Vigilancia'!J3)+('Dirección General'!I3)</f>
        <v>134</v>
      </c>
      <c r="AS24" s="136">
        <f>SUM([1]Sociodemográfica!K3)+([1]Económicofinanciera!K3)+([1]Geográficoambiental!K3)+('[1]Gobierno Seguridad y Justicia'!K3)+('[1]Tecnologías de Información'!K3)+('[1]Coordinación del Sistema'!K3)+('[1]Asuntos Jurídicos'!J3)+([1]Administrativa!K3)+('[1]Órgano de Control y Vigilancia'!K3)+('[1]Dirección General'!J3)</f>
        <v>113</v>
      </c>
      <c r="AT24" s="136">
        <f>SUM([1]Sociodemográfica!L3)+([1]Económicofinanciera!L3)+([1]Geográficoambiental!L3)+('[1]Gobierno Seguridad y Justicia'!L3)+('[1]Tecnologías de Información'!L3)+('[1]Coordinación del Sistema'!L3)+('[1]Asuntos Jurídicos'!K3)+([1]Administrativa!L3)+('[1]Órgano de Control y Vigilancia'!L3)+('[1]Dirección General'!K3)</f>
        <v>139</v>
      </c>
      <c r="AU24" s="136">
        <f>SUM([1]Sociodemográfica!M3)+([1]Económicofinanciera!M3)+([1]Geográficoambiental!M3)+('[1]Gobierno Seguridad y Justicia'!M3)+('[1]Tecnologías de Información'!M3)+('[1]Coordinación del Sistema'!M3)+('[1]Asuntos Jurídicos'!L3)+([1]Administrativa!M3)+('[1]Órgano de Control y Vigilancia'!M3)+('[1]Dirección General'!L3)</f>
        <v>124</v>
      </c>
      <c r="AV24" s="4">
        <f>SUM(Sociodemográfica!N3)+(Económicofinanciera!N3)+(Geográficoambiental!N3)+('Gobierno Seguridad y Justicia'!N3)+('Tecnologías de Información'!N3)+('Coordinación del Sistema'!N3)+('Asuntos Jurídicos'!M3)+(Administrativa!N3)+('Órgano de Control y Vigilancia'!N3)+('Dirección General'!M3)</f>
        <v>130</v>
      </c>
      <c r="AW24" s="4">
        <v>126</v>
      </c>
      <c r="AX24" s="80"/>
      <c r="AY24" s="80"/>
      <c r="AZ24" s="136">
        <f>SUM([1]Sociodemográfica!Q3)+([1]Económicofinanciera!Q3)+([1]Geográficoambiental!Q3)+('[1]Gobierno Seguridad y Justicia'!Q3)+('[1]Tecnologías de Información'!Q3)+('[1]Coordinación del Sistema'!Q3)+('[1]Asuntos Jurídicos'!P3)+([1]Administrativa!Q3)+('[1]Órgano de Control y Vigilancia'!Q3)+('[1]Dirección General'!P3)</f>
        <v>493</v>
      </c>
      <c r="BA24" s="4">
        <f>SUM(AM24,AO24,AQ24,AS24,AU24,AW24)</f>
        <v>728</v>
      </c>
    </row>
    <row r="25" spans="1:53" ht="51" customHeight="1" x14ac:dyDescent="0.25">
      <c r="B25" s="41">
        <v>79</v>
      </c>
      <c r="C25" s="15" t="s">
        <v>117</v>
      </c>
      <c r="D25" s="16">
        <v>2</v>
      </c>
      <c r="E25" s="18" t="s">
        <v>119</v>
      </c>
      <c r="F25" s="29"/>
      <c r="G25" s="30"/>
      <c r="H25" s="31"/>
      <c r="I25" s="31"/>
      <c r="J25" s="42">
        <v>457</v>
      </c>
      <c r="K25" s="15" t="s">
        <v>70</v>
      </c>
      <c r="L25" s="31"/>
      <c r="M25" s="31"/>
      <c r="N25" s="32"/>
      <c r="O25" s="31"/>
      <c r="P25" s="31"/>
      <c r="Q25" s="31"/>
      <c r="R25" s="31"/>
      <c r="S25" s="31"/>
      <c r="T25" s="31"/>
      <c r="U25" s="31"/>
      <c r="V25" s="31"/>
      <c r="W25" s="31"/>
      <c r="X25" s="23" t="s">
        <v>157</v>
      </c>
      <c r="Y25" s="4" t="s">
        <v>72</v>
      </c>
      <c r="Z25" s="80"/>
      <c r="AA25" s="80"/>
      <c r="AB25" s="80"/>
      <c r="AC25" s="80"/>
      <c r="AD25" s="80"/>
      <c r="AE25" s="80"/>
      <c r="AF25" s="80"/>
      <c r="AG25" s="80"/>
      <c r="AH25" s="80"/>
      <c r="AI25" s="80"/>
      <c r="AJ25" s="80"/>
      <c r="AK25" s="80"/>
      <c r="AL25" s="4">
        <f>SUM(Sociodemográfica!D9)+(Económicofinanciera!D9)+(Geográficoambiental!D9)+('Gobierno Seguridad y Justicia'!D9)+('Tecnologías de Información'!D9)+('Coordinación del Sistema'!D9)+('Asuntos Jurídicos'!C9)+(Administrativa!D9)+('Órgano de Control y Vigilancia'!D9)+('Dirección General'!C9)</f>
        <v>32</v>
      </c>
      <c r="AM25" s="4">
        <f>SUM(Sociodemográfica!E9)+(Económicofinanciera!E9)+(Geográficoambiental!E9)+('Gobierno Seguridad y Justicia'!E9)+('Tecnologías de Información'!E9)+('Coordinación del Sistema'!E9)+('Asuntos Jurídicos'!D9)+(Administrativa!E9)+('Órgano de Control y Vigilancia'!E9)+('Dirección General'!D9)</f>
        <v>22</v>
      </c>
      <c r="AN25" s="4">
        <f>SUM(Sociodemográfica!F9)+(Económicofinanciera!F9)+(Geográficoambiental!F9)+('Gobierno Seguridad y Justicia'!F9)+('Tecnologías de Información'!F9)+('Coordinación del Sistema'!F9)+('Asuntos Jurídicos'!E9)+(Administrativa!F9)+('Órgano de Control y Vigilancia'!F9)+('Dirección General'!E9)</f>
        <v>27</v>
      </c>
      <c r="AO25" s="4">
        <f>SUM(Sociodemográfica!G9)+(Económicofinanciera!G9)+(Geográficoambiental!G9)+('Gobierno Seguridad y Justicia'!G9)+('Tecnologías de Información'!G9)+('Coordinación del Sistema'!G9)+('Asuntos Jurídicos'!F9)+(Administrativa!G9)+('Órgano de Control y Vigilancia'!G9)+('Dirección General'!F9)</f>
        <v>19</v>
      </c>
      <c r="AP25" s="4">
        <f>SUM(Sociodemográfica!H9)+(Económicofinanciera!H9)+(Geográficoambiental!H9)+('Gobierno Seguridad y Justicia'!H9)+('Tecnologías de Información'!H9)+('Coordinación del Sistema'!H9)+('Asuntos Jurídicos'!G9)+(Administrativa!H9)+('Órgano de Control y Vigilancia'!H9)+('Dirección General'!G9)</f>
        <v>27</v>
      </c>
      <c r="AQ25" s="4">
        <f>SUM(Sociodemográfica!I9)+(Económicofinanciera!I9)+(Geográficoambiental!I9)+('Gobierno Seguridad y Justicia'!I9)+('Tecnologías de Información'!I9)+('Coordinación del Sistema'!I9)+('Asuntos Jurídicos'!H9)+(Administrativa!I9)+('Órgano de Control y Vigilancia'!I9)+('Dirección General'!H9)</f>
        <v>18</v>
      </c>
      <c r="AR25" s="4">
        <f>SUM(Sociodemográfica!J9)+(Económicofinanciera!J9)+(Geográficoambiental!J9)+('Gobierno Seguridad y Justicia'!J9)+('Tecnologías de Información'!J9)+('Coordinación del Sistema'!J9)+('Asuntos Jurídicos'!I9)+(Administrativa!J9)+('Órgano de Control y Vigilancia'!J9)+('Dirección General'!I9)</f>
        <v>26</v>
      </c>
      <c r="AS25" s="136">
        <f>SUM([1]Sociodemográfica!K9)+([1]Económicofinanciera!K9)+([1]Geográficoambiental!K9)+('[1]Gobierno Seguridad y Justicia'!K9)+('[1]Tecnologías de Información'!K9)+('[1]Coordinación del Sistema'!K9)+('[1]Asuntos Jurídicos'!J9)+([1]Administrativa!K9)+('[1]Órgano de Control y Vigilancia'!K9)+('[1]Dirección General'!J9)</f>
        <v>26</v>
      </c>
      <c r="AT25" s="136">
        <f>SUM([1]Sociodemográfica!L9)+([1]Económicofinanciera!L9)+([1]Geográficoambiental!L9)+('[1]Gobierno Seguridad y Justicia'!L9)+('[1]Tecnologías de Información'!L9)+('[1]Coordinación del Sistema'!L9)+('[1]Asuntos Jurídicos'!K9)+([1]Administrativa!L9)+('[1]Órgano de Control y Vigilancia'!L9)+('[1]Dirección General'!K9)</f>
        <v>28</v>
      </c>
      <c r="AU25" s="136">
        <f>SUM([1]Sociodemográfica!M9)+([1]Económicofinanciera!M9)+([1]Geográficoambiental!M9)+('[1]Gobierno Seguridad y Justicia'!M9)+('[1]Tecnologías de Información'!M9)+('[1]Coordinación del Sistema'!M9)+('[1]Asuntos Jurídicos'!L9)+([1]Administrativa!M9)+('[1]Órgano de Control y Vigilancia'!M9)+('[1]Dirección General'!L9)</f>
        <v>27</v>
      </c>
      <c r="AV25" s="4">
        <f>SUM(Sociodemográfica!N9)+(Económicofinanciera!N9)+(Geográficoambiental!N9)+('Gobierno Seguridad y Justicia'!N9)+('Tecnologías de Información'!N9)+('Coordinación del Sistema'!N9)+('Asuntos Jurídicos'!M9)+(Administrativa!N9)+('Órgano de Control y Vigilancia'!N9)+('Dirección General'!M9)</f>
        <v>26</v>
      </c>
      <c r="AW25" s="4">
        <v>26</v>
      </c>
      <c r="AX25" s="80"/>
      <c r="AY25" s="80"/>
      <c r="AZ25" s="136">
        <f>SUM([1]Sociodemográfica!Q9)+([1]Económicofinanciera!Q9)+([1]Geográficoambiental!Q9)+('[1]Gobierno Seguridad y Justicia'!Q9)+('[1]Tecnologías de Información'!Q9)+('[1]Coordinación del Sistema'!Q9)+('[1]Asuntos Jurídicos'!P9)+([1]Administrativa!Q9)+('[1]Órgano de Control y Vigilancia'!Q9)+('[1]Dirección General'!P9)</f>
        <v>163</v>
      </c>
      <c r="BA25" s="4">
        <f t="shared" ref="BA25:BA26" si="0">SUM(AM25,AO25,AQ25,AS25,AU25,AW25)</f>
        <v>138</v>
      </c>
    </row>
    <row r="26" spans="1:53" ht="52.5" customHeight="1" x14ac:dyDescent="0.25">
      <c r="B26" s="41">
        <v>79</v>
      </c>
      <c r="C26" s="15" t="s">
        <v>117</v>
      </c>
      <c r="D26" s="16">
        <v>3</v>
      </c>
      <c r="E26" s="18" t="s">
        <v>120</v>
      </c>
      <c r="F26" s="29"/>
      <c r="G26" s="30"/>
      <c r="H26" s="31"/>
      <c r="I26" s="31"/>
      <c r="J26" s="42">
        <v>457</v>
      </c>
      <c r="K26" s="15" t="s">
        <v>70</v>
      </c>
      <c r="L26" s="31"/>
      <c r="M26" s="31"/>
      <c r="N26" s="32"/>
      <c r="O26" s="31"/>
      <c r="P26" s="31"/>
      <c r="Q26" s="31"/>
      <c r="R26" s="31"/>
      <c r="S26" s="31"/>
      <c r="T26" s="31"/>
      <c r="U26" s="31"/>
      <c r="V26" s="31"/>
      <c r="W26" s="31"/>
      <c r="X26" s="23" t="s">
        <v>120</v>
      </c>
      <c r="Y26" s="44" t="s">
        <v>123</v>
      </c>
      <c r="Z26" s="80"/>
      <c r="AA26" s="80"/>
      <c r="AB26" s="80"/>
      <c r="AC26" s="80"/>
      <c r="AD26" s="80"/>
      <c r="AE26" s="80"/>
      <c r="AF26" s="80"/>
      <c r="AG26" s="80"/>
      <c r="AH26" s="80"/>
      <c r="AI26" s="80"/>
      <c r="AJ26" s="80"/>
      <c r="AK26" s="80"/>
      <c r="AL26" s="4">
        <f>SUM(Sociodemográfica!D17)+(Económicofinanciera!D17)+(Geográficoambiental!D17)+('Gobierno Seguridad y Justicia'!D17)+('Tecnologías de Información'!D17)+('Coordinación del Sistema'!D17)+('Asuntos Jurídicos'!C17)+(Administrativa!D17)+('Órgano de Control y Vigilancia'!D17)+('Dirección General'!C17)</f>
        <v>240</v>
      </c>
      <c r="AM26" s="4">
        <f>SUM(Sociodemográfica!E17)+(Económicofinanciera!E17)+(Geográficoambiental!E17)+('Gobierno Seguridad y Justicia'!E17)+('Tecnologías de Información'!E17)+('Coordinación del Sistema'!E17)+('Asuntos Jurídicos'!D17)+(Administrativa!E17)+('Órgano de Control y Vigilancia'!E17)+('Dirección General'!D17)</f>
        <v>227</v>
      </c>
      <c r="AN26" s="4">
        <f>SUM(Sociodemográfica!F17)+(Económicofinanciera!F17)+(Geográficoambiental!F17)+('Gobierno Seguridad y Justicia'!F17)+('Tecnologías de Información'!F17)+('Coordinación del Sistema'!F17)+('Asuntos Jurídicos'!E17)+(Administrativa!F17)+('Órgano de Control y Vigilancia'!F17)+('Dirección General'!E17)</f>
        <v>182</v>
      </c>
      <c r="AO26" s="4">
        <f>SUM(Sociodemográfica!G17)+(Económicofinanciera!G17)+(Geográficoambiental!G17)+('Gobierno Seguridad y Justicia'!G17)+('Tecnologías de Información'!G17)+('Coordinación del Sistema'!G17)+('Asuntos Jurídicos'!F17)+(Administrativa!G17)+('Órgano de Control y Vigilancia'!G17)+('Dirección General'!F17)</f>
        <v>191</v>
      </c>
      <c r="AP26" s="4">
        <f>SUM(Sociodemográfica!H17)+(Económicofinanciera!H17)+(Geográficoambiental!H17)+('Gobierno Seguridad y Justicia'!H17)+('Tecnologías de Información'!H17)+('Coordinación del Sistema'!H17)+('Asuntos Jurídicos'!G17)+(Administrativa!H17)+('Órgano de Control y Vigilancia'!H17)+('Dirección General'!G17)</f>
        <v>184</v>
      </c>
      <c r="AQ26" s="4">
        <f>SUM(Sociodemográfica!I17)+(Económicofinanciera!I17)+(Geográficoambiental!I17)+('Gobierno Seguridad y Justicia'!I17)+('Tecnologías de Información'!I17)+('Coordinación del Sistema'!I17)+('Asuntos Jurídicos'!H17)+(Administrativa!I17)+('Órgano de Control y Vigilancia'!I17)+('Dirección General'!H17)</f>
        <v>205</v>
      </c>
      <c r="AR26" s="4">
        <f>SUM(Sociodemográfica!J17)+(Económicofinanciera!J17)+(Geográficoambiental!J17)+('Gobierno Seguridad y Justicia'!J17)+('Tecnologías de Información'!J17)+('Coordinación del Sistema'!J17)+('Asuntos Jurídicos'!I17)+(Administrativa!J17)+('Órgano de Control y Vigilancia'!J17)+('Dirección General'!I17)</f>
        <v>190</v>
      </c>
      <c r="AS26" s="136">
        <f>SUM([1]Sociodemográfica!K17)+([1]Económicofinanciera!K17)+([1]Geográficoambiental!K17)+('[1]Gobierno Seguridad y Justicia'!K17)+('[1]Tecnologías de Información'!K17)+('[1]Coordinación del Sistema'!K17)+('[1]Asuntos Jurídicos'!J17)+([1]Administrativa!K17)+('[1]Órgano de Control y Vigilancia'!K17)+('[1]Dirección General'!J17)</f>
        <v>155</v>
      </c>
      <c r="AT26" s="136">
        <f>SUM([1]Sociodemográfica!L17)+([1]Económicofinanciera!L17)+([1]Geográficoambiental!L17)+('[1]Gobierno Seguridad y Justicia'!L17)+('[1]Tecnologías de Información'!L17)+('[1]Coordinación del Sistema'!L17)+('[1]Asuntos Jurídicos'!K17)+([1]Administrativa!L17)+('[1]Órgano de Control y Vigilancia'!L17)+('[1]Dirección General'!K17)</f>
        <v>185</v>
      </c>
      <c r="AU26" s="136">
        <f>SUM([1]Sociodemográfica!M17)+([1]Económicofinanciera!M17)+([1]Geográficoambiental!M17)+('[1]Gobierno Seguridad y Justicia'!M17)+('[1]Tecnologías de Información'!M17)+('[1]Coordinación del Sistema'!M17)+('[1]Asuntos Jurídicos'!L17)+([1]Administrativa!M17)+('[1]Órgano de Control y Vigilancia'!M17)+('[1]Dirección General'!L17)</f>
        <v>186</v>
      </c>
      <c r="AV26" s="4">
        <f>SUM(Sociodemográfica!N17)+(Económicofinanciera!N17)+(Geográficoambiental!N17)+('Gobierno Seguridad y Justicia'!N17)+('Tecnologías de Información'!N17)+('Coordinación del Sistema'!N17)+('Asuntos Jurídicos'!M17)+(Administrativa!N17)+('Órgano de Control y Vigilancia'!N17)+('Dirección General'!M17)</f>
        <v>177</v>
      </c>
      <c r="AW26" s="4">
        <v>137</v>
      </c>
      <c r="AX26" s="80"/>
      <c r="AY26" s="80"/>
      <c r="AZ26" s="136">
        <v>1158</v>
      </c>
      <c r="BA26" s="4">
        <f t="shared" si="0"/>
        <v>1101</v>
      </c>
    </row>
    <row r="27" spans="1:53" ht="42.75" customHeight="1" x14ac:dyDescent="0.25">
      <c r="B27" s="41">
        <v>79</v>
      </c>
      <c r="C27" s="15" t="s">
        <v>117</v>
      </c>
      <c r="D27" s="16">
        <v>4</v>
      </c>
      <c r="E27" s="18" t="s">
        <v>121</v>
      </c>
      <c r="F27" s="29"/>
      <c r="G27" s="30"/>
      <c r="H27" s="31"/>
      <c r="I27" s="31"/>
      <c r="J27" s="42">
        <v>457</v>
      </c>
      <c r="K27" s="15" t="s">
        <v>70</v>
      </c>
      <c r="L27" s="31"/>
      <c r="M27" s="31"/>
      <c r="N27" s="32"/>
      <c r="O27" s="31"/>
      <c r="P27" s="31"/>
      <c r="Q27" s="31"/>
      <c r="R27" s="31"/>
      <c r="S27" s="31"/>
      <c r="T27" s="31"/>
      <c r="U27" s="31"/>
      <c r="V27" s="31"/>
      <c r="W27" s="31"/>
      <c r="X27" s="23" t="s">
        <v>155</v>
      </c>
      <c r="Y27" s="44" t="s">
        <v>94</v>
      </c>
      <c r="Z27" s="80"/>
      <c r="AA27" s="80"/>
      <c r="AB27" s="80"/>
      <c r="AC27" s="80"/>
      <c r="AD27" s="80"/>
      <c r="AE27" s="80"/>
      <c r="AF27" s="80"/>
      <c r="AG27" s="80"/>
      <c r="AH27" s="80"/>
      <c r="AI27" s="80"/>
      <c r="AJ27" s="80"/>
      <c r="AK27" s="80"/>
      <c r="AL27" s="4">
        <f>SUM(Sociodemográfica!D37)+(Económicofinanciera!D37)+(Geográficoambiental!D37)+('Gobierno Seguridad y Justicia'!D37)+('Tecnologías de Información'!D37)+('Coordinación del Sistema'!D37)+('Asuntos Jurídicos'!C37)+(Administrativa!D37)+('Órgano de Control y Vigilancia'!D37)+('Dirección General'!C37)</f>
        <v>2</v>
      </c>
      <c r="AM27" s="4">
        <f>SUM(Sociodemográfica!E37)+(Económicofinanciera!E37)+(Geográficoambiental!E37)+('Gobierno Seguridad y Justicia'!E37)+('Tecnologías de Información'!E37)+('Coordinación del Sistema'!E37)+('Asuntos Jurídicos'!D37)+(Administrativa!E37)+('Órgano de Control y Vigilancia'!E37)+('Dirección General'!D37)</f>
        <v>476</v>
      </c>
      <c r="AN27" s="4">
        <f>SUM(Sociodemográfica!F37)+(Económicofinanciera!F37)+(Geográficoambiental!F37)+('Gobierno Seguridad y Justicia'!F37)+('Tecnologías de Información'!F37)+('Coordinación del Sistema'!F37)+('Asuntos Jurídicos'!E37)+(Administrativa!F37)+('Órgano de Control y Vigilancia'!F37)+('Dirección General'!E37)</f>
        <v>530</v>
      </c>
      <c r="AO27" s="4">
        <f>SUM(Sociodemográfica!G37)+(Económicofinanciera!G37)+(Geográficoambiental!G37)+('Gobierno Seguridad y Justicia'!G37)+('Tecnologías de Información'!G37)+('Coordinación del Sistema'!G37)+('Asuntos Jurídicos'!F37)+(Administrativa!G37)+('Órgano de Control y Vigilancia'!G37)+('Dirección General'!F37)</f>
        <v>455</v>
      </c>
      <c r="AP27" s="4">
        <f>SUM(Sociodemográfica!H37)+(Económicofinanciera!H37)+(Geográficoambiental!H37)+('Gobierno Seguridad y Justicia'!H37)+('Tecnologías de Información'!H37)+('Coordinación del Sistema'!H37)+('Asuntos Jurídicos'!G37)+(Administrativa!H37)+('Órgano de Control y Vigilancia'!H37)+('Dirección General'!G37)</f>
        <v>516</v>
      </c>
      <c r="AQ27" s="4">
        <f>SUM(Sociodemográfica!I37)+(Económicofinanciera!I37)+(Geográficoambiental!I37)+('Gobierno Seguridad y Justicia'!I37)+('Tecnologías de Información'!I37)+('Coordinación del Sistema'!I37)+('Asuntos Jurídicos'!H37)+(Administrativa!I37)+('Órgano de Control y Vigilancia'!I37)+('Dirección General'!H37)</f>
        <v>456</v>
      </c>
      <c r="AR27" s="4">
        <f>SUM(Sociodemográfica!J37)+(Económicofinanciera!J37)+(Geográficoambiental!J37)+('Gobierno Seguridad y Justicia'!J37)+('Tecnologías de Información'!J37)+('Coordinación del Sistema'!J37)+('Asuntos Jurídicos'!I37)+(Administrativa!J37)+('Órgano de Control y Vigilancia'!J37)+('Dirección General'!I37)</f>
        <v>643</v>
      </c>
      <c r="AS27" s="136">
        <f>SUM([1]Sociodemográfica!K37)+([1]Económicofinanciera!K37)+([1]Geográficoambiental!K37)+('[1]Gobierno Seguridad y Justicia'!K37)+('[1]Tecnologías de Información'!K37)+('[1]Coordinación del Sistema'!K37)+('[1]Asuntos Jurídicos'!J37)+([1]Administrativa!K37)+('[1]Órgano de Control y Vigilancia'!K37)+('[1]Dirección General'!J37)</f>
        <v>475</v>
      </c>
      <c r="AT27" s="136">
        <f>SUM([1]Sociodemográfica!L37)+([1]Económicofinanciera!L37)+([1]Geográficoambiental!L37)+('[1]Gobierno Seguridad y Justicia'!L37)+('[1]Tecnologías de Información'!L37)+('[1]Coordinación del Sistema'!L37)+('[1]Asuntos Jurídicos'!K37)+([1]Administrativa!L37)+('[1]Órgano de Control y Vigilancia'!L37)+('[1]Dirección General'!K37)</f>
        <v>549</v>
      </c>
      <c r="AU27" s="136">
        <f>SUM([1]Sociodemográfica!M37)+([1]Económicofinanciera!M37)+([1]Geográficoambiental!M37)+('[1]Gobierno Seguridad y Justicia'!M37)+('[1]Tecnologías de Información'!M37)+('[1]Coordinación del Sistema'!M37)+('[1]Asuntos Jurídicos'!L37)+([1]Administrativa!M37)+('[1]Órgano de Control y Vigilancia'!M37)+('[1]Dirección General'!L37)</f>
        <v>368</v>
      </c>
      <c r="AV27" s="4">
        <f>SUM(Sociodemográfica!N37)+(Económicofinanciera!N37)+(Geográficoambiental!N37)+('Gobierno Seguridad y Justicia'!N37)+('Tecnologías de Información'!N37)+('Coordinación del Sistema'!N37)+('Asuntos Jurídicos'!M37)+(Administrativa!N37)+('Órgano de Control y Vigilancia'!N37)+('Dirección General'!M37)</f>
        <v>397</v>
      </c>
      <c r="AW27" s="4">
        <v>472</v>
      </c>
      <c r="AX27" s="80"/>
      <c r="AY27" s="80"/>
      <c r="AZ27" s="136">
        <v>2637</v>
      </c>
      <c r="BA27" s="4">
        <f>SUM(AM27,AO27,AQ27,AS27,AU27,AW27)</f>
        <v>2702</v>
      </c>
    </row>
    <row r="28" spans="1:53" ht="45" x14ac:dyDescent="0.25">
      <c r="B28" s="41">
        <v>79</v>
      </c>
      <c r="C28" s="15" t="s">
        <v>117</v>
      </c>
      <c r="D28" s="16">
        <v>5</v>
      </c>
      <c r="E28" s="18" t="s">
        <v>122</v>
      </c>
      <c r="F28" s="29"/>
      <c r="G28" s="30"/>
      <c r="H28" s="31"/>
      <c r="I28" s="31"/>
      <c r="J28" s="42">
        <v>457</v>
      </c>
      <c r="K28" s="15" t="s">
        <v>70</v>
      </c>
      <c r="L28" s="31"/>
      <c r="M28" s="31"/>
      <c r="N28" s="32"/>
      <c r="O28" s="31"/>
      <c r="P28" s="31"/>
      <c r="Q28" s="31"/>
      <c r="R28" s="31"/>
      <c r="S28" s="31"/>
      <c r="T28" s="31"/>
      <c r="U28" s="31"/>
      <c r="V28" s="31"/>
      <c r="W28" s="31"/>
      <c r="X28" s="23" t="s">
        <v>122</v>
      </c>
      <c r="Y28" s="44" t="s">
        <v>106</v>
      </c>
      <c r="Z28" s="80"/>
      <c r="AA28" s="80"/>
      <c r="AB28" s="80"/>
      <c r="AC28" s="80"/>
      <c r="AD28" s="80"/>
      <c r="AE28" s="80"/>
      <c r="AF28" s="80"/>
      <c r="AG28" s="80"/>
      <c r="AH28" s="80"/>
      <c r="AI28" s="80"/>
      <c r="AJ28" s="80"/>
      <c r="AK28" s="80"/>
      <c r="AL28" s="145">
        <v>7.9200000000000007E-2</v>
      </c>
      <c r="AM28" s="145">
        <v>8.9499999999999996E-2</v>
      </c>
      <c r="AN28" s="145">
        <v>7.9200000000000007E-2</v>
      </c>
      <c r="AO28" s="145">
        <v>7.85E-2</v>
      </c>
      <c r="AP28" s="145">
        <v>7.9200000000000007E-2</v>
      </c>
      <c r="AQ28" s="145">
        <v>8.4099999999999994E-2</v>
      </c>
      <c r="AR28" s="145">
        <v>7.9200000000000007E-2</v>
      </c>
      <c r="AS28" s="145">
        <v>8.72E-2</v>
      </c>
      <c r="AT28" s="145">
        <v>7.9200000000000007E-2</v>
      </c>
      <c r="AU28" s="145">
        <v>7.0499999999999993E-2</v>
      </c>
      <c r="AV28" s="145">
        <v>7.9200000000000007E-2</v>
      </c>
      <c r="AW28" s="145">
        <v>7.4499999999999997E-2</v>
      </c>
      <c r="AX28" s="145">
        <v>0.95</v>
      </c>
      <c r="AY28" s="146"/>
      <c r="AZ28" s="145">
        <v>0.47520000000000001</v>
      </c>
      <c r="BA28" s="145">
        <v>0.4098</v>
      </c>
    </row>
    <row r="29" spans="1:53" x14ac:dyDescent="0.25">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v>1</v>
      </c>
      <c r="AA29" s="43">
        <v>1</v>
      </c>
      <c r="AB29" s="43">
        <v>1</v>
      </c>
      <c r="AC29" s="43">
        <v>1</v>
      </c>
      <c r="AD29" s="43">
        <v>1</v>
      </c>
      <c r="AE29" s="43">
        <v>1</v>
      </c>
      <c r="AF29" s="43">
        <v>1</v>
      </c>
      <c r="AG29" s="43">
        <v>1</v>
      </c>
      <c r="AH29" s="43">
        <v>1</v>
      </c>
      <c r="AI29" s="43">
        <v>1</v>
      </c>
      <c r="AJ29" s="43">
        <v>1</v>
      </c>
      <c r="AK29" s="43">
        <v>1</v>
      </c>
      <c r="AL29" s="43">
        <v>1</v>
      </c>
      <c r="AM29" s="43">
        <v>1</v>
      </c>
      <c r="AN29" s="43">
        <v>1</v>
      </c>
      <c r="AO29" s="43">
        <v>1</v>
      </c>
      <c r="AP29" s="43">
        <v>1</v>
      </c>
      <c r="AQ29" s="43">
        <v>1</v>
      </c>
      <c r="AR29" s="43">
        <v>1</v>
      </c>
      <c r="AS29" s="43">
        <v>1</v>
      </c>
      <c r="AT29" s="43">
        <v>1</v>
      </c>
      <c r="AU29" s="43">
        <v>1</v>
      </c>
      <c r="AV29" s="43">
        <v>1</v>
      </c>
      <c r="AW29" s="43">
        <v>1</v>
      </c>
      <c r="AX29" s="43">
        <v>1</v>
      </c>
      <c r="AY29" s="43"/>
      <c r="AZ29" s="43"/>
      <c r="BA29" s="43">
        <v>1</v>
      </c>
    </row>
  </sheetData>
  <mergeCells count="14">
    <mergeCell ref="AX6:BA6"/>
    <mergeCell ref="AL6:AM6"/>
    <mergeCell ref="AN6:AO6"/>
    <mergeCell ref="AP6:AQ6"/>
    <mergeCell ref="AR6:AS6"/>
    <mergeCell ref="AT6:AU6"/>
    <mergeCell ref="AV6:AW6"/>
    <mergeCell ref="AJ6:AK6"/>
    <mergeCell ref="AN13:AU18"/>
    <mergeCell ref="Z6:AA6"/>
    <mergeCell ref="AB6:AC6"/>
    <mergeCell ref="AD6:AE6"/>
    <mergeCell ref="AF6:AG6"/>
    <mergeCell ref="AH6:AI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B1:T56"/>
  <sheetViews>
    <sheetView topLeftCell="B33" zoomScale="70" zoomScaleNormal="70" workbookViewId="0">
      <selection activeCell="B1" sqref="B1:G36"/>
    </sheetView>
  </sheetViews>
  <sheetFormatPr baseColWidth="10" defaultRowHeight="15" x14ac:dyDescent="0.25"/>
  <cols>
    <col min="1" max="1" width="3.7109375" style="45" customWidth="1"/>
    <col min="2" max="2" width="8.7109375" style="47" customWidth="1"/>
    <col min="3" max="3" width="72.7109375" style="46" customWidth="1"/>
    <col min="4" max="18" width="13.7109375" style="3" customWidth="1"/>
    <col min="19" max="16384" width="11.42578125" style="45"/>
  </cols>
  <sheetData>
    <row r="1" spans="2:18" s="47" customFormat="1" ht="74.25" customHeight="1" thickBot="1" x14ac:dyDescent="0.3">
      <c r="B1" s="203" t="s">
        <v>186</v>
      </c>
      <c r="C1" s="204"/>
      <c r="D1" s="147" t="s">
        <v>8</v>
      </c>
      <c r="E1" s="148"/>
      <c r="F1" s="147" t="s">
        <v>9</v>
      </c>
      <c r="G1" s="148"/>
      <c r="H1" s="147" t="s">
        <v>10</v>
      </c>
      <c r="I1" s="148"/>
      <c r="J1" s="147" t="s">
        <v>11</v>
      </c>
      <c r="K1" s="148"/>
      <c r="L1" s="147" t="s">
        <v>12</v>
      </c>
      <c r="M1" s="148"/>
      <c r="N1" s="147" t="s">
        <v>13</v>
      </c>
      <c r="O1" s="148"/>
      <c r="P1" s="147" t="s">
        <v>14</v>
      </c>
      <c r="Q1" s="149"/>
      <c r="R1" s="148"/>
    </row>
    <row r="2" spans="2:18" s="47" customFormat="1" ht="74.25" customHeight="1" x14ac:dyDescent="0.25">
      <c r="B2" s="205"/>
      <c r="C2" s="206"/>
      <c r="D2" s="10" t="s">
        <v>39</v>
      </c>
      <c r="E2" s="11" t="s">
        <v>40</v>
      </c>
      <c r="F2" s="10" t="s">
        <v>39</v>
      </c>
      <c r="G2" s="11" t="s">
        <v>40</v>
      </c>
      <c r="H2" s="10" t="s">
        <v>39</v>
      </c>
      <c r="I2" s="11" t="s">
        <v>40</v>
      </c>
      <c r="J2" s="10" t="s">
        <v>39</v>
      </c>
      <c r="K2" s="11" t="s">
        <v>40</v>
      </c>
      <c r="L2" s="10" t="s">
        <v>39</v>
      </c>
      <c r="M2" s="11" t="s">
        <v>40</v>
      </c>
      <c r="N2" s="10" t="s">
        <v>39</v>
      </c>
      <c r="O2" s="11" t="s">
        <v>40</v>
      </c>
      <c r="P2" s="12" t="s">
        <v>41</v>
      </c>
      <c r="Q2" s="13" t="s">
        <v>42</v>
      </c>
      <c r="R2" s="11" t="s">
        <v>40</v>
      </c>
    </row>
    <row r="3" spans="2:18" s="133" customFormat="1" ht="34.5" customHeight="1" x14ac:dyDescent="0.25">
      <c r="B3" s="155" t="s">
        <v>124</v>
      </c>
      <c r="C3" s="161"/>
      <c r="D3" s="134">
        <f>SUM(D4,D5,D6,D7,D8)</f>
        <v>0</v>
      </c>
      <c r="E3" s="134">
        <f t="shared" ref="E3:O3" si="0">SUM(E4,E5,E6,E7,E8,E9,E10,E11,E12,E13,E14,E15)</f>
        <v>0</v>
      </c>
      <c r="F3" s="134">
        <f t="shared" si="0"/>
        <v>0</v>
      </c>
      <c r="G3" s="134">
        <f t="shared" si="0"/>
        <v>0</v>
      </c>
      <c r="H3" s="134">
        <f t="shared" si="0"/>
        <v>0</v>
      </c>
      <c r="I3" s="134">
        <f t="shared" si="0"/>
        <v>0</v>
      </c>
      <c r="J3" s="134">
        <f t="shared" si="0"/>
        <v>0</v>
      </c>
      <c r="K3" s="134">
        <f t="shared" si="0"/>
        <v>0</v>
      </c>
      <c r="L3" s="134">
        <f t="shared" si="0"/>
        <v>0</v>
      </c>
      <c r="M3" s="134">
        <f t="shared" si="0"/>
        <v>0</v>
      </c>
      <c r="N3" s="134">
        <f t="shared" si="0"/>
        <v>0</v>
      </c>
      <c r="O3" s="134">
        <f t="shared" si="0"/>
        <v>0</v>
      </c>
      <c r="P3" s="132">
        <f>SUM(P4,P5,P6,P7,P8)</f>
        <v>0</v>
      </c>
      <c r="Q3" s="132">
        <f t="shared" ref="Q3:R3" si="1">SUM(Q4,Q5,Q6,Q7,Q8)</f>
        <v>0</v>
      </c>
      <c r="R3" s="132">
        <f t="shared" si="1"/>
        <v>0</v>
      </c>
    </row>
    <row r="4" spans="2:18" x14ac:dyDescent="0.25">
      <c r="B4" s="150">
        <v>1</v>
      </c>
      <c r="C4" s="57" t="s">
        <v>167</v>
      </c>
      <c r="D4" s="4">
        <v>0</v>
      </c>
      <c r="E4" s="4">
        <v>0</v>
      </c>
      <c r="F4" s="4">
        <v>0</v>
      </c>
      <c r="G4" s="4">
        <v>0</v>
      </c>
      <c r="H4" s="4">
        <v>0</v>
      </c>
      <c r="I4" s="4">
        <v>0</v>
      </c>
      <c r="J4" s="4">
        <v>0</v>
      </c>
      <c r="K4" s="4">
        <v>0</v>
      </c>
      <c r="L4" s="4">
        <v>0</v>
      </c>
      <c r="M4" s="4">
        <v>0</v>
      </c>
      <c r="N4" s="4">
        <v>0</v>
      </c>
      <c r="O4" s="4">
        <v>0</v>
      </c>
      <c r="P4" s="4"/>
      <c r="Q4" s="101">
        <f>SUM(O4,M4,K4,I4,G4,E4)</f>
        <v>0</v>
      </c>
      <c r="R4" s="102">
        <f>(SUM(P4,N4,L4,J4,H4,F4))</f>
        <v>0</v>
      </c>
    </row>
    <row r="5" spans="2:18" x14ac:dyDescent="0.25">
      <c r="B5" s="151"/>
      <c r="C5" s="57" t="s">
        <v>125</v>
      </c>
      <c r="D5" s="4">
        <v>0</v>
      </c>
      <c r="E5" s="4">
        <v>0</v>
      </c>
      <c r="F5" s="4">
        <v>0</v>
      </c>
      <c r="G5" s="4">
        <v>0</v>
      </c>
      <c r="H5" s="4">
        <v>0</v>
      </c>
      <c r="I5" s="4">
        <v>0</v>
      </c>
      <c r="J5" s="4">
        <v>0</v>
      </c>
      <c r="K5" s="4">
        <v>0</v>
      </c>
      <c r="L5" s="4">
        <v>0</v>
      </c>
      <c r="M5" s="4">
        <v>0</v>
      </c>
      <c r="N5" s="4">
        <v>0</v>
      </c>
      <c r="O5" s="4">
        <v>0</v>
      </c>
      <c r="P5" s="4"/>
      <c r="Q5" s="101">
        <f t="shared" ref="Q5:Q8" si="2">SUM(O5,M5,K5,I5,G5,E5)</f>
        <v>0</v>
      </c>
      <c r="R5" s="102">
        <f t="shared" ref="R5:R8" si="3">(SUM(P5,N5,L5,J5,H5,F5))</f>
        <v>0</v>
      </c>
    </row>
    <row r="6" spans="2:18" x14ac:dyDescent="0.25">
      <c r="B6" s="151"/>
      <c r="C6" s="57" t="s">
        <v>126</v>
      </c>
      <c r="D6" s="4">
        <v>0</v>
      </c>
      <c r="E6" s="4">
        <v>0</v>
      </c>
      <c r="F6" s="4">
        <v>0</v>
      </c>
      <c r="G6" s="4">
        <v>0</v>
      </c>
      <c r="H6" s="4">
        <v>0</v>
      </c>
      <c r="I6" s="4">
        <v>0</v>
      </c>
      <c r="J6" s="4">
        <v>0</v>
      </c>
      <c r="K6" s="4">
        <v>0</v>
      </c>
      <c r="L6" s="4">
        <v>0</v>
      </c>
      <c r="M6" s="4">
        <v>0</v>
      </c>
      <c r="N6" s="4">
        <v>0</v>
      </c>
      <c r="O6" s="4">
        <v>0</v>
      </c>
      <c r="P6" s="4"/>
      <c r="Q6" s="101">
        <f t="shared" si="2"/>
        <v>0</v>
      </c>
      <c r="R6" s="102">
        <f t="shared" si="3"/>
        <v>0</v>
      </c>
    </row>
    <row r="7" spans="2:18" x14ac:dyDescent="0.25">
      <c r="B7" s="151"/>
      <c r="C7" s="57" t="s">
        <v>127</v>
      </c>
      <c r="D7" s="4">
        <v>0</v>
      </c>
      <c r="E7" s="4">
        <v>0</v>
      </c>
      <c r="F7" s="4">
        <v>0</v>
      </c>
      <c r="G7" s="4">
        <v>0</v>
      </c>
      <c r="H7" s="4">
        <v>0</v>
      </c>
      <c r="I7" s="4">
        <v>0</v>
      </c>
      <c r="J7" s="4">
        <v>0</v>
      </c>
      <c r="K7" s="4">
        <v>0</v>
      </c>
      <c r="L7" s="4">
        <v>0</v>
      </c>
      <c r="M7" s="4">
        <v>0</v>
      </c>
      <c r="N7" s="4">
        <v>0</v>
      </c>
      <c r="O7" s="4">
        <v>0</v>
      </c>
      <c r="P7" s="4"/>
      <c r="Q7" s="101">
        <f t="shared" si="2"/>
        <v>0</v>
      </c>
      <c r="R7" s="102">
        <f t="shared" si="3"/>
        <v>0</v>
      </c>
    </row>
    <row r="8" spans="2:18" x14ac:dyDescent="0.25">
      <c r="B8" s="152"/>
      <c r="C8" s="57" t="s">
        <v>128</v>
      </c>
      <c r="D8" s="4">
        <v>0</v>
      </c>
      <c r="E8" s="4">
        <v>0</v>
      </c>
      <c r="F8" s="4">
        <v>0</v>
      </c>
      <c r="G8" s="4">
        <v>0</v>
      </c>
      <c r="H8" s="4">
        <v>0</v>
      </c>
      <c r="I8" s="4">
        <v>0</v>
      </c>
      <c r="J8" s="4">
        <v>0</v>
      </c>
      <c r="K8" s="4">
        <v>0</v>
      </c>
      <c r="L8" s="4">
        <v>0</v>
      </c>
      <c r="M8" s="4">
        <v>0</v>
      </c>
      <c r="N8" s="4">
        <v>0</v>
      </c>
      <c r="O8" s="4">
        <v>0</v>
      </c>
      <c r="P8" s="4"/>
      <c r="Q8" s="101">
        <f t="shared" si="2"/>
        <v>0</v>
      </c>
      <c r="R8" s="102">
        <f t="shared" si="3"/>
        <v>0</v>
      </c>
    </row>
    <row r="9" spans="2:18" s="133" customFormat="1" ht="34.5" customHeight="1" x14ac:dyDescent="0.25">
      <c r="B9" s="155" t="s">
        <v>83</v>
      </c>
      <c r="C9" s="161"/>
      <c r="D9" s="132">
        <f>SUM(D10,D11,D12,D13,D14,D15,D16)</f>
        <v>0</v>
      </c>
      <c r="E9" s="132">
        <f t="shared" ref="E9:O9" si="4">SUM(E10,E11,E12,E13,E14)</f>
        <v>0</v>
      </c>
      <c r="F9" s="132">
        <f t="shared" si="4"/>
        <v>0</v>
      </c>
      <c r="G9" s="132">
        <f t="shared" si="4"/>
        <v>0</v>
      </c>
      <c r="H9" s="132">
        <f t="shared" si="4"/>
        <v>0</v>
      </c>
      <c r="I9" s="132">
        <f t="shared" si="4"/>
        <v>0</v>
      </c>
      <c r="J9" s="132">
        <f t="shared" si="4"/>
        <v>0</v>
      </c>
      <c r="K9" s="132">
        <f t="shared" si="4"/>
        <v>0</v>
      </c>
      <c r="L9" s="132">
        <f t="shared" si="4"/>
        <v>0</v>
      </c>
      <c r="M9" s="132">
        <f t="shared" si="4"/>
        <v>0</v>
      </c>
      <c r="N9" s="132">
        <f t="shared" si="4"/>
        <v>0</v>
      </c>
      <c r="O9" s="132">
        <f t="shared" si="4"/>
        <v>0</v>
      </c>
      <c r="P9" s="132">
        <f>SUM(P10,P11,P12,P13,P14)</f>
        <v>0</v>
      </c>
      <c r="Q9" s="132">
        <f t="shared" ref="Q9:R9" si="5">SUM(Q10,Q11,Q12,Q13,Q14)</f>
        <v>0</v>
      </c>
      <c r="R9" s="132">
        <f t="shared" si="5"/>
        <v>0</v>
      </c>
    </row>
    <row r="10" spans="2:18" x14ac:dyDescent="0.25">
      <c r="B10" s="150">
        <v>2</v>
      </c>
      <c r="C10" s="57" t="s">
        <v>130</v>
      </c>
      <c r="D10" s="4">
        <v>0</v>
      </c>
      <c r="E10" s="4">
        <v>0</v>
      </c>
      <c r="F10" s="4">
        <v>0</v>
      </c>
      <c r="G10" s="4">
        <v>0</v>
      </c>
      <c r="H10" s="4">
        <v>0</v>
      </c>
      <c r="I10" s="4">
        <v>0</v>
      </c>
      <c r="J10" s="4">
        <v>0</v>
      </c>
      <c r="K10" s="4">
        <v>0</v>
      </c>
      <c r="L10" s="4">
        <v>0</v>
      </c>
      <c r="M10" s="4">
        <v>0</v>
      </c>
      <c r="N10" s="4">
        <v>0</v>
      </c>
      <c r="O10" s="4">
        <v>0</v>
      </c>
      <c r="P10" s="4"/>
      <c r="Q10" s="101">
        <f t="shared" ref="Q10:Q14" si="6">SUM(O10,M10,K10,I10,G10,E10)</f>
        <v>0</v>
      </c>
      <c r="R10" s="102">
        <f t="shared" ref="R10:R14" si="7">(SUM(P10,N10,L10,J10,H10,F10))</f>
        <v>0</v>
      </c>
    </row>
    <row r="11" spans="2:18" x14ac:dyDescent="0.25">
      <c r="B11" s="151"/>
      <c r="C11" s="57" t="s">
        <v>131</v>
      </c>
      <c r="D11" s="4">
        <v>0</v>
      </c>
      <c r="E11" s="4">
        <v>0</v>
      </c>
      <c r="F11" s="4">
        <v>0</v>
      </c>
      <c r="G11" s="4">
        <v>0</v>
      </c>
      <c r="H11" s="4">
        <v>0</v>
      </c>
      <c r="I11" s="4">
        <v>0</v>
      </c>
      <c r="J11" s="4">
        <v>0</v>
      </c>
      <c r="K11" s="4">
        <v>0</v>
      </c>
      <c r="L11" s="4">
        <v>0</v>
      </c>
      <c r="M11" s="4">
        <v>0</v>
      </c>
      <c r="N11" s="4">
        <v>0</v>
      </c>
      <c r="O11" s="4">
        <v>0</v>
      </c>
      <c r="P11" s="4"/>
      <c r="Q11" s="101">
        <f t="shared" si="6"/>
        <v>0</v>
      </c>
      <c r="R11" s="102">
        <f t="shared" si="7"/>
        <v>0</v>
      </c>
    </row>
    <row r="12" spans="2:18" x14ac:dyDescent="0.25">
      <c r="B12" s="151"/>
      <c r="C12" s="57" t="s">
        <v>132</v>
      </c>
      <c r="D12" s="4">
        <v>0</v>
      </c>
      <c r="E12" s="4">
        <v>0</v>
      </c>
      <c r="F12" s="4">
        <v>0</v>
      </c>
      <c r="G12" s="4">
        <v>0</v>
      </c>
      <c r="H12" s="4">
        <v>0</v>
      </c>
      <c r="I12" s="4">
        <v>0</v>
      </c>
      <c r="J12" s="4">
        <v>0</v>
      </c>
      <c r="K12" s="4">
        <v>0</v>
      </c>
      <c r="L12" s="4">
        <v>0</v>
      </c>
      <c r="M12" s="4">
        <v>0</v>
      </c>
      <c r="N12" s="4">
        <v>0</v>
      </c>
      <c r="O12" s="4">
        <v>0</v>
      </c>
      <c r="P12" s="4"/>
      <c r="Q12" s="101">
        <f t="shared" si="6"/>
        <v>0</v>
      </c>
      <c r="R12" s="102">
        <f t="shared" si="7"/>
        <v>0</v>
      </c>
    </row>
    <row r="13" spans="2:18" x14ac:dyDescent="0.25">
      <c r="B13" s="151"/>
      <c r="C13" s="57" t="s">
        <v>133</v>
      </c>
      <c r="D13" s="4">
        <v>0</v>
      </c>
      <c r="E13" s="4">
        <v>0</v>
      </c>
      <c r="F13" s="4">
        <v>0</v>
      </c>
      <c r="G13" s="4">
        <v>0</v>
      </c>
      <c r="H13" s="4">
        <v>0</v>
      </c>
      <c r="I13" s="4">
        <v>0</v>
      </c>
      <c r="J13" s="4">
        <v>0</v>
      </c>
      <c r="K13" s="4">
        <v>0</v>
      </c>
      <c r="L13" s="4">
        <v>0</v>
      </c>
      <c r="M13" s="4">
        <v>0</v>
      </c>
      <c r="N13" s="4">
        <v>0</v>
      </c>
      <c r="O13" s="4">
        <v>0</v>
      </c>
      <c r="P13" s="27"/>
      <c r="Q13" s="101">
        <f t="shared" si="6"/>
        <v>0</v>
      </c>
      <c r="R13" s="102">
        <f t="shared" si="7"/>
        <v>0</v>
      </c>
    </row>
    <row r="14" spans="2:18" x14ac:dyDescent="0.25">
      <c r="B14" s="151"/>
      <c r="C14" s="57" t="s">
        <v>134</v>
      </c>
      <c r="D14" s="4">
        <v>0</v>
      </c>
      <c r="E14" s="4">
        <v>0</v>
      </c>
      <c r="F14" s="4">
        <v>0</v>
      </c>
      <c r="G14" s="4">
        <v>0</v>
      </c>
      <c r="H14" s="4">
        <v>0</v>
      </c>
      <c r="I14" s="4">
        <v>0</v>
      </c>
      <c r="J14" s="4">
        <v>0</v>
      </c>
      <c r="K14" s="4">
        <v>0</v>
      </c>
      <c r="L14" s="4">
        <v>0</v>
      </c>
      <c r="M14" s="4">
        <v>0</v>
      </c>
      <c r="N14" s="4">
        <v>0</v>
      </c>
      <c r="O14" s="4">
        <v>0</v>
      </c>
      <c r="P14" s="4"/>
      <c r="Q14" s="101">
        <f t="shared" si="6"/>
        <v>0</v>
      </c>
      <c r="R14" s="102">
        <f t="shared" si="7"/>
        <v>0</v>
      </c>
    </row>
    <row r="15" spans="2:18" x14ac:dyDescent="0.25">
      <c r="B15" s="151"/>
      <c r="C15" s="57" t="s">
        <v>135</v>
      </c>
      <c r="D15" s="4">
        <v>0</v>
      </c>
      <c r="E15" s="4">
        <v>0</v>
      </c>
      <c r="F15" s="4">
        <v>0</v>
      </c>
      <c r="G15" s="4">
        <v>0</v>
      </c>
      <c r="H15" s="4">
        <v>0</v>
      </c>
      <c r="I15" s="4">
        <v>0</v>
      </c>
      <c r="J15" s="4">
        <v>0</v>
      </c>
      <c r="K15" s="4">
        <v>0</v>
      </c>
      <c r="L15" s="4">
        <v>0</v>
      </c>
      <c r="M15" s="4">
        <v>0</v>
      </c>
      <c r="N15" s="4">
        <v>0</v>
      </c>
      <c r="O15" s="4">
        <v>0</v>
      </c>
      <c r="P15" s="27"/>
      <c r="Q15" s="101">
        <f t="shared" ref="Q15:Q16" si="8">SUM(O15,M15,K15,I15,G15,E15)</f>
        <v>0</v>
      </c>
      <c r="R15" s="102">
        <f t="shared" ref="R15:R16" si="9">(SUM(P15,N15,L15,J15,H15,F15))</f>
        <v>0</v>
      </c>
    </row>
    <row r="16" spans="2:18" x14ac:dyDescent="0.25">
      <c r="B16" s="152"/>
      <c r="C16" s="57" t="s">
        <v>136</v>
      </c>
      <c r="D16" s="4">
        <v>0</v>
      </c>
      <c r="E16" s="4">
        <v>0</v>
      </c>
      <c r="F16" s="4">
        <v>0</v>
      </c>
      <c r="G16" s="4">
        <v>0</v>
      </c>
      <c r="H16" s="4">
        <v>0</v>
      </c>
      <c r="I16" s="4">
        <v>0</v>
      </c>
      <c r="J16" s="4">
        <v>0</v>
      </c>
      <c r="K16" s="4">
        <v>0</v>
      </c>
      <c r="L16" s="4">
        <v>0</v>
      </c>
      <c r="M16" s="4">
        <v>0</v>
      </c>
      <c r="N16" s="4">
        <v>0</v>
      </c>
      <c r="O16" s="4">
        <v>0</v>
      </c>
      <c r="P16" s="27"/>
      <c r="Q16" s="101">
        <f t="shared" si="8"/>
        <v>0</v>
      </c>
      <c r="R16" s="102">
        <f t="shared" si="9"/>
        <v>0</v>
      </c>
    </row>
    <row r="17" spans="2:18" s="133" customFormat="1" ht="34.5" customHeight="1" x14ac:dyDescent="0.25">
      <c r="B17" s="155" t="s">
        <v>120</v>
      </c>
      <c r="C17" s="161"/>
      <c r="D17" s="134">
        <f>SUM(D18,D19,D20,D21,D22,D23,D24,D25,D26,D27,D28,D29,D30,D31,D32,D33,D34,D35,D36)</f>
        <v>2</v>
      </c>
      <c r="E17" s="134">
        <f t="shared" ref="E17:O17" si="10">SUM(E18,E19,E20,E21,E22,E23,E24,E25,E26,E27,E28,E29)</f>
        <v>0</v>
      </c>
      <c r="F17" s="134">
        <f t="shared" si="10"/>
        <v>0</v>
      </c>
      <c r="G17" s="134">
        <f t="shared" si="10"/>
        <v>0</v>
      </c>
      <c r="H17" s="134">
        <f t="shared" si="10"/>
        <v>0</v>
      </c>
      <c r="I17" s="134">
        <f t="shared" si="10"/>
        <v>0</v>
      </c>
      <c r="J17" s="134">
        <f t="shared" si="10"/>
        <v>0</v>
      </c>
      <c r="K17" s="134">
        <f t="shared" si="10"/>
        <v>0</v>
      </c>
      <c r="L17" s="134">
        <f t="shared" si="10"/>
        <v>0</v>
      </c>
      <c r="M17" s="134">
        <f t="shared" si="10"/>
        <v>0</v>
      </c>
      <c r="N17" s="134">
        <f t="shared" si="10"/>
        <v>0</v>
      </c>
      <c r="O17" s="134">
        <f t="shared" si="10"/>
        <v>0</v>
      </c>
      <c r="P17" s="132">
        <f>SUM(P18,P19,P20,P21,P22)</f>
        <v>0</v>
      </c>
      <c r="Q17" s="132">
        <f t="shared" ref="Q17:R17" si="11">SUM(Q18,Q19,Q20,Q21,Q22)</f>
        <v>0</v>
      </c>
      <c r="R17" s="132">
        <f t="shared" si="11"/>
        <v>0</v>
      </c>
    </row>
    <row r="18" spans="2:18" x14ac:dyDescent="0.25">
      <c r="B18" s="150">
        <v>3</v>
      </c>
      <c r="C18" s="57" t="s">
        <v>137</v>
      </c>
      <c r="D18" s="4">
        <v>0</v>
      </c>
      <c r="E18" s="4">
        <v>0</v>
      </c>
      <c r="F18" s="4">
        <v>0</v>
      </c>
      <c r="G18" s="4">
        <v>0</v>
      </c>
      <c r="H18" s="4">
        <v>0</v>
      </c>
      <c r="I18" s="4">
        <v>0</v>
      </c>
      <c r="J18" s="4">
        <v>0</v>
      </c>
      <c r="K18" s="4">
        <v>0</v>
      </c>
      <c r="L18" s="4">
        <v>0</v>
      </c>
      <c r="M18" s="4">
        <v>0</v>
      </c>
      <c r="N18" s="4">
        <v>0</v>
      </c>
      <c r="O18" s="4">
        <v>0</v>
      </c>
      <c r="P18" s="27"/>
      <c r="Q18" s="101">
        <f t="shared" ref="Q18:Q22" si="12">SUM(O18,M18,K18,I18,G18,E18)</f>
        <v>0</v>
      </c>
      <c r="R18" s="102">
        <f t="shared" ref="R18:R22" si="13">(SUM(P18,N18,L18,J18,H18,F18))</f>
        <v>0</v>
      </c>
    </row>
    <row r="19" spans="2:18" x14ac:dyDescent="0.25">
      <c r="B19" s="151"/>
      <c r="C19" s="57" t="s">
        <v>138</v>
      </c>
      <c r="D19" s="4">
        <v>0</v>
      </c>
      <c r="E19" s="4">
        <v>0</v>
      </c>
      <c r="F19" s="4">
        <v>0</v>
      </c>
      <c r="G19" s="4">
        <v>0</v>
      </c>
      <c r="H19" s="4">
        <v>0</v>
      </c>
      <c r="I19" s="4">
        <v>0</v>
      </c>
      <c r="J19" s="4">
        <v>0</v>
      </c>
      <c r="K19" s="4">
        <v>0</v>
      </c>
      <c r="L19" s="4">
        <v>0</v>
      </c>
      <c r="M19" s="4">
        <v>0</v>
      </c>
      <c r="N19" s="4">
        <v>0</v>
      </c>
      <c r="O19" s="4">
        <v>0</v>
      </c>
      <c r="P19" s="39"/>
      <c r="Q19" s="101">
        <f t="shared" si="12"/>
        <v>0</v>
      </c>
      <c r="R19" s="102">
        <f t="shared" si="13"/>
        <v>0</v>
      </c>
    </row>
    <row r="20" spans="2:18" x14ac:dyDescent="0.25">
      <c r="B20" s="151"/>
      <c r="C20" s="57" t="s">
        <v>129</v>
      </c>
      <c r="D20" s="4">
        <v>0</v>
      </c>
      <c r="E20" s="4">
        <v>0</v>
      </c>
      <c r="F20" s="4">
        <v>0</v>
      </c>
      <c r="G20" s="4">
        <v>0</v>
      </c>
      <c r="H20" s="4">
        <v>0</v>
      </c>
      <c r="I20" s="4">
        <v>0</v>
      </c>
      <c r="J20" s="4">
        <v>0</v>
      </c>
      <c r="K20" s="4">
        <v>0</v>
      </c>
      <c r="L20" s="4">
        <v>0</v>
      </c>
      <c r="M20" s="4">
        <v>0</v>
      </c>
      <c r="N20" s="4">
        <v>0</v>
      </c>
      <c r="O20" s="4">
        <v>0</v>
      </c>
      <c r="P20" s="4"/>
      <c r="Q20" s="101">
        <f t="shared" si="12"/>
        <v>0</v>
      </c>
      <c r="R20" s="102">
        <f t="shared" si="13"/>
        <v>0</v>
      </c>
    </row>
    <row r="21" spans="2:18" x14ac:dyDescent="0.25">
      <c r="B21" s="151"/>
      <c r="C21" s="57" t="s">
        <v>139</v>
      </c>
      <c r="D21" s="4">
        <v>0</v>
      </c>
      <c r="E21" s="4">
        <v>0</v>
      </c>
      <c r="F21" s="4">
        <v>0</v>
      </c>
      <c r="G21" s="4">
        <v>0</v>
      </c>
      <c r="H21" s="4">
        <v>0</v>
      </c>
      <c r="I21" s="4">
        <v>0</v>
      </c>
      <c r="J21" s="4">
        <v>0</v>
      </c>
      <c r="K21" s="4">
        <v>0</v>
      </c>
      <c r="L21" s="4">
        <v>0</v>
      </c>
      <c r="M21" s="4">
        <v>0</v>
      </c>
      <c r="N21" s="4">
        <v>0</v>
      </c>
      <c r="O21" s="4">
        <v>0</v>
      </c>
      <c r="P21" s="4"/>
      <c r="Q21" s="101">
        <f t="shared" si="12"/>
        <v>0</v>
      </c>
      <c r="R21" s="102">
        <f t="shared" si="13"/>
        <v>0</v>
      </c>
    </row>
    <row r="22" spans="2:18" ht="14.25" customHeight="1" x14ac:dyDescent="0.25">
      <c r="B22" s="151"/>
      <c r="C22" s="57" t="s">
        <v>140</v>
      </c>
      <c r="D22" s="4">
        <v>0</v>
      </c>
      <c r="E22" s="4">
        <v>0</v>
      </c>
      <c r="F22" s="4">
        <v>0</v>
      </c>
      <c r="G22" s="4">
        <v>0</v>
      </c>
      <c r="H22" s="4">
        <v>0</v>
      </c>
      <c r="I22" s="4">
        <v>0</v>
      </c>
      <c r="J22" s="4">
        <v>0</v>
      </c>
      <c r="K22" s="4">
        <v>0</v>
      </c>
      <c r="L22" s="4">
        <v>0</v>
      </c>
      <c r="M22" s="4">
        <v>0</v>
      </c>
      <c r="N22" s="4">
        <v>0</v>
      </c>
      <c r="O22" s="4">
        <v>0</v>
      </c>
      <c r="P22" s="4"/>
      <c r="Q22" s="101">
        <f t="shared" si="12"/>
        <v>0</v>
      </c>
      <c r="R22" s="102">
        <f t="shared" si="13"/>
        <v>0</v>
      </c>
    </row>
    <row r="23" spans="2:18" x14ac:dyDescent="0.25">
      <c r="B23" s="151"/>
      <c r="C23" s="57" t="s">
        <v>141</v>
      </c>
      <c r="D23" s="4">
        <v>0</v>
      </c>
      <c r="E23" s="4">
        <v>0</v>
      </c>
      <c r="F23" s="4">
        <v>0</v>
      </c>
      <c r="G23" s="4">
        <v>0</v>
      </c>
      <c r="H23" s="4">
        <v>0</v>
      </c>
      <c r="I23" s="4">
        <v>0</v>
      </c>
      <c r="J23" s="4">
        <v>0</v>
      </c>
      <c r="K23" s="4">
        <v>0</v>
      </c>
      <c r="L23" s="4">
        <v>0</v>
      </c>
      <c r="M23" s="4">
        <v>0</v>
      </c>
      <c r="N23" s="4">
        <v>0</v>
      </c>
      <c r="O23" s="4">
        <v>0</v>
      </c>
      <c r="P23" s="4"/>
      <c r="Q23" s="101">
        <f t="shared" ref="Q23:Q36" si="14">SUM(O23,M23,K23,I23,G23,E23)</f>
        <v>0</v>
      </c>
      <c r="R23" s="102">
        <f t="shared" ref="R23:R36" si="15">(SUM(P23,N23,L23,J23,H23,F23))</f>
        <v>0</v>
      </c>
    </row>
    <row r="24" spans="2:18" x14ac:dyDescent="0.25">
      <c r="B24" s="151"/>
      <c r="C24" s="57" t="s">
        <v>142</v>
      </c>
      <c r="D24" s="4">
        <v>0</v>
      </c>
      <c r="E24" s="4">
        <v>0</v>
      </c>
      <c r="F24" s="4">
        <v>0</v>
      </c>
      <c r="G24" s="4">
        <v>0</v>
      </c>
      <c r="H24" s="4">
        <v>0</v>
      </c>
      <c r="I24" s="4">
        <v>0</v>
      </c>
      <c r="J24" s="4">
        <v>0</v>
      </c>
      <c r="K24" s="4">
        <v>0</v>
      </c>
      <c r="L24" s="4">
        <v>0</v>
      </c>
      <c r="M24" s="4">
        <v>0</v>
      </c>
      <c r="N24" s="4">
        <v>0</v>
      </c>
      <c r="O24" s="4">
        <v>0</v>
      </c>
      <c r="P24" s="4"/>
      <c r="Q24" s="101">
        <f t="shared" si="14"/>
        <v>0</v>
      </c>
      <c r="R24" s="102">
        <f t="shared" si="15"/>
        <v>0</v>
      </c>
    </row>
    <row r="25" spans="2:18" x14ac:dyDescent="0.25">
      <c r="B25" s="151"/>
      <c r="C25" s="57" t="s">
        <v>143</v>
      </c>
      <c r="D25" s="4">
        <v>0</v>
      </c>
      <c r="E25" s="4">
        <v>0</v>
      </c>
      <c r="F25" s="4">
        <v>0</v>
      </c>
      <c r="G25" s="4">
        <v>0</v>
      </c>
      <c r="H25" s="4">
        <v>0</v>
      </c>
      <c r="I25" s="4">
        <v>0</v>
      </c>
      <c r="J25" s="4">
        <v>0</v>
      </c>
      <c r="K25" s="4">
        <v>0</v>
      </c>
      <c r="L25" s="4">
        <v>0</v>
      </c>
      <c r="M25" s="4">
        <v>0</v>
      </c>
      <c r="N25" s="4">
        <v>0</v>
      </c>
      <c r="O25" s="4">
        <v>0</v>
      </c>
      <c r="P25" s="4"/>
      <c r="Q25" s="101">
        <f t="shared" si="14"/>
        <v>0</v>
      </c>
      <c r="R25" s="102">
        <f t="shared" si="15"/>
        <v>0</v>
      </c>
    </row>
    <row r="26" spans="2:18" x14ac:dyDescent="0.25">
      <c r="B26" s="151"/>
      <c r="C26" s="57" t="s">
        <v>144</v>
      </c>
      <c r="D26" s="4">
        <v>0</v>
      </c>
      <c r="E26" s="4">
        <v>0</v>
      </c>
      <c r="F26" s="4">
        <v>0</v>
      </c>
      <c r="G26" s="4">
        <v>0</v>
      </c>
      <c r="H26" s="4">
        <v>0</v>
      </c>
      <c r="I26" s="4">
        <v>0</v>
      </c>
      <c r="J26" s="4">
        <v>0</v>
      </c>
      <c r="K26" s="4">
        <v>0</v>
      </c>
      <c r="L26" s="4">
        <v>0</v>
      </c>
      <c r="M26" s="4">
        <v>0</v>
      </c>
      <c r="N26" s="4">
        <v>0</v>
      </c>
      <c r="O26" s="4">
        <v>0</v>
      </c>
      <c r="P26" s="4"/>
      <c r="Q26" s="101">
        <f t="shared" si="14"/>
        <v>0</v>
      </c>
      <c r="R26" s="102">
        <f t="shared" si="15"/>
        <v>0</v>
      </c>
    </row>
    <row r="27" spans="2:18" x14ac:dyDescent="0.25">
      <c r="B27" s="151"/>
      <c r="C27" s="57" t="s">
        <v>145</v>
      </c>
      <c r="D27" s="4">
        <v>0</v>
      </c>
      <c r="E27" s="4">
        <v>0</v>
      </c>
      <c r="F27" s="4">
        <v>0</v>
      </c>
      <c r="G27" s="4">
        <v>0</v>
      </c>
      <c r="H27" s="4">
        <v>0</v>
      </c>
      <c r="I27" s="4">
        <v>0</v>
      </c>
      <c r="J27" s="4">
        <v>0</v>
      </c>
      <c r="K27" s="4">
        <v>0</v>
      </c>
      <c r="L27" s="4">
        <v>0</v>
      </c>
      <c r="M27" s="4">
        <v>0</v>
      </c>
      <c r="N27" s="4">
        <v>0</v>
      </c>
      <c r="O27" s="4">
        <v>0</v>
      </c>
      <c r="P27" s="4"/>
      <c r="Q27" s="101">
        <f t="shared" si="14"/>
        <v>0</v>
      </c>
      <c r="R27" s="102">
        <f t="shared" si="15"/>
        <v>0</v>
      </c>
    </row>
    <row r="28" spans="2:18" x14ac:dyDescent="0.25">
      <c r="B28" s="151"/>
      <c r="C28" s="57" t="s">
        <v>147</v>
      </c>
      <c r="D28" s="4">
        <v>0</v>
      </c>
      <c r="E28" s="4">
        <v>0</v>
      </c>
      <c r="F28" s="4">
        <v>0</v>
      </c>
      <c r="G28" s="4">
        <v>0</v>
      </c>
      <c r="H28" s="4">
        <v>0</v>
      </c>
      <c r="I28" s="4">
        <v>0</v>
      </c>
      <c r="J28" s="4">
        <v>0</v>
      </c>
      <c r="K28" s="4">
        <v>0</v>
      </c>
      <c r="L28" s="4">
        <v>0</v>
      </c>
      <c r="M28" s="4">
        <v>0</v>
      </c>
      <c r="N28" s="4">
        <v>0</v>
      </c>
      <c r="O28" s="4">
        <v>0</v>
      </c>
      <c r="P28" s="4"/>
      <c r="Q28" s="101">
        <f t="shared" si="14"/>
        <v>0</v>
      </c>
      <c r="R28" s="102">
        <f t="shared" si="15"/>
        <v>0</v>
      </c>
    </row>
    <row r="29" spans="2:18" x14ac:dyDescent="0.25">
      <c r="B29" s="151"/>
      <c r="C29" s="57" t="s">
        <v>148</v>
      </c>
      <c r="D29" s="4">
        <v>0</v>
      </c>
      <c r="E29" s="4">
        <v>0</v>
      </c>
      <c r="F29" s="4">
        <v>0</v>
      </c>
      <c r="G29" s="4">
        <v>0</v>
      </c>
      <c r="H29" s="4">
        <v>0</v>
      </c>
      <c r="I29" s="4">
        <v>0</v>
      </c>
      <c r="J29" s="4">
        <v>0</v>
      </c>
      <c r="K29" s="4">
        <v>0</v>
      </c>
      <c r="L29" s="4">
        <v>0</v>
      </c>
      <c r="M29" s="4">
        <v>0</v>
      </c>
      <c r="N29" s="4">
        <v>0</v>
      </c>
      <c r="O29" s="4">
        <v>0</v>
      </c>
      <c r="P29" s="4"/>
      <c r="Q29" s="101">
        <f t="shared" si="14"/>
        <v>0</v>
      </c>
      <c r="R29" s="102">
        <f t="shared" si="15"/>
        <v>0</v>
      </c>
    </row>
    <row r="30" spans="2:18" x14ac:dyDescent="0.25">
      <c r="B30" s="151"/>
      <c r="C30" s="57" t="s">
        <v>149</v>
      </c>
      <c r="D30" s="4">
        <v>0</v>
      </c>
      <c r="E30" s="4">
        <v>0</v>
      </c>
      <c r="F30" s="4">
        <v>0</v>
      </c>
      <c r="G30" s="4">
        <v>0</v>
      </c>
      <c r="H30" s="4">
        <v>0</v>
      </c>
      <c r="I30" s="4">
        <v>0</v>
      </c>
      <c r="J30" s="4">
        <v>0</v>
      </c>
      <c r="K30" s="4">
        <v>0</v>
      </c>
      <c r="L30" s="4">
        <v>0</v>
      </c>
      <c r="M30" s="4">
        <v>0</v>
      </c>
      <c r="N30" s="4">
        <v>0</v>
      </c>
      <c r="O30" s="4">
        <v>0</v>
      </c>
      <c r="P30" s="4"/>
      <c r="Q30" s="101">
        <f t="shared" si="14"/>
        <v>0</v>
      </c>
      <c r="R30" s="102">
        <f t="shared" si="15"/>
        <v>0</v>
      </c>
    </row>
    <row r="31" spans="2:18" x14ac:dyDescent="0.25">
      <c r="B31" s="151"/>
      <c r="C31" s="57" t="s">
        <v>150</v>
      </c>
      <c r="D31" s="4">
        <v>0</v>
      </c>
      <c r="E31" s="4">
        <v>0</v>
      </c>
      <c r="F31" s="4">
        <v>0</v>
      </c>
      <c r="G31" s="4">
        <v>0</v>
      </c>
      <c r="H31" s="4">
        <v>0</v>
      </c>
      <c r="I31" s="4">
        <v>0</v>
      </c>
      <c r="J31" s="4">
        <v>0</v>
      </c>
      <c r="K31" s="4">
        <v>0</v>
      </c>
      <c r="L31" s="4">
        <v>0</v>
      </c>
      <c r="M31" s="4">
        <v>0</v>
      </c>
      <c r="N31" s="4">
        <v>0</v>
      </c>
      <c r="O31" s="4">
        <v>0</v>
      </c>
      <c r="P31" s="4"/>
      <c r="Q31" s="101">
        <f t="shared" si="14"/>
        <v>0</v>
      </c>
      <c r="R31" s="102">
        <f t="shared" si="15"/>
        <v>0</v>
      </c>
    </row>
    <row r="32" spans="2:18" x14ac:dyDescent="0.25">
      <c r="B32" s="151"/>
      <c r="C32" s="57" t="s">
        <v>151</v>
      </c>
      <c r="D32" s="4">
        <v>0</v>
      </c>
      <c r="E32" s="4">
        <v>0</v>
      </c>
      <c r="F32" s="4">
        <v>0</v>
      </c>
      <c r="G32" s="4">
        <v>0</v>
      </c>
      <c r="H32" s="4">
        <v>0</v>
      </c>
      <c r="I32" s="4">
        <v>0</v>
      </c>
      <c r="J32" s="4">
        <v>0</v>
      </c>
      <c r="K32" s="4">
        <v>0</v>
      </c>
      <c r="L32" s="4">
        <v>0</v>
      </c>
      <c r="M32" s="4">
        <v>0</v>
      </c>
      <c r="N32" s="4">
        <v>0</v>
      </c>
      <c r="O32" s="4">
        <v>0</v>
      </c>
      <c r="P32" s="4"/>
      <c r="Q32" s="101">
        <f t="shared" si="14"/>
        <v>0</v>
      </c>
      <c r="R32" s="102">
        <f t="shared" si="15"/>
        <v>0</v>
      </c>
    </row>
    <row r="33" spans="2:20" x14ac:dyDescent="0.25">
      <c r="B33" s="151"/>
      <c r="C33" s="57" t="s">
        <v>152</v>
      </c>
      <c r="D33" s="144">
        <v>2</v>
      </c>
      <c r="E33" s="144">
        <v>2</v>
      </c>
      <c r="F33" s="144">
        <v>3</v>
      </c>
      <c r="G33" s="144">
        <v>3</v>
      </c>
      <c r="H33" s="144">
        <v>2</v>
      </c>
      <c r="I33" s="144">
        <v>2</v>
      </c>
      <c r="J33" s="144">
        <v>2</v>
      </c>
      <c r="K33" s="144">
        <v>0</v>
      </c>
      <c r="L33" s="144">
        <v>3</v>
      </c>
      <c r="M33" s="144">
        <v>0</v>
      </c>
      <c r="N33" s="144">
        <v>3</v>
      </c>
      <c r="O33" s="144">
        <v>0</v>
      </c>
      <c r="P33" s="4"/>
      <c r="Q33" s="101">
        <f t="shared" si="14"/>
        <v>7</v>
      </c>
      <c r="R33" s="102">
        <f t="shared" si="15"/>
        <v>13</v>
      </c>
    </row>
    <row r="34" spans="2:20" x14ac:dyDescent="0.25">
      <c r="B34" s="151"/>
      <c r="C34" s="57" t="s">
        <v>153</v>
      </c>
      <c r="D34" s="4">
        <v>0</v>
      </c>
      <c r="E34" s="4">
        <v>0</v>
      </c>
      <c r="F34" s="4">
        <v>0</v>
      </c>
      <c r="G34" s="4">
        <v>0</v>
      </c>
      <c r="H34" s="4">
        <v>0</v>
      </c>
      <c r="I34" s="4">
        <v>0</v>
      </c>
      <c r="J34" s="4">
        <v>0</v>
      </c>
      <c r="K34" s="4">
        <v>0</v>
      </c>
      <c r="L34" s="4">
        <v>0</v>
      </c>
      <c r="M34" s="4">
        <v>0</v>
      </c>
      <c r="N34" s="4">
        <v>0</v>
      </c>
      <c r="O34" s="4">
        <v>0</v>
      </c>
      <c r="P34" s="27"/>
      <c r="Q34" s="101">
        <f t="shared" si="14"/>
        <v>0</v>
      </c>
      <c r="R34" s="102">
        <f t="shared" si="15"/>
        <v>0</v>
      </c>
    </row>
    <row r="35" spans="2:20" x14ac:dyDescent="0.25">
      <c r="B35" s="151"/>
      <c r="C35" s="57" t="s">
        <v>192</v>
      </c>
      <c r="D35" s="4">
        <v>0</v>
      </c>
      <c r="E35" s="4">
        <v>0</v>
      </c>
      <c r="F35" s="4">
        <v>0</v>
      </c>
      <c r="G35" s="4">
        <v>0</v>
      </c>
      <c r="H35" s="4">
        <v>0</v>
      </c>
      <c r="I35" s="4">
        <v>0</v>
      </c>
      <c r="J35" s="4">
        <v>0</v>
      </c>
      <c r="K35" s="4">
        <v>0</v>
      </c>
      <c r="L35" s="4">
        <v>0</v>
      </c>
      <c r="M35" s="4">
        <v>0</v>
      </c>
      <c r="N35" s="4">
        <v>0</v>
      </c>
      <c r="O35" s="4">
        <v>0</v>
      </c>
      <c r="P35" s="4"/>
      <c r="Q35" s="4">
        <f t="shared" ref="Q35:R35" si="16">SUM(N35,L35,J35,H35,F35,D35)</f>
        <v>0</v>
      </c>
      <c r="R35" s="4">
        <f t="shared" si="16"/>
        <v>0</v>
      </c>
    </row>
    <row r="36" spans="2:20" x14ac:dyDescent="0.25">
      <c r="B36" s="152"/>
      <c r="C36" s="57" t="s">
        <v>171</v>
      </c>
      <c r="D36" s="4">
        <v>0</v>
      </c>
      <c r="E36" s="4">
        <v>0</v>
      </c>
      <c r="F36" s="4">
        <v>0</v>
      </c>
      <c r="G36" s="4">
        <v>0</v>
      </c>
      <c r="H36" s="4">
        <v>0</v>
      </c>
      <c r="I36" s="4">
        <v>0</v>
      </c>
      <c r="J36" s="4">
        <v>0</v>
      </c>
      <c r="K36" s="4">
        <v>0</v>
      </c>
      <c r="L36" s="4">
        <v>0</v>
      </c>
      <c r="M36" s="4">
        <v>0</v>
      </c>
      <c r="N36" s="4">
        <v>0</v>
      </c>
      <c r="O36" s="4">
        <v>0</v>
      </c>
      <c r="P36" s="4"/>
      <c r="Q36" s="101">
        <f t="shared" si="14"/>
        <v>0</v>
      </c>
      <c r="R36" s="102">
        <f t="shared" si="15"/>
        <v>0</v>
      </c>
    </row>
    <row r="37" spans="2:20" s="133" customFormat="1" ht="34.5" customHeight="1" x14ac:dyDescent="0.25">
      <c r="B37" s="155" t="s">
        <v>121</v>
      </c>
      <c r="C37" s="161"/>
      <c r="D37" s="134">
        <f>SUM(D38,D39,D40,D41,D42)</f>
        <v>0</v>
      </c>
      <c r="E37" s="134">
        <f t="shared" ref="E37:O37" si="17">SUM(E38,E39,E40,E41,E42,E43,E44,E45,E46,E47,E48,E49)</f>
        <v>51</v>
      </c>
      <c r="F37" s="134">
        <f t="shared" si="17"/>
        <v>84</v>
      </c>
      <c r="G37" s="134">
        <f t="shared" si="17"/>
        <v>36</v>
      </c>
      <c r="H37" s="134">
        <f t="shared" si="17"/>
        <v>36</v>
      </c>
      <c r="I37" s="134">
        <f t="shared" si="17"/>
        <v>38</v>
      </c>
      <c r="J37" s="134">
        <f t="shared" si="17"/>
        <v>79</v>
      </c>
      <c r="K37" s="134">
        <f t="shared" si="17"/>
        <v>0</v>
      </c>
      <c r="L37" s="134">
        <f t="shared" si="17"/>
        <v>76</v>
      </c>
      <c r="M37" s="134">
        <f t="shared" si="17"/>
        <v>0</v>
      </c>
      <c r="N37" s="134">
        <f t="shared" si="17"/>
        <v>43</v>
      </c>
      <c r="O37" s="134">
        <f t="shared" si="17"/>
        <v>0</v>
      </c>
      <c r="P37" s="132">
        <f>SUM(P38,P39,P40,P41,P42)</f>
        <v>0</v>
      </c>
      <c r="Q37" s="132">
        <f t="shared" ref="Q37:R37" si="18">SUM(Q38,Q39,Q40,Q41,Q42)</f>
        <v>0</v>
      </c>
      <c r="R37" s="132">
        <f t="shared" si="18"/>
        <v>0</v>
      </c>
    </row>
    <row r="38" spans="2:20" ht="15" customHeight="1" x14ac:dyDescent="0.25">
      <c r="B38" s="150">
        <v>4</v>
      </c>
      <c r="C38" s="57" t="s">
        <v>174</v>
      </c>
      <c r="D38" s="4">
        <v>0</v>
      </c>
      <c r="E38" s="4">
        <v>0</v>
      </c>
      <c r="F38" s="4">
        <v>0</v>
      </c>
      <c r="G38" s="4">
        <v>0</v>
      </c>
      <c r="H38" s="4">
        <v>0</v>
      </c>
      <c r="I38" s="4">
        <v>0</v>
      </c>
      <c r="J38" s="4">
        <v>0</v>
      </c>
      <c r="K38" s="4">
        <v>0</v>
      </c>
      <c r="L38" s="4">
        <v>0</v>
      </c>
      <c r="M38" s="4">
        <v>0</v>
      </c>
      <c r="N38" s="4">
        <v>0</v>
      </c>
      <c r="O38" s="4">
        <v>0</v>
      </c>
      <c r="P38" s="27"/>
      <c r="Q38" s="101">
        <f t="shared" ref="Q38:Q42" si="19">SUM(O38,M38,K38,I38,G38,E38)</f>
        <v>0</v>
      </c>
      <c r="R38" s="102">
        <f t="shared" ref="R38:R42" si="20">(SUM(P38,N38,L38,J38,H38,F38))</f>
        <v>0</v>
      </c>
    </row>
    <row r="39" spans="2:20" ht="15" customHeight="1" x14ac:dyDescent="0.25">
      <c r="B39" s="151"/>
      <c r="C39" s="57" t="s">
        <v>173</v>
      </c>
      <c r="D39" s="4">
        <v>0</v>
      </c>
      <c r="E39" s="4">
        <v>0</v>
      </c>
      <c r="F39" s="4">
        <v>0</v>
      </c>
      <c r="G39" s="4">
        <v>0</v>
      </c>
      <c r="H39" s="4">
        <v>0</v>
      </c>
      <c r="I39" s="4">
        <v>0</v>
      </c>
      <c r="J39" s="4">
        <v>0</v>
      </c>
      <c r="K39" s="4">
        <v>0</v>
      </c>
      <c r="L39" s="4">
        <v>0</v>
      </c>
      <c r="M39" s="4">
        <v>0</v>
      </c>
      <c r="N39" s="4">
        <v>0</v>
      </c>
      <c r="O39" s="4">
        <v>0</v>
      </c>
      <c r="P39" s="4"/>
      <c r="Q39" s="101">
        <f t="shared" si="19"/>
        <v>0</v>
      </c>
      <c r="R39" s="102">
        <f t="shared" si="20"/>
        <v>0</v>
      </c>
    </row>
    <row r="40" spans="2:20" x14ac:dyDescent="0.25">
      <c r="B40" s="151"/>
      <c r="C40" s="57" t="s">
        <v>172</v>
      </c>
      <c r="D40" s="4">
        <v>0</v>
      </c>
      <c r="E40" s="4">
        <v>0</v>
      </c>
      <c r="F40" s="4">
        <v>0</v>
      </c>
      <c r="G40" s="4">
        <v>0</v>
      </c>
      <c r="H40" s="4">
        <v>0</v>
      </c>
      <c r="I40" s="4">
        <v>0</v>
      </c>
      <c r="J40" s="4">
        <v>0</v>
      </c>
      <c r="K40" s="4">
        <v>0</v>
      </c>
      <c r="L40" s="4">
        <v>0</v>
      </c>
      <c r="M40" s="4">
        <v>0</v>
      </c>
      <c r="N40" s="4">
        <v>0</v>
      </c>
      <c r="O40" s="4">
        <v>0</v>
      </c>
      <c r="P40" s="27"/>
      <c r="Q40" s="101">
        <f t="shared" si="19"/>
        <v>0</v>
      </c>
      <c r="R40" s="102">
        <f t="shared" si="20"/>
        <v>0</v>
      </c>
    </row>
    <row r="41" spans="2:20" x14ac:dyDescent="0.25">
      <c r="B41" s="151"/>
      <c r="C41" s="57" t="s">
        <v>146</v>
      </c>
      <c r="D41" s="4">
        <v>0</v>
      </c>
      <c r="E41" s="4">
        <v>0</v>
      </c>
      <c r="F41" s="4">
        <v>0</v>
      </c>
      <c r="G41" s="4">
        <v>0</v>
      </c>
      <c r="H41" s="4">
        <v>0</v>
      </c>
      <c r="I41" s="4">
        <v>0</v>
      </c>
      <c r="J41" s="4">
        <v>0</v>
      </c>
      <c r="K41" s="4">
        <v>0</v>
      </c>
      <c r="L41" s="4">
        <v>0</v>
      </c>
      <c r="M41" s="4">
        <v>0</v>
      </c>
      <c r="N41" s="4">
        <v>0</v>
      </c>
      <c r="O41" s="4">
        <v>0</v>
      </c>
      <c r="P41" s="39"/>
      <c r="Q41" s="101">
        <f t="shared" si="19"/>
        <v>0</v>
      </c>
      <c r="R41" s="102">
        <f t="shared" si="20"/>
        <v>0</v>
      </c>
    </row>
    <row r="42" spans="2:20" x14ac:dyDescent="0.25">
      <c r="B42" s="152"/>
      <c r="C42" s="57" t="s">
        <v>175</v>
      </c>
      <c r="D42" s="4">
        <v>0</v>
      </c>
      <c r="E42" s="4">
        <v>0</v>
      </c>
      <c r="F42" s="4">
        <v>0</v>
      </c>
      <c r="G42" s="4">
        <v>0</v>
      </c>
      <c r="H42" s="4">
        <v>0</v>
      </c>
      <c r="I42" s="4">
        <v>0</v>
      </c>
      <c r="J42" s="4">
        <v>0</v>
      </c>
      <c r="K42" s="4">
        <v>0</v>
      </c>
      <c r="L42" s="4">
        <v>0</v>
      </c>
      <c r="M42" s="4">
        <v>0</v>
      </c>
      <c r="N42" s="4">
        <v>0</v>
      </c>
      <c r="O42" s="4">
        <v>0</v>
      </c>
      <c r="P42" s="4"/>
      <c r="Q42" s="101">
        <f t="shared" si="19"/>
        <v>0</v>
      </c>
      <c r="R42" s="102">
        <f t="shared" si="20"/>
        <v>0</v>
      </c>
    </row>
    <row r="43" spans="2:20" s="133" customFormat="1" ht="34.5" customHeight="1" x14ac:dyDescent="0.25">
      <c r="B43" s="155" t="s">
        <v>168</v>
      </c>
      <c r="C43" s="161"/>
      <c r="D43" s="134">
        <f>SUM(D44,D45,D46,D47,D48,D49,D50,D51,D52,D53,D54,D55)</f>
        <v>68</v>
      </c>
      <c r="E43" s="134">
        <f t="shared" ref="E43:O43" si="21">SUM(E44,E45,E46,E47,E48,E49,E50,E51,E52,E53,E54,E55)</f>
        <v>48</v>
      </c>
      <c r="F43" s="134">
        <f t="shared" si="21"/>
        <v>78</v>
      </c>
      <c r="G43" s="134">
        <f t="shared" si="21"/>
        <v>28</v>
      </c>
      <c r="H43" s="134">
        <f t="shared" si="21"/>
        <v>31</v>
      </c>
      <c r="I43" s="134">
        <f t="shared" si="21"/>
        <v>33</v>
      </c>
      <c r="J43" s="134">
        <f t="shared" si="21"/>
        <v>73</v>
      </c>
      <c r="K43" s="134">
        <f t="shared" si="21"/>
        <v>0</v>
      </c>
      <c r="L43" s="134">
        <f t="shared" si="21"/>
        <v>68</v>
      </c>
      <c r="M43" s="134">
        <f t="shared" si="21"/>
        <v>0</v>
      </c>
      <c r="N43" s="134">
        <f t="shared" si="21"/>
        <v>41</v>
      </c>
      <c r="O43" s="134">
        <f t="shared" si="21"/>
        <v>0</v>
      </c>
      <c r="P43" s="132">
        <f>SUM(P44,P45,P46,P47,P48)</f>
        <v>14</v>
      </c>
      <c r="Q43" s="132">
        <f t="shared" ref="Q43:R43" si="22">SUM(Q44,Q45,Q46,Q47,Q48)</f>
        <v>14</v>
      </c>
      <c r="R43" s="132">
        <f t="shared" si="22"/>
        <v>5</v>
      </c>
    </row>
    <row r="44" spans="2:20" x14ac:dyDescent="0.25">
      <c r="B44" s="150">
        <v>5</v>
      </c>
      <c r="C44" s="57" t="s">
        <v>176</v>
      </c>
      <c r="D44" s="136">
        <v>0</v>
      </c>
      <c r="E44" s="136">
        <v>0</v>
      </c>
      <c r="F44" s="136">
        <v>0</v>
      </c>
      <c r="G44" s="136">
        <v>0</v>
      </c>
      <c r="H44" s="136">
        <v>0</v>
      </c>
      <c r="I44" s="136">
        <v>0</v>
      </c>
      <c r="J44" s="136">
        <v>0</v>
      </c>
      <c r="K44" s="136">
        <v>0</v>
      </c>
      <c r="L44" s="136">
        <v>0</v>
      </c>
      <c r="M44" s="136">
        <v>0</v>
      </c>
      <c r="N44" s="136">
        <v>0</v>
      </c>
      <c r="O44" s="136">
        <v>0</v>
      </c>
      <c r="P44" s="4"/>
      <c r="Q44" s="101">
        <f t="shared" ref="Q44" si="23">SUM(O44,M44,K44,I44,G44,E44)</f>
        <v>0</v>
      </c>
      <c r="R44" s="102">
        <f t="shared" ref="R44" si="24">(SUM(P44,N44,L44,J44,H44,F44))</f>
        <v>0</v>
      </c>
    </row>
    <row r="45" spans="2:20" x14ac:dyDescent="0.25">
      <c r="B45" s="151"/>
      <c r="C45" s="57" t="s">
        <v>180</v>
      </c>
      <c r="D45" s="136">
        <v>0</v>
      </c>
      <c r="E45" s="136">
        <v>0</v>
      </c>
      <c r="F45" s="136">
        <v>0</v>
      </c>
      <c r="G45" s="136">
        <v>0</v>
      </c>
      <c r="H45" s="136">
        <v>0</v>
      </c>
      <c r="I45" s="136">
        <v>0</v>
      </c>
      <c r="J45" s="144">
        <v>2</v>
      </c>
      <c r="K45" s="136">
        <v>0</v>
      </c>
      <c r="L45" s="144">
        <v>2</v>
      </c>
      <c r="M45" s="136">
        <v>0</v>
      </c>
      <c r="N45" s="136">
        <v>0</v>
      </c>
      <c r="O45" s="136">
        <v>0</v>
      </c>
      <c r="P45" s="144">
        <f t="shared" ref="P45:P54" si="25">SUM(D45,F45,H45,J45,L45,N45)</f>
        <v>4</v>
      </c>
      <c r="Q45" s="144">
        <f t="shared" ref="Q45:Q54" si="26">D45+F45+H45+J45+L45+N45</f>
        <v>4</v>
      </c>
      <c r="R45" s="144">
        <f t="shared" ref="R45:R54" si="27">E45+G45+I45+K45+M45+O45</f>
        <v>0</v>
      </c>
      <c r="S45" s="45">
        <f>D45+F45+H45</f>
        <v>0</v>
      </c>
    </row>
    <row r="46" spans="2:20" x14ac:dyDescent="0.25">
      <c r="B46" s="151"/>
      <c r="C46" s="57" t="s">
        <v>181</v>
      </c>
      <c r="D46" s="136">
        <v>0</v>
      </c>
      <c r="E46" s="136">
        <v>0</v>
      </c>
      <c r="F46" s="136">
        <v>0</v>
      </c>
      <c r="G46" s="136">
        <v>0</v>
      </c>
      <c r="H46" s="136">
        <v>0</v>
      </c>
      <c r="I46" s="136">
        <v>0</v>
      </c>
      <c r="J46" s="136">
        <v>0</v>
      </c>
      <c r="K46" s="136">
        <v>0</v>
      </c>
      <c r="L46" s="136">
        <v>0</v>
      </c>
      <c r="M46" s="136">
        <v>0</v>
      </c>
      <c r="N46" s="136">
        <v>0</v>
      </c>
      <c r="O46" s="136">
        <v>0</v>
      </c>
      <c r="P46" s="136">
        <f t="shared" si="25"/>
        <v>0</v>
      </c>
      <c r="Q46" s="136">
        <f t="shared" si="26"/>
        <v>0</v>
      </c>
      <c r="R46" s="136">
        <f t="shared" si="27"/>
        <v>0</v>
      </c>
    </row>
    <row r="47" spans="2:20" x14ac:dyDescent="0.25">
      <c r="B47" s="151"/>
      <c r="C47" s="57" t="s">
        <v>179</v>
      </c>
      <c r="D47" s="144">
        <v>1</v>
      </c>
      <c r="E47" s="144">
        <v>1</v>
      </c>
      <c r="F47" s="144">
        <v>1</v>
      </c>
      <c r="G47" s="144">
        <v>1</v>
      </c>
      <c r="H47" s="144">
        <v>1</v>
      </c>
      <c r="I47" s="144">
        <v>1</v>
      </c>
      <c r="J47" s="144">
        <v>1</v>
      </c>
      <c r="K47" s="144">
        <v>0</v>
      </c>
      <c r="L47" s="144">
        <v>1</v>
      </c>
      <c r="M47" s="144">
        <v>0</v>
      </c>
      <c r="N47" s="144">
        <v>1</v>
      </c>
      <c r="O47" s="144">
        <v>0</v>
      </c>
      <c r="P47" s="144">
        <f t="shared" si="25"/>
        <v>6</v>
      </c>
      <c r="Q47" s="144">
        <f t="shared" si="26"/>
        <v>6</v>
      </c>
      <c r="R47" s="144">
        <f t="shared" si="27"/>
        <v>3</v>
      </c>
      <c r="S47" s="45">
        <f>D47+F47+H47</f>
        <v>3</v>
      </c>
      <c r="T47" s="45">
        <f>R47/S47</f>
        <v>1</v>
      </c>
    </row>
    <row r="48" spans="2:20" x14ac:dyDescent="0.25">
      <c r="B48" s="151"/>
      <c r="C48" s="57" t="s">
        <v>182</v>
      </c>
      <c r="D48" s="136">
        <v>0</v>
      </c>
      <c r="E48" s="136">
        <v>0</v>
      </c>
      <c r="F48" s="144">
        <v>2</v>
      </c>
      <c r="G48" s="144">
        <v>2</v>
      </c>
      <c r="H48" s="136">
        <v>0</v>
      </c>
      <c r="I48" s="136">
        <v>0</v>
      </c>
      <c r="J48" s="136">
        <v>0</v>
      </c>
      <c r="K48" s="136">
        <v>0</v>
      </c>
      <c r="L48" s="144">
        <v>2</v>
      </c>
      <c r="M48" s="136">
        <v>0</v>
      </c>
      <c r="N48" s="136">
        <v>0</v>
      </c>
      <c r="O48" s="136">
        <v>0</v>
      </c>
      <c r="P48" s="144">
        <f t="shared" si="25"/>
        <v>4</v>
      </c>
      <c r="Q48" s="144">
        <f t="shared" si="26"/>
        <v>4</v>
      </c>
      <c r="R48" s="144">
        <f t="shared" si="27"/>
        <v>2</v>
      </c>
      <c r="S48" s="45">
        <f>D48+F48+H48</f>
        <v>2</v>
      </c>
      <c r="T48" s="45">
        <f>R48/S48</f>
        <v>1</v>
      </c>
    </row>
    <row r="49" spans="2:20" x14ac:dyDescent="0.25">
      <c r="B49" s="151"/>
      <c r="C49" s="57" t="s">
        <v>183</v>
      </c>
      <c r="D49" s="144">
        <v>1</v>
      </c>
      <c r="E49" s="144">
        <v>2</v>
      </c>
      <c r="F49" s="144">
        <v>3</v>
      </c>
      <c r="G49" s="144">
        <v>5</v>
      </c>
      <c r="H49" s="144">
        <v>4</v>
      </c>
      <c r="I49" s="144">
        <v>4</v>
      </c>
      <c r="J49" s="144">
        <v>3</v>
      </c>
      <c r="K49" s="144">
        <v>0</v>
      </c>
      <c r="L49" s="144">
        <v>3</v>
      </c>
      <c r="M49" s="144">
        <v>0</v>
      </c>
      <c r="N49" s="144">
        <v>1</v>
      </c>
      <c r="O49" s="144">
        <v>0</v>
      </c>
      <c r="P49" s="144">
        <f t="shared" si="25"/>
        <v>15</v>
      </c>
      <c r="Q49" s="144">
        <f t="shared" si="26"/>
        <v>15</v>
      </c>
      <c r="R49" s="144">
        <f t="shared" si="27"/>
        <v>11</v>
      </c>
      <c r="S49" s="45">
        <f>D49+F49+H49</f>
        <v>8</v>
      </c>
      <c r="T49" s="45">
        <f>R49/S49</f>
        <v>1.375</v>
      </c>
    </row>
    <row r="50" spans="2:20" x14ac:dyDescent="0.25">
      <c r="B50" s="151"/>
      <c r="C50" s="57" t="s">
        <v>169</v>
      </c>
      <c r="D50" s="136">
        <v>0</v>
      </c>
      <c r="E50" s="136">
        <v>0</v>
      </c>
      <c r="F50" s="136">
        <v>0</v>
      </c>
      <c r="G50" s="136">
        <v>0</v>
      </c>
      <c r="H50" s="136">
        <v>0</v>
      </c>
      <c r="I50" s="136">
        <v>0</v>
      </c>
      <c r="J50" s="136">
        <v>0</v>
      </c>
      <c r="K50" s="136">
        <v>0</v>
      </c>
      <c r="L50" s="136">
        <v>0</v>
      </c>
      <c r="M50" s="136">
        <v>0</v>
      </c>
      <c r="N50" s="136">
        <v>0</v>
      </c>
      <c r="O50" s="136">
        <v>0</v>
      </c>
      <c r="P50" s="136">
        <f t="shared" si="25"/>
        <v>0</v>
      </c>
      <c r="Q50" s="136">
        <f t="shared" si="26"/>
        <v>0</v>
      </c>
      <c r="R50" s="136">
        <f t="shared" si="27"/>
        <v>0</v>
      </c>
    </row>
    <row r="51" spans="2:20" x14ac:dyDescent="0.25">
      <c r="B51" s="151"/>
      <c r="C51" s="57" t="s">
        <v>170</v>
      </c>
      <c r="D51" s="136">
        <v>0</v>
      </c>
      <c r="E51" s="136">
        <v>0</v>
      </c>
      <c r="F51" s="136">
        <v>0</v>
      </c>
      <c r="G51" s="136">
        <v>0</v>
      </c>
      <c r="H51" s="136">
        <v>0</v>
      </c>
      <c r="I51" s="136">
        <v>0</v>
      </c>
      <c r="J51" s="136">
        <v>0</v>
      </c>
      <c r="K51" s="136">
        <v>0</v>
      </c>
      <c r="L51" s="136">
        <v>0</v>
      </c>
      <c r="M51" s="136">
        <v>0</v>
      </c>
      <c r="N51" s="136">
        <v>0</v>
      </c>
      <c r="O51" s="136">
        <v>0</v>
      </c>
      <c r="P51" s="136">
        <f t="shared" si="25"/>
        <v>0</v>
      </c>
      <c r="Q51" s="136">
        <f t="shared" si="26"/>
        <v>0</v>
      </c>
      <c r="R51" s="136">
        <f t="shared" si="27"/>
        <v>0</v>
      </c>
    </row>
    <row r="52" spans="2:20" x14ac:dyDescent="0.25">
      <c r="B52" s="151"/>
      <c r="C52" s="57" t="s">
        <v>177</v>
      </c>
      <c r="D52" s="144">
        <v>0</v>
      </c>
      <c r="E52" s="144">
        <v>0</v>
      </c>
      <c r="F52" s="144">
        <v>0</v>
      </c>
      <c r="G52" s="144">
        <v>0</v>
      </c>
      <c r="H52" s="144">
        <v>0</v>
      </c>
      <c r="I52" s="144">
        <v>0</v>
      </c>
      <c r="J52" s="144">
        <v>1</v>
      </c>
      <c r="K52" s="144">
        <v>0</v>
      </c>
      <c r="L52" s="144">
        <v>1</v>
      </c>
      <c r="M52" s="144">
        <v>0</v>
      </c>
      <c r="N52" s="144">
        <v>0</v>
      </c>
      <c r="O52" s="144">
        <v>0</v>
      </c>
      <c r="P52" s="144">
        <f t="shared" si="25"/>
        <v>2</v>
      </c>
      <c r="Q52" s="144">
        <f t="shared" si="26"/>
        <v>2</v>
      </c>
      <c r="R52" s="144">
        <f t="shared" si="27"/>
        <v>0</v>
      </c>
      <c r="S52" s="45">
        <f>D52+F52+H52</f>
        <v>0</v>
      </c>
    </row>
    <row r="53" spans="2:20" ht="15.75" customHeight="1" x14ac:dyDescent="0.25">
      <c r="B53" s="151"/>
      <c r="C53" s="57" t="s">
        <v>184</v>
      </c>
      <c r="D53" s="144">
        <v>60</v>
      </c>
      <c r="E53" s="144">
        <f>2*4*5</f>
        <v>40</v>
      </c>
      <c r="F53" s="144">
        <v>60</v>
      </c>
      <c r="G53" s="144">
        <v>8</v>
      </c>
      <c r="H53" s="144">
        <v>15</v>
      </c>
      <c r="I53" s="144">
        <v>15</v>
      </c>
      <c r="J53" s="144">
        <v>18</v>
      </c>
      <c r="K53" s="144"/>
      <c r="L53" s="144">
        <v>30</v>
      </c>
      <c r="M53" s="144"/>
      <c r="N53" s="144">
        <v>18</v>
      </c>
      <c r="O53" s="136">
        <v>0</v>
      </c>
      <c r="P53" s="144">
        <f t="shared" si="25"/>
        <v>201</v>
      </c>
      <c r="Q53" s="144">
        <f t="shared" si="26"/>
        <v>201</v>
      </c>
      <c r="R53" s="144">
        <f t="shared" si="27"/>
        <v>63</v>
      </c>
      <c r="S53" s="45">
        <f>D53+F53+H53</f>
        <v>135</v>
      </c>
      <c r="T53" s="45">
        <f>R53/S53</f>
        <v>0.46666666666666667</v>
      </c>
    </row>
    <row r="54" spans="2:20" x14ac:dyDescent="0.25">
      <c r="B54" s="151"/>
      <c r="C54" s="57" t="s">
        <v>154</v>
      </c>
      <c r="D54" s="144">
        <v>6</v>
      </c>
      <c r="E54" s="144">
        <v>5</v>
      </c>
      <c r="F54" s="144">
        <v>12</v>
      </c>
      <c r="G54" s="144">
        <v>12</v>
      </c>
      <c r="H54" s="144">
        <v>11</v>
      </c>
      <c r="I54" s="144">
        <v>13</v>
      </c>
      <c r="J54" s="144">
        <v>48</v>
      </c>
      <c r="K54" s="144">
        <v>0</v>
      </c>
      <c r="L54" s="144">
        <v>29</v>
      </c>
      <c r="M54" s="144">
        <v>0</v>
      </c>
      <c r="N54" s="144">
        <v>21</v>
      </c>
      <c r="O54" s="144">
        <v>0</v>
      </c>
      <c r="P54" s="144">
        <f t="shared" si="25"/>
        <v>127</v>
      </c>
      <c r="Q54" s="144">
        <f t="shared" si="26"/>
        <v>127</v>
      </c>
      <c r="R54" s="144">
        <f t="shared" si="27"/>
        <v>30</v>
      </c>
      <c r="S54" s="45">
        <f>D54+F54+H54</f>
        <v>29</v>
      </c>
      <c r="T54" s="45">
        <f>R54/S54</f>
        <v>1.0344827586206897</v>
      </c>
    </row>
    <row r="55" spans="2:20" x14ac:dyDescent="0.25">
      <c r="B55" s="152"/>
      <c r="C55" s="57" t="s">
        <v>178</v>
      </c>
      <c r="D55" s="136">
        <v>0</v>
      </c>
      <c r="E55" s="136">
        <v>0</v>
      </c>
      <c r="F55" s="136">
        <v>0</v>
      </c>
      <c r="G55" s="136">
        <v>0</v>
      </c>
      <c r="H55" s="136">
        <v>0</v>
      </c>
      <c r="I55" s="136">
        <v>0</v>
      </c>
      <c r="J55" s="136">
        <v>0</v>
      </c>
      <c r="K55" s="136">
        <v>0</v>
      </c>
      <c r="L55" s="136">
        <v>0</v>
      </c>
      <c r="M55" s="136">
        <v>0</v>
      </c>
      <c r="N55" s="136">
        <v>0</v>
      </c>
      <c r="O55" s="136">
        <v>0</v>
      </c>
      <c r="P55" s="4"/>
      <c r="Q55" s="101">
        <f t="shared" ref="Q55" si="28">SUM(O55,M55,K55,I55,G55,E55)</f>
        <v>0</v>
      </c>
      <c r="R55" s="102">
        <f t="shared" ref="R55" si="29">(SUM(P55,N55,L55,J55,H55,F55))</f>
        <v>0</v>
      </c>
    </row>
    <row r="56" spans="2:20" x14ac:dyDescent="0.25">
      <c r="B56" s="43"/>
      <c r="C56" s="43">
        <v>1</v>
      </c>
      <c r="D56" s="43">
        <v>1</v>
      </c>
      <c r="E56" s="43"/>
      <c r="F56" s="43">
        <v>1</v>
      </c>
      <c r="G56" s="43">
        <v>1</v>
      </c>
      <c r="H56" s="43"/>
      <c r="I56" s="43">
        <v>1</v>
      </c>
      <c r="J56" s="43">
        <v>1</v>
      </c>
      <c r="K56" s="43"/>
      <c r="L56" s="43">
        <v>1</v>
      </c>
      <c r="M56" s="43">
        <v>1</v>
      </c>
      <c r="N56" s="43"/>
      <c r="O56" s="43">
        <v>1</v>
      </c>
      <c r="P56" s="43">
        <v>1</v>
      </c>
      <c r="Q56" s="43"/>
      <c r="R56" s="43">
        <v>1</v>
      </c>
    </row>
  </sheetData>
  <mergeCells count="18">
    <mergeCell ref="P1:R1"/>
    <mergeCell ref="B4:B8"/>
    <mergeCell ref="B10:B16"/>
    <mergeCell ref="B1:C2"/>
    <mergeCell ref="D1:E1"/>
    <mergeCell ref="F1:G1"/>
    <mergeCell ref="H1:I1"/>
    <mergeCell ref="J1:K1"/>
    <mergeCell ref="L1:M1"/>
    <mergeCell ref="B3:C3"/>
    <mergeCell ref="B9:C9"/>
    <mergeCell ref="B17:C17"/>
    <mergeCell ref="B37:C37"/>
    <mergeCell ref="B43:C43"/>
    <mergeCell ref="B44:B55"/>
    <mergeCell ref="N1:O1"/>
    <mergeCell ref="B18:B36"/>
    <mergeCell ref="B38:B42"/>
  </mergeCell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1:R56"/>
  <sheetViews>
    <sheetView topLeftCell="D31" zoomScale="70" zoomScaleNormal="70" workbookViewId="0">
      <selection activeCell="B1" sqref="B1:G36"/>
    </sheetView>
  </sheetViews>
  <sheetFormatPr baseColWidth="10" defaultRowHeight="15" x14ac:dyDescent="0.25"/>
  <cols>
    <col min="1" max="1" width="3.7109375" style="45" customWidth="1"/>
    <col min="2" max="2" width="8.7109375" style="47" customWidth="1"/>
    <col min="3" max="3" width="71.85546875" style="46" customWidth="1"/>
    <col min="4" max="18" width="13.7109375" style="3" customWidth="1"/>
    <col min="19" max="16384" width="11.42578125" style="45"/>
  </cols>
  <sheetData>
    <row r="1" spans="2:18" s="47" customFormat="1" ht="74.25" customHeight="1" thickBot="1" x14ac:dyDescent="0.3">
      <c r="B1" s="207" t="s">
        <v>186</v>
      </c>
      <c r="C1" s="208"/>
      <c r="D1" s="147" t="s">
        <v>8</v>
      </c>
      <c r="E1" s="148"/>
      <c r="F1" s="147" t="s">
        <v>9</v>
      </c>
      <c r="G1" s="148"/>
      <c r="H1" s="147" t="s">
        <v>10</v>
      </c>
      <c r="I1" s="148"/>
      <c r="J1" s="147" t="s">
        <v>11</v>
      </c>
      <c r="K1" s="148"/>
      <c r="L1" s="147" t="s">
        <v>12</v>
      </c>
      <c r="M1" s="148"/>
      <c r="N1" s="147" t="s">
        <v>13</v>
      </c>
      <c r="O1" s="148"/>
      <c r="P1" s="147" t="s">
        <v>14</v>
      </c>
      <c r="Q1" s="149"/>
      <c r="R1" s="148"/>
    </row>
    <row r="2" spans="2:18" s="47" customFormat="1" ht="74.25" customHeight="1" x14ac:dyDescent="0.25">
      <c r="B2" s="209"/>
      <c r="C2" s="210"/>
      <c r="D2" s="10" t="s">
        <v>39</v>
      </c>
      <c r="E2" s="11" t="s">
        <v>40</v>
      </c>
      <c r="F2" s="10" t="s">
        <v>39</v>
      </c>
      <c r="G2" s="11" t="s">
        <v>40</v>
      </c>
      <c r="H2" s="10" t="s">
        <v>39</v>
      </c>
      <c r="I2" s="11" t="s">
        <v>40</v>
      </c>
      <c r="J2" s="10" t="s">
        <v>39</v>
      </c>
      <c r="K2" s="11" t="s">
        <v>40</v>
      </c>
      <c r="L2" s="10" t="s">
        <v>39</v>
      </c>
      <c r="M2" s="11" t="s">
        <v>40</v>
      </c>
      <c r="N2" s="10" t="s">
        <v>39</v>
      </c>
      <c r="O2" s="11" t="s">
        <v>40</v>
      </c>
      <c r="P2" s="12" t="s">
        <v>41</v>
      </c>
      <c r="Q2" s="13" t="s">
        <v>42</v>
      </c>
      <c r="R2" s="11" t="s">
        <v>40</v>
      </c>
    </row>
    <row r="3" spans="2:18" s="133" customFormat="1" ht="34.5" customHeight="1" x14ac:dyDescent="0.25">
      <c r="B3" s="155" t="s">
        <v>124</v>
      </c>
      <c r="C3" s="161"/>
      <c r="D3" s="134">
        <f>SUM(D4,D5,D6,D7,D8)</f>
        <v>0</v>
      </c>
      <c r="E3" s="134">
        <f t="shared" ref="E3:O3" si="0">SUM(E4,E5,E6,E7,E8,E9,E10,E11,E12,E13,E14,E15)</f>
        <v>0</v>
      </c>
      <c r="F3" s="134">
        <f t="shared" si="0"/>
        <v>0</v>
      </c>
      <c r="G3" s="134">
        <f t="shared" si="0"/>
        <v>0</v>
      </c>
      <c r="H3" s="134">
        <f t="shared" si="0"/>
        <v>0</v>
      </c>
      <c r="I3" s="134">
        <f t="shared" si="0"/>
        <v>0</v>
      </c>
      <c r="J3" s="134">
        <f t="shared" si="0"/>
        <v>0</v>
      </c>
      <c r="K3" s="134">
        <f t="shared" si="0"/>
        <v>0</v>
      </c>
      <c r="L3" s="134">
        <f t="shared" si="0"/>
        <v>0</v>
      </c>
      <c r="M3" s="134">
        <f t="shared" si="0"/>
        <v>0</v>
      </c>
      <c r="N3" s="134">
        <f t="shared" si="0"/>
        <v>0</v>
      </c>
      <c r="O3" s="134">
        <f t="shared" si="0"/>
        <v>0</v>
      </c>
      <c r="P3" s="132">
        <f>SUM(P4,P5,P6,P7,P8)</f>
        <v>0</v>
      </c>
      <c r="Q3" s="132">
        <f t="shared" ref="Q3:R3" si="1">SUM(Q4,Q5,Q6,Q7,Q8)</f>
        <v>0</v>
      </c>
      <c r="R3" s="132">
        <f t="shared" si="1"/>
        <v>0</v>
      </c>
    </row>
    <row r="4" spans="2:18" x14ac:dyDescent="0.25">
      <c r="B4" s="150">
        <v>1</v>
      </c>
      <c r="C4" s="57" t="s">
        <v>167</v>
      </c>
      <c r="D4" s="4">
        <v>0</v>
      </c>
      <c r="E4" s="4">
        <v>0</v>
      </c>
      <c r="F4" s="4">
        <v>0</v>
      </c>
      <c r="G4" s="4">
        <v>0</v>
      </c>
      <c r="H4" s="4">
        <v>0</v>
      </c>
      <c r="I4" s="4">
        <v>0</v>
      </c>
      <c r="J4" s="4">
        <v>0</v>
      </c>
      <c r="K4" s="4">
        <v>0</v>
      </c>
      <c r="L4" s="4">
        <v>0</v>
      </c>
      <c r="M4" s="4">
        <v>0</v>
      </c>
      <c r="N4" s="4">
        <v>0</v>
      </c>
      <c r="O4" s="4">
        <v>0</v>
      </c>
      <c r="P4" s="4"/>
      <c r="Q4" s="101">
        <f>SUM(O4,M4,K4,I4,G4,E4)</f>
        <v>0</v>
      </c>
      <c r="R4" s="102">
        <f>(SUM(P4,N4,L4,J4,H4,F4))</f>
        <v>0</v>
      </c>
    </row>
    <row r="5" spans="2:18" x14ac:dyDescent="0.25">
      <c r="B5" s="151"/>
      <c r="C5" s="57" t="s">
        <v>125</v>
      </c>
      <c r="D5" s="4">
        <v>0</v>
      </c>
      <c r="E5" s="4">
        <v>0</v>
      </c>
      <c r="F5" s="4">
        <v>0</v>
      </c>
      <c r="G5" s="4">
        <v>0</v>
      </c>
      <c r="H5" s="4">
        <v>0</v>
      </c>
      <c r="I5" s="4">
        <v>0</v>
      </c>
      <c r="J5" s="4">
        <v>0</v>
      </c>
      <c r="K5" s="4">
        <v>0</v>
      </c>
      <c r="L5" s="4">
        <v>0</v>
      </c>
      <c r="M5" s="4">
        <v>0</v>
      </c>
      <c r="N5" s="4">
        <v>0</v>
      </c>
      <c r="O5" s="4">
        <v>0</v>
      </c>
      <c r="P5" s="4"/>
      <c r="Q5" s="101">
        <f t="shared" ref="Q5:Q8" si="2">SUM(O5,M5,K5,I5,G5,E5)</f>
        <v>0</v>
      </c>
      <c r="R5" s="102">
        <f t="shared" ref="R5:R8" si="3">(SUM(P5,N5,L5,J5,H5,F5))</f>
        <v>0</v>
      </c>
    </row>
    <row r="6" spans="2:18" x14ac:dyDescent="0.25">
      <c r="B6" s="151"/>
      <c r="C6" s="57" t="s">
        <v>126</v>
      </c>
      <c r="D6" s="4">
        <v>0</v>
      </c>
      <c r="E6" s="4">
        <v>0</v>
      </c>
      <c r="F6" s="4">
        <v>0</v>
      </c>
      <c r="G6" s="4">
        <v>0</v>
      </c>
      <c r="H6" s="4">
        <v>0</v>
      </c>
      <c r="I6" s="4">
        <v>0</v>
      </c>
      <c r="J6" s="4">
        <v>0</v>
      </c>
      <c r="K6" s="4">
        <v>0</v>
      </c>
      <c r="L6" s="4">
        <v>0</v>
      </c>
      <c r="M6" s="4">
        <v>0</v>
      </c>
      <c r="N6" s="4">
        <v>0</v>
      </c>
      <c r="O6" s="4">
        <v>0</v>
      </c>
      <c r="P6" s="4"/>
      <c r="Q6" s="101">
        <f t="shared" si="2"/>
        <v>0</v>
      </c>
      <c r="R6" s="102">
        <f t="shared" si="3"/>
        <v>0</v>
      </c>
    </row>
    <row r="7" spans="2:18" x14ac:dyDescent="0.25">
      <c r="B7" s="151"/>
      <c r="C7" s="57" t="s">
        <v>127</v>
      </c>
      <c r="D7" s="4">
        <v>0</v>
      </c>
      <c r="E7" s="4">
        <v>0</v>
      </c>
      <c r="F7" s="4">
        <v>0</v>
      </c>
      <c r="G7" s="4">
        <v>0</v>
      </c>
      <c r="H7" s="4">
        <v>0</v>
      </c>
      <c r="I7" s="4">
        <v>0</v>
      </c>
      <c r="J7" s="4">
        <v>0</v>
      </c>
      <c r="K7" s="4">
        <v>0</v>
      </c>
      <c r="L7" s="4">
        <v>0</v>
      </c>
      <c r="M7" s="4">
        <v>0</v>
      </c>
      <c r="N7" s="4">
        <v>0</v>
      </c>
      <c r="O7" s="4">
        <v>0</v>
      </c>
      <c r="P7" s="4"/>
      <c r="Q7" s="101">
        <f t="shared" si="2"/>
        <v>0</v>
      </c>
      <c r="R7" s="102">
        <f t="shared" si="3"/>
        <v>0</v>
      </c>
    </row>
    <row r="8" spans="2:18" x14ac:dyDescent="0.25">
      <c r="B8" s="152"/>
      <c r="C8" s="57" t="s">
        <v>128</v>
      </c>
      <c r="D8" s="4">
        <v>0</v>
      </c>
      <c r="E8" s="4">
        <v>0</v>
      </c>
      <c r="F8" s="4">
        <v>0</v>
      </c>
      <c r="G8" s="4">
        <v>0</v>
      </c>
      <c r="H8" s="4">
        <v>0</v>
      </c>
      <c r="I8" s="4">
        <v>0</v>
      </c>
      <c r="J8" s="4">
        <v>0</v>
      </c>
      <c r="K8" s="4">
        <v>0</v>
      </c>
      <c r="L8" s="4">
        <v>0</v>
      </c>
      <c r="M8" s="4">
        <v>0</v>
      </c>
      <c r="N8" s="4">
        <v>0</v>
      </c>
      <c r="O8" s="4">
        <v>0</v>
      </c>
      <c r="P8" s="4"/>
      <c r="Q8" s="101">
        <f t="shared" si="2"/>
        <v>0</v>
      </c>
      <c r="R8" s="102">
        <f t="shared" si="3"/>
        <v>0</v>
      </c>
    </row>
    <row r="9" spans="2:18" s="133" customFormat="1" ht="34.5" customHeight="1" x14ac:dyDescent="0.25">
      <c r="B9" s="155" t="s">
        <v>83</v>
      </c>
      <c r="C9" s="161"/>
      <c r="D9" s="132">
        <f>SUM(D10,D11,D12,D13,D14,D15,D16)</f>
        <v>0</v>
      </c>
      <c r="E9" s="132">
        <f t="shared" ref="E9:O9" si="4">SUM(E10,E11,E12,E13,E14)</f>
        <v>0</v>
      </c>
      <c r="F9" s="132">
        <f t="shared" si="4"/>
        <v>0</v>
      </c>
      <c r="G9" s="132">
        <f t="shared" si="4"/>
        <v>0</v>
      </c>
      <c r="H9" s="132">
        <f t="shared" si="4"/>
        <v>0</v>
      </c>
      <c r="I9" s="132">
        <f t="shared" si="4"/>
        <v>0</v>
      </c>
      <c r="J9" s="132">
        <f t="shared" si="4"/>
        <v>0</v>
      </c>
      <c r="K9" s="132">
        <f t="shared" si="4"/>
        <v>0</v>
      </c>
      <c r="L9" s="132">
        <f t="shared" si="4"/>
        <v>0</v>
      </c>
      <c r="M9" s="132">
        <f t="shared" si="4"/>
        <v>0</v>
      </c>
      <c r="N9" s="132">
        <f t="shared" si="4"/>
        <v>0</v>
      </c>
      <c r="O9" s="132">
        <f t="shared" si="4"/>
        <v>0</v>
      </c>
      <c r="P9" s="132">
        <f>SUM(P10,P11,P12,P13,P14)</f>
        <v>0</v>
      </c>
      <c r="Q9" s="132">
        <f t="shared" ref="Q9:R9" si="5">SUM(Q10,Q11,Q12,Q13,Q14)</f>
        <v>0</v>
      </c>
      <c r="R9" s="132">
        <f t="shared" si="5"/>
        <v>0</v>
      </c>
    </row>
    <row r="10" spans="2:18" x14ac:dyDescent="0.25">
      <c r="B10" s="150">
        <v>2</v>
      </c>
      <c r="C10" s="57" t="s">
        <v>130</v>
      </c>
      <c r="D10" s="4">
        <v>0</v>
      </c>
      <c r="E10" s="4">
        <v>0</v>
      </c>
      <c r="F10" s="4">
        <v>0</v>
      </c>
      <c r="G10" s="4">
        <v>0</v>
      </c>
      <c r="H10" s="4">
        <v>0</v>
      </c>
      <c r="I10" s="4">
        <v>0</v>
      </c>
      <c r="J10" s="4">
        <v>0</v>
      </c>
      <c r="K10" s="4">
        <v>0</v>
      </c>
      <c r="L10" s="4">
        <v>0</v>
      </c>
      <c r="M10" s="4">
        <v>0</v>
      </c>
      <c r="N10" s="4">
        <v>0</v>
      </c>
      <c r="O10" s="4">
        <v>0</v>
      </c>
      <c r="P10" s="4"/>
      <c r="Q10" s="101">
        <f>SUM(O10,M10,K10,I10,G10,E10)</f>
        <v>0</v>
      </c>
      <c r="R10" s="102">
        <f>(SUM(P10,N10,L10,J10,H10,F10))</f>
        <v>0</v>
      </c>
    </row>
    <row r="11" spans="2:18" x14ac:dyDescent="0.25">
      <c r="B11" s="151"/>
      <c r="C11" s="57" t="s">
        <v>131</v>
      </c>
      <c r="D11" s="4">
        <v>0</v>
      </c>
      <c r="E11" s="4">
        <v>0</v>
      </c>
      <c r="F11" s="4">
        <v>0</v>
      </c>
      <c r="G11" s="4">
        <v>0</v>
      </c>
      <c r="H11" s="4">
        <v>0</v>
      </c>
      <c r="I11" s="4">
        <v>0</v>
      </c>
      <c r="J11" s="4">
        <v>0</v>
      </c>
      <c r="K11" s="4">
        <v>0</v>
      </c>
      <c r="L11" s="4">
        <v>0</v>
      </c>
      <c r="M11" s="4">
        <v>0</v>
      </c>
      <c r="N11" s="4">
        <v>0</v>
      </c>
      <c r="O11" s="4">
        <v>0</v>
      </c>
      <c r="P11" s="4"/>
      <c r="Q11" s="101">
        <f t="shared" ref="Q11:Q14" si="6">SUM(O11,M11,K11,I11,G11,E11)</f>
        <v>0</v>
      </c>
      <c r="R11" s="102">
        <f t="shared" ref="R11:R14" si="7">(SUM(P11,N11,L11,J11,H11,F11))</f>
        <v>0</v>
      </c>
    </row>
    <row r="12" spans="2:18" x14ac:dyDescent="0.25">
      <c r="B12" s="151"/>
      <c r="C12" s="57" t="s">
        <v>132</v>
      </c>
      <c r="D12" s="4">
        <v>0</v>
      </c>
      <c r="E12" s="4">
        <v>0</v>
      </c>
      <c r="F12" s="4">
        <v>0</v>
      </c>
      <c r="G12" s="4">
        <v>0</v>
      </c>
      <c r="H12" s="4">
        <v>0</v>
      </c>
      <c r="I12" s="4">
        <v>0</v>
      </c>
      <c r="J12" s="4">
        <v>0</v>
      </c>
      <c r="K12" s="4">
        <v>0</v>
      </c>
      <c r="L12" s="4">
        <v>0</v>
      </c>
      <c r="M12" s="4">
        <v>0</v>
      </c>
      <c r="N12" s="4">
        <v>0</v>
      </c>
      <c r="O12" s="4">
        <v>0</v>
      </c>
      <c r="P12" s="4"/>
      <c r="Q12" s="101">
        <f t="shared" si="6"/>
        <v>0</v>
      </c>
      <c r="R12" s="102">
        <f t="shared" si="7"/>
        <v>0</v>
      </c>
    </row>
    <row r="13" spans="2:18" x14ac:dyDescent="0.25">
      <c r="B13" s="151"/>
      <c r="C13" s="57" t="s">
        <v>133</v>
      </c>
      <c r="D13" s="4">
        <v>0</v>
      </c>
      <c r="E13" s="4">
        <v>0</v>
      </c>
      <c r="F13" s="4">
        <v>0</v>
      </c>
      <c r="G13" s="4">
        <v>0</v>
      </c>
      <c r="H13" s="4">
        <v>0</v>
      </c>
      <c r="I13" s="4">
        <v>0</v>
      </c>
      <c r="J13" s="4">
        <v>0</v>
      </c>
      <c r="K13" s="4">
        <v>0</v>
      </c>
      <c r="L13" s="4">
        <v>0</v>
      </c>
      <c r="M13" s="4">
        <v>0</v>
      </c>
      <c r="N13" s="4">
        <v>0</v>
      </c>
      <c r="O13" s="4">
        <v>0</v>
      </c>
      <c r="P13" s="27"/>
      <c r="Q13" s="101">
        <f t="shared" si="6"/>
        <v>0</v>
      </c>
      <c r="R13" s="102">
        <f t="shared" si="7"/>
        <v>0</v>
      </c>
    </row>
    <row r="14" spans="2:18" x14ac:dyDescent="0.25">
      <c r="B14" s="151"/>
      <c r="C14" s="57" t="s">
        <v>134</v>
      </c>
      <c r="D14" s="4">
        <v>0</v>
      </c>
      <c r="E14" s="4">
        <v>0</v>
      </c>
      <c r="F14" s="4">
        <v>0</v>
      </c>
      <c r="G14" s="4">
        <v>0</v>
      </c>
      <c r="H14" s="4">
        <v>0</v>
      </c>
      <c r="I14" s="4">
        <v>0</v>
      </c>
      <c r="J14" s="4">
        <v>0</v>
      </c>
      <c r="K14" s="4">
        <v>0</v>
      </c>
      <c r="L14" s="4">
        <v>0</v>
      </c>
      <c r="M14" s="4">
        <v>0</v>
      </c>
      <c r="N14" s="4">
        <v>0</v>
      </c>
      <c r="O14" s="4">
        <v>0</v>
      </c>
      <c r="P14" s="4"/>
      <c r="Q14" s="101">
        <f t="shared" si="6"/>
        <v>0</v>
      </c>
      <c r="R14" s="102">
        <f t="shared" si="7"/>
        <v>0</v>
      </c>
    </row>
    <row r="15" spans="2:18" x14ac:dyDescent="0.25">
      <c r="B15" s="151"/>
      <c r="C15" s="57" t="s">
        <v>135</v>
      </c>
      <c r="D15" s="4">
        <v>0</v>
      </c>
      <c r="E15" s="4">
        <v>0</v>
      </c>
      <c r="F15" s="4">
        <v>0</v>
      </c>
      <c r="G15" s="4">
        <v>0</v>
      </c>
      <c r="H15" s="4">
        <v>0</v>
      </c>
      <c r="I15" s="4">
        <v>0</v>
      </c>
      <c r="J15" s="4">
        <v>0</v>
      </c>
      <c r="K15" s="4">
        <v>0</v>
      </c>
      <c r="L15" s="4">
        <v>0</v>
      </c>
      <c r="M15" s="4">
        <v>0</v>
      </c>
      <c r="N15" s="4">
        <v>0</v>
      </c>
      <c r="O15" s="4">
        <v>0</v>
      </c>
      <c r="P15" s="27"/>
      <c r="Q15" s="101">
        <f>SUM(O15,M15,K15,I15,G15,E15)</f>
        <v>0</v>
      </c>
      <c r="R15" s="102">
        <f>(SUM(P15,N15,L15,J15,H15,F15))</f>
        <v>0</v>
      </c>
    </row>
    <row r="16" spans="2:18" x14ac:dyDescent="0.25">
      <c r="B16" s="152"/>
      <c r="C16" s="57" t="s">
        <v>136</v>
      </c>
      <c r="D16" s="4">
        <v>0</v>
      </c>
      <c r="E16" s="4">
        <v>0</v>
      </c>
      <c r="F16" s="4">
        <v>0</v>
      </c>
      <c r="G16" s="4">
        <v>0</v>
      </c>
      <c r="H16" s="4">
        <v>0</v>
      </c>
      <c r="I16" s="4">
        <v>0</v>
      </c>
      <c r="J16" s="4">
        <v>0</v>
      </c>
      <c r="K16" s="4">
        <v>0</v>
      </c>
      <c r="L16" s="4">
        <v>0</v>
      </c>
      <c r="M16" s="4">
        <v>0</v>
      </c>
      <c r="N16" s="4">
        <v>0</v>
      </c>
      <c r="O16" s="4">
        <v>0</v>
      </c>
      <c r="P16" s="27"/>
      <c r="Q16" s="101">
        <f t="shared" ref="Q16" si="8">SUM(O16,M16,K16,I16,G16,E16)</f>
        <v>0</v>
      </c>
      <c r="R16" s="102">
        <f t="shared" ref="R16" si="9">(SUM(P16,N16,L16,J16,H16,F16))</f>
        <v>0</v>
      </c>
    </row>
    <row r="17" spans="2:18" s="133" customFormat="1" ht="34.5" customHeight="1" x14ac:dyDescent="0.25">
      <c r="B17" s="155" t="s">
        <v>120</v>
      </c>
      <c r="C17" s="161"/>
      <c r="D17" s="134">
        <f>SUM(D18,D19,D20,D21,D22,D23,D24,D25,D26,D27,D28,D29,D30,D31,D32,D33,D34,D35,D36)</f>
        <v>0</v>
      </c>
      <c r="E17" s="134">
        <f t="shared" ref="E17:O17" si="10">SUM(E18,E19,E20,E21,E22,E23,E24,E25,E26,E27,E28,E29)</f>
        <v>0</v>
      </c>
      <c r="F17" s="134">
        <f t="shared" si="10"/>
        <v>0</v>
      </c>
      <c r="G17" s="134">
        <f t="shared" si="10"/>
        <v>0</v>
      </c>
      <c r="H17" s="134">
        <f t="shared" si="10"/>
        <v>0</v>
      </c>
      <c r="I17" s="134">
        <f t="shared" si="10"/>
        <v>0</v>
      </c>
      <c r="J17" s="134">
        <f t="shared" si="10"/>
        <v>0</v>
      </c>
      <c r="K17" s="134">
        <f t="shared" si="10"/>
        <v>0</v>
      </c>
      <c r="L17" s="134">
        <f t="shared" si="10"/>
        <v>0</v>
      </c>
      <c r="M17" s="134">
        <f t="shared" si="10"/>
        <v>0</v>
      </c>
      <c r="N17" s="134">
        <f t="shared" si="10"/>
        <v>0</v>
      </c>
      <c r="O17" s="134">
        <f t="shared" si="10"/>
        <v>0</v>
      </c>
      <c r="P17" s="132">
        <f>SUM(P18,P19,P20,P21,P22)</f>
        <v>0</v>
      </c>
      <c r="Q17" s="132">
        <f t="shared" ref="Q17:R17" si="11">SUM(Q18,Q19,Q20,Q21,Q22)</f>
        <v>0</v>
      </c>
      <c r="R17" s="132">
        <f t="shared" si="11"/>
        <v>0</v>
      </c>
    </row>
    <row r="18" spans="2:18" x14ac:dyDescent="0.25">
      <c r="B18" s="150">
        <v>3</v>
      </c>
      <c r="C18" s="57" t="s">
        <v>137</v>
      </c>
      <c r="D18" s="4">
        <v>0</v>
      </c>
      <c r="E18" s="4">
        <v>0</v>
      </c>
      <c r="F18" s="4">
        <v>0</v>
      </c>
      <c r="G18" s="4">
        <v>0</v>
      </c>
      <c r="H18" s="4">
        <v>0</v>
      </c>
      <c r="I18" s="4">
        <v>0</v>
      </c>
      <c r="J18" s="4">
        <v>0</v>
      </c>
      <c r="K18" s="4">
        <v>0</v>
      </c>
      <c r="L18" s="4">
        <v>0</v>
      </c>
      <c r="M18" s="4">
        <v>0</v>
      </c>
      <c r="N18" s="4">
        <v>0</v>
      </c>
      <c r="O18" s="4">
        <v>0</v>
      </c>
      <c r="P18" s="27"/>
      <c r="Q18" s="101">
        <f>SUM(O18,M18,K18,I18,G18,E18)</f>
        <v>0</v>
      </c>
      <c r="R18" s="102">
        <f>(SUM(P18,N18,L18,J18,H18,F18))</f>
        <v>0</v>
      </c>
    </row>
    <row r="19" spans="2:18" x14ac:dyDescent="0.25">
      <c r="B19" s="151"/>
      <c r="C19" s="57" t="s">
        <v>138</v>
      </c>
      <c r="D19" s="4">
        <v>0</v>
      </c>
      <c r="E19" s="4">
        <v>0</v>
      </c>
      <c r="F19" s="4">
        <v>0</v>
      </c>
      <c r="G19" s="4">
        <v>0</v>
      </c>
      <c r="H19" s="4">
        <v>0</v>
      </c>
      <c r="I19" s="4">
        <v>0</v>
      </c>
      <c r="J19" s="4">
        <v>0</v>
      </c>
      <c r="K19" s="4">
        <v>0</v>
      </c>
      <c r="L19" s="4">
        <v>0</v>
      </c>
      <c r="M19" s="4">
        <v>0</v>
      </c>
      <c r="N19" s="4">
        <v>0</v>
      </c>
      <c r="O19" s="4">
        <v>0</v>
      </c>
      <c r="P19" s="39"/>
      <c r="Q19" s="101">
        <f t="shared" ref="Q19:Q22" si="12">SUM(O19,M19,K19,I19,G19,E19)</f>
        <v>0</v>
      </c>
      <c r="R19" s="102">
        <f t="shared" ref="R19:R22" si="13">(SUM(P19,N19,L19,J19,H19,F19))</f>
        <v>0</v>
      </c>
    </row>
    <row r="20" spans="2:18" x14ac:dyDescent="0.25">
      <c r="B20" s="151"/>
      <c r="C20" s="57" t="s">
        <v>129</v>
      </c>
      <c r="D20" s="4">
        <v>0</v>
      </c>
      <c r="E20" s="4">
        <v>0</v>
      </c>
      <c r="F20" s="4">
        <v>0</v>
      </c>
      <c r="G20" s="4">
        <v>0</v>
      </c>
      <c r="H20" s="4">
        <v>0</v>
      </c>
      <c r="I20" s="4">
        <v>0</v>
      </c>
      <c r="J20" s="4">
        <v>0</v>
      </c>
      <c r="K20" s="4">
        <v>0</v>
      </c>
      <c r="L20" s="4">
        <v>0</v>
      </c>
      <c r="M20" s="4">
        <v>0</v>
      </c>
      <c r="N20" s="4">
        <v>0</v>
      </c>
      <c r="O20" s="4">
        <v>0</v>
      </c>
      <c r="P20" s="4"/>
      <c r="Q20" s="101">
        <f t="shared" si="12"/>
        <v>0</v>
      </c>
      <c r="R20" s="102">
        <f t="shared" si="13"/>
        <v>0</v>
      </c>
    </row>
    <row r="21" spans="2:18" x14ac:dyDescent="0.25">
      <c r="B21" s="151"/>
      <c r="C21" s="57" t="s">
        <v>139</v>
      </c>
      <c r="D21" s="4">
        <v>0</v>
      </c>
      <c r="E21" s="4">
        <v>0</v>
      </c>
      <c r="F21" s="4">
        <v>0</v>
      </c>
      <c r="G21" s="4">
        <v>0</v>
      </c>
      <c r="H21" s="4">
        <v>0</v>
      </c>
      <c r="I21" s="4">
        <v>0</v>
      </c>
      <c r="J21" s="4">
        <v>0</v>
      </c>
      <c r="K21" s="4">
        <v>0</v>
      </c>
      <c r="L21" s="4">
        <v>0</v>
      </c>
      <c r="M21" s="4">
        <v>0</v>
      </c>
      <c r="N21" s="4">
        <v>0</v>
      </c>
      <c r="O21" s="4">
        <v>0</v>
      </c>
      <c r="P21" s="4"/>
      <c r="Q21" s="101">
        <f t="shared" si="12"/>
        <v>0</v>
      </c>
      <c r="R21" s="102">
        <f t="shared" si="13"/>
        <v>0</v>
      </c>
    </row>
    <row r="22" spans="2:18" ht="14.25" customHeight="1" x14ac:dyDescent="0.25">
      <c r="B22" s="151"/>
      <c r="C22" s="57" t="s">
        <v>140</v>
      </c>
      <c r="D22" s="4">
        <v>0</v>
      </c>
      <c r="E22" s="4">
        <v>0</v>
      </c>
      <c r="F22" s="4">
        <v>0</v>
      </c>
      <c r="G22" s="4">
        <v>0</v>
      </c>
      <c r="H22" s="4">
        <v>0</v>
      </c>
      <c r="I22" s="4">
        <v>0</v>
      </c>
      <c r="J22" s="4">
        <v>0</v>
      </c>
      <c r="K22" s="4">
        <v>0</v>
      </c>
      <c r="L22" s="4">
        <v>0</v>
      </c>
      <c r="M22" s="4">
        <v>0</v>
      </c>
      <c r="N22" s="4">
        <v>0</v>
      </c>
      <c r="O22" s="4">
        <v>0</v>
      </c>
      <c r="P22" s="4"/>
      <c r="Q22" s="101">
        <f t="shared" si="12"/>
        <v>0</v>
      </c>
      <c r="R22" s="102">
        <f t="shared" si="13"/>
        <v>0</v>
      </c>
    </row>
    <row r="23" spans="2:18" x14ac:dyDescent="0.25">
      <c r="B23" s="151"/>
      <c r="C23" s="57" t="s">
        <v>141</v>
      </c>
      <c r="D23" s="4">
        <v>0</v>
      </c>
      <c r="E23" s="4">
        <v>0</v>
      </c>
      <c r="F23" s="4">
        <v>0</v>
      </c>
      <c r="G23" s="4">
        <v>0</v>
      </c>
      <c r="H23" s="4">
        <v>0</v>
      </c>
      <c r="I23" s="4">
        <v>0</v>
      </c>
      <c r="J23" s="4">
        <v>0</v>
      </c>
      <c r="K23" s="4">
        <v>0</v>
      </c>
      <c r="L23" s="4">
        <v>0</v>
      </c>
      <c r="M23" s="4">
        <v>0</v>
      </c>
      <c r="N23" s="4">
        <v>0</v>
      </c>
      <c r="O23" s="4">
        <v>0</v>
      </c>
      <c r="P23" s="4"/>
      <c r="Q23" s="101">
        <f>SUM(O23,M23,K23,I23,G23,E23)</f>
        <v>0</v>
      </c>
      <c r="R23" s="102">
        <f>(SUM(P23,N23,L23,J23,H23,F23))</f>
        <v>0</v>
      </c>
    </row>
    <row r="24" spans="2:18" x14ac:dyDescent="0.25">
      <c r="B24" s="151"/>
      <c r="C24" s="57" t="s">
        <v>142</v>
      </c>
      <c r="D24" s="4">
        <v>0</v>
      </c>
      <c r="E24" s="4">
        <v>0</v>
      </c>
      <c r="F24" s="4">
        <v>0</v>
      </c>
      <c r="G24" s="4">
        <v>0</v>
      </c>
      <c r="H24" s="4">
        <v>0</v>
      </c>
      <c r="I24" s="4">
        <v>0</v>
      </c>
      <c r="J24" s="4">
        <v>0</v>
      </c>
      <c r="K24" s="4">
        <v>0</v>
      </c>
      <c r="L24" s="4">
        <v>0</v>
      </c>
      <c r="M24" s="4">
        <v>0</v>
      </c>
      <c r="N24" s="4">
        <v>0</v>
      </c>
      <c r="O24" s="4">
        <v>0</v>
      </c>
      <c r="P24" s="4"/>
      <c r="Q24" s="101">
        <f t="shared" ref="Q24:Q30" si="14">SUM(O24,M24,K24,I24,G24,E24)</f>
        <v>0</v>
      </c>
      <c r="R24" s="102">
        <f t="shared" ref="R24:R30" si="15">(SUM(P24,N24,L24,J24,H24,F24))</f>
        <v>0</v>
      </c>
    </row>
    <row r="25" spans="2:18" x14ac:dyDescent="0.25">
      <c r="B25" s="151"/>
      <c r="C25" s="57" t="s">
        <v>143</v>
      </c>
      <c r="D25" s="4">
        <v>0</v>
      </c>
      <c r="E25" s="4">
        <v>0</v>
      </c>
      <c r="F25" s="4">
        <v>0</v>
      </c>
      <c r="G25" s="4">
        <v>0</v>
      </c>
      <c r="H25" s="4">
        <v>0</v>
      </c>
      <c r="I25" s="4">
        <v>0</v>
      </c>
      <c r="J25" s="4">
        <v>0</v>
      </c>
      <c r="K25" s="4">
        <v>0</v>
      </c>
      <c r="L25" s="4">
        <v>0</v>
      </c>
      <c r="M25" s="4">
        <v>0</v>
      </c>
      <c r="N25" s="4">
        <v>0</v>
      </c>
      <c r="O25" s="4">
        <v>0</v>
      </c>
      <c r="P25" s="4"/>
      <c r="Q25" s="101">
        <f t="shared" si="14"/>
        <v>0</v>
      </c>
      <c r="R25" s="102">
        <f t="shared" si="15"/>
        <v>0</v>
      </c>
    </row>
    <row r="26" spans="2:18" x14ac:dyDescent="0.25">
      <c r="B26" s="151"/>
      <c r="C26" s="57" t="s">
        <v>144</v>
      </c>
      <c r="D26" s="4">
        <v>0</v>
      </c>
      <c r="E26" s="4">
        <v>0</v>
      </c>
      <c r="F26" s="4">
        <v>0</v>
      </c>
      <c r="G26" s="4">
        <v>0</v>
      </c>
      <c r="H26" s="4">
        <v>0</v>
      </c>
      <c r="I26" s="4">
        <v>0</v>
      </c>
      <c r="J26" s="4">
        <v>0</v>
      </c>
      <c r="K26" s="4">
        <v>0</v>
      </c>
      <c r="L26" s="4">
        <v>0</v>
      </c>
      <c r="M26" s="4">
        <v>0</v>
      </c>
      <c r="N26" s="4">
        <v>0</v>
      </c>
      <c r="O26" s="4">
        <v>0</v>
      </c>
      <c r="P26" s="4"/>
      <c r="Q26" s="101">
        <f t="shared" si="14"/>
        <v>0</v>
      </c>
      <c r="R26" s="102">
        <f t="shared" si="15"/>
        <v>0</v>
      </c>
    </row>
    <row r="27" spans="2:18" x14ac:dyDescent="0.25">
      <c r="B27" s="151"/>
      <c r="C27" s="57" t="s">
        <v>145</v>
      </c>
      <c r="D27" s="4">
        <v>0</v>
      </c>
      <c r="E27" s="4">
        <v>0</v>
      </c>
      <c r="F27" s="4">
        <v>0</v>
      </c>
      <c r="G27" s="4">
        <v>0</v>
      </c>
      <c r="H27" s="4">
        <v>0</v>
      </c>
      <c r="I27" s="4">
        <v>0</v>
      </c>
      <c r="J27" s="4">
        <v>0</v>
      </c>
      <c r="K27" s="4">
        <v>0</v>
      </c>
      <c r="L27" s="4">
        <v>0</v>
      </c>
      <c r="M27" s="4">
        <v>0</v>
      </c>
      <c r="N27" s="4">
        <v>0</v>
      </c>
      <c r="O27" s="4">
        <v>0</v>
      </c>
      <c r="P27" s="4"/>
      <c r="Q27" s="101">
        <f t="shared" si="14"/>
        <v>0</v>
      </c>
      <c r="R27" s="102">
        <f t="shared" si="15"/>
        <v>0</v>
      </c>
    </row>
    <row r="28" spans="2:18" x14ac:dyDescent="0.25">
      <c r="B28" s="151"/>
      <c r="C28" s="57" t="s">
        <v>147</v>
      </c>
      <c r="D28" s="4">
        <v>0</v>
      </c>
      <c r="E28" s="4">
        <v>0</v>
      </c>
      <c r="F28" s="4">
        <v>0</v>
      </c>
      <c r="G28" s="4">
        <v>0</v>
      </c>
      <c r="H28" s="4">
        <v>0</v>
      </c>
      <c r="I28" s="4">
        <v>0</v>
      </c>
      <c r="J28" s="4">
        <v>0</v>
      </c>
      <c r="K28" s="4">
        <v>0</v>
      </c>
      <c r="L28" s="4">
        <v>0</v>
      </c>
      <c r="M28" s="4">
        <v>0</v>
      </c>
      <c r="N28" s="4">
        <v>0</v>
      </c>
      <c r="O28" s="4">
        <v>0</v>
      </c>
      <c r="P28" s="4"/>
      <c r="Q28" s="101">
        <f t="shared" si="14"/>
        <v>0</v>
      </c>
      <c r="R28" s="102">
        <f t="shared" si="15"/>
        <v>0</v>
      </c>
    </row>
    <row r="29" spans="2:18" x14ac:dyDescent="0.25">
      <c r="B29" s="151"/>
      <c r="C29" s="57" t="s">
        <v>148</v>
      </c>
      <c r="D29" s="4">
        <v>0</v>
      </c>
      <c r="E29" s="4">
        <v>0</v>
      </c>
      <c r="F29" s="4">
        <v>0</v>
      </c>
      <c r="G29" s="4">
        <v>0</v>
      </c>
      <c r="H29" s="4">
        <v>0</v>
      </c>
      <c r="I29" s="4">
        <v>0</v>
      </c>
      <c r="J29" s="4">
        <v>0</v>
      </c>
      <c r="K29" s="4">
        <v>0</v>
      </c>
      <c r="L29" s="4">
        <v>0</v>
      </c>
      <c r="M29" s="4">
        <v>0</v>
      </c>
      <c r="N29" s="4">
        <v>0</v>
      </c>
      <c r="O29" s="4">
        <v>0</v>
      </c>
      <c r="P29" s="4"/>
      <c r="Q29" s="101">
        <f t="shared" si="14"/>
        <v>0</v>
      </c>
      <c r="R29" s="102">
        <f t="shared" si="15"/>
        <v>0</v>
      </c>
    </row>
    <row r="30" spans="2:18" x14ac:dyDescent="0.25">
      <c r="B30" s="151"/>
      <c r="C30" s="57" t="s">
        <v>149</v>
      </c>
      <c r="D30" s="4">
        <v>0</v>
      </c>
      <c r="E30" s="4">
        <v>0</v>
      </c>
      <c r="F30" s="4">
        <v>0</v>
      </c>
      <c r="G30" s="4">
        <v>0</v>
      </c>
      <c r="H30" s="4">
        <v>0</v>
      </c>
      <c r="I30" s="4">
        <v>0</v>
      </c>
      <c r="J30" s="4">
        <v>0</v>
      </c>
      <c r="K30" s="4">
        <v>0</v>
      </c>
      <c r="L30" s="4">
        <v>0</v>
      </c>
      <c r="M30" s="4">
        <v>0</v>
      </c>
      <c r="N30" s="4">
        <v>0</v>
      </c>
      <c r="O30" s="4">
        <v>0</v>
      </c>
      <c r="P30" s="4"/>
      <c r="Q30" s="101">
        <f t="shared" si="14"/>
        <v>0</v>
      </c>
      <c r="R30" s="102">
        <f t="shared" si="15"/>
        <v>0</v>
      </c>
    </row>
    <row r="31" spans="2:18" x14ac:dyDescent="0.25">
      <c r="B31" s="151"/>
      <c r="C31" s="57" t="s">
        <v>150</v>
      </c>
      <c r="D31" s="4">
        <v>0</v>
      </c>
      <c r="E31" s="4">
        <v>0</v>
      </c>
      <c r="F31" s="4">
        <v>0</v>
      </c>
      <c r="G31" s="4">
        <v>0</v>
      </c>
      <c r="H31" s="4">
        <v>0</v>
      </c>
      <c r="I31" s="4">
        <v>0</v>
      </c>
      <c r="J31" s="4">
        <v>0</v>
      </c>
      <c r="K31" s="4">
        <v>0</v>
      </c>
      <c r="L31" s="4">
        <v>0</v>
      </c>
      <c r="M31" s="4">
        <v>0</v>
      </c>
      <c r="N31" s="4">
        <v>0</v>
      </c>
      <c r="O31" s="4">
        <v>0</v>
      </c>
      <c r="P31" s="4"/>
      <c r="Q31" s="101">
        <f t="shared" ref="Q31:Q32" si="16">SUM(O31,M31,K31,I31,G31,E31)</f>
        <v>0</v>
      </c>
      <c r="R31" s="102">
        <f t="shared" ref="R31:R32" si="17">(SUM(P31,N31,L31,J31,H31,F31))</f>
        <v>0</v>
      </c>
    </row>
    <row r="32" spans="2:18" x14ac:dyDescent="0.25">
      <c r="B32" s="151"/>
      <c r="C32" s="57" t="s">
        <v>151</v>
      </c>
      <c r="D32" s="4">
        <v>0</v>
      </c>
      <c r="E32" s="4">
        <v>0</v>
      </c>
      <c r="F32" s="4">
        <v>0</v>
      </c>
      <c r="G32" s="4">
        <v>0</v>
      </c>
      <c r="H32" s="4">
        <v>0</v>
      </c>
      <c r="I32" s="4">
        <v>0</v>
      </c>
      <c r="J32" s="4">
        <v>0</v>
      </c>
      <c r="K32" s="4">
        <v>0</v>
      </c>
      <c r="L32" s="4">
        <v>0</v>
      </c>
      <c r="M32" s="4">
        <v>0</v>
      </c>
      <c r="N32" s="4">
        <v>0</v>
      </c>
      <c r="O32" s="4">
        <v>0</v>
      </c>
      <c r="P32" s="4"/>
      <c r="Q32" s="101">
        <f t="shared" si="16"/>
        <v>0</v>
      </c>
      <c r="R32" s="102">
        <f t="shared" si="17"/>
        <v>0</v>
      </c>
    </row>
    <row r="33" spans="2:18" x14ac:dyDescent="0.25">
      <c r="B33" s="151"/>
      <c r="C33" s="57" t="s">
        <v>152</v>
      </c>
      <c r="D33" s="4">
        <v>0</v>
      </c>
      <c r="E33" s="4">
        <v>0</v>
      </c>
      <c r="F33" s="4">
        <v>0</v>
      </c>
      <c r="G33" s="4">
        <v>0</v>
      </c>
      <c r="H33" s="4">
        <v>0</v>
      </c>
      <c r="I33" s="4">
        <v>0</v>
      </c>
      <c r="J33" s="4">
        <v>0</v>
      </c>
      <c r="K33" s="4">
        <v>0</v>
      </c>
      <c r="L33" s="4">
        <v>0</v>
      </c>
      <c r="M33" s="4">
        <v>0</v>
      </c>
      <c r="N33" s="4">
        <v>0</v>
      </c>
      <c r="O33" s="4">
        <v>0</v>
      </c>
      <c r="P33" s="4"/>
      <c r="Q33" s="101">
        <f>SUM(O33,M33,K33,I33,G33,E33)</f>
        <v>0</v>
      </c>
      <c r="R33" s="102">
        <f>(SUM(P33,N33,L33,J33,H33,F33))</f>
        <v>0</v>
      </c>
    </row>
    <row r="34" spans="2:18" x14ac:dyDescent="0.25">
      <c r="B34" s="151"/>
      <c r="C34" s="57" t="s">
        <v>153</v>
      </c>
      <c r="D34" s="4">
        <v>0</v>
      </c>
      <c r="E34" s="4">
        <v>0</v>
      </c>
      <c r="F34" s="4">
        <v>0</v>
      </c>
      <c r="G34" s="4">
        <v>0</v>
      </c>
      <c r="H34" s="4">
        <v>0</v>
      </c>
      <c r="I34" s="4">
        <v>0</v>
      </c>
      <c r="J34" s="4">
        <v>0</v>
      </c>
      <c r="K34" s="4">
        <v>0</v>
      </c>
      <c r="L34" s="4">
        <v>0</v>
      </c>
      <c r="M34" s="4">
        <v>0</v>
      </c>
      <c r="N34" s="4">
        <v>0</v>
      </c>
      <c r="O34" s="4">
        <v>0</v>
      </c>
      <c r="P34" s="27"/>
      <c r="Q34" s="101">
        <f t="shared" ref="Q34:Q36" si="18">SUM(O34,M34,K34,I34,G34,E34)</f>
        <v>0</v>
      </c>
      <c r="R34" s="102">
        <f t="shared" ref="R34:R36" si="19">(SUM(P34,N34,L34,J34,H34,F34))</f>
        <v>0</v>
      </c>
    </row>
    <row r="35" spans="2:18" x14ac:dyDescent="0.25">
      <c r="B35" s="151"/>
      <c r="C35" s="57" t="s">
        <v>192</v>
      </c>
      <c r="D35" s="4">
        <v>0</v>
      </c>
      <c r="E35" s="4">
        <v>0</v>
      </c>
      <c r="F35" s="4">
        <v>0</v>
      </c>
      <c r="G35" s="4">
        <v>0</v>
      </c>
      <c r="H35" s="4">
        <v>0</v>
      </c>
      <c r="I35" s="4">
        <v>0</v>
      </c>
      <c r="J35" s="4">
        <v>0</v>
      </c>
      <c r="K35" s="4">
        <v>0</v>
      </c>
      <c r="L35" s="4">
        <v>0</v>
      </c>
      <c r="M35" s="4">
        <v>0</v>
      </c>
      <c r="N35" s="4">
        <v>0</v>
      </c>
      <c r="O35" s="4">
        <v>0</v>
      </c>
      <c r="P35" s="4"/>
      <c r="Q35" s="4">
        <f t="shared" ref="Q35:R35" si="20">SUM(N35,L35,J35,H35,F35,D35)</f>
        <v>0</v>
      </c>
      <c r="R35" s="4">
        <f t="shared" si="20"/>
        <v>0</v>
      </c>
    </row>
    <row r="36" spans="2:18" x14ac:dyDescent="0.25">
      <c r="B36" s="152"/>
      <c r="C36" s="57" t="s">
        <v>171</v>
      </c>
      <c r="D36" s="4">
        <v>0</v>
      </c>
      <c r="E36" s="4">
        <v>0</v>
      </c>
      <c r="F36" s="4">
        <v>0</v>
      </c>
      <c r="G36" s="4">
        <v>0</v>
      </c>
      <c r="H36" s="4">
        <v>0</v>
      </c>
      <c r="I36" s="4">
        <v>0</v>
      </c>
      <c r="J36" s="4">
        <v>0</v>
      </c>
      <c r="K36" s="4">
        <v>0</v>
      </c>
      <c r="L36" s="4">
        <v>0</v>
      </c>
      <c r="M36" s="4">
        <v>0</v>
      </c>
      <c r="N36" s="4">
        <v>0</v>
      </c>
      <c r="O36" s="4">
        <v>0</v>
      </c>
      <c r="P36" s="4"/>
      <c r="Q36" s="101">
        <f t="shared" si="18"/>
        <v>0</v>
      </c>
      <c r="R36" s="102">
        <f t="shared" si="19"/>
        <v>0</v>
      </c>
    </row>
    <row r="37" spans="2:18" s="133" customFormat="1" ht="34.5" customHeight="1" x14ac:dyDescent="0.25">
      <c r="B37" s="155" t="s">
        <v>121</v>
      </c>
      <c r="C37" s="161"/>
      <c r="D37" s="134">
        <f>SUM(D38,D39,D40,D41,D42)</f>
        <v>0</v>
      </c>
      <c r="E37" s="134">
        <f t="shared" ref="E37:O37" si="21">SUM(E38,E39,E40,E41,E42,E43,E44,E45,E46,E47,E48,E49)</f>
        <v>0</v>
      </c>
      <c r="F37" s="134">
        <f t="shared" si="21"/>
        <v>0</v>
      </c>
      <c r="G37" s="134">
        <f t="shared" si="21"/>
        <v>0</v>
      </c>
      <c r="H37" s="134">
        <f t="shared" si="21"/>
        <v>0</v>
      </c>
      <c r="I37" s="134">
        <f t="shared" si="21"/>
        <v>0</v>
      </c>
      <c r="J37" s="134">
        <f t="shared" si="21"/>
        <v>0</v>
      </c>
      <c r="K37" s="134">
        <f t="shared" si="21"/>
        <v>0</v>
      </c>
      <c r="L37" s="134">
        <f t="shared" si="21"/>
        <v>0</v>
      </c>
      <c r="M37" s="134">
        <f t="shared" si="21"/>
        <v>0</v>
      </c>
      <c r="N37" s="134">
        <f t="shared" si="21"/>
        <v>0</v>
      </c>
      <c r="O37" s="134">
        <f t="shared" si="21"/>
        <v>0</v>
      </c>
      <c r="P37" s="132">
        <f>SUM(P38,P39,P40,P41,P42)</f>
        <v>0</v>
      </c>
      <c r="Q37" s="132">
        <f t="shared" ref="Q37:R37" si="22">SUM(Q38,Q39,Q40,Q41,Q42)</f>
        <v>0</v>
      </c>
      <c r="R37" s="132">
        <f t="shared" si="22"/>
        <v>0</v>
      </c>
    </row>
    <row r="38" spans="2:18" ht="15" customHeight="1" x14ac:dyDescent="0.25">
      <c r="B38" s="150">
        <v>4</v>
      </c>
      <c r="C38" s="57" t="s">
        <v>174</v>
      </c>
      <c r="D38" s="4">
        <v>0</v>
      </c>
      <c r="E38" s="4">
        <v>0</v>
      </c>
      <c r="F38" s="4">
        <v>0</v>
      </c>
      <c r="G38" s="4">
        <v>0</v>
      </c>
      <c r="H38" s="4">
        <v>0</v>
      </c>
      <c r="I38" s="4">
        <v>0</v>
      </c>
      <c r="J38" s="4">
        <v>0</v>
      </c>
      <c r="K38" s="4">
        <v>0</v>
      </c>
      <c r="L38" s="4">
        <v>0</v>
      </c>
      <c r="M38" s="4">
        <v>0</v>
      </c>
      <c r="N38" s="4">
        <v>0</v>
      </c>
      <c r="O38" s="4">
        <v>0</v>
      </c>
      <c r="P38" s="27"/>
      <c r="Q38" s="101">
        <f>SUM(O38,M38,K38,I38,G38,E38)</f>
        <v>0</v>
      </c>
      <c r="R38" s="102">
        <f>(SUM(P38,N38,L38,J38,H38,F38))</f>
        <v>0</v>
      </c>
    </row>
    <row r="39" spans="2:18" ht="15" customHeight="1" x14ac:dyDescent="0.25">
      <c r="B39" s="151"/>
      <c r="C39" s="57" t="s">
        <v>173</v>
      </c>
      <c r="D39" s="4">
        <v>0</v>
      </c>
      <c r="E39" s="4">
        <v>0</v>
      </c>
      <c r="F39" s="4">
        <v>0</v>
      </c>
      <c r="G39" s="4">
        <v>0</v>
      </c>
      <c r="H39" s="4">
        <v>0</v>
      </c>
      <c r="I39" s="4">
        <v>0</v>
      </c>
      <c r="J39" s="4">
        <v>0</v>
      </c>
      <c r="K39" s="4">
        <v>0</v>
      </c>
      <c r="L39" s="4">
        <v>0</v>
      </c>
      <c r="M39" s="4">
        <v>0</v>
      </c>
      <c r="N39" s="4">
        <v>0</v>
      </c>
      <c r="O39" s="4">
        <v>0</v>
      </c>
      <c r="P39" s="4"/>
      <c r="Q39" s="101">
        <f t="shared" ref="Q39:Q42" si="23">SUM(O39,M39,K39,I39,G39,E39)</f>
        <v>0</v>
      </c>
      <c r="R39" s="102">
        <f t="shared" ref="R39:R42" si="24">(SUM(P39,N39,L39,J39,H39,F39))</f>
        <v>0</v>
      </c>
    </row>
    <row r="40" spans="2:18" x14ac:dyDescent="0.25">
      <c r="B40" s="151"/>
      <c r="C40" s="57" t="s">
        <v>172</v>
      </c>
      <c r="D40" s="4">
        <v>0</v>
      </c>
      <c r="E40" s="4">
        <v>0</v>
      </c>
      <c r="F40" s="4">
        <v>0</v>
      </c>
      <c r="G40" s="4">
        <v>0</v>
      </c>
      <c r="H40" s="4">
        <v>0</v>
      </c>
      <c r="I40" s="4">
        <v>0</v>
      </c>
      <c r="J40" s="4">
        <v>0</v>
      </c>
      <c r="K40" s="4">
        <v>0</v>
      </c>
      <c r="L40" s="4">
        <v>0</v>
      </c>
      <c r="M40" s="4">
        <v>0</v>
      </c>
      <c r="N40" s="4">
        <v>0</v>
      </c>
      <c r="O40" s="4">
        <v>0</v>
      </c>
      <c r="P40" s="27"/>
      <c r="Q40" s="101">
        <f t="shared" si="23"/>
        <v>0</v>
      </c>
      <c r="R40" s="102">
        <f t="shared" si="24"/>
        <v>0</v>
      </c>
    </row>
    <row r="41" spans="2:18" x14ac:dyDescent="0.25">
      <c r="B41" s="151"/>
      <c r="C41" s="57" t="s">
        <v>146</v>
      </c>
      <c r="D41" s="4">
        <v>0</v>
      </c>
      <c r="E41" s="4">
        <v>0</v>
      </c>
      <c r="F41" s="4">
        <v>0</v>
      </c>
      <c r="G41" s="4">
        <v>0</v>
      </c>
      <c r="H41" s="4">
        <v>0</v>
      </c>
      <c r="I41" s="4">
        <v>0</v>
      </c>
      <c r="J41" s="4">
        <v>0</v>
      </c>
      <c r="K41" s="4">
        <v>0</v>
      </c>
      <c r="L41" s="4">
        <v>0</v>
      </c>
      <c r="M41" s="4">
        <v>0</v>
      </c>
      <c r="N41" s="4">
        <v>0</v>
      </c>
      <c r="O41" s="4">
        <v>0</v>
      </c>
      <c r="P41" s="39"/>
      <c r="Q41" s="101">
        <f t="shared" si="23"/>
        <v>0</v>
      </c>
      <c r="R41" s="102">
        <f t="shared" si="24"/>
        <v>0</v>
      </c>
    </row>
    <row r="42" spans="2:18" x14ac:dyDescent="0.25">
      <c r="B42" s="152"/>
      <c r="C42" s="57" t="s">
        <v>175</v>
      </c>
      <c r="D42" s="4">
        <v>0</v>
      </c>
      <c r="E42" s="4">
        <v>0</v>
      </c>
      <c r="F42" s="4">
        <v>0</v>
      </c>
      <c r="G42" s="4">
        <v>0</v>
      </c>
      <c r="H42" s="4">
        <v>0</v>
      </c>
      <c r="I42" s="4">
        <v>0</v>
      </c>
      <c r="J42" s="4">
        <v>0</v>
      </c>
      <c r="K42" s="4">
        <v>0</v>
      </c>
      <c r="L42" s="4">
        <v>0</v>
      </c>
      <c r="M42" s="4">
        <v>0</v>
      </c>
      <c r="N42" s="4">
        <v>0</v>
      </c>
      <c r="O42" s="4">
        <v>0</v>
      </c>
      <c r="P42" s="4"/>
      <c r="Q42" s="101">
        <f t="shared" si="23"/>
        <v>0</v>
      </c>
      <c r="R42" s="102">
        <f t="shared" si="24"/>
        <v>0</v>
      </c>
    </row>
    <row r="43" spans="2:18" s="133" customFormat="1" ht="34.5" customHeight="1" x14ac:dyDescent="0.25">
      <c r="B43" s="155" t="s">
        <v>168</v>
      </c>
      <c r="C43" s="161"/>
      <c r="D43" s="134">
        <f>SUM(D44,D45,D46,D47,D48,D49,D50,D51,D52,D53,D54,D55)</f>
        <v>0</v>
      </c>
      <c r="E43" s="134">
        <f t="shared" ref="E43:O43" si="25">SUM(E44,E45,E46,E47,E48,E49,E50,E51,E52,E53,E54,E55)</f>
        <v>0</v>
      </c>
      <c r="F43" s="134">
        <f t="shared" si="25"/>
        <v>0</v>
      </c>
      <c r="G43" s="134">
        <f t="shared" si="25"/>
        <v>0</v>
      </c>
      <c r="H43" s="134">
        <f t="shared" si="25"/>
        <v>0</v>
      </c>
      <c r="I43" s="134">
        <f t="shared" si="25"/>
        <v>0</v>
      </c>
      <c r="J43" s="134">
        <f t="shared" si="25"/>
        <v>0</v>
      </c>
      <c r="K43" s="134">
        <f t="shared" si="25"/>
        <v>0</v>
      </c>
      <c r="L43" s="134">
        <f t="shared" si="25"/>
        <v>0</v>
      </c>
      <c r="M43" s="134">
        <f t="shared" si="25"/>
        <v>0</v>
      </c>
      <c r="N43" s="134">
        <f t="shared" si="25"/>
        <v>0</v>
      </c>
      <c r="O43" s="134">
        <f t="shared" si="25"/>
        <v>0</v>
      </c>
      <c r="P43" s="132">
        <f>SUM(P44,P45,P46,P47,P48)</f>
        <v>0</v>
      </c>
      <c r="Q43" s="132">
        <f t="shared" ref="Q43:R43" si="26">SUM(Q44,Q45,Q46,Q47,Q48)</f>
        <v>0</v>
      </c>
      <c r="R43" s="132">
        <f t="shared" si="26"/>
        <v>0</v>
      </c>
    </row>
    <row r="44" spans="2:18" x14ac:dyDescent="0.25">
      <c r="B44" s="150">
        <v>5</v>
      </c>
      <c r="C44" s="57" t="s">
        <v>176</v>
      </c>
      <c r="D44" s="4">
        <v>0</v>
      </c>
      <c r="E44" s="4">
        <v>0</v>
      </c>
      <c r="F44" s="4">
        <v>0</v>
      </c>
      <c r="G44" s="4">
        <v>0</v>
      </c>
      <c r="H44" s="4">
        <v>0</v>
      </c>
      <c r="I44" s="4">
        <v>0</v>
      </c>
      <c r="J44" s="4">
        <v>0</v>
      </c>
      <c r="K44" s="4">
        <v>0</v>
      </c>
      <c r="L44" s="4">
        <v>0</v>
      </c>
      <c r="M44" s="4">
        <v>0</v>
      </c>
      <c r="N44" s="4">
        <v>0</v>
      </c>
      <c r="O44" s="4">
        <v>0</v>
      </c>
      <c r="P44" s="4"/>
      <c r="Q44" s="101">
        <f>SUM(O44,M44,K44,I44,G44,E44)</f>
        <v>0</v>
      </c>
      <c r="R44" s="102">
        <f>(SUM(P44,N44,L44,J44,H44,F44))</f>
        <v>0</v>
      </c>
    </row>
    <row r="45" spans="2:18" x14ac:dyDescent="0.25">
      <c r="B45" s="151"/>
      <c r="C45" s="57" t="s">
        <v>180</v>
      </c>
      <c r="D45" s="4">
        <v>0</v>
      </c>
      <c r="E45" s="4">
        <v>0</v>
      </c>
      <c r="F45" s="4">
        <v>0</v>
      </c>
      <c r="G45" s="4">
        <v>0</v>
      </c>
      <c r="H45" s="4">
        <v>0</v>
      </c>
      <c r="I45" s="4">
        <v>0</v>
      </c>
      <c r="J45" s="4">
        <v>0</v>
      </c>
      <c r="K45" s="4">
        <v>0</v>
      </c>
      <c r="L45" s="4">
        <v>0</v>
      </c>
      <c r="M45" s="4">
        <v>0</v>
      </c>
      <c r="N45" s="4">
        <v>0</v>
      </c>
      <c r="O45" s="4">
        <v>0</v>
      </c>
      <c r="P45" s="4"/>
      <c r="Q45" s="101">
        <f t="shared" ref="Q45:Q49" si="27">SUM(O45,M45,K45,I45,G45,E45)</f>
        <v>0</v>
      </c>
      <c r="R45" s="102">
        <f t="shared" ref="R45:R49" si="28">(SUM(P45,N45,L45,J45,H45,F45))</f>
        <v>0</v>
      </c>
    </row>
    <row r="46" spans="2:18" x14ac:dyDescent="0.25">
      <c r="B46" s="151"/>
      <c r="C46" s="57" t="s">
        <v>181</v>
      </c>
      <c r="D46" s="4">
        <v>0</v>
      </c>
      <c r="E46" s="4">
        <v>0</v>
      </c>
      <c r="F46" s="4">
        <v>0</v>
      </c>
      <c r="G46" s="4">
        <v>0</v>
      </c>
      <c r="H46" s="4">
        <v>0</v>
      </c>
      <c r="I46" s="4">
        <v>0</v>
      </c>
      <c r="J46" s="4">
        <v>0</v>
      </c>
      <c r="K46" s="4">
        <v>0</v>
      </c>
      <c r="L46" s="4">
        <v>0</v>
      </c>
      <c r="M46" s="4">
        <v>0</v>
      </c>
      <c r="N46" s="4">
        <v>0</v>
      </c>
      <c r="O46" s="4">
        <v>0</v>
      </c>
      <c r="P46" s="4"/>
      <c r="Q46" s="101">
        <f t="shared" si="27"/>
        <v>0</v>
      </c>
      <c r="R46" s="102">
        <f t="shared" si="28"/>
        <v>0</v>
      </c>
    </row>
    <row r="47" spans="2:18" x14ac:dyDescent="0.25">
      <c r="B47" s="151"/>
      <c r="C47" s="57" t="s">
        <v>179</v>
      </c>
      <c r="D47" s="4">
        <v>0</v>
      </c>
      <c r="E47" s="4">
        <v>0</v>
      </c>
      <c r="F47" s="4">
        <v>0</v>
      </c>
      <c r="G47" s="4">
        <v>0</v>
      </c>
      <c r="H47" s="4">
        <v>0</v>
      </c>
      <c r="I47" s="4">
        <v>0</v>
      </c>
      <c r="J47" s="4">
        <v>0</v>
      </c>
      <c r="K47" s="4">
        <v>0</v>
      </c>
      <c r="L47" s="4">
        <v>0</v>
      </c>
      <c r="M47" s="4">
        <v>0</v>
      </c>
      <c r="N47" s="4">
        <v>0</v>
      </c>
      <c r="O47" s="4">
        <v>0</v>
      </c>
      <c r="P47" s="4"/>
      <c r="Q47" s="101">
        <f t="shared" si="27"/>
        <v>0</v>
      </c>
      <c r="R47" s="102">
        <f t="shared" si="28"/>
        <v>0</v>
      </c>
    </row>
    <row r="48" spans="2:18" x14ac:dyDescent="0.25">
      <c r="B48" s="151"/>
      <c r="C48" s="57" t="s">
        <v>182</v>
      </c>
      <c r="D48" s="4">
        <v>0</v>
      </c>
      <c r="E48" s="4">
        <v>0</v>
      </c>
      <c r="F48" s="4">
        <v>0</v>
      </c>
      <c r="G48" s="4">
        <v>0</v>
      </c>
      <c r="H48" s="4">
        <v>0</v>
      </c>
      <c r="I48" s="4">
        <v>0</v>
      </c>
      <c r="J48" s="4">
        <v>0</v>
      </c>
      <c r="K48" s="4">
        <v>0</v>
      </c>
      <c r="L48" s="4">
        <v>0</v>
      </c>
      <c r="M48" s="4">
        <v>0</v>
      </c>
      <c r="N48" s="4">
        <v>0</v>
      </c>
      <c r="O48" s="4">
        <v>0</v>
      </c>
      <c r="P48" s="4"/>
      <c r="Q48" s="101">
        <f t="shared" si="27"/>
        <v>0</v>
      </c>
      <c r="R48" s="102">
        <f t="shared" si="28"/>
        <v>0</v>
      </c>
    </row>
    <row r="49" spans="2:18" x14ac:dyDescent="0.25">
      <c r="B49" s="151"/>
      <c r="C49" s="57" t="s">
        <v>183</v>
      </c>
      <c r="D49" s="4">
        <v>0</v>
      </c>
      <c r="E49" s="4">
        <v>0</v>
      </c>
      <c r="F49" s="4">
        <v>0</v>
      </c>
      <c r="G49" s="4">
        <v>0</v>
      </c>
      <c r="H49" s="4">
        <v>0</v>
      </c>
      <c r="I49" s="4">
        <v>0</v>
      </c>
      <c r="J49" s="4">
        <v>0</v>
      </c>
      <c r="K49" s="4">
        <v>0</v>
      </c>
      <c r="L49" s="4">
        <v>0</v>
      </c>
      <c r="M49" s="4">
        <v>0</v>
      </c>
      <c r="N49" s="4">
        <v>0</v>
      </c>
      <c r="O49" s="4">
        <v>0</v>
      </c>
      <c r="P49" s="4"/>
      <c r="Q49" s="101">
        <f t="shared" si="27"/>
        <v>0</v>
      </c>
      <c r="R49" s="102">
        <f t="shared" si="28"/>
        <v>0</v>
      </c>
    </row>
    <row r="50" spans="2:18" x14ac:dyDescent="0.25">
      <c r="B50" s="151"/>
      <c r="C50" s="57" t="s">
        <v>169</v>
      </c>
      <c r="D50" s="4">
        <v>0</v>
      </c>
      <c r="E50" s="4">
        <v>0</v>
      </c>
      <c r="F50" s="4">
        <v>0</v>
      </c>
      <c r="G50" s="4">
        <v>0</v>
      </c>
      <c r="H50" s="4">
        <v>0</v>
      </c>
      <c r="I50" s="4">
        <v>0</v>
      </c>
      <c r="J50" s="4">
        <v>0</v>
      </c>
      <c r="K50" s="4">
        <v>0</v>
      </c>
      <c r="L50" s="4">
        <v>0</v>
      </c>
      <c r="M50" s="4">
        <v>0</v>
      </c>
      <c r="N50" s="4">
        <v>0</v>
      </c>
      <c r="O50" s="4">
        <v>0</v>
      </c>
      <c r="P50" s="4"/>
      <c r="Q50" s="101">
        <f t="shared" ref="Q50:Q55" si="29">SUM(O50,M50,K50,I50,G50,E50)</f>
        <v>0</v>
      </c>
      <c r="R50" s="102">
        <f t="shared" ref="R50:R55" si="30">(SUM(P50,N50,L50,J50,H50,F50))</f>
        <v>0</v>
      </c>
    </row>
    <row r="51" spans="2:18" x14ac:dyDescent="0.25">
      <c r="B51" s="151"/>
      <c r="C51" s="57" t="s">
        <v>170</v>
      </c>
      <c r="D51" s="4">
        <v>0</v>
      </c>
      <c r="E51" s="4">
        <v>0</v>
      </c>
      <c r="F51" s="4">
        <v>0</v>
      </c>
      <c r="G51" s="4">
        <v>0</v>
      </c>
      <c r="H51" s="4">
        <v>0</v>
      </c>
      <c r="I51" s="4">
        <v>0</v>
      </c>
      <c r="J51" s="4">
        <v>0</v>
      </c>
      <c r="K51" s="4">
        <v>0</v>
      </c>
      <c r="L51" s="4">
        <v>0</v>
      </c>
      <c r="M51" s="4">
        <v>0</v>
      </c>
      <c r="N51" s="4">
        <v>0</v>
      </c>
      <c r="O51" s="4">
        <v>0</v>
      </c>
      <c r="P51" s="4"/>
      <c r="Q51" s="101">
        <f t="shared" si="29"/>
        <v>0</v>
      </c>
      <c r="R51" s="102">
        <f t="shared" si="30"/>
        <v>0</v>
      </c>
    </row>
    <row r="52" spans="2:18" x14ac:dyDescent="0.25">
      <c r="B52" s="151"/>
      <c r="C52" s="57" t="s">
        <v>177</v>
      </c>
      <c r="D52" s="4">
        <v>0</v>
      </c>
      <c r="E52" s="4">
        <v>0</v>
      </c>
      <c r="F52" s="4">
        <v>0</v>
      </c>
      <c r="G52" s="4">
        <v>0</v>
      </c>
      <c r="H52" s="4">
        <v>0</v>
      </c>
      <c r="I52" s="4">
        <v>0</v>
      </c>
      <c r="J52" s="4">
        <v>0</v>
      </c>
      <c r="K52" s="4">
        <v>0</v>
      </c>
      <c r="L52" s="4">
        <v>0</v>
      </c>
      <c r="M52" s="4">
        <v>0</v>
      </c>
      <c r="N52" s="4">
        <v>0</v>
      </c>
      <c r="O52" s="4">
        <v>0</v>
      </c>
      <c r="P52" s="4"/>
      <c r="Q52" s="101">
        <f t="shared" si="29"/>
        <v>0</v>
      </c>
      <c r="R52" s="102">
        <f t="shared" si="30"/>
        <v>0</v>
      </c>
    </row>
    <row r="53" spans="2:18" ht="15.75" customHeight="1" x14ac:dyDescent="0.25">
      <c r="B53" s="151"/>
      <c r="C53" s="57" t="s">
        <v>184</v>
      </c>
      <c r="D53" s="4">
        <v>0</v>
      </c>
      <c r="E53" s="4">
        <v>0</v>
      </c>
      <c r="F53" s="4">
        <v>0</v>
      </c>
      <c r="G53" s="4">
        <v>0</v>
      </c>
      <c r="H53" s="4">
        <v>0</v>
      </c>
      <c r="I53" s="4">
        <v>0</v>
      </c>
      <c r="J53" s="4">
        <v>0</v>
      </c>
      <c r="K53" s="4">
        <v>0</v>
      </c>
      <c r="L53" s="4">
        <v>0</v>
      </c>
      <c r="M53" s="4">
        <v>0</v>
      </c>
      <c r="N53" s="4">
        <v>0</v>
      </c>
      <c r="O53" s="4">
        <v>0</v>
      </c>
      <c r="P53" s="4"/>
      <c r="Q53" s="101">
        <f t="shared" si="29"/>
        <v>0</v>
      </c>
      <c r="R53" s="102">
        <f t="shared" si="30"/>
        <v>0</v>
      </c>
    </row>
    <row r="54" spans="2:18" x14ac:dyDescent="0.25">
      <c r="B54" s="151"/>
      <c r="C54" s="57" t="s">
        <v>154</v>
      </c>
      <c r="D54" s="4">
        <v>0</v>
      </c>
      <c r="E54" s="4">
        <v>0</v>
      </c>
      <c r="F54" s="4">
        <v>0</v>
      </c>
      <c r="G54" s="4">
        <v>0</v>
      </c>
      <c r="H54" s="4">
        <v>0</v>
      </c>
      <c r="I54" s="4">
        <v>0</v>
      </c>
      <c r="J54" s="4">
        <v>0</v>
      </c>
      <c r="K54" s="4">
        <v>0</v>
      </c>
      <c r="L54" s="4">
        <v>0</v>
      </c>
      <c r="M54" s="4">
        <v>0</v>
      </c>
      <c r="N54" s="4">
        <v>0</v>
      </c>
      <c r="O54" s="4">
        <v>0</v>
      </c>
      <c r="P54" s="4"/>
      <c r="Q54" s="101">
        <f t="shared" si="29"/>
        <v>0</v>
      </c>
      <c r="R54" s="102">
        <f t="shared" si="30"/>
        <v>0</v>
      </c>
    </row>
    <row r="55" spans="2:18" x14ac:dyDescent="0.25">
      <c r="B55" s="152"/>
      <c r="C55" s="57" t="s">
        <v>178</v>
      </c>
      <c r="D55" s="4">
        <v>0</v>
      </c>
      <c r="E55" s="4">
        <v>0</v>
      </c>
      <c r="F55" s="4">
        <v>0</v>
      </c>
      <c r="G55" s="4">
        <v>0</v>
      </c>
      <c r="H55" s="4">
        <v>0</v>
      </c>
      <c r="I55" s="4">
        <v>0</v>
      </c>
      <c r="J55" s="4">
        <v>0</v>
      </c>
      <c r="K55" s="4">
        <v>0</v>
      </c>
      <c r="L55" s="4">
        <v>0</v>
      </c>
      <c r="M55" s="4">
        <v>0</v>
      </c>
      <c r="N55" s="4">
        <v>0</v>
      </c>
      <c r="O55" s="4">
        <v>0</v>
      </c>
      <c r="P55" s="4"/>
      <c r="Q55" s="101">
        <f t="shared" si="29"/>
        <v>0</v>
      </c>
      <c r="R55" s="102">
        <f t="shared" si="30"/>
        <v>0</v>
      </c>
    </row>
    <row r="56" spans="2:18" x14ac:dyDescent="0.25">
      <c r="B56" s="43"/>
      <c r="C56" s="43">
        <v>1</v>
      </c>
      <c r="D56" s="43">
        <v>1</v>
      </c>
      <c r="E56" s="43"/>
      <c r="F56" s="43">
        <v>1</v>
      </c>
      <c r="G56" s="43">
        <v>1</v>
      </c>
      <c r="H56" s="43"/>
      <c r="I56" s="43">
        <v>1</v>
      </c>
      <c r="J56" s="43">
        <v>1</v>
      </c>
      <c r="K56" s="43"/>
      <c r="L56" s="43">
        <v>1</v>
      </c>
      <c r="M56" s="43">
        <v>1</v>
      </c>
      <c r="N56" s="43"/>
      <c r="O56" s="43">
        <v>1</v>
      </c>
      <c r="P56" s="43">
        <v>1</v>
      </c>
      <c r="Q56" s="43"/>
      <c r="R56" s="43">
        <v>1</v>
      </c>
    </row>
  </sheetData>
  <mergeCells count="18">
    <mergeCell ref="P1:R1"/>
    <mergeCell ref="B4:B8"/>
    <mergeCell ref="B10:B16"/>
    <mergeCell ref="B1:C2"/>
    <mergeCell ref="D1:E1"/>
    <mergeCell ref="F1:G1"/>
    <mergeCell ref="H1:I1"/>
    <mergeCell ref="J1:K1"/>
    <mergeCell ref="L1:M1"/>
    <mergeCell ref="B3:C3"/>
    <mergeCell ref="B9:C9"/>
    <mergeCell ref="B17:C17"/>
    <mergeCell ref="B37:C37"/>
    <mergeCell ref="B43:C43"/>
    <mergeCell ref="B44:B55"/>
    <mergeCell ref="N1:O1"/>
    <mergeCell ref="B18:B36"/>
    <mergeCell ref="B38:B4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B1:T56"/>
  <sheetViews>
    <sheetView topLeftCell="B31" zoomScale="70" zoomScaleNormal="70" workbookViewId="0">
      <selection activeCell="B1" sqref="B1:G36"/>
    </sheetView>
  </sheetViews>
  <sheetFormatPr baseColWidth="10" defaultRowHeight="15" x14ac:dyDescent="0.25"/>
  <cols>
    <col min="1" max="1" width="3.7109375" style="45" customWidth="1"/>
    <col min="2" max="2" width="8.7109375" style="47" customWidth="1"/>
    <col min="3" max="3" width="75.28515625" style="46" customWidth="1"/>
    <col min="4" max="17" width="13.7109375" style="114" customWidth="1"/>
    <col min="18" max="16384" width="11.42578125" style="45"/>
  </cols>
  <sheetData>
    <row r="1" spans="2:17" s="47" customFormat="1" ht="74.25" customHeight="1" thickBot="1" x14ac:dyDescent="0.3">
      <c r="B1" s="213" t="s">
        <v>186</v>
      </c>
      <c r="C1" s="214"/>
      <c r="D1" s="147" t="s">
        <v>8</v>
      </c>
      <c r="E1" s="148"/>
      <c r="F1" s="147" t="s">
        <v>9</v>
      </c>
      <c r="G1" s="148"/>
      <c r="H1" s="147" t="s">
        <v>10</v>
      </c>
      <c r="I1" s="148"/>
      <c r="J1" s="147" t="s">
        <v>11</v>
      </c>
      <c r="K1" s="148"/>
      <c r="L1" s="147" t="s">
        <v>12</v>
      </c>
      <c r="M1" s="148"/>
      <c r="N1" s="147" t="s">
        <v>13</v>
      </c>
      <c r="O1" s="148"/>
      <c r="P1" s="147" t="s">
        <v>14</v>
      </c>
      <c r="Q1" s="148"/>
    </row>
    <row r="2" spans="2:17" s="47" customFormat="1" ht="74.25" customHeight="1" thickBot="1" x14ac:dyDescent="0.3">
      <c r="B2" s="215"/>
      <c r="C2" s="216"/>
      <c r="D2" s="67" t="s">
        <v>39</v>
      </c>
      <c r="E2" s="68" t="s">
        <v>40</v>
      </c>
      <c r="F2" s="67" t="s">
        <v>39</v>
      </c>
      <c r="G2" s="68" t="s">
        <v>40</v>
      </c>
      <c r="H2" s="67" t="s">
        <v>39</v>
      </c>
      <c r="I2" s="68" t="s">
        <v>40</v>
      </c>
      <c r="J2" s="67" t="s">
        <v>39</v>
      </c>
      <c r="K2" s="68" t="s">
        <v>40</v>
      </c>
      <c r="L2" s="67" t="s">
        <v>39</v>
      </c>
      <c r="M2" s="68" t="s">
        <v>40</v>
      </c>
      <c r="N2" s="67" t="s">
        <v>39</v>
      </c>
      <c r="O2" s="68" t="s">
        <v>40</v>
      </c>
      <c r="P2" s="69" t="s">
        <v>187</v>
      </c>
      <c r="Q2" s="70" t="s">
        <v>40</v>
      </c>
    </row>
    <row r="3" spans="2:17" s="133" customFormat="1" ht="34.5" customHeight="1" x14ac:dyDescent="0.25">
      <c r="B3" s="155" t="s">
        <v>124</v>
      </c>
      <c r="C3" s="161"/>
      <c r="D3" s="134">
        <f>SUM(D4,D5,D6,D7,D8)</f>
        <v>4</v>
      </c>
      <c r="E3" s="134">
        <f t="shared" ref="E3:O3" si="0">SUM(E4,E5,E6,E7,E8,E9,E10,E11,E12,E13,E14,E15)</f>
        <v>4</v>
      </c>
      <c r="F3" s="134">
        <f t="shared" si="0"/>
        <v>5</v>
      </c>
      <c r="G3" s="134">
        <f t="shared" si="0"/>
        <v>5</v>
      </c>
      <c r="H3" s="134">
        <f t="shared" si="0"/>
        <v>5</v>
      </c>
      <c r="I3" s="134">
        <f t="shared" si="0"/>
        <v>5</v>
      </c>
      <c r="J3" s="134">
        <f t="shared" si="0"/>
        <v>5</v>
      </c>
      <c r="K3" s="134">
        <f t="shared" si="0"/>
        <v>0</v>
      </c>
      <c r="L3" s="134">
        <f t="shared" si="0"/>
        <v>4</v>
      </c>
      <c r="M3" s="134">
        <f t="shared" si="0"/>
        <v>0</v>
      </c>
      <c r="N3" s="134">
        <f t="shared" si="0"/>
        <v>4</v>
      </c>
      <c r="O3" s="134">
        <f t="shared" si="0"/>
        <v>0</v>
      </c>
      <c r="P3" s="132">
        <f>SUM(Q4,Q5,Q6,Q7,Q8)</f>
        <v>14</v>
      </c>
      <c r="Q3" s="132">
        <f>SUM(R4,R5,R6,R7,R8)</f>
        <v>0</v>
      </c>
    </row>
    <row r="4" spans="2:17" x14ac:dyDescent="0.25">
      <c r="B4" s="211">
        <v>1</v>
      </c>
      <c r="C4" s="65" t="s">
        <v>167</v>
      </c>
      <c r="D4" s="95">
        <v>4</v>
      </c>
      <c r="E4" s="95">
        <v>4</v>
      </c>
      <c r="F4" s="95">
        <v>4</v>
      </c>
      <c r="G4" s="95">
        <v>4</v>
      </c>
      <c r="H4" s="95">
        <v>4</v>
      </c>
      <c r="I4" s="95">
        <v>4</v>
      </c>
      <c r="J4" s="95">
        <v>4</v>
      </c>
      <c r="K4" s="95"/>
      <c r="L4" s="95">
        <v>4</v>
      </c>
      <c r="M4" s="95"/>
      <c r="N4" s="95">
        <v>4</v>
      </c>
      <c r="O4" s="95"/>
      <c r="P4" s="95">
        <f>SUM(N4,L4,J4,H4,F4,D4)</f>
        <v>24</v>
      </c>
      <c r="Q4" s="96">
        <f>(SUM(O4,M4,K4,I4,G4,E4))</f>
        <v>12</v>
      </c>
    </row>
    <row r="5" spans="2:17" x14ac:dyDescent="0.25">
      <c r="B5" s="211"/>
      <c r="C5" s="79" t="s">
        <v>125</v>
      </c>
      <c r="D5" s="97"/>
      <c r="E5" s="97"/>
      <c r="F5" s="97"/>
      <c r="G5" s="97"/>
      <c r="H5" s="97"/>
      <c r="I5" s="97"/>
      <c r="J5" s="97"/>
      <c r="K5" s="97"/>
      <c r="L5" s="97"/>
      <c r="M5" s="97"/>
      <c r="N5" s="97"/>
      <c r="O5" s="97"/>
      <c r="P5" s="97"/>
      <c r="Q5" s="98"/>
    </row>
    <row r="6" spans="2:17" x14ac:dyDescent="0.25">
      <c r="B6" s="211"/>
      <c r="C6" s="79" t="s">
        <v>126</v>
      </c>
      <c r="D6" s="97"/>
      <c r="E6" s="97"/>
      <c r="F6" s="97"/>
      <c r="G6" s="97"/>
      <c r="H6" s="97"/>
      <c r="I6" s="97"/>
      <c r="J6" s="97"/>
      <c r="K6" s="97"/>
      <c r="L6" s="97"/>
      <c r="M6" s="97"/>
      <c r="N6" s="97"/>
      <c r="O6" s="97"/>
      <c r="P6" s="97"/>
      <c r="Q6" s="98"/>
    </row>
    <row r="7" spans="2:17" x14ac:dyDescent="0.25">
      <c r="B7" s="211"/>
      <c r="C7" s="63" t="s">
        <v>127</v>
      </c>
      <c r="D7" s="99"/>
      <c r="E7" s="99"/>
      <c r="F7" s="99">
        <v>1</v>
      </c>
      <c r="G7" s="99">
        <v>1</v>
      </c>
      <c r="H7" s="99"/>
      <c r="I7" s="99"/>
      <c r="J7" s="99">
        <v>1</v>
      </c>
      <c r="K7" s="99"/>
      <c r="L7" s="99"/>
      <c r="M7" s="99"/>
      <c r="N7" s="99"/>
      <c r="O7" s="99"/>
      <c r="P7" s="95">
        <f t="shared" ref="P7:P8" si="1">SUM(N7,L7,J7,H7,F7,D7)</f>
        <v>2</v>
      </c>
      <c r="Q7" s="96">
        <f>(SUM(O7,M7,K7,I7,G7,E7))</f>
        <v>1</v>
      </c>
    </row>
    <row r="8" spans="2:17" x14ac:dyDescent="0.25">
      <c r="B8" s="211"/>
      <c r="C8" s="66" t="s">
        <v>128</v>
      </c>
      <c r="D8" s="100"/>
      <c r="E8" s="100"/>
      <c r="F8" s="100"/>
      <c r="G8" s="100"/>
      <c r="H8" s="100">
        <v>1</v>
      </c>
      <c r="I8" s="100">
        <v>1</v>
      </c>
      <c r="J8" s="100"/>
      <c r="K8" s="100"/>
      <c r="L8" s="100"/>
      <c r="M8" s="100"/>
      <c r="N8" s="100"/>
      <c r="O8" s="100"/>
      <c r="P8" s="95">
        <f t="shared" si="1"/>
        <v>1</v>
      </c>
      <c r="Q8" s="96">
        <f t="shared" ref="Q8" si="2">(SUM(O8,M8,K8,I8,G8,E8))</f>
        <v>1</v>
      </c>
    </row>
    <row r="9" spans="2:17" s="133" customFormat="1" ht="34.5" customHeight="1" x14ac:dyDescent="0.25">
      <c r="B9" s="155" t="s">
        <v>83</v>
      </c>
      <c r="C9" s="161"/>
      <c r="D9" s="132">
        <f>SUM(D10,D11,D12,D13,D14,D15,D16)</f>
        <v>0</v>
      </c>
      <c r="E9" s="132">
        <f t="shared" ref="E9:O9" si="3">SUM(E10,E11,E12,E13,E14)</f>
        <v>0</v>
      </c>
      <c r="F9" s="132">
        <f t="shared" si="3"/>
        <v>0</v>
      </c>
      <c r="G9" s="132">
        <f t="shared" si="3"/>
        <v>0</v>
      </c>
      <c r="H9" s="132">
        <f t="shared" si="3"/>
        <v>0</v>
      </c>
      <c r="I9" s="132">
        <f t="shared" si="3"/>
        <v>0</v>
      </c>
      <c r="J9" s="132">
        <f t="shared" si="3"/>
        <v>0</v>
      </c>
      <c r="K9" s="132">
        <f t="shared" si="3"/>
        <v>0</v>
      </c>
      <c r="L9" s="132">
        <f t="shared" si="3"/>
        <v>0</v>
      </c>
      <c r="M9" s="132">
        <f t="shared" si="3"/>
        <v>0</v>
      </c>
      <c r="N9" s="132">
        <f t="shared" si="3"/>
        <v>0</v>
      </c>
      <c r="O9" s="132">
        <f t="shared" si="3"/>
        <v>0</v>
      </c>
      <c r="P9" s="132">
        <f>SUM(Q10,Q11,Q12,Q13,Q14)</f>
        <v>0</v>
      </c>
      <c r="Q9" s="132">
        <f>SUM(R10,R11,R12,R13,R14)</f>
        <v>0</v>
      </c>
    </row>
    <row r="10" spans="2:17" x14ac:dyDescent="0.25">
      <c r="B10" s="211">
        <v>2</v>
      </c>
      <c r="C10" s="81" t="s">
        <v>130</v>
      </c>
      <c r="D10" s="101"/>
      <c r="E10" s="101"/>
      <c r="F10" s="101"/>
      <c r="G10" s="101"/>
      <c r="H10" s="101"/>
      <c r="I10" s="101"/>
      <c r="J10" s="101"/>
      <c r="K10" s="101"/>
      <c r="L10" s="101"/>
      <c r="M10" s="101"/>
      <c r="N10" s="101"/>
      <c r="O10" s="101"/>
      <c r="P10" s="101"/>
      <c r="Q10" s="102"/>
    </row>
    <row r="11" spans="2:17" x14ac:dyDescent="0.25">
      <c r="B11" s="211"/>
      <c r="C11" s="79" t="s">
        <v>131</v>
      </c>
      <c r="D11" s="97"/>
      <c r="E11" s="97"/>
      <c r="F11" s="97"/>
      <c r="G11" s="97"/>
      <c r="H11" s="97"/>
      <c r="I11" s="97"/>
      <c r="J11" s="97"/>
      <c r="K11" s="97"/>
      <c r="L11" s="97"/>
      <c r="M11" s="97"/>
      <c r="N11" s="97"/>
      <c r="O11" s="97"/>
      <c r="P11" s="97"/>
      <c r="Q11" s="98"/>
    </row>
    <row r="12" spans="2:17" x14ac:dyDescent="0.25">
      <c r="B12" s="211"/>
      <c r="C12" s="79" t="s">
        <v>132</v>
      </c>
      <c r="D12" s="97"/>
      <c r="E12" s="97"/>
      <c r="F12" s="97"/>
      <c r="G12" s="97"/>
      <c r="H12" s="97"/>
      <c r="I12" s="97"/>
      <c r="J12" s="97"/>
      <c r="K12" s="97"/>
      <c r="L12" s="97"/>
      <c r="M12" s="97"/>
      <c r="N12" s="97"/>
      <c r="O12" s="97"/>
      <c r="P12" s="97"/>
      <c r="Q12" s="98"/>
    </row>
    <row r="13" spans="2:17" x14ac:dyDescent="0.25">
      <c r="B13" s="211"/>
      <c r="C13" s="79" t="s">
        <v>133</v>
      </c>
      <c r="D13" s="97"/>
      <c r="E13" s="97"/>
      <c r="F13" s="97"/>
      <c r="G13" s="97"/>
      <c r="H13" s="97"/>
      <c r="I13" s="97"/>
      <c r="J13" s="97"/>
      <c r="K13" s="97"/>
      <c r="L13" s="97"/>
      <c r="M13" s="97"/>
      <c r="N13" s="97"/>
      <c r="O13" s="97"/>
      <c r="P13" s="103"/>
      <c r="Q13" s="104"/>
    </row>
    <row r="14" spans="2:17" x14ac:dyDescent="0.25">
      <c r="B14" s="211"/>
      <c r="C14" s="79" t="s">
        <v>134</v>
      </c>
      <c r="D14" s="97"/>
      <c r="E14" s="97"/>
      <c r="F14" s="97"/>
      <c r="G14" s="97"/>
      <c r="H14" s="97"/>
      <c r="I14" s="97"/>
      <c r="J14" s="97"/>
      <c r="K14" s="97"/>
      <c r="L14" s="97"/>
      <c r="M14" s="97"/>
      <c r="N14" s="97"/>
      <c r="O14" s="97"/>
      <c r="P14" s="97"/>
      <c r="Q14" s="98"/>
    </row>
    <row r="15" spans="2:17" x14ac:dyDescent="0.25">
      <c r="B15" s="211"/>
      <c r="C15" s="79" t="s">
        <v>135</v>
      </c>
      <c r="D15" s="97"/>
      <c r="E15" s="97"/>
      <c r="F15" s="97"/>
      <c r="G15" s="97"/>
      <c r="H15" s="97"/>
      <c r="I15" s="97"/>
      <c r="J15" s="97"/>
      <c r="K15" s="97"/>
      <c r="L15" s="97"/>
      <c r="M15" s="97"/>
      <c r="N15" s="97"/>
      <c r="O15" s="97"/>
      <c r="P15" s="103"/>
      <c r="Q15" s="104"/>
    </row>
    <row r="16" spans="2:17" x14ac:dyDescent="0.25">
      <c r="B16" s="211"/>
      <c r="C16" s="64" t="s">
        <v>136</v>
      </c>
      <c r="D16" s="105"/>
      <c r="E16" s="105"/>
      <c r="F16" s="105"/>
      <c r="G16" s="105"/>
      <c r="H16" s="105"/>
      <c r="I16" s="105"/>
      <c r="J16" s="105"/>
      <c r="K16" s="105"/>
      <c r="L16" s="105"/>
      <c r="M16" s="105"/>
      <c r="N16" s="105"/>
      <c r="O16" s="105"/>
      <c r="P16" s="106"/>
      <c r="Q16" s="107"/>
    </row>
    <row r="17" spans="2:17" s="133" customFormat="1" ht="34.5" customHeight="1" x14ac:dyDescent="0.25">
      <c r="B17" s="155" t="s">
        <v>120</v>
      </c>
      <c r="C17" s="161"/>
      <c r="D17" s="134">
        <f>SUM(D18,D19,D20,D21,D22,D23,D24,D25,D26,D27,D28,D29,D30,D31,D32,D33,D34,D35,D36)</f>
        <v>2</v>
      </c>
      <c r="E17" s="134">
        <f t="shared" ref="E17:O17" si="4">SUM(E18,E19,E20,E21,E22,E23,E24,E25,E26,E27,E28,E29)</f>
        <v>0</v>
      </c>
      <c r="F17" s="134">
        <f t="shared" si="4"/>
        <v>0</v>
      </c>
      <c r="G17" s="134">
        <f t="shared" si="4"/>
        <v>0</v>
      </c>
      <c r="H17" s="134">
        <f t="shared" si="4"/>
        <v>0</v>
      </c>
      <c r="I17" s="134">
        <f t="shared" si="4"/>
        <v>0</v>
      </c>
      <c r="J17" s="134">
        <f t="shared" si="4"/>
        <v>1</v>
      </c>
      <c r="K17" s="134">
        <f t="shared" si="4"/>
        <v>0</v>
      </c>
      <c r="L17" s="134">
        <f t="shared" si="4"/>
        <v>2</v>
      </c>
      <c r="M17" s="134">
        <f t="shared" si="4"/>
        <v>0</v>
      </c>
      <c r="N17" s="134">
        <f t="shared" si="4"/>
        <v>0</v>
      </c>
      <c r="O17" s="134">
        <f t="shared" si="4"/>
        <v>0</v>
      </c>
      <c r="P17" s="132">
        <f>SUM(Q18,Q19,Q20,Q21,Q22)</f>
        <v>0</v>
      </c>
      <c r="Q17" s="132">
        <f>SUM(R18,R19,R20,R21,R22)</f>
        <v>0</v>
      </c>
    </row>
    <row r="18" spans="2:17" x14ac:dyDescent="0.25">
      <c r="B18" s="211">
        <v>3</v>
      </c>
      <c r="C18" s="81" t="s">
        <v>137</v>
      </c>
      <c r="D18" s="101"/>
      <c r="E18" s="101"/>
      <c r="F18" s="101"/>
      <c r="G18" s="101"/>
      <c r="H18" s="101"/>
      <c r="I18" s="101"/>
      <c r="J18" s="101"/>
      <c r="K18" s="101"/>
      <c r="L18" s="101"/>
      <c r="M18" s="101"/>
      <c r="N18" s="101"/>
      <c r="O18" s="101"/>
      <c r="P18" s="108"/>
      <c r="Q18" s="109"/>
    </row>
    <row r="19" spans="2:17" x14ac:dyDescent="0.25">
      <c r="B19" s="211"/>
      <c r="C19" s="79" t="s">
        <v>138</v>
      </c>
      <c r="D19" s="97"/>
      <c r="E19" s="97"/>
      <c r="F19" s="97"/>
      <c r="G19" s="97"/>
      <c r="H19" s="97"/>
      <c r="I19" s="97"/>
      <c r="J19" s="97"/>
      <c r="K19" s="97"/>
      <c r="L19" s="97"/>
      <c r="M19" s="97"/>
      <c r="N19" s="97"/>
      <c r="O19" s="97"/>
      <c r="P19" s="103"/>
      <c r="Q19" s="98"/>
    </row>
    <row r="20" spans="2:17" x14ac:dyDescent="0.25">
      <c r="B20" s="211"/>
      <c r="C20" s="79" t="s">
        <v>129</v>
      </c>
      <c r="D20" s="97"/>
      <c r="E20" s="97"/>
      <c r="F20" s="97"/>
      <c r="G20" s="97"/>
      <c r="H20" s="97"/>
      <c r="I20" s="97"/>
      <c r="J20" s="97"/>
      <c r="K20" s="97"/>
      <c r="L20" s="97"/>
      <c r="M20" s="97"/>
      <c r="N20" s="97"/>
      <c r="O20" s="97"/>
      <c r="P20" s="97"/>
      <c r="Q20" s="98"/>
    </row>
    <row r="21" spans="2:17" x14ac:dyDescent="0.25">
      <c r="B21" s="211"/>
      <c r="C21" s="63" t="s">
        <v>139</v>
      </c>
      <c r="D21" s="99"/>
      <c r="E21" s="99"/>
      <c r="F21" s="99"/>
      <c r="G21" s="99"/>
      <c r="H21" s="99"/>
      <c r="I21" s="99"/>
      <c r="J21" s="99"/>
      <c r="K21" s="99"/>
      <c r="L21" s="99"/>
      <c r="M21" s="99"/>
      <c r="N21" s="99"/>
      <c r="O21" s="99"/>
      <c r="P21" s="95">
        <f t="shared" ref="P21:P23" si="5">SUM(N21,L21,J21,H21,F21,D21)</f>
        <v>0</v>
      </c>
      <c r="Q21" s="96">
        <f t="shared" ref="Q21:Q23" si="6">(SUM(O21,M21,K21,I21,G21,E21))</f>
        <v>0</v>
      </c>
    </row>
    <row r="22" spans="2:17" ht="14.25" customHeight="1" x14ac:dyDescent="0.25">
      <c r="B22" s="211"/>
      <c r="C22" s="63" t="s">
        <v>140</v>
      </c>
      <c r="D22" s="99"/>
      <c r="E22" s="99"/>
      <c r="F22" s="99"/>
      <c r="G22" s="99"/>
      <c r="H22" s="99"/>
      <c r="I22" s="99"/>
      <c r="J22" s="99"/>
      <c r="K22" s="99"/>
      <c r="L22" s="99"/>
      <c r="M22" s="99"/>
      <c r="N22" s="99"/>
      <c r="O22" s="99"/>
      <c r="P22" s="95">
        <f t="shared" si="5"/>
        <v>0</v>
      </c>
      <c r="Q22" s="96">
        <f t="shared" si="6"/>
        <v>0</v>
      </c>
    </row>
    <row r="23" spans="2:17" x14ac:dyDescent="0.25">
      <c r="B23" s="211"/>
      <c r="C23" s="63" t="s">
        <v>141</v>
      </c>
      <c r="D23" s="99"/>
      <c r="E23" s="99"/>
      <c r="F23" s="99"/>
      <c r="G23" s="99"/>
      <c r="H23" s="99"/>
      <c r="I23" s="99"/>
      <c r="J23" s="99">
        <v>1</v>
      </c>
      <c r="K23" s="99"/>
      <c r="L23" s="99">
        <v>2</v>
      </c>
      <c r="M23" s="99"/>
      <c r="N23" s="99"/>
      <c r="O23" s="99"/>
      <c r="P23" s="95">
        <f t="shared" si="5"/>
        <v>3</v>
      </c>
      <c r="Q23" s="96">
        <f t="shared" si="6"/>
        <v>0</v>
      </c>
    </row>
    <row r="24" spans="2:17" x14ac:dyDescent="0.25">
      <c r="B24" s="211"/>
      <c r="C24" s="79" t="s">
        <v>142</v>
      </c>
      <c r="D24" s="97"/>
      <c r="E24" s="97"/>
      <c r="F24" s="97"/>
      <c r="G24" s="97"/>
      <c r="H24" s="97"/>
      <c r="I24" s="97"/>
      <c r="J24" s="97"/>
      <c r="K24" s="97"/>
      <c r="L24" s="97"/>
      <c r="M24" s="97"/>
      <c r="N24" s="97"/>
      <c r="O24" s="97"/>
      <c r="P24" s="97"/>
      <c r="Q24" s="98"/>
    </row>
    <row r="25" spans="2:17" x14ac:dyDescent="0.25">
      <c r="B25" s="211"/>
      <c r="C25" s="63" t="s">
        <v>143</v>
      </c>
      <c r="D25" s="99"/>
      <c r="E25" s="99"/>
      <c r="F25" s="99"/>
      <c r="G25" s="99"/>
      <c r="H25" s="99"/>
      <c r="I25" s="99"/>
      <c r="J25" s="99"/>
      <c r="K25" s="99"/>
      <c r="L25" s="99"/>
      <c r="M25" s="99"/>
      <c r="N25" s="99"/>
      <c r="O25" s="99"/>
      <c r="P25" s="95">
        <f>SUM(N25,L25,J25,H25,F25,D25)</f>
        <v>0</v>
      </c>
      <c r="Q25" s="96">
        <f>(SUM(O25,M25,K25,I25,G25,E25))</f>
        <v>0</v>
      </c>
    </row>
    <row r="26" spans="2:17" x14ac:dyDescent="0.25">
      <c r="B26" s="211"/>
      <c r="C26" s="79" t="s">
        <v>144</v>
      </c>
      <c r="D26" s="97"/>
      <c r="E26" s="97"/>
      <c r="F26" s="97"/>
      <c r="G26" s="97"/>
      <c r="H26" s="97"/>
      <c r="I26" s="97"/>
      <c r="J26" s="97"/>
      <c r="K26" s="97"/>
      <c r="L26" s="97"/>
      <c r="M26" s="97"/>
      <c r="N26" s="97"/>
      <c r="O26" s="97"/>
      <c r="P26" s="97"/>
      <c r="Q26" s="98"/>
    </row>
    <row r="27" spans="2:17" x14ac:dyDescent="0.25">
      <c r="B27" s="211"/>
      <c r="C27" s="79" t="s">
        <v>145</v>
      </c>
      <c r="D27" s="97"/>
      <c r="E27" s="97"/>
      <c r="F27" s="97"/>
      <c r="G27" s="97"/>
      <c r="H27" s="97"/>
      <c r="I27" s="97"/>
      <c r="J27" s="97"/>
      <c r="K27" s="97"/>
      <c r="L27" s="97"/>
      <c r="M27" s="97"/>
      <c r="N27" s="97"/>
      <c r="O27" s="97"/>
      <c r="P27" s="97"/>
      <c r="Q27" s="98"/>
    </row>
    <row r="28" spans="2:17" x14ac:dyDescent="0.25">
      <c r="B28" s="211"/>
      <c r="C28" s="79" t="s">
        <v>147</v>
      </c>
      <c r="D28" s="97"/>
      <c r="E28" s="97"/>
      <c r="F28" s="97"/>
      <c r="G28" s="97"/>
      <c r="H28" s="97"/>
      <c r="I28" s="97"/>
      <c r="J28" s="97"/>
      <c r="K28" s="97"/>
      <c r="L28" s="97"/>
      <c r="M28" s="97"/>
      <c r="N28" s="97"/>
      <c r="O28" s="97"/>
      <c r="P28" s="97"/>
      <c r="Q28" s="98"/>
    </row>
    <row r="29" spans="2:17" x14ac:dyDescent="0.25">
      <c r="B29" s="211"/>
      <c r="C29" s="79" t="s">
        <v>148</v>
      </c>
      <c r="D29" s="97"/>
      <c r="E29" s="97"/>
      <c r="F29" s="97"/>
      <c r="G29" s="97"/>
      <c r="H29" s="97"/>
      <c r="I29" s="97"/>
      <c r="J29" s="97"/>
      <c r="K29" s="97"/>
      <c r="L29" s="97"/>
      <c r="M29" s="97"/>
      <c r="N29" s="97"/>
      <c r="O29" s="97"/>
      <c r="P29" s="97"/>
      <c r="Q29" s="98"/>
    </row>
    <row r="30" spans="2:17" x14ac:dyDescent="0.25">
      <c r="B30" s="211"/>
      <c r="C30" s="79" t="s">
        <v>149</v>
      </c>
      <c r="D30" s="97"/>
      <c r="E30" s="97"/>
      <c r="F30" s="97"/>
      <c r="G30" s="97"/>
      <c r="H30" s="97"/>
      <c r="I30" s="97"/>
      <c r="J30" s="97"/>
      <c r="K30" s="97"/>
      <c r="L30" s="97"/>
      <c r="M30" s="97"/>
      <c r="N30" s="97"/>
      <c r="O30" s="97"/>
      <c r="P30" s="97"/>
      <c r="Q30" s="98"/>
    </row>
    <row r="31" spans="2:17" x14ac:dyDescent="0.25">
      <c r="B31" s="211"/>
      <c r="C31" s="79" t="s">
        <v>150</v>
      </c>
      <c r="D31" s="97"/>
      <c r="E31" s="97"/>
      <c r="F31" s="97"/>
      <c r="G31" s="97"/>
      <c r="H31" s="97"/>
      <c r="I31" s="97"/>
      <c r="J31" s="97"/>
      <c r="K31" s="97"/>
      <c r="L31" s="97"/>
      <c r="M31" s="97"/>
      <c r="N31" s="97"/>
      <c r="O31" s="97"/>
      <c r="P31" s="97"/>
      <c r="Q31" s="98"/>
    </row>
    <row r="32" spans="2:17" x14ac:dyDescent="0.25">
      <c r="B32" s="211"/>
      <c r="C32" s="79" t="s">
        <v>151</v>
      </c>
      <c r="D32" s="97"/>
      <c r="E32" s="97"/>
      <c r="F32" s="97"/>
      <c r="G32" s="97"/>
      <c r="H32" s="97"/>
      <c r="I32" s="97"/>
      <c r="J32" s="97"/>
      <c r="K32" s="97"/>
      <c r="L32" s="97"/>
      <c r="M32" s="97"/>
      <c r="N32" s="97"/>
      <c r="O32" s="97"/>
      <c r="P32" s="97"/>
      <c r="Q32" s="98"/>
    </row>
    <row r="33" spans="2:20" x14ac:dyDescent="0.25">
      <c r="B33" s="211"/>
      <c r="C33" s="63" t="s">
        <v>152</v>
      </c>
      <c r="D33" s="99">
        <v>2</v>
      </c>
      <c r="E33" s="99">
        <v>2</v>
      </c>
      <c r="F33" s="99">
        <v>2</v>
      </c>
      <c r="G33" s="99">
        <v>2</v>
      </c>
      <c r="H33" s="99"/>
      <c r="I33" s="99">
        <v>2</v>
      </c>
      <c r="J33" s="99"/>
      <c r="K33" s="99">
        <v>2</v>
      </c>
      <c r="L33" s="99"/>
      <c r="M33" s="99"/>
      <c r="N33" s="99"/>
      <c r="O33" s="99">
        <v>1</v>
      </c>
      <c r="P33" s="95">
        <f t="shared" ref="P33:P36" si="7">SUM(N33,L33,J33,H33,F33,D33)</f>
        <v>4</v>
      </c>
      <c r="Q33" s="96">
        <f>(SUM(O33,M33,K33,I33,G33,E33))</f>
        <v>9</v>
      </c>
    </row>
    <row r="34" spans="2:20" x14ac:dyDescent="0.25">
      <c r="B34" s="211"/>
      <c r="C34" s="63" t="s">
        <v>153</v>
      </c>
      <c r="D34" s="99"/>
      <c r="E34" s="99"/>
      <c r="F34" s="99"/>
      <c r="G34" s="99"/>
      <c r="H34" s="99"/>
      <c r="I34" s="99"/>
      <c r="J34" s="99">
        <v>1</v>
      </c>
      <c r="K34" s="99"/>
      <c r="L34" s="99"/>
      <c r="M34" s="99"/>
      <c r="N34" s="99"/>
      <c r="O34" s="99"/>
      <c r="P34" s="95">
        <f t="shared" si="7"/>
        <v>1</v>
      </c>
      <c r="Q34" s="96">
        <f t="shared" ref="Q34:Q36" si="8">(SUM(O34,M34,K34,I34,G34,E34))</f>
        <v>0</v>
      </c>
    </row>
    <row r="35" spans="2:20" x14ac:dyDescent="0.25">
      <c r="B35" s="211"/>
      <c r="C35" s="115" t="s">
        <v>192</v>
      </c>
      <c r="D35" s="116"/>
      <c r="E35" s="116"/>
      <c r="F35" s="116"/>
      <c r="G35" s="116"/>
      <c r="H35" s="116">
        <v>2</v>
      </c>
      <c r="I35" s="116">
        <v>2</v>
      </c>
      <c r="J35" s="116">
        <v>2</v>
      </c>
      <c r="K35" s="116"/>
      <c r="L35" s="116"/>
      <c r="M35" s="116"/>
      <c r="N35" s="116"/>
      <c r="O35" s="116"/>
      <c r="P35" s="95">
        <f t="shared" si="7"/>
        <v>4</v>
      </c>
      <c r="Q35" s="96">
        <f t="shared" si="8"/>
        <v>2</v>
      </c>
    </row>
    <row r="36" spans="2:20" x14ac:dyDescent="0.25">
      <c r="B36" s="211"/>
      <c r="C36" s="66" t="s">
        <v>171</v>
      </c>
      <c r="D36" s="100"/>
      <c r="E36" s="100"/>
      <c r="F36" s="100"/>
      <c r="G36" s="100"/>
      <c r="H36" s="100"/>
      <c r="I36" s="100"/>
      <c r="J36" s="100"/>
      <c r="K36" s="100"/>
      <c r="L36" s="100"/>
      <c r="M36" s="100"/>
      <c r="N36" s="100"/>
      <c r="O36" s="100"/>
      <c r="P36" s="95">
        <f t="shared" si="7"/>
        <v>0</v>
      </c>
      <c r="Q36" s="96">
        <f t="shared" si="8"/>
        <v>0</v>
      </c>
    </row>
    <row r="37" spans="2:20" s="133" customFormat="1" ht="34.5" customHeight="1" x14ac:dyDescent="0.25">
      <c r="B37" s="155" t="s">
        <v>121</v>
      </c>
      <c r="C37" s="161"/>
      <c r="D37" s="134">
        <f>SUM(D38,D39,D40,D41,D42)</f>
        <v>0</v>
      </c>
      <c r="E37" s="134">
        <f t="shared" ref="E37:O37" si="9">SUM(E38,E39,E40,E41,E42,E43,E44,E45,E46,E47,E48,E49)</f>
        <v>46</v>
      </c>
      <c r="F37" s="134">
        <f t="shared" si="9"/>
        <v>62</v>
      </c>
      <c r="G37" s="134">
        <f t="shared" si="9"/>
        <v>43</v>
      </c>
      <c r="H37" s="134">
        <f t="shared" si="9"/>
        <v>44</v>
      </c>
      <c r="I37" s="134">
        <f t="shared" si="9"/>
        <v>5</v>
      </c>
      <c r="J37" s="134">
        <f t="shared" si="9"/>
        <v>7</v>
      </c>
      <c r="K37" s="134">
        <f t="shared" si="9"/>
        <v>0</v>
      </c>
      <c r="L37" s="134">
        <f t="shared" si="9"/>
        <v>2</v>
      </c>
      <c r="M37" s="134">
        <f t="shared" si="9"/>
        <v>0</v>
      </c>
      <c r="N37" s="134">
        <f t="shared" si="9"/>
        <v>33</v>
      </c>
      <c r="O37" s="134">
        <f t="shared" si="9"/>
        <v>0</v>
      </c>
      <c r="P37" s="132">
        <f>SUM(Q38,Q39,Q40,Q41,Q42)</f>
        <v>0</v>
      </c>
      <c r="Q37" s="132">
        <f>SUM(R38,R39,R40,R41,R42)</f>
        <v>0</v>
      </c>
    </row>
    <row r="38" spans="2:20" ht="15" customHeight="1" x14ac:dyDescent="0.25">
      <c r="B38" s="211">
        <v>4</v>
      </c>
      <c r="C38" s="81" t="s">
        <v>174</v>
      </c>
      <c r="D38" s="101"/>
      <c r="E38" s="101"/>
      <c r="F38" s="101"/>
      <c r="G38" s="101"/>
      <c r="H38" s="101"/>
      <c r="I38" s="101"/>
      <c r="J38" s="101"/>
      <c r="K38" s="101"/>
      <c r="L38" s="101"/>
      <c r="M38" s="101"/>
      <c r="N38" s="101"/>
      <c r="O38" s="101"/>
      <c r="P38" s="108"/>
      <c r="Q38" s="109"/>
    </row>
    <row r="39" spans="2:20" ht="15" customHeight="1" x14ac:dyDescent="0.25">
      <c r="B39" s="211"/>
      <c r="C39" s="79" t="s">
        <v>173</v>
      </c>
      <c r="D39" s="97"/>
      <c r="E39" s="97"/>
      <c r="F39" s="97"/>
      <c r="G39" s="97"/>
      <c r="H39" s="97"/>
      <c r="I39" s="97"/>
      <c r="J39" s="97"/>
      <c r="K39" s="97"/>
      <c r="L39" s="97"/>
      <c r="M39" s="97"/>
      <c r="N39" s="97"/>
      <c r="O39" s="97"/>
      <c r="P39" s="97"/>
      <c r="Q39" s="98"/>
    </row>
    <row r="40" spans="2:20" x14ac:dyDescent="0.25">
      <c r="B40" s="211"/>
      <c r="C40" s="79" t="s">
        <v>172</v>
      </c>
      <c r="D40" s="97"/>
      <c r="E40" s="97"/>
      <c r="F40" s="97"/>
      <c r="G40" s="97"/>
      <c r="H40" s="97"/>
      <c r="I40" s="97"/>
      <c r="J40" s="97"/>
      <c r="K40" s="97"/>
      <c r="L40" s="97"/>
      <c r="M40" s="97"/>
      <c r="N40" s="97"/>
      <c r="O40" s="97"/>
      <c r="P40" s="103"/>
      <c r="Q40" s="104"/>
    </row>
    <row r="41" spans="2:20" x14ac:dyDescent="0.25">
      <c r="B41" s="211"/>
      <c r="C41" s="79" t="s">
        <v>146</v>
      </c>
      <c r="D41" s="97"/>
      <c r="E41" s="97"/>
      <c r="F41" s="97"/>
      <c r="G41" s="97"/>
      <c r="H41" s="97"/>
      <c r="I41" s="97"/>
      <c r="J41" s="97"/>
      <c r="K41" s="97"/>
      <c r="L41" s="97"/>
      <c r="M41" s="97"/>
      <c r="N41" s="97"/>
      <c r="O41" s="97"/>
      <c r="P41" s="103"/>
      <c r="Q41" s="98"/>
    </row>
    <row r="42" spans="2:20" x14ac:dyDescent="0.25">
      <c r="B42" s="211"/>
      <c r="C42" s="64" t="s">
        <v>175</v>
      </c>
      <c r="D42" s="105"/>
      <c r="E42" s="105"/>
      <c r="F42" s="105"/>
      <c r="G42" s="105"/>
      <c r="H42" s="105"/>
      <c r="I42" s="105"/>
      <c r="J42" s="105"/>
      <c r="K42" s="105"/>
      <c r="L42" s="105"/>
      <c r="M42" s="105"/>
      <c r="N42" s="105"/>
      <c r="O42" s="105"/>
      <c r="P42" s="105"/>
      <c r="Q42" s="110"/>
    </row>
    <row r="43" spans="2:20" s="133" customFormat="1" ht="34.5" customHeight="1" x14ac:dyDescent="0.25">
      <c r="B43" s="155" t="s">
        <v>168</v>
      </c>
      <c r="C43" s="161"/>
      <c r="D43" s="134">
        <f>SUM(D44,D45,D46,D47,D48,D49,D50,D51,D52,D53,D54,D55)</f>
        <v>63</v>
      </c>
      <c r="E43" s="134">
        <f t="shared" ref="E43:O43" si="10">SUM(E44,E45,E46,E47,E48,E49,E50,E51,E52,E53,E54,E55)</f>
        <v>43</v>
      </c>
      <c r="F43" s="134">
        <f t="shared" si="10"/>
        <v>61</v>
      </c>
      <c r="G43" s="134">
        <f t="shared" si="10"/>
        <v>42</v>
      </c>
      <c r="H43" s="134">
        <f t="shared" si="10"/>
        <v>43</v>
      </c>
      <c r="I43" s="134">
        <f t="shared" si="10"/>
        <v>4</v>
      </c>
      <c r="J43" s="134">
        <f t="shared" si="10"/>
        <v>4</v>
      </c>
      <c r="K43" s="134">
        <f t="shared" si="10"/>
        <v>0</v>
      </c>
      <c r="L43" s="134">
        <f t="shared" si="10"/>
        <v>1</v>
      </c>
      <c r="M43" s="134">
        <f t="shared" si="10"/>
        <v>0</v>
      </c>
      <c r="N43" s="134">
        <f t="shared" si="10"/>
        <v>29</v>
      </c>
      <c r="O43" s="134">
        <f t="shared" si="10"/>
        <v>0</v>
      </c>
      <c r="P43" s="132">
        <f>SUM(Q44,Q45,Q46,Q47,Q48)</f>
        <v>13</v>
      </c>
      <c r="Q43" s="132">
        <f>SUM(R44,R45,R46,R47,R48)</f>
        <v>5</v>
      </c>
    </row>
    <row r="44" spans="2:20" x14ac:dyDescent="0.25">
      <c r="B44" s="211">
        <v>5</v>
      </c>
      <c r="C44" s="82" t="s">
        <v>176</v>
      </c>
      <c r="D44" s="111"/>
      <c r="E44" s="111"/>
      <c r="F44" s="111"/>
      <c r="G44" s="111"/>
      <c r="H44" s="111"/>
      <c r="I44" s="111"/>
      <c r="J44" s="111"/>
      <c r="K44" s="111"/>
      <c r="L44" s="111"/>
      <c r="M44" s="111"/>
      <c r="N44" s="111"/>
      <c r="O44" s="111"/>
      <c r="P44" s="95">
        <f>SUM(N44,L44,J44,H44,F44,D44)</f>
        <v>0</v>
      </c>
      <c r="Q44" s="96">
        <f>(SUM(O44,M44,K44,I44,G44,E44))</f>
        <v>0</v>
      </c>
    </row>
    <row r="45" spans="2:20" x14ac:dyDescent="0.25">
      <c r="B45" s="211"/>
      <c r="C45" s="79" t="s">
        <v>180</v>
      </c>
      <c r="D45" s="97"/>
      <c r="E45" s="97"/>
      <c r="F45" s="97"/>
      <c r="G45" s="97"/>
      <c r="H45" s="97"/>
      <c r="I45" s="97"/>
      <c r="J45" s="97"/>
      <c r="K45" s="97"/>
      <c r="L45" s="97"/>
      <c r="M45" s="97"/>
      <c r="N45" s="97"/>
      <c r="O45" s="97"/>
      <c r="P45" s="97"/>
      <c r="Q45" s="98"/>
    </row>
    <row r="46" spans="2:20" x14ac:dyDescent="0.25">
      <c r="B46" s="211"/>
      <c r="C46" s="79" t="s">
        <v>181</v>
      </c>
      <c r="D46" s="97"/>
      <c r="E46" s="97"/>
      <c r="F46" s="97"/>
      <c r="G46" s="97"/>
      <c r="H46" s="97"/>
      <c r="I46" s="97"/>
      <c r="J46" s="97"/>
      <c r="K46" s="97"/>
      <c r="L46" s="97"/>
      <c r="M46" s="97"/>
      <c r="N46" s="97"/>
      <c r="O46" s="97"/>
      <c r="P46" s="97"/>
      <c r="Q46" s="98"/>
    </row>
    <row r="47" spans="2:20" x14ac:dyDescent="0.25">
      <c r="B47" s="211"/>
      <c r="C47" s="79" t="s">
        <v>179</v>
      </c>
      <c r="D47" s="97"/>
      <c r="E47" s="97"/>
      <c r="F47" s="97"/>
      <c r="G47" s="97"/>
      <c r="H47" s="97"/>
      <c r="I47" s="97"/>
      <c r="J47" s="97"/>
      <c r="K47" s="97"/>
      <c r="L47" s="97"/>
      <c r="M47" s="97"/>
      <c r="N47" s="97"/>
      <c r="O47" s="97"/>
      <c r="P47" s="97"/>
      <c r="Q47" s="98"/>
    </row>
    <row r="48" spans="2:20" x14ac:dyDescent="0.25">
      <c r="B48" s="211"/>
      <c r="C48" s="82" t="s">
        <v>182</v>
      </c>
      <c r="D48" s="111">
        <v>3</v>
      </c>
      <c r="E48" s="111">
        <v>3</v>
      </c>
      <c r="F48" s="111">
        <v>1</v>
      </c>
      <c r="G48" s="111">
        <v>1</v>
      </c>
      <c r="H48" s="111">
        <v>1</v>
      </c>
      <c r="I48" s="111">
        <v>1</v>
      </c>
      <c r="J48" s="111">
        <v>3</v>
      </c>
      <c r="K48" s="111"/>
      <c r="L48" s="111">
        <v>1</v>
      </c>
      <c r="M48" s="111"/>
      <c r="N48" s="111">
        <v>4</v>
      </c>
      <c r="O48" s="111"/>
      <c r="P48" s="99">
        <f t="shared" ref="P48" si="11">SUM(D48,F48,H48,J48,L48,N48)</f>
        <v>13</v>
      </c>
      <c r="Q48" s="99">
        <f>D48+F48+H48+J48+L48+N48</f>
        <v>13</v>
      </c>
      <c r="R48" s="99">
        <f>E48+G48+I48+K48+M48+O48</f>
        <v>5</v>
      </c>
      <c r="S48" s="45">
        <f>D48+F48+H48</f>
        <v>5</v>
      </c>
      <c r="T48" s="45">
        <f>R48/S48</f>
        <v>1</v>
      </c>
    </row>
    <row r="49" spans="2:20" x14ac:dyDescent="0.25">
      <c r="B49" s="211"/>
      <c r="C49" s="79" t="s">
        <v>183</v>
      </c>
      <c r="D49" s="97"/>
      <c r="E49" s="97"/>
      <c r="F49" s="97"/>
      <c r="G49" s="97"/>
      <c r="H49" s="97"/>
      <c r="I49" s="97"/>
      <c r="J49" s="97"/>
      <c r="K49" s="97"/>
      <c r="L49" s="97"/>
      <c r="M49" s="97"/>
      <c r="N49" s="97"/>
      <c r="O49" s="97"/>
      <c r="P49" s="97"/>
      <c r="Q49" s="98"/>
    </row>
    <row r="50" spans="2:20" x14ac:dyDescent="0.25">
      <c r="B50" s="211"/>
      <c r="C50" s="79" t="s">
        <v>169</v>
      </c>
      <c r="D50" s="97"/>
      <c r="E50" s="97"/>
      <c r="F50" s="97"/>
      <c r="G50" s="97"/>
      <c r="H50" s="97"/>
      <c r="I50" s="97"/>
      <c r="J50" s="97"/>
      <c r="K50" s="97"/>
      <c r="L50" s="97"/>
      <c r="M50" s="97"/>
      <c r="N50" s="97"/>
      <c r="O50" s="97"/>
      <c r="P50" s="97"/>
      <c r="Q50" s="98"/>
    </row>
    <row r="51" spans="2:20" x14ac:dyDescent="0.25">
      <c r="B51" s="211"/>
      <c r="C51" s="79" t="s">
        <v>170</v>
      </c>
      <c r="D51" s="97"/>
      <c r="E51" s="97"/>
      <c r="F51" s="97"/>
      <c r="G51" s="97"/>
      <c r="H51" s="97"/>
      <c r="I51" s="97"/>
      <c r="J51" s="97"/>
      <c r="K51" s="97"/>
      <c r="L51" s="97"/>
      <c r="M51" s="97"/>
      <c r="N51" s="97"/>
      <c r="O51" s="97"/>
      <c r="P51" s="97"/>
      <c r="Q51" s="98"/>
    </row>
    <row r="52" spans="2:20" x14ac:dyDescent="0.25">
      <c r="B52" s="211"/>
      <c r="C52" s="79" t="s">
        <v>177</v>
      </c>
      <c r="D52" s="97"/>
      <c r="E52" s="97"/>
      <c r="F52" s="97"/>
      <c r="G52" s="97"/>
      <c r="H52" s="97"/>
      <c r="I52" s="97"/>
      <c r="J52" s="97"/>
      <c r="K52" s="97"/>
      <c r="L52" s="97"/>
      <c r="M52" s="97"/>
      <c r="N52" s="97"/>
      <c r="O52" s="97"/>
      <c r="P52" s="97"/>
      <c r="Q52" s="98"/>
    </row>
    <row r="53" spans="2:20" ht="15.75" customHeight="1" x14ac:dyDescent="0.25">
      <c r="B53" s="211"/>
      <c r="C53" s="82" t="s">
        <v>184</v>
      </c>
      <c r="D53" s="111">
        <v>60</v>
      </c>
      <c r="E53" s="111">
        <v>40</v>
      </c>
      <c r="F53" s="111">
        <v>60</v>
      </c>
      <c r="G53" s="111">
        <v>40</v>
      </c>
      <c r="H53" s="111">
        <v>40</v>
      </c>
      <c r="I53" s="111"/>
      <c r="J53" s="111"/>
      <c r="K53" s="111"/>
      <c r="L53" s="111"/>
      <c r="M53" s="111"/>
      <c r="N53" s="111">
        <v>24</v>
      </c>
      <c r="O53" s="111"/>
      <c r="P53" s="99">
        <f t="shared" ref="P53:P55" si="12">SUM(D53,F53,H53,J53,L53,N53)</f>
        <v>184</v>
      </c>
      <c r="Q53" s="99">
        <f t="shared" ref="Q53:R55" si="13">D53+F53+H53+J53+L53+N53</f>
        <v>184</v>
      </c>
      <c r="R53" s="99">
        <f t="shared" si="13"/>
        <v>80</v>
      </c>
      <c r="S53" s="45">
        <f>D53+F53+H53</f>
        <v>160</v>
      </c>
      <c r="T53" s="45">
        <f>R53/S53</f>
        <v>0.5</v>
      </c>
    </row>
    <row r="54" spans="2:20" x14ac:dyDescent="0.25">
      <c r="B54" s="211"/>
      <c r="C54" s="63" t="s">
        <v>154</v>
      </c>
      <c r="D54" s="99"/>
      <c r="E54" s="99"/>
      <c r="F54" s="99"/>
      <c r="G54" s="99">
        <v>1</v>
      </c>
      <c r="H54" s="99">
        <v>2</v>
      </c>
      <c r="I54" s="99">
        <v>3</v>
      </c>
      <c r="J54" s="99">
        <v>1</v>
      </c>
      <c r="K54" s="99"/>
      <c r="L54" s="99"/>
      <c r="M54" s="99"/>
      <c r="N54" s="99"/>
      <c r="O54" s="99"/>
      <c r="P54" s="99">
        <f t="shared" si="12"/>
        <v>3</v>
      </c>
      <c r="Q54" s="99">
        <f t="shared" si="13"/>
        <v>3</v>
      </c>
      <c r="R54" s="99">
        <f t="shared" si="13"/>
        <v>4</v>
      </c>
      <c r="S54" s="45">
        <f>D54+F54+H54</f>
        <v>2</v>
      </c>
      <c r="T54" s="45">
        <f>R54/S54</f>
        <v>2</v>
      </c>
    </row>
    <row r="55" spans="2:20" x14ac:dyDescent="0.25">
      <c r="B55" s="212"/>
      <c r="C55" s="82" t="s">
        <v>178</v>
      </c>
      <c r="D55" s="111"/>
      <c r="E55" s="111"/>
      <c r="F55" s="111"/>
      <c r="G55" s="111"/>
      <c r="H55" s="111"/>
      <c r="I55" s="111"/>
      <c r="J55" s="111"/>
      <c r="K55" s="111"/>
      <c r="L55" s="111"/>
      <c r="M55" s="111"/>
      <c r="N55" s="111">
        <v>1</v>
      </c>
      <c r="O55" s="111"/>
      <c r="P55" s="99">
        <f t="shared" si="12"/>
        <v>1</v>
      </c>
      <c r="Q55" s="99">
        <f t="shared" si="13"/>
        <v>1</v>
      </c>
      <c r="R55" s="99">
        <f t="shared" si="13"/>
        <v>0</v>
      </c>
      <c r="S55" s="45">
        <f>D55+F55+H55</f>
        <v>0</v>
      </c>
    </row>
    <row r="56" spans="2:20" ht="15.75" thickBot="1" x14ac:dyDescent="0.3">
      <c r="B56" s="71"/>
      <c r="C56" s="72">
        <v>1</v>
      </c>
      <c r="D56" s="112">
        <v>1</v>
      </c>
      <c r="E56" s="112"/>
      <c r="F56" s="112">
        <v>1</v>
      </c>
      <c r="G56" s="112">
        <v>1</v>
      </c>
      <c r="H56" s="112"/>
      <c r="I56" s="112">
        <v>1</v>
      </c>
      <c r="J56" s="112">
        <v>1</v>
      </c>
      <c r="K56" s="112"/>
      <c r="L56" s="112">
        <v>1</v>
      </c>
      <c r="M56" s="112">
        <v>1</v>
      </c>
      <c r="N56" s="112"/>
      <c r="O56" s="112">
        <v>1</v>
      </c>
      <c r="P56" s="112">
        <v>1</v>
      </c>
      <c r="Q56" s="113">
        <v>1</v>
      </c>
    </row>
  </sheetData>
  <mergeCells count="18">
    <mergeCell ref="P1:Q1"/>
    <mergeCell ref="B4:B8"/>
    <mergeCell ref="B10:B16"/>
    <mergeCell ref="B1:C2"/>
    <mergeCell ref="D1:E1"/>
    <mergeCell ref="F1:G1"/>
    <mergeCell ref="H1:I1"/>
    <mergeCell ref="J1:K1"/>
    <mergeCell ref="L1:M1"/>
    <mergeCell ref="B3:C3"/>
    <mergeCell ref="B9:C9"/>
    <mergeCell ref="B17:C17"/>
    <mergeCell ref="B37:C37"/>
    <mergeCell ref="B43:C43"/>
    <mergeCell ref="B44:B55"/>
    <mergeCell ref="N1:O1"/>
    <mergeCell ref="B18:B36"/>
    <mergeCell ref="B38:B42"/>
  </mergeCells>
  <pageMargins left="0.7" right="0.7" top="0.75" bottom="0.75" header="0.3" footer="0.3"/>
  <pageSetup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66"/>
  </sheetPr>
  <dimension ref="B1:M55"/>
  <sheetViews>
    <sheetView zoomScale="60" zoomScaleNormal="60" workbookViewId="0">
      <selection activeCell="B1" sqref="B1:G36"/>
    </sheetView>
  </sheetViews>
  <sheetFormatPr baseColWidth="10" defaultRowHeight="15" x14ac:dyDescent="0.25"/>
  <cols>
    <col min="1" max="1" width="3.7109375" style="45" customWidth="1"/>
    <col min="2" max="2" width="8.7109375" style="47" customWidth="1"/>
    <col min="3" max="3" width="73.7109375" style="46" customWidth="1"/>
    <col min="4" max="13" width="29.7109375" style="45" customWidth="1"/>
    <col min="14" max="14" width="24.140625" style="45" customWidth="1"/>
    <col min="15" max="16384" width="11.42578125" style="45"/>
  </cols>
  <sheetData>
    <row r="1" spans="2:13" s="47" customFormat="1" ht="74.25" customHeight="1" x14ac:dyDescent="0.25">
      <c r="B1" s="153" t="s">
        <v>186</v>
      </c>
      <c r="C1" s="154"/>
      <c r="D1" s="48" t="s">
        <v>160</v>
      </c>
      <c r="E1" s="49" t="s">
        <v>161</v>
      </c>
      <c r="F1" s="50" t="s">
        <v>162</v>
      </c>
      <c r="G1" s="51" t="s">
        <v>163</v>
      </c>
      <c r="H1" s="52" t="s">
        <v>164</v>
      </c>
      <c r="I1" s="61" t="s">
        <v>158</v>
      </c>
      <c r="J1" s="53" t="s">
        <v>165</v>
      </c>
      <c r="K1" s="54" t="s">
        <v>166</v>
      </c>
      <c r="L1" s="60" t="s">
        <v>185</v>
      </c>
      <c r="M1" s="55" t="s">
        <v>159</v>
      </c>
    </row>
    <row r="2" spans="2:13" s="59" customFormat="1" ht="34.5" customHeight="1" x14ac:dyDescent="0.25">
      <c r="B2" s="155" t="s">
        <v>124</v>
      </c>
      <c r="C2" s="156"/>
      <c r="D2" s="62">
        <f t="shared" ref="D2:L2" si="0">SUM(D3:D7)</f>
        <v>38</v>
      </c>
      <c r="E2" s="62">
        <f t="shared" si="0"/>
        <v>201</v>
      </c>
      <c r="F2" s="62">
        <f t="shared" si="0"/>
        <v>44</v>
      </c>
      <c r="G2" s="62">
        <f t="shared" si="0"/>
        <v>0</v>
      </c>
      <c r="H2" s="62">
        <f t="shared" si="0"/>
        <v>0</v>
      </c>
      <c r="I2" s="62">
        <f t="shared" si="0"/>
        <v>0</v>
      </c>
      <c r="J2" s="62">
        <f t="shared" si="0"/>
        <v>0</v>
      </c>
      <c r="K2" s="62">
        <f t="shared" si="0"/>
        <v>0</v>
      </c>
      <c r="L2" s="62">
        <f t="shared" si="0"/>
        <v>0</v>
      </c>
      <c r="M2" s="58">
        <f>SUM(M3:M7)</f>
        <v>14</v>
      </c>
    </row>
    <row r="3" spans="2:13" x14ac:dyDescent="0.25">
      <c r="B3" s="150">
        <v>1</v>
      </c>
      <c r="C3" s="57" t="s">
        <v>167</v>
      </c>
      <c r="D3" s="56">
        <f>Sociodemográfica!R4</f>
        <v>0</v>
      </c>
      <c r="E3" s="56">
        <f>Económicofinanciera!R4</f>
        <v>140</v>
      </c>
      <c r="F3" s="56">
        <f>Geográficoambiental!R4</f>
        <v>0</v>
      </c>
      <c r="G3" s="56">
        <f>'Gobierno Seguridad y Justicia'!R4</f>
        <v>0</v>
      </c>
      <c r="H3" s="56">
        <f>'Tecnologías de Información'!R4</f>
        <v>0</v>
      </c>
      <c r="I3" s="56">
        <f>'Coordinación del Sistema'!R4</f>
        <v>0</v>
      </c>
      <c r="J3" s="56">
        <f>'Asuntos Jurídicos'!Q4</f>
        <v>0</v>
      </c>
      <c r="K3" s="56">
        <f>Administrativa!R4</f>
        <v>0</v>
      </c>
      <c r="L3" s="56">
        <f>'Órgano de Control y Vigilancia'!R4</f>
        <v>0</v>
      </c>
      <c r="M3" s="56">
        <f>'Dirección General'!Q4</f>
        <v>12</v>
      </c>
    </row>
    <row r="4" spans="2:13" x14ac:dyDescent="0.25">
      <c r="B4" s="151"/>
      <c r="C4" s="57" t="s">
        <v>125</v>
      </c>
      <c r="D4" s="56">
        <f>Sociodemográfica!R5</f>
        <v>16</v>
      </c>
      <c r="E4" s="56">
        <f>Económicofinanciera!R5</f>
        <v>3</v>
      </c>
      <c r="F4" s="56">
        <f>Geográficoambiental!R5</f>
        <v>17</v>
      </c>
      <c r="G4" s="56">
        <f>'Gobierno Seguridad y Justicia'!R5</f>
        <v>0</v>
      </c>
      <c r="H4" s="56">
        <f>'Tecnologías de Información'!R5</f>
        <v>0</v>
      </c>
      <c r="I4" s="56">
        <f>'Coordinación del Sistema'!R5</f>
        <v>0</v>
      </c>
      <c r="J4" s="56">
        <f>'Asuntos Jurídicos'!Q5</f>
        <v>0</v>
      </c>
      <c r="K4" s="56">
        <f>Administrativa!R5</f>
        <v>0</v>
      </c>
      <c r="L4" s="56">
        <f>'Órgano de Control y Vigilancia'!R5</f>
        <v>0</v>
      </c>
      <c r="M4" s="56">
        <f>'Dirección General'!Q5</f>
        <v>0</v>
      </c>
    </row>
    <row r="5" spans="2:13" x14ac:dyDescent="0.25">
      <c r="B5" s="151"/>
      <c r="C5" s="57" t="s">
        <v>126</v>
      </c>
      <c r="D5" s="56">
        <f>Sociodemográfica!R6</f>
        <v>0</v>
      </c>
      <c r="E5" s="56">
        <f>Económicofinanciera!R6</f>
        <v>2</v>
      </c>
      <c r="F5" s="56">
        <f>Geográficoambiental!R6</f>
        <v>1</v>
      </c>
      <c r="G5" s="56">
        <f>'Gobierno Seguridad y Justicia'!R6</f>
        <v>0</v>
      </c>
      <c r="H5" s="56">
        <f>'Tecnologías de Información'!R6</f>
        <v>0</v>
      </c>
      <c r="I5" s="56">
        <f>'Coordinación del Sistema'!R6</f>
        <v>0</v>
      </c>
      <c r="J5" s="56">
        <f>'Asuntos Jurídicos'!Q6</f>
        <v>0</v>
      </c>
      <c r="K5" s="56">
        <f>Administrativa!R6</f>
        <v>0</v>
      </c>
      <c r="L5" s="56">
        <f>'Órgano de Control y Vigilancia'!R6</f>
        <v>0</v>
      </c>
      <c r="M5" s="56">
        <f>'Dirección General'!Q6</f>
        <v>0</v>
      </c>
    </row>
    <row r="6" spans="2:13" x14ac:dyDescent="0.25">
      <c r="B6" s="151"/>
      <c r="C6" s="57" t="s">
        <v>190</v>
      </c>
      <c r="D6" s="56">
        <f>Sociodemográfica!R7</f>
        <v>0</v>
      </c>
      <c r="E6" s="56">
        <f>Económicofinanciera!R7</f>
        <v>0</v>
      </c>
      <c r="F6" s="56">
        <f>Geográficoambiental!R7</f>
        <v>2</v>
      </c>
      <c r="G6" s="56">
        <f>'Gobierno Seguridad y Justicia'!R7</f>
        <v>0</v>
      </c>
      <c r="H6" s="56">
        <f>'Tecnologías de Información'!R7</f>
        <v>0</v>
      </c>
      <c r="I6" s="56">
        <f>'Coordinación del Sistema'!R7</f>
        <v>0</v>
      </c>
      <c r="J6" s="56">
        <f>'Asuntos Jurídicos'!Q7</f>
        <v>0</v>
      </c>
      <c r="K6" s="56">
        <f>Administrativa!R7</f>
        <v>0</v>
      </c>
      <c r="L6" s="56">
        <f>'Órgano de Control y Vigilancia'!R7</f>
        <v>0</v>
      </c>
      <c r="M6" s="56">
        <f>'Dirección General'!Q7</f>
        <v>1</v>
      </c>
    </row>
    <row r="7" spans="2:13" x14ac:dyDescent="0.25">
      <c r="B7" s="152"/>
      <c r="C7" s="57" t="s">
        <v>128</v>
      </c>
      <c r="D7" s="56">
        <f>Sociodemográfica!R8</f>
        <v>22</v>
      </c>
      <c r="E7" s="56">
        <f>Económicofinanciera!R8</f>
        <v>56</v>
      </c>
      <c r="F7" s="56">
        <f>Geográficoambiental!R8</f>
        <v>24</v>
      </c>
      <c r="G7" s="56">
        <f>'Gobierno Seguridad y Justicia'!R8</f>
        <v>0</v>
      </c>
      <c r="H7" s="56">
        <f>'Tecnologías de Información'!R8</f>
        <v>0</v>
      </c>
      <c r="I7" s="56">
        <f>'Coordinación del Sistema'!R8</f>
        <v>0</v>
      </c>
      <c r="J7" s="56">
        <f>'Asuntos Jurídicos'!Q8</f>
        <v>0</v>
      </c>
      <c r="K7" s="56">
        <f>Administrativa!R8</f>
        <v>0</v>
      </c>
      <c r="L7" s="56">
        <f>'Órgano de Control y Vigilancia'!R8</f>
        <v>0</v>
      </c>
      <c r="M7" s="56">
        <f>'Dirección General'!Q8</f>
        <v>1</v>
      </c>
    </row>
    <row r="8" spans="2:13" s="59" customFormat="1" ht="34.5" customHeight="1" x14ac:dyDescent="0.25">
      <c r="B8" s="157" t="s">
        <v>83</v>
      </c>
      <c r="C8" s="157"/>
      <c r="D8" s="62">
        <f t="shared" ref="D8:L8" si="1">SUM(D9:D15)</f>
        <v>7</v>
      </c>
      <c r="E8" s="62">
        <f t="shared" si="1"/>
        <v>0</v>
      </c>
      <c r="F8" s="62">
        <f t="shared" si="1"/>
        <v>2</v>
      </c>
      <c r="G8" s="62">
        <f t="shared" si="1"/>
        <v>0</v>
      </c>
      <c r="H8" s="62">
        <f t="shared" si="1"/>
        <v>64</v>
      </c>
      <c r="I8" s="62">
        <f t="shared" si="1"/>
        <v>0</v>
      </c>
      <c r="J8" s="62">
        <f t="shared" si="1"/>
        <v>0</v>
      </c>
      <c r="K8" s="62">
        <f t="shared" si="1"/>
        <v>0</v>
      </c>
      <c r="L8" s="62">
        <f t="shared" si="1"/>
        <v>0</v>
      </c>
      <c r="M8" s="62">
        <f>SUM(M9:M15)</f>
        <v>0</v>
      </c>
    </row>
    <row r="9" spans="2:13" x14ac:dyDescent="0.25">
      <c r="B9" s="150">
        <v>2</v>
      </c>
      <c r="C9" s="57" t="s">
        <v>130</v>
      </c>
      <c r="D9" s="56">
        <f>Sociodemográfica!R10</f>
        <v>7</v>
      </c>
      <c r="E9" s="56">
        <f>Económicofinanciera!R10</f>
        <v>0</v>
      </c>
      <c r="F9" s="56">
        <f>Geográficoambiental!R10</f>
        <v>2</v>
      </c>
      <c r="G9" s="56">
        <f>'Gobierno Seguridad y Justicia'!R10</f>
        <v>0</v>
      </c>
      <c r="H9" s="56">
        <f>'Tecnologías de Información'!R10</f>
        <v>12</v>
      </c>
      <c r="I9" s="56">
        <f>'Coordinación del Sistema'!R10</f>
        <v>0</v>
      </c>
      <c r="J9" s="56">
        <f>'Asuntos Jurídicos'!Q10</f>
        <v>0</v>
      </c>
      <c r="K9" s="56">
        <f>Administrativa!R10</f>
        <v>0</v>
      </c>
      <c r="L9" s="56">
        <f>'Órgano de Control y Vigilancia'!R10</f>
        <v>0</v>
      </c>
      <c r="M9" s="56">
        <f>'Dirección General'!Q10</f>
        <v>0</v>
      </c>
    </row>
    <row r="10" spans="2:13" x14ac:dyDescent="0.25">
      <c r="B10" s="151"/>
      <c r="C10" s="57" t="s">
        <v>131</v>
      </c>
      <c r="D10" s="56">
        <f>Sociodemográfica!R11</f>
        <v>0</v>
      </c>
      <c r="E10" s="56">
        <f>Económicofinanciera!R11</f>
        <v>0</v>
      </c>
      <c r="F10" s="56">
        <f>Geográficoambiental!R11</f>
        <v>0</v>
      </c>
      <c r="G10" s="56">
        <f>'Gobierno Seguridad y Justicia'!R11</f>
        <v>0</v>
      </c>
      <c r="H10" s="56">
        <f>'Tecnologías de Información'!R11</f>
        <v>21</v>
      </c>
      <c r="I10" s="56">
        <f>'Coordinación del Sistema'!R11</f>
        <v>0</v>
      </c>
      <c r="J10" s="56">
        <f>'Asuntos Jurídicos'!Q11</f>
        <v>0</v>
      </c>
      <c r="K10" s="56">
        <f>Administrativa!R11</f>
        <v>0</v>
      </c>
      <c r="L10" s="56">
        <f>'Órgano de Control y Vigilancia'!R11</f>
        <v>0</v>
      </c>
      <c r="M10" s="56">
        <f>'Dirección General'!Q11</f>
        <v>0</v>
      </c>
    </row>
    <row r="11" spans="2:13" x14ac:dyDescent="0.25">
      <c r="B11" s="151"/>
      <c r="C11" s="57" t="s">
        <v>132</v>
      </c>
      <c r="D11" s="56">
        <f>Sociodemográfica!R12</f>
        <v>0</v>
      </c>
      <c r="E11" s="56">
        <f>Económicofinanciera!R12</f>
        <v>0</v>
      </c>
      <c r="F11" s="56">
        <f>Geográficoambiental!R12</f>
        <v>0</v>
      </c>
      <c r="G11" s="56">
        <f>'Gobierno Seguridad y Justicia'!R12</f>
        <v>0</v>
      </c>
      <c r="H11" s="56">
        <f>'Tecnologías de Información'!R12</f>
        <v>0</v>
      </c>
      <c r="I11" s="56">
        <f>'Coordinación del Sistema'!R12</f>
        <v>0</v>
      </c>
      <c r="J11" s="56">
        <f>'Asuntos Jurídicos'!Q12</f>
        <v>0</v>
      </c>
      <c r="K11" s="56">
        <f>Administrativa!R12</f>
        <v>0</v>
      </c>
      <c r="L11" s="56">
        <f>'Órgano de Control y Vigilancia'!R12</f>
        <v>0</v>
      </c>
      <c r="M11" s="56">
        <f>'Dirección General'!Q12</f>
        <v>0</v>
      </c>
    </row>
    <row r="12" spans="2:13" x14ac:dyDescent="0.25">
      <c r="B12" s="151"/>
      <c r="C12" s="57" t="s">
        <v>133</v>
      </c>
      <c r="D12" s="56">
        <f>Sociodemográfica!R13</f>
        <v>0</v>
      </c>
      <c r="E12" s="56">
        <f>Económicofinanciera!R13</f>
        <v>0</v>
      </c>
      <c r="F12" s="56">
        <f>Geográficoambiental!R13</f>
        <v>0</v>
      </c>
      <c r="G12" s="56">
        <f>'Gobierno Seguridad y Justicia'!R13</f>
        <v>0</v>
      </c>
      <c r="H12" s="56">
        <f>'Tecnologías de Información'!R13</f>
        <v>1</v>
      </c>
      <c r="I12" s="56">
        <f>'Coordinación del Sistema'!R13</f>
        <v>0</v>
      </c>
      <c r="J12" s="56">
        <f>'Asuntos Jurídicos'!Q13</f>
        <v>0</v>
      </c>
      <c r="K12" s="56">
        <f>Administrativa!R13</f>
        <v>0</v>
      </c>
      <c r="L12" s="56">
        <f>'Órgano de Control y Vigilancia'!R13</f>
        <v>0</v>
      </c>
      <c r="M12" s="56">
        <f>'Dirección General'!Q13</f>
        <v>0</v>
      </c>
    </row>
    <row r="13" spans="2:13" x14ac:dyDescent="0.25">
      <c r="B13" s="151"/>
      <c r="C13" s="57" t="s">
        <v>134</v>
      </c>
      <c r="D13" s="56">
        <f>Sociodemográfica!R14</f>
        <v>0</v>
      </c>
      <c r="E13" s="56">
        <f>Económicofinanciera!R14</f>
        <v>0</v>
      </c>
      <c r="F13" s="56">
        <f>Geográficoambiental!R14</f>
        <v>0</v>
      </c>
      <c r="G13" s="56">
        <f>'Gobierno Seguridad y Justicia'!R14</f>
        <v>0</v>
      </c>
      <c r="H13" s="56">
        <f>'Tecnologías de Información'!R14</f>
        <v>18</v>
      </c>
      <c r="I13" s="56">
        <f>'Coordinación del Sistema'!R14</f>
        <v>0</v>
      </c>
      <c r="J13" s="56">
        <f>'Asuntos Jurídicos'!Q14</f>
        <v>0</v>
      </c>
      <c r="K13" s="56">
        <f>Administrativa!R14</f>
        <v>0</v>
      </c>
      <c r="L13" s="56">
        <f>'Órgano de Control y Vigilancia'!R14</f>
        <v>0</v>
      </c>
      <c r="M13" s="56">
        <f>'Dirección General'!Q14</f>
        <v>0</v>
      </c>
    </row>
    <row r="14" spans="2:13" x14ac:dyDescent="0.25">
      <c r="B14" s="151"/>
      <c r="C14" s="57" t="s">
        <v>135</v>
      </c>
      <c r="D14" s="56">
        <f>Sociodemográfica!R15</f>
        <v>0</v>
      </c>
      <c r="E14" s="56">
        <f>Económicofinanciera!R15</f>
        <v>0</v>
      </c>
      <c r="F14" s="56">
        <f>Geográficoambiental!R15</f>
        <v>0</v>
      </c>
      <c r="G14" s="56">
        <f>'Gobierno Seguridad y Justicia'!R15</f>
        <v>0</v>
      </c>
      <c r="H14" s="56">
        <f>'Tecnologías de Información'!R15</f>
        <v>0</v>
      </c>
      <c r="I14" s="56">
        <f>'Coordinación del Sistema'!R15</f>
        <v>0</v>
      </c>
      <c r="J14" s="56">
        <f>'Asuntos Jurídicos'!Q15</f>
        <v>0</v>
      </c>
      <c r="K14" s="56">
        <f>Administrativa!R15</f>
        <v>0</v>
      </c>
      <c r="L14" s="56">
        <f>'Órgano de Control y Vigilancia'!R15</f>
        <v>0</v>
      </c>
      <c r="M14" s="56">
        <f>'Dirección General'!Q15</f>
        <v>0</v>
      </c>
    </row>
    <row r="15" spans="2:13" x14ac:dyDescent="0.25">
      <c r="B15" s="152"/>
      <c r="C15" s="57" t="s">
        <v>136</v>
      </c>
      <c r="D15" s="56">
        <f>Sociodemográfica!R16</f>
        <v>0</v>
      </c>
      <c r="E15" s="56">
        <f>Económicofinanciera!R16</f>
        <v>0</v>
      </c>
      <c r="F15" s="56">
        <f>Geográficoambiental!R16</f>
        <v>0</v>
      </c>
      <c r="G15" s="56">
        <f>'Gobierno Seguridad y Justicia'!R16</f>
        <v>0</v>
      </c>
      <c r="H15" s="56">
        <f>'Tecnologías de Información'!R16</f>
        <v>12</v>
      </c>
      <c r="I15" s="56">
        <f>'Coordinación del Sistema'!R16</f>
        <v>0</v>
      </c>
      <c r="J15" s="56">
        <f>'Asuntos Jurídicos'!Q16</f>
        <v>0</v>
      </c>
      <c r="K15" s="56">
        <f>Administrativa!R16</f>
        <v>0</v>
      </c>
      <c r="L15" s="56">
        <f>'Órgano de Control y Vigilancia'!R16</f>
        <v>0</v>
      </c>
      <c r="M15" s="56">
        <f>'Dirección General'!Q16</f>
        <v>0</v>
      </c>
    </row>
    <row r="16" spans="2:13" s="59" customFormat="1" ht="34.5" customHeight="1" x14ac:dyDescent="0.25">
      <c r="B16" s="157" t="s">
        <v>120</v>
      </c>
      <c r="C16" s="157"/>
      <c r="D16" s="62">
        <f t="shared" ref="D16:L16" si="2">SUM(D17:D35)</f>
        <v>125</v>
      </c>
      <c r="E16" s="62">
        <f t="shared" si="2"/>
        <v>488</v>
      </c>
      <c r="F16" s="62">
        <f t="shared" si="2"/>
        <v>88</v>
      </c>
      <c r="G16" s="62">
        <f t="shared" si="2"/>
        <v>8</v>
      </c>
      <c r="H16" s="62">
        <f t="shared" si="2"/>
        <v>3</v>
      </c>
      <c r="I16" s="62">
        <f t="shared" si="2"/>
        <v>192</v>
      </c>
      <c r="J16" s="62">
        <f t="shared" si="2"/>
        <v>9</v>
      </c>
      <c r="K16" s="62">
        <f t="shared" si="2"/>
        <v>13</v>
      </c>
      <c r="L16" s="62">
        <f t="shared" si="2"/>
        <v>0</v>
      </c>
      <c r="M16" s="62">
        <f>SUM(M17:M35)</f>
        <v>11</v>
      </c>
    </row>
    <row r="17" spans="2:13" x14ac:dyDescent="0.25">
      <c r="B17" s="150">
        <v>3</v>
      </c>
      <c r="C17" s="57" t="s">
        <v>137</v>
      </c>
      <c r="D17" s="56">
        <f>Sociodemográfica!R18</f>
        <v>10</v>
      </c>
      <c r="E17" s="56">
        <f>Económicofinanciera!R18</f>
        <v>21</v>
      </c>
      <c r="F17" s="56">
        <f>Geográficoambiental!R18</f>
        <v>0</v>
      </c>
      <c r="G17" s="56">
        <f>'Gobierno Seguridad y Justicia'!R18</f>
        <v>0</v>
      </c>
      <c r="H17" s="56">
        <f>'Tecnologías de Información'!R18</f>
        <v>0</v>
      </c>
      <c r="I17" s="56">
        <f>'Coordinación del Sistema'!R18</f>
        <v>0</v>
      </c>
      <c r="J17" s="56">
        <f>'Asuntos Jurídicos'!Q18</f>
        <v>0</v>
      </c>
      <c r="K17" s="56">
        <f>Administrativa!R18</f>
        <v>0</v>
      </c>
      <c r="L17" s="56">
        <f>'Órgano de Control y Vigilancia'!R18</f>
        <v>0</v>
      </c>
      <c r="M17" s="56">
        <f>'Dirección General'!Q18</f>
        <v>0</v>
      </c>
    </row>
    <row r="18" spans="2:13" x14ac:dyDescent="0.25">
      <c r="B18" s="151"/>
      <c r="C18" s="57" t="s">
        <v>138</v>
      </c>
      <c r="D18" s="56">
        <f>Sociodemográfica!R19</f>
        <v>0</v>
      </c>
      <c r="E18" s="56">
        <f>Económicofinanciera!R19</f>
        <v>3</v>
      </c>
      <c r="F18" s="56">
        <f>Geográficoambiental!R19</f>
        <v>0</v>
      </c>
      <c r="G18" s="56">
        <f>'Gobierno Seguridad y Justicia'!R19</f>
        <v>0</v>
      </c>
      <c r="H18" s="56">
        <f>'Tecnologías de Información'!R19</f>
        <v>0</v>
      </c>
      <c r="I18" s="56">
        <f>'Coordinación del Sistema'!R19</f>
        <v>0</v>
      </c>
      <c r="J18" s="56">
        <f>'Asuntos Jurídicos'!Q19</f>
        <v>0</v>
      </c>
      <c r="K18" s="56">
        <f>Administrativa!R19</f>
        <v>0</v>
      </c>
      <c r="L18" s="56">
        <f>'Órgano de Control y Vigilancia'!R19</f>
        <v>0</v>
      </c>
      <c r="M18" s="56">
        <f>'Dirección General'!Q19</f>
        <v>0</v>
      </c>
    </row>
    <row r="19" spans="2:13" x14ac:dyDescent="0.25">
      <c r="B19" s="151"/>
      <c r="C19" s="57" t="s">
        <v>129</v>
      </c>
      <c r="D19" s="56">
        <f>Sociodemográfica!R20</f>
        <v>30</v>
      </c>
      <c r="E19" s="56">
        <f>Económicofinanciera!R20</f>
        <v>0</v>
      </c>
      <c r="F19" s="56">
        <f>Geográficoambiental!R20</f>
        <v>3</v>
      </c>
      <c r="G19" s="56">
        <f>'Gobierno Seguridad y Justicia'!R20</f>
        <v>0</v>
      </c>
      <c r="H19" s="56">
        <f>'Tecnologías de Información'!R20</f>
        <v>0</v>
      </c>
      <c r="I19" s="56">
        <f>'Coordinación del Sistema'!R20</f>
        <v>0</v>
      </c>
      <c r="J19" s="56">
        <f>'Asuntos Jurídicos'!Q20</f>
        <v>0</v>
      </c>
      <c r="K19" s="56">
        <f>Administrativa!R20</f>
        <v>0</v>
      </c>
      <c r="L19" s="56">
        <f>'Órgano de Control y Vigilancia'!R20</f>
        <v>0</v>
      </c>
      <c r="M19" s="56">
        <f>'Dirección General'!Q20</f>
        <v>0</v>
      </c>
    </row>
    <row r="20" spans="2:13" x14ac:dyDescent="0.25">
      <c r="B20" s="151"/>
      <c r="C20" s="57" t="s">
        <v>139</v>
      </c>
      <c r="D20" s="56">
        <f>Sociodemográfica!R21</f>
        <v>0</v>
      </c>
      <c r="E20" s="56">
        <f>Económicofinanciera!R21</f>
        <v>0</v>
      </c>
      <c r="F20" s="56">
        <f>Geográficoambiental!R21</f>
        <v>0</v>
      </c>
      <c r="G20" s="56">
        <f>'Gobierno Seguridad y Justicia'!R21</f>
        <v>0</v>
      </c>
      <c r="H20" s="56">
        <f>'Tecnologías de Información'!R21</f>
        <v>0</v>
      </c>
      <c r="I20" s="56">
        <f>'Coordinación del Sistema'!R21</f>
        <v>5</v>
      </c>
      <c r="J20" s="56">
        <f>'Asuntos Jurídicos'!Q21</f>
        <v>0</v>
      </c>
      <c r="K20" s="56">
        <f>Administrativa!R21</f>
        <v>0</v>
      </c>
      <c r="L20" s="56">
        <f>'Órgano de Control y Vigilancia'!R21</f>
        <v>0</v>
      </c>
      <c r="M20" s="56">
        <f>'Dirección General'!Q21</f>
        <v>0</v>
      </c>
    </row>
    <row r="21" spans="2:13" ht="14.25" customHeight="1" x14ac:dyDescent="0.25">
      <c r="B21" s="151"/>
      <c r="C21" s="57" t="s">
        <v>140</v>
      </c>
      <c r="D21" s="56">
        <f>Sociodemográfica!R22</f>
        <v>0</v>
      </c>
      <c r="E21" s="56">
        <f>Económicofinanciera!R22</f>
        <v>0</v>
      </c>
      <c r="F21" s="56">
        <f>Geográficoambiental!R22</f>
        <v>0</v>
      </c>
      <c r="G21" s="56">
        <f>'Gobierno Seguridad y Justicia'!R22</f>
        <v>0</v>
      </c>
      <c r="H21" s="56">
        <f>'Tecnologías de Información'!R22</f>
        <v>0</v>
      </c>
      <c r="I21" s="56">
        <f>'Coordinación del Sistema'!R22</f>
        <v>3</v>
      </c>
      <c r="J21" s="56">
        <f>'Asuntos Jurídicos'!Q22</f>
        <v>0</v>
      </c>
      <c r="K21" s="56">
        <f>Administrativa!R22</f>
        <v>0</v>
      </c>
      <c r="L21" s="56">
        <f>'Órgano de Control y Vigilancia'!R22</f>
        <v>0</v>
      </c>
      <c r="M21" s="56">
        <f>'Dirección General'!Q22</f>
        <v>0</v>
      </c>
    </row>
    <row r="22" spans="2:13" x14ac:dyDescent="0.25">
      <c r="B22" s="151"/>
      <c r="C22" s="57" t="s">
        <v>141</v>
      </c>
      <c r="D22" s="56">
        <f>Sociodemográfica!R23</f>
        <v>0</v>
      </c>
      <c r="E22" s="56">
        <f>Económicofinanciera!R23</f>
        <v>0</v>
      </c>
      <c r="F22" s="56">
        <f>Geográficoambiental!R23</f>
        <v>4</v>
      </c>
      <c r="G22" s="56">
        <f>'Gobierno Seguridad y Justicia'!R23</f>
        <v>0</v>
      </c>
      <c r="H22" s="56">
        <f>'Tecnologías de Información'!R23</f>
        <v>0</v>
      </c>
      <c r="I22" s="56">
        <f>'Coordinación del Sistema'!R23</f>
        <v>3</v>
      </c>
      <c r="J22" s="56">
        <f>'Asuntos Jurídicos'!Q23</f>
        <v>0</v>
      </c>
      <c r="K22" s="56">
        <f>Administrativa!R23</f>
        <v>0</v>
      </c>
      <c r="L22" s="56">
        <f>'Órgano de Control y Vigilancia'!R23</f>
        <v>0</v>
      </c>
      <c r="M22" s="56">
        <f>'Dirección General'!Q23</f>
        <v>0</v>
      </c>
    </row>
    <row r="23" spans="2:13" x14ac:dyDescent="0.25">
      <c r="B23" s="151"/>
      <c r="C23" s="57" t="s">
        <v>142</v>
      </c>
      <c r="D23" s="56">
        <f>Sociodemográfica!R24</f>
        <v>0</v>
      </c>
      <c r="E23" s="56">
        <f>Económicofinanciera!R24</f>
        <v>390</v>
      </c>
      <c r="F23" s="56">
        <f>Geográficoambiental!R24</f>
        <v>0</v>
      </c>
      <c r="G23" s="56">
        <f>'Gobierno Seguridad y Justicia'!R24</f>
        <v>0</v>
      </c>
      <c r="H23" s="56">
        <f>'Tecnologías de Información'!R24</f>
        <v>0</v>
      </c>
      <c r="I23" s="56">
        <f>'Coordinación del Sistema'!R24</f>
        <v>0</v>
      </c>
      <c r="J23" s="56">
        <f>'Asuntos Jurídicos'!Q24</f>
        <v>0</v>
      </c>
      <c r="K23" s="56">
        <f>Administrativa!R24</f>
        <v>0</v>
      </c>
      <c r="L23" s="56">
        <f>'Órgano de Control y Vigilancia'!R24</f>
        <v>0</v>
      </c>
      <c r="M23" s="56">
        <f>'Dirección General'!Q24</f>
        <v>0</v>
      </c>
    </row>
    <row r="24" spans="2:13" x14ac:dyDescent="0.25">
      <c r="B24" s="151"/>
      <c r="C24" s="57" t="s">
        <v>143</v>
      </c>
      <c r="D24" s="56">
        <f>Sociodemográfica!R25</f>
        <v>55</v>
      </c>
      <c r="E24" s="56">
        <f>Económicofinanciera!R25</f>
        <v>31</v>
      </c>
      <c r="F24" s="56">
        <f>Geográficoambiental!R25</f>
        <v>0</v>
      </c>
      <c r="G24" s="56">
        <f>'Gobierno Seguridad y Justicia'!R25</f>
        <v>0</v>
      </c>
      <c r="H24" s="56">
        <f>'Tecnologías de Información'!R25</f>
        <v>0</v>
      </c>
      <c r="I24" s="56">
        <f>'Coordinación del Sistema'!R25</f>
        <v>0</v>
      </c>
      <c r="J24" s="56">
        <f>'Asuntos Jurídicos'!Q25</f>
        <v>0</v>
      </c>
      <c r="K24" s="56">
        <f>Administrativa!R25</f>
        <v>0</v>
      </c>
      <c r="L24" s="56">
        <f>'Órgano de Control y Vigilancia'!R25</f>
        <v>0</v>
      </c>
      <c r="M24" s="56">
        <f>'Dirección General'!Q25</f>
        <v>0</v>
      </c>
    </row>
    <row r="25" spans="2:13" x14ac:dyDescent="0.25">
      <c r="B25" s="151"/>
      <c r="C25" s="57" t="s">
        <v>144</v>
      </c>
      <c r="D25" s="56">
        <f>Sociodemográfica!R26</f>
        <v>0</v>
      </c>
      <c r="E25" s="56">
        <f>Económicofinanciera!R26</f>
        <v>25</v>
      </c>
      <c r="F25" s="56">
        <f>Geográficoambiental!R26</f>
        <v>0</v>
      </c>
      <c r="G25" s="56">
        <f>'Gobierno Seguridad y Justicia'!R26</f>
        <v>0</v>
      </c>
      <c r="H25" s="56">
        <f>'Tecnologías de Información'!R26</f>
        <v>3</v>
      </c>
      <c r="I25" s="56">
        <f>'Coordinación del Sistema'!R26</f>
        <v>75</v>
      </c>
      <c r="J25" s="56">
        <f>'Asuntos Jurídicos'!Q26</f>
        <v>0</v>
      </c>
      <c r="K25" s="56">
        <f>Administrativa!R26</f>
        <v>0</v>
      </c>
      <c r="L25" s="56">
        <f>'Órgano de Control y Vigilancia'!R26</f>
        <v>0</v>
      </c>
      <c r="M25" s="56">
        <f>'Dirección General'!Q26</f>
        <v>0</v>
      </c>
    </row>
    <row r="26" spans="2:13" x14ac:dyDescent="0.25">
      <c r="B26" s="151"/>
      <c r="C26" s="57" t="s">
        <v>145</v>
      </c>
      <c r="D26" s="56">
        <f>Sociodemográfica!R27</f>
        <v>0</v>
      </c>
      <c r="E26" s="56">
        <f>Económicofinanciera!R27</f>
        <v>0</v>
      </c>
      <c r="F26" s="56">
        <f>Geográficoambiental!R27</f>
        <v>0</v>
      </c>
      <c r="G26" s="56">
        <f>'Gobierno Seguridad y Justicia'!R27</f>
        <v>0</v>
      </c>
      <c r="H26" s="56">
        <f>'Tecnologías de Información'!R27</f>
        <v>0</v>
      </c>
      <c r="I26" s="56">
        <f>'Coordinación del Sistema'!R27</f>
        <v>5</v>
      </c>
      <c r="J26" s="56">
        <f>'Asuntos Jurídicos'!Q27</f>
        <v>0</v>
      </c>
      <c r="K26" s="56">
        <f>Administrativa!R27</f>
        <v>0</v>
      </c>
      <c r="L26" s="56">
        <f>'Órgano de Control y Vigilancia'!R27</f>
        <v>0</v>
      </c>
      <c r="M26" s="56">
        <f>'Dirección General'!Q27</f>
        <v>0</v>
      </c>
    </row>
    <row r="27" spans="2:13" x14ac:dyDescent="0.25">
      <c r="B27" s="151"/>
      <c r="C27" s="57" t="s">
        <v>147</v>
      </c>
      <c r="D27" s="56">
        <f>Sociodemográfica!R28</f>
        <v>0</v>
      </c>
      <c r="E27" s="56">
        <f>Económicofinanciera!R28</f>
        <v>0</v>
      </c>
      <c r="F27" s="56">
        <f>Geográficoambiental!R28</f>
        <v>0</v>
      </c>
      <c r="G27" s="56">
        <f>'Gobierno Seguridad y Justicia'!R28</f>
        <v>0</v>
      </c>
      <c r="H27" s="56">
        <f>'Tecnologías de Información'!R28</f>
        <v>0</v>
      </c>
      <c r="I27" s="56">
        <f>'Coordinación del Sistema'!R28</f>
        <v>4</v>
      </c>
      <c r="J27" s="56">
        <f>'Asuntos Jurídicos'!Q28</f>
        <v>4</v>
      </c>
      <c r="K27" s="56">
        <f>Administrativa!R28</f>
        <v>0</v>
      </c>
      <c r="L27" s="56">
        <f>'Órgano de Control y Vigilancia'!R28</f>
        <v>0</v>
      </c>
      <c r="M27" s="56">
        <f>'Dirección General'!Q28</f>
        <v>0</v>
      </c>
    </row>
    <row r="28" spans="2:13" x14ac:dyDescent="0.25">
      <c r="B28" s="151"/>
      <c r="C28" s="57" t="s">
        <v>148</v>
      </c>
      <c r="D28" s="56">
        <f>Sociodemográfica!R29</f>
        <v>2</v>
      </c>
      <c r="E28" s="56">
        <f>Económicofinanciera!R29</f>
        <v>0</v>
      </c>
      <c r="F28" s="56">
        <f>Geográficoambiental!R29</f>
        <v>0</v>
      </c>
      <c r="G28" s="56">
        <f>'Gobierno Seguridad y Justicia'!R29</f>
        <v>2</v>
      </c>
      <c r="H28" s="56">
        <f>'Tecnologías de Información'!R29</f>
        <v>0</v>
      </c>
      <c r="I28" s="56">
        <f>'Coordinación del Sistema'!R29</f>
        <v>1</v>
      </c>
      <c r="J28" s="56">
        <f>'Asuntos Jurídicos'!Q29</f>
        <v>0</v>
      </c>
      <c r="K28" s="56">
        <f>Administrativa!R29</f>
        <v>0</v>
      </c>
      <c r="L28" s="56">
        <f>'Órgano de Control y Vigilancia'!R29</f>
        <v>0</v>
      </c>
      <c r="M28" s="56">
        <f>'Dirección General'!Q29</f>
        <v>0</v>
      </c>
    </row>
    <row r="29" spans="2:13" x14ac:dyDescent="0.25">
      <c r="B29" s="151"/>
      <c r="C29" s="57" t="s">
        <v>149</v>
      </c>
      <c r="D29" s="56">
        <f>Sociodemográfica!R30</f>
        <v>0</v>
      </c>
      <c r="E29" s="56">
        <f>Económicofinanciera!R30</f>
        <v>3</v>
      </c>
      <c r="F29" s="56">
        <f>Geográficoambiental!R30</f>
        <v>0</v>
      </c>
      <c r="G29" s="56">
        <f>'Gobierno Seguridad y Justicia'!R30</f>
        <v>1</v>
      </c>
      <c r="H29" s="56">
        <f>'Tecnologías de Información'!R30</f>
        <v>0</v>
      </c>
      <c r="I29" s="56">
        <f>'Coordinación del Sistema'!R30</f>
        <v>3</v>
      </c>
      <c r="J29" s="56">
        <f>'Asuntos Jurídicos'!Q30</f>
        <v>0</v>
      </c>
      <c r="K29" s="56">
        <f>Administrativa!R30</f>
        <v>0</v>
      </c>
      <c r="L29" s="56">
        <f>'Órgano de Control y Vigilancia'!R30</f>
        <v>0</v>
      </c>
      <c r="M29" s="56">
        <f>'Dirección General'!Q30</f>
        <v>0</v>
      </c>
    </row>
    <row r="30" spans="2:13" x14ac:dyDescent="0.25">
      <c r="B30" s="151"/>
      <c r="C30" s="57" t="s">
        <v>150</v>
      </c>
      <c r="D30" s="56">
        <f>Sociodemográfica!R31</f>
        <v>0</v>
      </c>
      <c r="E30" s="56">
        <f>Económicofinanciera!R31</f>
        <v>0</v>
      </c>
      <c r="F30" s="56">
        <f>Geográficoambiental!R31</f>
        <v>0</v>
      </c>
      <c r="G30" s="56">
        <f>'Gobierno Seguridad y Justicia'!R31</f>
        <v>0</v>
      </c>
      <c r="H30" s="56">
        <f>'Tecnologías de Información'!R31</f>
        <v>0</v>
      </c>
      <c r="I30" s="56">
        <f>'Coordinación del Sistema'!R31</f>
        <v>0</v>
      </c>
      <c r="J30" s="56">
        <f>'Asuntos Jurídicos'!Q31</f>
        <v>0</v>
      </c>
      <c r="K30" s="56">
        <f>Administrativa!R31</f>
        <v>0</v>
      </c>
      <c r="L30" s="56">
        <f>'Órgano de Control y Vigilancia'!R31</f>
        <v>0</v>
      </c>
      <c r="M30" s="56">
        <f>'Dirección General'!Q31</f>
        <v>0</v>
      </c>
    </row>
    <row r="31" spans="2:13" x14ac:dyDescent="0.25">
      <c r="B31" s="151"/>
      <c r="C31" s="57" t="s">
        <v>151</v>
      </c>
      <c r="D31" s="56">
        <f>Sociodemográfica!R32</f>
        <v>0</v>
      </c>
      <c r="E31" s="56">
        <f>Económicofinanciera!R32</f>
        <v>0</v>
      </c>
      <c r="F31" s="56">
        <f>Geográficoambiental!R32</f>
        <v>0</v>
      </c>
      <c r="G31" s="56">
        <f>'Gobierno Seguridad y Justicia'!R32</f>
        <v>5</v>
      </c>
      <c r="H31" s="56">
        <f>'Tecnologías de Información'!R32</f>
        <v>0</v>
      </c>
      <c r="I31" s="56">
        <f>'Coordinación del Sistema'!R32</f>
        <v>75</v>
      </c>
      <c r="J31" s="56">
        <f>'Asuntos Jurídicos'!Q32</f>
        <v>0</v>
      </c>
      <c r="K31" s="56">
        <f>Administrativa!R32</f>
        <v>0</v>
      </c>
      <c r="L31" s="56">
        <f>'Órgano de Control y Vigilancia'!R32</f>
        <v>0</v>
      </c>
      <c r="M31" s="56">
        <f>'Dirección General'!Q32</f>
        <v>0</v>
      </c>
    </row>
    <row r="32" spans="2:13" x14ac:dyDescent="0.25">
      <c r="B32" s="151"/>
      <c r="C32" s="57" t="s">
        <v>152</v>
      </c>
      <c r="D32" s="56">
        <f>Sociodemográfica!R33</f>
        <v>28</v>
      </c>
      <c r="E32" s="56">
        <f>Económicofinanciera!R33</f>
        <v>12</v>
      </c>
      <c r="F32" s="56">
        <f>Geográficoambiental!R33</f>
        <v>23</v>
      </c>
      <c r="G32" s="56">
        <f>'Gobierno Seguridad y Justicia'!R33</f>
        <v>0</v>
      </c>
      <c r="H32" s="56">
        <f>'Tecnologías de Información'!R33</f>
        <v>0</v>
      </c>
      <c r="I32" s="56">
        <f>'Coordinación del Sistema'!R33</f>
        <v>8</v>
      </c>
      <c r="J32" s="56">
        <f>'Asuntos Jurídicos'!Q33</f>
        <v>5</v>
      </c>
      <c r="K32" s="56">
        <f>Administrativa!R33</f>
        <v>13</v>
      </c>
      <c r="L32" s="56">
        <f>'Órgano de Control y Vigilancia'!R33</f>
        <v>0</v>
      </c>
      <c r="M32" s="56">
        <f>'Dirección General'!Q33</f>
        <v>9</v>
      </c>
    </row>
    <row r="33" spans="2:13" x14ac:dyDescent="0.25">
      <c r="B33" s="151"/>
      <c r="C33" s="57" t="s">
        <v>153</v>
      </c>
      <c r="D33" s="56">
        <f>Sociodemográfica!R34</f>
        <v>0</v>
      </c>
      <c r="E33" s="56">
        <f>Económicofinanciera!R34</f>
        <v>0</v>
      </c>
      <c r="F33" s="56">
        <f>Geográficoambiental!R34</f>
        <v>1</v>
      </c>
      <c r="G33" s="56">
        <f>'Gobierno Seguridad y Justicia'!R34</f>
        <v>0</v>
      </c>
      <c r="H33" s="56">
        <f>'Tecnologías de Información'!R34</f>
        <v>0</v>
      </c>
      <c r="I33" s="56">
        <f>'Coordinación del Sistema'!R34</f>
        <v>10</v>
      </c>
      <c r="J33" s="56">
        <f>'Asuntos Jurídicos'!Q34</f>
        <v>0</v>
      </c>
      <c r="K33" s="56">
        <f>Administrativa!R34</f>
        <v>0</v>
      </c>
      <c r="L33" s="56">
        <f>'Órgano de Control y Vigilancia'!R34</f>
        <v>0</v>
      </c>
      <c r="M33" s="56">
        <f>'Dirección General'!Q34</f>
        <v>0</v>
      </c>
    </row>
    <row r="34" spans="2:13" x14ac:dyDescent="0.25">
      <c r="B34" s="151"/>
      <c r="C34" s="57" t="s">
        <v>192</v>
      </c>
      <c r="D34" s="56">
        <f>Sociodemográfica!R35</f>
        <v>0</v>
      </c>
      <c r="E34" s="56">
        <f>Económicofinanciera!R36</f>
        <v>0</v>
      </c>
      <c r="F34" s="56">
        <f>Geográficoambiental!R35</f>
        <v>57</v>
      </c>
      <c r="G34" s="56">
        <f>'Gobierno Seguridad y Justicia'!R36</f>
        <v>0</v>
      </c>
      <c r="H34" s="56">
        <f>'Tecnologías de Información'!R36</f>
        <v>0</v>
      </c>
      <c r="I34" s="56">
        <f>'Coordinación del Sistema'!R36</f>
        <v>0</v>
      </c>
      <c r="J34" s="56">
        <f>'Asuntos Jurídicos'!Q36</f>
        <v>0</v>
      </c>
      <c r="K34" s="56">
        <f>Administrativa!R36</f>
        <v>0</v>
      </c>
      <c r="L34" s="56">
        <f>'Órgano de Control y Vigilancia'!R36</f>
        <v>0</v>
      </c>
      <c r="M34" s="56">
        <f>'Dirección General'!Q35</f>
        <v>2</v>
      </c>
    </row>
    <row r="35" spans="2:13" x14ac:dyDescent="0.25">
      <c r="B35" s="152"/>
      <c r="C35" s="57" t="s">
        <v>171</v>
      </c>
      <c r="D35" s="56">
        <f>Sociodemográfica!R36</f>
        <v>0</v>
      </c>
      <c r="E35" s="56">
        <f>Económicofinanciera!R37</f>
        <v>3</v>
      </c>
      <c r="F35" s="56">
        <f>Geográficoambiental!R36</f>
        <v>0</v>
      </c>
      <c r="G35" s="56">
        <f>'Gobierno Seguridad y Justicia'!R37</f>
        <v>0</v>
      </c>
      <c r="H35" s="56">
        <f>'Tecnologías de Información'!R37</f>
        <v>0</v>
      </c>
      <c r="I35" s="56">
        <f>'Coordinación del Sistema'!R37</f>
        <v>0</v>
      </c>
      <c r="J35" s="56">
        <f>'Asuntos Jurídicos'!P37</f>
        <v>0</v>
      </c>
      <c r="K35" s="56">
        <f>Administrativa!R37</f>
        <v>0</v>
      </c>
      <c r="L35" s="56">
        <f>'Órgano de Control y Vigilancia'!R37</f>
        <v>0</v>
      </c>
      <c r="M35" s="56">
        <f>'Dirección General'!Q36</f>
        <v>0</v>
      </c>
    </row>
    <row r="36" spans="2:13" s="59" customFormat="1" ht="34.5" customHeight="1" x14ac:dyDescent="0.25">
      <c r="B36" s="157" t="s">
        <v>121</v>
      </c>
      <c r="C36" s="157"/>
      <c r="D36" s="62">
        <f t="shared" ref="D36:L36" si="3">SUM(D37:D41)</f>
        <v>6</v>
      </c>
      <c r="E36" s="62">
        <f t="shared" si="3"/>
        <v>3</v>
      </c>
      <c r="F36" s="62">
        <f t="shared" si="3"/>
        <v>19</v>
      </c>
      <c r="G36" s="62">
        <f t="shared" si="3"/>
        <v>0</v>
      </c>
      <c r="H36" s="62">
        <f t="shared" si="3"/>
        <v>0</v>
      </c>
      <c r="I36" s="62">
        <f t="shared" si="3"/>
        <v>0</v>
      </c>
      <c r="J36" s="62">
        <f t="shared" si="3"/>
        <v>63</v>
      </c>
      <c r="K36" s="62">
        <f t="shared" si="3"/>
        <v>5</v>
      </c>
      <c r="L36" s="62">
        <f t="shared" si="3"/>
        <v>0</v>
      </c>
      <c r="M36" s="62">
        <f>SUM(M37:M41)</f>
        <v>0</v>
      </c>
    </row>
    <row r="37" spans="2:13" ht="15" customHeight="1" x14ac:dyDescent="0.25">
      <c r="B37" s="150">
        <v>4</v>
      </c>
      <c r="C37" s="57" t="s">
        <v>174</v>
      </c>
      <c r="D37" s="56">
        <f>Sociodemográfica!R38</f>
        <v>0</v>
      </c>
      <c r="E37" s="56">
        <f>Económicofinanciera!R39</f>
        <v>3</v>
      </c>
      <c r="F37" s="56">
        <f>Geográficoambiental!R38</f>
        <v>0</v>
      </c>
      <c r="G37" s="56">
        <f>'Gobierno Seguridad y Justicia'!R39</f>
        <v>0</v>
      </c>
      <c r="H37" s="56">
        <f>'Tecnologías de Información'!R39</f>
        <v>0</v>
      </c>
      <c r="I37" s="56">
        <f>'Coordinación del Sistema'!R39</f>
        <v>0</v>
      </c>
      <c r="J37" s="56">
        <f>'Asuntos Jurídicos'!Q39</f>
        <v>0</v>
      </c>
      <c r="K37" s="56">
        <f>Administrativa!R39</f>
        <v>0</v>
      </c>
      <c r="L37" s="56">
        <f>'Órgano de Control y Vigilancia'!R39</f>
        <v>0</v>
      </c>
      <c r="M37" s="56">
        <f>'Dirección General'!Q38</f>
        <v>0</v>
      </c>
    </row>
    <row r="38" spans="2:13" ht="15" customHeight="1" x14ac:dyDescent="0.25">
      <c r="B38" s="151"/>
      <c r="C38" s="57" t="s">
        <v>173</v>
      </c>
      <c r="D38" s="56">
        <f>Sociodemográfica!R39</f>
        <v>0</v>
      </c>
      <c r="E38" s="56">
        <f>Económicofinanciera!R40</f>
        <v>0</v>
      </c>
      <c r="F38" s="56">
        <f>Geográficoambiental!R39</f>
        <v>0</v>
      </c>
      <c r="G38" s="56">
        <f>'Gobierno Seguridad y Justicia'!R40</f>
        <v>0</v>
      </c>
      <c r="H38" s="56">
        <f>'Tecnologías de Información'!R40</f>
        <v>0</v>
      </c>
      <c r="I38" s="56">
        <f>'Coordinación del Sistema'!R40</f>
        <v>0</v>
      </c>
      <c r="J38" s="56">
        <f>'Asuntos Jurídicos'!Q40</f>
        <v>0</v>
      </c>
      <c r="K38" s="56">
        <f>Administrativa!R40</f>
        <v>0</v>
      </c>
      <c r="L38" s="56">
        <f>'Órgano de Control y Vigilancia'!R40</f>
        <v>0</v>
      </c>
      <c r="M38" s="56">
        <f>'Dirección General'!Q39</f>
        <v>0</v>
      </c>
    </row>
    <row r="39" spans="2:13" x14ac:dyDescent="0.25">
      <c r="B39" s="151"/>
      <c r="C39" s="57" t="s">
        <v>172</v>
      </c>
      <c r="D39" s="56">
        <f>Sociodemográfica!R40</f>
        <v>2</v>
      </c>
      <c r="E39" s="56">
        <f>Económicofinanciera!R41</f>
        <v>0</v>
      </c>
      <c r="F39" s="56">
        <f>Geográficoambiental!R40</f>
        <v>8</v>
      </c>
      <c r="G39" s="56">
        <f>'Gobierno Seguridad y Justicia'!R41</f>
        <v>0</v>
      </c>
      <c r="H39" s="56">
        <f>'Tecnologías de Información'!R41</f>
        <v>0</v>
      </c>
      <c r="I39" s="56">
        <f>'Coordinación del Sistema'!R41</f>
        <v>0</v>
      </c>
      <c r="J39" s="56">
        <f>'Asuntos Jurídicos'!Q41</f>
        <v>0</v>
      </c>
      <c r="K39" s="56">
        <f>Administrativa!R41</f>
        <v>0</v>
      </c>
      <c r="L39" s="56">
        <f>'Órgano de Control y Vigilancia'!R41</f>
        <v>0</v>
      </c>
      <c r="M39" s="56">
        <f>'Dirección General'!Q40</f>
        <v>0</v>
      </c>
    </row>
    <row r="40" spans="2:13" x14ac:dyDescent="0.25">
      <c r="B40" s="151"/>
      <c r="C40" s="57" t="s">
        <v>146</v>
      </c>
      <c r="D40" s="56">
        <f>Sociodemográfica!R41</f>
        <v>0</v>
      </c>
      <c r="E40" s="56">
        <f>Económicofinanciera!R42</f>
        <v>0</v>
      </c>
      <c r="F40" s="56">
        <f>Geográficoambiental!R41</f>
        <v>10</v>
      </c>
      <c r="G40" s="56">
        <f>'Gobierno Seguridad y Justicia'!R42</f>
        <v>0</v>
      </c>
      <c r="H40" s="56">
        <f>'Tecnologías de Información'!R42</f>
        <v>0</v>
      </c>
      <c r="I40" s="56">
        <f>'Coordinación del Sistema'!R42</f>
        <v>0</v>
      </c>
      <c r="J40" s="56">
        <f>'Asuntos Jurídicos'!Q42</f>
        <v>0</v>
      </c>
      <c r="K40" s="56">
        <f>Administrativa!R42</f>
        <v>0</v>
      </c>
      <c r="L40" s="56">
        <f>'Órgano de Control y Vigilancia'!R42</f>
        <v>0</v>
      </c>
      <c r="M40" s="56">
        <f>'Dirección General'!Q41</f>
        <v>0</v>
      </c>
    </row>
    <row r="41" spans="2:13" x14ac:dyDescent="0.25">
      <c r="B41" s="152"/>
      <c r="C41" s="57" t="s">
        <v>175</v>
      </c>
      <c r="D41" s="56">
        <f>Sociodemográfica!R42</f>
        <v>4</v>
      </c>
      <c r="E41" s="56">
        <f>Económicofinanciera!R43</f>
        <v>0</v>
      </c>
      <c r="F41" s="56">
        <f>Geográficoambiental!R42</f>
        <v>1</v>
      </c>
      <c r="G41" s="56">
        <f>'Gobierno Seguridad y Justicia'!R43</f>
        <v>0</v>
      </c>
      <c r="H41" s="56">
        <f>'Tecnologías de Información'!R43</f>
        <v>0</v>
      </c>
      <c r="I41" s="56">
        <f>'Coordinación del Sistema'!R43</f>
        <v>0</v>
      </c>
      <c r="J41" s="56">
        <f>'Asuntos Jurídicos'!P43</f>
        <v>63</v>
      </c>
      <c r="K41" s="56">
        <f>Administrativa!R43</f>
        <v>5</v>
      </c>
      <c r="L41" s="56">
        <f>'Órgano de Control y Vigilancia'!R43</f>
        <v>0</v>
      </c>
      <c r="M41" s="56">
        <f>'Dirección General'!Q42</f>
        <v>0</v>
      </c>
    </row>
    <row r="42" spans="2:13" s="59" customFormat="1" ht="34.5" customHeight="1" x14ac:dyDescent="0.25">
      <c r="B42" s="157" t="s">
        <v>168</v>
      </c>
      <c r="C42" s="157"/>
      <c r="D42" s="62">
        <f t="shared" ref="D42:L42" si="4">SUM(D43:D54)</f>
        <v>96</v>
      </c>
      <c r="E42" s="62">
        <f t="shared" si="4"/>
        <v>121</v>
      </c>
      <c r="F42" s="62">
        <f t="shared" si="4"/>
        <v>138</v>
      </c>
      <c r="G42" s="62">
        <f t="shared" si="4"/>
        <v>21</v>
      </c>
      <c r="H42" s="62">
        <f t="shared" si="4"/>
        <v>684</v>
      </c>
      <c r="I42" s="62">
        <f t="shared" si="4"/>
        <v>33</v>
      </c>
      <c r="J42" s="62">
        <f t="shared" si="4"/>
        <v>49</v>
      </c>
      <c r="K42" s="62">
        <f t="shared" si="4"/>
        <v>110</v>
      </c>
      <c r="L42" s="62">
        <f t="shared" si="4"/>
        <v>1</v>
      </c>
      <c r="M42" s="62">
        <f>SUM(M43:M54)</f>
        <v>201</v>
      </c>
    </row>
    <row r="43" spans="2:13" x14ac:dyDescent="0.25">
      <c r="B43" s="150">
        <v>5</v>
      </c>
      <c r="C43" s="57" t="s">
        <v>176</v>
      </c>
      <c r="D43" s="56">
        <f>Sociodemográfica!R44</f>
        <v>0</v>
      </c>
      <c r="E43" s="56">
        <f>Económicofinanciera!R45</f>
        <v>0</v>
      </c>
      <c r="F43" s="56">
        <f>Geográficoambiental!R44</f>
        <v>0</v>
      </c>
      <c r="G43" s="56">
        <f>'Gobierno Seguridad y Justicia'!R45</f>
        <v>0</v>
      </c>
      <c r="H43" s="56">
        <f>'Tecnologías de Información'!R45</f>
        <v>0</v>
      </c>
      <c r="I43" s="56">
        <f>'Coordinación del Sistema'!R45</f>
        <v>0</v>
      </c>
      <c r="J43" s="56">
        <f>'Asuntos Jurídicos'!Q45</f>
        <v>5</v>
      </c>
      <c r="K43" s="56">
        <f>Administrativa!R45</f>
        <v>0</v>
      </c>
      <c r="L43" s="56">
        <f>'Órgano de Control y Vigilancia'!R45</f>
        <v>0</v>
      </c>
      <c r="M43" s="56">
        <f>'Dirección General'!Q44</f>
        <v>0</v>
      </c>
    </row>
    <row r="44" spans="2:13" x14ac:dyDescent="0.25">
      <c r="B44" s="151"/>
      <c r="C44" s="57" t="s">
        <v>180</v>
      </c>
      <c r="D44" s="56">
        <f>Sociodemográfica!R45</f>
        <v>0</v>
      </c>
      <c r="E44" s="56">
        <f>Económicofinanciera!R46</f>
        <v>0</v>
      </c>
      <c r="F44" s="56">
        <f>Geográficoambiental!R45</f>
        <v>0</v>
      </c>
      <c r="G44" s="56">
        <f>'Gobierno Seguridad y Justicia'!R46</f>
        <v>0</v>
      </c>
      <c r="H44" s="56">
        <f>'Tecnologías de Información'!R46</f>
        <v>0</v>
      </c>
      <c r="I44" s="56">
        <f>'Coordinación del Sistema'!R46</f>
        <v>0</v>
      </c>
      <c r="J44" s="56">
        <f>'Asuntos Jurídicos'!Q46</f>
        <v>14</v>
      </c>
      <c r="K44" s="56">
        <f>Administrativa!R46</f>
        <v>0</v>
      </c>
      <c r="L44" s="56">
        <f>'Órgano de Control y Vigilancia'!R46</f>
        <v>0</v>
      </c>
      <c r="M44" s="56">
        <f>'Dirección General'!Q45</f>
        <v>0</v>
      </c>
    </row>
    <row r="45" spans="2:13" x14ac:dyDescent="0.25">
      <c r="B45" s="151"/>
      <c r="C45" s="57" t="s">
        <v>181</v>
      </c>
      <c r="D45" s="56">
        <f>Sociodemográfica!R46</f>
        <v>0</v>
      </c>
      <c r="E45" s="56">
        <f>Económicofinanciera!R47</f>
        <v>0</v>
      </c>
      <c r="F45" s="56">
        <f>Geográficoambiental!R46</f>
        <v>0</v>
      </c>
      <c r="G45" s="56">
        <f>'Gobierno Seguridad y Justicia'!R47</f>
        <v>0</v>
      </c>
      <c r="H45" s="56">
        <f>'Tecnologías de Información'!R47</f>
        <v>0</v>
      </c>
      <c r="I45" s="56">
        <f>'Coordinación del Sistema'!R47</f>
        <v>0</v>
      </c>
      <c r="J45" s="56">
        <f>'Asuntos Jurídicos'!Q47</f>
        <v>0</v>
      </c>
      <c r="K45" s="56">
        <f>Administrativa!R47</f>
        <v>3</v>
      </c>
      <c r="L45" s="56">
        <f>'Órgano de Control y Vigilancia'!R47</f>
        <v>0</v>
      </c>
      <c r="M45" s="56">
        <f>'Dirección General'!Q46</f>
        <v>0</v>
      </c>
    </row>
    <row r="46" spans="2:13" x14ac:dyDescent="0.25">
      <c r="B46" s="151"/>
      <c r="C46" s="57" t="s">
        <v>179</v>
      </c>
      <c r="D46" s="56">
        <f>Sociodemográfica!R47</f>
        <v>0</v>
      </c>
      <c r="E46" s="56">
        <f>Económicofinanciera!R48</f>
        <v>0</v>
      </c>
      <c r="F46" s="56">
        <f>Geográficoambiental!R47</f>
        <v>0</v>
      </c>
      <c r="G46" s="56">
        <f>'Gobierno Seguridad y Justicia'!R48</f>
        <v>0</v>
      </c>
      <c r="H46" s="56">
        <f>'Tecnologías de Información'!R48</f>
        <v>0</v>
      </c>
      <c r="I46" s="56">
        <f>'Coordinación del Sistema'!R48</f>
        <v>0</v>
      </c>
      <c r="J46" s="56">
        <f>'Asuntos Jurídicos'!Q48</f>
        <v>3</v>
      </c>
      <c r="K46" s="56">
        <f>Administrativa!R48</f>
        <v>2</v>
      </c>
      <c r="L46" s="56">
        <f>'Órgano de Control y Vigilancia'!R48</f>
        <v>0</v>
      </c>
      <c r="M46" s="56">
        <f>'Dirección General'!Q47</f>
        <v>0</v>
      </c>
    </row>
    <row r="47" spans="2:13" x14ac:dyDescent="0.25">
      <c r="B47" s="151"/>
      <c r="C47" s="57" t="s">
        <v>182</v>
      </c>
      <c r="D47" s="56">
        <f>Sociodemográfica!R48</f>
        <v>0</v>
      </c>
      <c r="E47" s="56">
        <f>Económicofinanciera!R49</f>
        <v>0</v>
      </c>
      <c r="F47" s="56">
        <f>Geográficoambiental!R48</f>
        <v>0</v>
      </c>
      <c r="G47" s="56">
        <f>'Gobierno Seguridad y Justicia'!R49</f>
        <v>0</v>
      </c>
      <c r="H47" s="56">
        <f>'Tecnologías de Información'!R49</f>
        <v>0</v>
      </c>
      <c r="I47" s="56">
        <f>'Coordinación del Sistema'!R49</f>
        <v>0</v>
      </c>
      <c r="J47" s="56">
        <f>'Asuntos Jurídicos'!Q49</f>
        <v>0</v>
      </c>
      <c r="K47" s="56">
        <f>Administrativa!R49</f>
        <v>11</v>
      </c>
      <c r="L47" s="56">
        <f>'Órgano de Control y Vigilancia'!R49</f>
        <v>0</v>
      </c>
      <c r="M47" s="56">
        <f>'Dirección General'!Q48</f>
        <v>13</v>
      </c>
    </row>
    <row r="48" spans="2:13" x14ac:dyDescent="0.25">
      <c r="B48" s="151"/>
      <c r="C48" s="57" t="s">
        <v>183</v>
      </c>
      <c r="D48" s="56">
        <f>Sociodemográfica!R49</f>
        <v>0</v>
      </c>
      <c r="E48" s="56">
        <f>Económicofinanciera!R50</f>
        <v>0</v>
      </c>
      <c r="F48" s="56">
        <f>Geográficoambiental!R49</f>
        <v>0</v>
      </c>
      <c r="G48" s="56">
        <f>'Gobierno Seguridad y Justicia'!R50</f>
        <v>0</v>
      </c>
      <c r="H48" s="56">
        <f>'Tecnologías de Información'!R50</f>
        <v>475</v>
      </c>
      <c r="I48" s="56">
        <f>'Coordinación del Sistema'!R50</f>
        <v>0</v>
      </c>
      <c r="J48" s="56">
        <f>'Asuntos Jurídicos'!Q50</f>
        <v>0</v>
      </c>
      <c r="K48" s="56">
        <f>Administrativa!R50</f>
        <v>0</v>
      </c>
      <c r="L48" s="56">
        <f>'Órgano de Control y Vigilancia'!R50</f>
        <v>0</v>
      </c>
      <c r="M48" s="56">
        <f>'Dirección General'!Q49</f>
        <v>0</v>
      </c>
    </row>
    <row r="49" spans="2:13" x14ac:dyDescent="0.25">
      <c r="B49" s="151"/>
      <c r="C49" s="57" t="s">
        <v>169</v>
      </c>
      <c r="D49" s="56">
        <f>Sociodemográfica!R50</f>
        <v>0</v>
      </c>
      <c r="E49" s="56">
        <f>Económicofinanciera!R51</f>
        <v>0</v>
      </c>
      <c r="F49" s="56">
        <f>Geográficoambiental!R50</f>
        <v>0</v>
      </c>
      <c r="G49" s="56">
        <f>'Gobierno Seguridad y Justicia'!R51</f>
        <v>0</v>
      </c>
      <c r="H49" s="56">
        <f>'Tecnologías de Información'!R51</f>
        <v>140</v>
      </c>
      <c r="I49" s="56">
        <f>'Coordinación del Sistema'!R51</f>
        <v>0</v>
      </c>
      <c r="J49" s="56">
        <f>'Asuntos Jurídicos'!Q51</f>
        <v>0</v>
      </c>
      <c r="K49" s="56">
        <f>Administrativa!R51</f>
        <v>0</v>
      </c>
      <c r="L49" s="56">
        <f>'Órgano de Control y Vigilancia'!R51</f>
        <v>0</v>
      </c>
      <c r="M49" s="56">
        <f>'Dirección General'!Q50</f>
        <v>0</v>
      </c>
    </row>
    <row r="50" spans="2:13" x14ac:dyDescent="0.25">
      <c r="B50" s="151"/>
      <c r="C50" s="57" t="s">
        <v>170</v>
      </c>
      <c r="D50" s="56">
        <f>Sociodemográfica!R51</f>
        <v>0</v>
      </c>
      <c r="E50" s="56">
        <f>Económicofinanciera!R52</f>
        <v>0</v>
      </c>
      <c r="F50" s="56">
        <f>Geográficoambiental!R51</f>
        <v>0</v>
      </c>
      <c r="G50" s="56">
        <f>'Gobierno Seguridad y Justicia'!R52</f>
        <v>0</v>
      </c>
      <c r="H50" s="56">
        <f>'Tecnologías de Información'!R52</f>
        <v>0</v>
      </c>
      <c r="I50" s="56">
        <f>'Coordinación del Sistema'!R52</f>
        <v>0</v>
      </c>
      <c r="J50" s="56">
        <f>'Asuntos Jurídicos'!Q52</f>
        <v>0</v>
      </c>
      <c r="K50" s="56">
        <f>Administrativa!R52</f>
        <v>0</v>
      </c>
      <c r="L50" s="56">
        <f>'Órgano de Control y Vigilancia'!R52</f>
        <v>0</v>
      </c>
      <c r="M50" s="56">
        <f>'Dirección General'!Q51</f>
        <v>0</v>
      </c>
    </row>
    <row r="51" spans="2:13" x14ac:dyDescent="0.25">
      <c r="B51" s="151"/>
      <c r="C51" s="57" t="s">
        <v>177</v>
      </c>
      <c r="D51" s="56">
        <f>Sociodemográfica!R52</f>
        <v>0</v>
      </c>
      <c r="E51" s="56">
        <f>Económicofinanciera!R53</f>
        <v>120</v>
      </c>
      <c r="F51" s="56">
        <f>Geográficoambiental!R52</f>
        <v>0</v>
      </c>
      <c r="G51" s="56">
        <f>'Gobierno Seguridad y Justicia'!R53</f>
        <v>20</v>
      </c>
      <c r="H51" s="56">
        <f>'Tecnologías de Información'!R53</f>
        <v>68</v>
      </c>
      <c r="I51" s="56">
        <f>'Coordinación del Sistema'!R53</f>
        <v>32</v>
      </c>
      <c r="J51" s="56">
        <f>'Asuntos Jurídicos'!Q53</f>
        <v>26</v>
      </c>
      <c r="K51" s="56">
        <f>Administrativa!R53</f>
        <v>63</v>
      </c>
      <c r="L51" s="56">
        <f>'Órgano de Control y Vigilancia'!R53</f>
        <v>0</v>
      </c>
      <c r="M51" s="56">
        <f>'Dirección General'!Q52</f>
        <v>0</v>
      </c>
    </row>
    <row r="52" spans="2:13" ht="15.75" customHeight="1" x14ac:dyDescent="0.25">
      <c r="B52" s="151"/>
      <c r="C52" s="57" t="s">
        <v>184</v>
      </c>
      <c r="D52" s="56">
        <f>Sociodemográfica!R53</f>
        <v>96</v>
      </c>
      <c r="E52" s="56">
        <f>Económicofinanciera!R54</f>
        <v>0</v>
      </c>
      <c r="F52" s="56">
        <f>Geográficoambiental!R53</f>
        <v>138</v>
      </c>
      <c r="G52" s="56">
        <f>'Gobierno Seguridad y Justicia'!R54</f>
        <v>0</v>
      </c>
      <c r="H52" s="56">
        <f>'Tecnologías de Información'!R54</f>
        <v>0</v>
      </c>
      <c r="I52" s="56">
        <f>'Coordinación del Sistema'!R54</f>
        <v>0</v>
      </c>
      <c r="J52" s="56">
        <f>'Asuntos Jurídicos'!Q54</f>
        <v>0</v>
      </c>
      <c r="K52" s="56">
        <f>Administrativa!R54</f>
        <v>30</v>
      </c>
      <c r="L52" s="56">
        <f>'Órgano de Control y Vigilancia'!R54</f>
        <v>0</v>
      </c>
      <c r="M52" s="56">
        <f>'Dirección General'!Q53</f>
        <v>184</v>
      </c>
    </row>
    <row r="53" spans="2:13" x14ac:dyDescent="0.25">
      <c r="B53" s="151"/>
      <c r="C53" s="57" t="s">
        <v>154</v>
      </c>
      <c r="D53" s="56">
        <f>Sociodemográfica!R54</f>
        <v>0</v>
      </c>
      <c r="E53" s="56">
        <f>Económicofinanciera!R55</f>
        <v>0</v>
      </c>
      <c r="F53" s="56">
        <f>Geográficoambiental!R54</f>
        <v>0</v>
      </c>
      <c r="G53" s="56">
        <f>'Gobierno Seguridad y Justicia'!R55</f>
        <v>0</v>
      </c>
      <c r="H53" s="56">
        <f>'Tecnologías de Información'!R55</f>
        <v>0</v>
      </c>
      <c r="I53" s="56">
        <f>'Coordinación del Sistema'!R55</f>
        <v>0</v>
      </c>
      <c r="J53" s="56">
        <f>'Asuntos Jurídicos'!Q55</f>
        <v>0</v>
      </c>
      <c r="K53" s="56">
        <f>Administrativa!R55</f>
        <v>0</v>
      </c>
      <c r="L53" s="56">
        <f>'Órgano de Control y Vigilancia'!R55</f>
        <v>0</v>
      </c>
      <c r="M53" s="56">
        <f>'Dirección General'!Q54</f>
        <v>3</v>
      </c>
    </row>
    <row r="54" spans="2:13" x14ac:dyDescent="0.25">
      <c r="B54" s="152"/>
      <c r="C54" s="57" t="s">
        <v>178</v>
      </c>
      <c r="D54" s="56">
        <f>Sociodemográfica!R55</f>
        <v>0</v>
      </c>
      <c r="E54" s="56">
        <f>Económicofinanciera!R56</f>
        <v>1</v>
      </c>
      <c r="F54" s="56">
        <f>Geográficoambiental!R55</f>
        <v>0</v>
      </c>
      <c r="G54" s="56">
        <f>'Gobierno Seguridad y Justicia'!R56</f>
        <v>1</v>
      </c>
      <c r="H54" s="56">
        <f>'Tecnologías de Información'!R56</f>
        <v>1</v>
      </c>
      <c r="I54" s="56">
        <f>'Coordinación del Sistema'!R56</f>
        <v>1</v>
      </c>
      <c r="J54" s="56">
        <f>'Asuntos Jurídicos'!Q56</f>
        <v>1</v>
      </c>
      <c r="K54" s="56">
        <f>Administrativa!R56</f>
        <v>1</v>
      </c>
      <c r="L54" s="56">
        <f>'Órgano de Control y Vigilancia'!R56</f>
        <v>1</v>
      </c>
      <c r="M54" s="56">
        <f>'Dirección General'!Q55</f>
        <v>1</v>
      </c>
    </row>
    <row r="55" spans="2:13" x14ac:dyDescent="0.25">
      <c r="C55" s="45"/>
    </row>
  </sheetData>
  <mergeCells count="11">
    <mergeCell ref="B43:B54"/>
    <mergeCell ref="B1:C1"/>
    <mergeCell ref="B2:C2"/>
    <mergeCell ref="B8:C8"/>
    <mergeCell ref="B16:C16"/>
    <mergeCell ref="B42:C42"/>
    <mergeCell ref="B36:C36"/>
    <mergeCell ref="B3:B7"/>
    <mergeCell ref="B9:B15"/>
    <mergeCell ref="B17:B35"/>
    <mergeCell ref="B37:B4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B1:T56"/>
  <sheetViews>
    <sheetView topLeftCell="A31" zoomScale="70" zoomScaleNormal="70" workbookViewId="0">
      <selection activeCell="B1" sqref="B1:G36"/>
    </sheetView>
  </sheetViews>
  <sheetFormatPr baseColWidth="10" defaultRowHeight="15" x14ac:dyDescent="0.25"/>
  <cols>
    <col min="1" max="1" width="3.7109375" style="45" customWidth="1"/>
    <col min="2" max="2" width="8.7109375" style="47" customWidth="1"/>
    <col min="3" max="3" width="72.5703125" style="46" customWidth="1"/>
    <col min="4" max="15" width="13.7109375" style="3" customWidth="1"/>
    <col min="16" max="16" width="17.42578125" style="3" customWidth="1"/>
    <col min="17" max="18" width="13.7109375" style="3" customWidth="1"/>
    <col min="19" max="16384" width="11.42578125" style="45"/>
  </cols>
  <sheetData>
    <row r="1" spans="2:19" s="47" customFormat="1" ht="74.25" customHeight="1" thickBot="1" x14ac:dyDescent="0.3">
      <c r="B1" s="162" t="s">
        <v>186</v>
      </c>
      <c r="C1" s="163"/>
      <c r="D1" s="147" t="s">
        <v>8</v>
      </c>
      <c r="E1" s="148"/>
      <c r="F1" s="147" t="s">
        <v>9</v>
      </c>
      <c r="G1" s="148"/>
      <c r="H1" s="147" t="s">
        <v>10</v>
      </c>
      <c r="I1" s="148"/>
      <c r="J1" s="147" t="s">
        <v>11</v>
      </c>
      <c r="K1" s="148"/>
      <c r="L1" s="147" t="s">
        <v>12</v>
      </c>
      <c r="M1" s="148"/>
      <c r="N1" s="147" t="s">
        <v>13</v>
      </c>
      <c r="O1" s="148"/>
      <c r="P1" s="147" t="s">
        <v>14</v>
      </c>
      <c r="Q1" s="149"/>
      <c r="R1" s="148"/>
    </row>
    <row r="2" spans="2:19" s="47" customFormat="1" ht="74.25" customHeight="1" x14ac:dyDescent="0.25">
      <c r="B2" s="164"/>
      <c r="C2" s="165"/>
      <c r="D2" s="10" t="s">
        <v>39</v>
      </c>
      <c r="E2" s="11" t="s">
        <v>40</v>
      </c>
      <c r="F2" s="10" t="s">
        <v>39</v>
      </c>
      <c r="G2" s="11" t="s">
        <v>40</v>
      </c>
      <c r="H2" s="10" t="s">
        <v>39</v>
      </c>
      <c r="I2" s="11" t="s">
        <v>40</v>
      </c>
      <c r="J2" s="10" t="s">
        <v>39</v>
      </c>
      <c r="K2" s="11" t="s">
        <v>40</v>
      </c>
      <c r="L2" s="10" t="s">
        <v>39</v>
      </c>
      <c r="M2" s="11" t="s">
        <v>40</v>
      </c>
      <c r="N2" s="10" t="s">
        <v>39</v>
      </c>
      <c r="O2" s="11" t="s">
        <v>40</v>
      </c>
      <c r="P2" s="12" t="s">
        <v>41</v>
      </c>
      <c r="Q2" s="13" t="s">
        <v>42</v>
      </c>
      <c r="R2" s="11" t="s">
        <v>40</v>
      </c>
      <c r="S2" s="47" t="s">
        <v>196</v>
      </c>
    </row>
    <row r="3" spans="2:19" s="59" customFormat="1" ht="34.5" customHeight="1" x14ac:dyDescent="0.25">
      <c r="B3" s="155" t="s">
        <v>124</v>
      </c>
      <c r="C3" s="161"/>
      <c r="D3" s="134">
        <f>SUM(D4,D5,D6,D7,D8)</f>
        <v>4</v>
      </c>
      <c r="E3" s="134">
        <f t="shared" ref="E3" si="0">SUM(E4,E5,E6,E7,E8,E9,E10,E11,E12,E13,E14,E15)</f>
        <v>5</v>
      </c>
      <c r="F3" s="134">
        <f t="shared" ref="F3" si="1">SUM(F4,F5,F6,F7,F8,F9,F10,F11,F12,F13,F14,F15)</f>
        <v>5</v>
      </c>
      <c r="G3" s="134">
        <f t="shared" ref="G3" si="2">SUM(G4,G5,G6,G7,G8,G9,G10,G11,G12,G13,G14,G15)</f>
        <v>6</v>
      </c>
      <c r="H3" s="134">
        <f t="shared" ref="H3" si="3">SUM(H4,H5,H6,H7,H8,H9,H10,H11,H12,H13,H14,H15)</f>
        <v>5</v>
      </c>
      <c r="I3" s="134">
        <f t="shared" ref="I3" si="4">SUM(I4,I5,I6,I7,I8,I9,I10,I11,I12,I13,I14,I15)</f>
        <v>21</v>
      </c>
      <c r="J3" s="134">
        <f t="shared" ref="J3" si="5">SUM(J4,J5,J6,J7,J8,J9,J10,J11,J12,J13,J14,J15)</f>
        <v>3</v>
      </c>
      <c r="K3" s="134">
        <f t="shared" ref="K3" si="6">SUM(K4,K5,K6,K7,K8,K9,K10,K11,K12,K13,K14,K15)</f>
        <v>0</v>
      </c>
      <c r="L3" s="134">
        <f t="shared" ref="L3" si="7">SUM(L4,L5,L6,L7,L8,L9,L10,L11,L12,L13,L14,L15)</f>
        <v>6</v>
      </c>
      <c r="M3" s="134">
        <f t="shared" ref="M3" si="8">SUM(M4,M5,M6,M7,M8,M9,M10,M11,M12,M13,M14,M15)</f>
        <v>0</v>
      </c>
      <c r="N3" s="134">
        <f t="shared" ref="N3" si="9">SUM(N4,N5,N6,N7,N8,N9,N10,N11,N12,N13,N14,N15)</f>
        <v>4</v>
      </c>
      <c r="O3" s="134">
        <f t="shared" ref="O3" si="10">SUM(O4,O5,O6,O7,O8,O9,O10,O11,O12,O13,O14,O15)</f>
        <v>0</v>
      </c>
      <c r="P3" s="132">
        <f>SUM(P4,P5,P6,P7,P8)</f>
        <v>21</v>
      </c>
      <c r="Q3" s="132">
        <f t="shared" ref="Q3:R3" si="11">SUM(Q4,Q5,Q6,Q7,Q8)</f>
        <v>22</v>
      </c>
      <c r="R3" s="132">
        <f t="shared" si="11"/>
        <v>38</v>
      </c>
    </row>
    <row r="4" spans="2:19" x14ac:dyDescent="0.25">
      <c r="B4" s="158">
        <v>1</v>
      </c>
      <c r="C4" s="57" t="s">
        <v>167</v>
      </c>
      <c r="D4" s="26">
        <v>0</v>
      </c>
      <c r="E4" s="26">
        <v>0</v>
      </c>
      <c r="F4" s="26">
        <v>0</v>
      </c>
      <c r="G4" s="26">
        <v>0</v>
      </c>
      <c r="H4" s="26">
        <v>0</v>
      </c>
      <c r="I4" s="26">
        <v>0</v>
      </c>
      <c r="J4" s="26">
        <v>0</v>
      </c>
      <c r="K4" s="26">
        <v>0</v>
      </c>
      <c r="L4" s="26">
        <v>0</v>
      </c>
      <c r="M4" s="26">
        <v>0</v>
      </c>
      <c r="N4" s="26">
        <v>0</v>
      </c>
      <c r="O4" s="26">
        <v>0</v>
      </c>
      <c r="P4" s="26">
        <f>SUM(D4,F4,H4,J4,L4,N4)</f>
        <v>0</v>
      </c>
      <c r="Q4" s="101">
        <f>SUM(O4,M4,K4,I4,G4,E4)</f>
        <v>0</v>
      </c>
      <c r="R4" s="102">
        <f>(SUM(P4,N4,L4,J4,H4,F4))</f>
        <v>0</v>
      </c>
    </row>
    <row r="5" spans="2:19" x14ac:dyDescent="0.25">
      <c r="B5" s="159"/>
      <c r="C5" s="125" t="s">
        <v>125</v>
      </c>
      <c r="D5" s="121">
        <v>2</v>
      </c>
      <c r="E5" s="121">
        <v>0</v>
      </c>
      <c r="F5" s="121">
        <v>0</v>
      </c>
      <c r="G5" s="121">
        <v>0</v>
      </c>
      <c r="H5" s="121">
        <v>1</v>
      </c>
      <c r="I5" s="121">
        <v>1</v>
      </c>
      <c r="J5" s="121">
        <v>2</v>
      </c>
      <c r="K5" s="121">
        <v>0</v>
      </c>
      <c r="L5" s="121">
        <v>2</v>
      </c>
      <c r="M5" s="121">
        <v>0</v>
      </c>
      <c r="N5" s="121">
        <v>2</v>
      </c>
      <c r="O5" s="121">
        <v>0</v>
      </c>
      <c r="P5" s="121">
        <f t="shared" ref="P5:P8" si="12">SUM(D5,F5,H5,J5,L5,N5)</f>
        <v>9</v>
      </c>
      <c r="Q5" s="127">
        <f t="shared" ref="Q5:Q8" si="13">SUM(O5,M5,K5,I5,G5,E5)</f>
        <v>1</v>
      </c>
      <c r="R5" s="128">
        <f t="shared" ref="R5:R8" si="14">(SUM(P5,N5,L5,J5,H5,F5))</f>
        <v>16</v>
      </c>
    </row>
    <row r="6" spans="2:19" x14ac:dyDescent="0.25">
      <c r="B6" s="159"/>
      <c r="C6" s="57" t="s">
        <v>126</v>
      </c>
      <c r="D6" s="4">
        <v>0</v>
      </c>
      <c r="E6" s="4">
        <v>0</v>
      </c>
      <c r="F6" s="4">
        <v>0</v>
      </c>
      <c r="G6" s="4">
        <v>0</v>
      </c>
      <c r="H6" s="4">
        <v>0</v>
      </c>
      <c r="I6" s="4">
        <v>0</v>
      </c>
      <c r="J6" s="4">
        <v>0</v>
      </c>
      <c r="K6" s="4">
        <v>0</v>
      </c>
      <c r="L6" s="4">
        <v>0</v>
      </c>
      <c r="M6" s="4">
        <v>0</v>
      </c>
      <c r="N6" s="4">
        <v>0</v>
      </c>
      <c r="O6" s="4">
        <v>0</v>
      </c>
      <c r="P6" s="4">
        <f t="shared" si="12"/>
        <v>0</v>
      </c>
      <c r="Q6" s="101">
        <f t="shared" si="13"/>
        <v>0</v>
      </c>
      <c r="R6" s="102">
        <f t="shared" si="14"/>
        <v>0</v>
      </c>
    </row>
    <row r="7" spans="2:19" x14ac:dyDescent="0.25">
      <c r="B7" s="159"/>
      <c r="C7" s="57" t="s">
        <v>127</v>
      </c>
      <c r="D7" s="4">
        <v>0</v>
      </c>
      <c r="E7" s="4">
        <v>0</v>
      </c>
      <c r="F7" s="4">
        <v>0</v>
      </c>
      <c r="G7" s="4">
        <v>0</v>
      </c>
      <c r="H7" s="4">
        <v>0</v>
      </c>
      <c r="I7" s="4">
        <v>0</v>
      </c>
      <c r="J7" s="4">
        <v>0</v>
      </c>
      <c r="K7" s="4">
        <v>0</v>
      </c>
      <c r="L7" s="4">
        <v>0</v>
      </c>
      <c r="M7" s="4">
        <v>0</v>
      </c>
      <c r="N7" s="4">
        <v>0</v>
      </c>
      <c r="O7" s="4">
        <v>0</v>
      </c>
      <c r="P7" s="4">
        <f t="shared" si="12"/>
        <v>0</v>
      </c>
      <c r="Q7" s="101">
        <f t="shared" si="13"/>
        <v>0</v>
      </c>
      <c r="R7" s="102">
        <f t="shared" si="14"/>
        <v>0</v>
      </c>
    </row>
    <row r="8" spans="2:19" x14ac:dyDescent="0.25">
      <c r="B8" s="160"/>
      <c r="C8" s="125" t="s">
        <v>128</v>
      </c>
      <c r="D8" s="121">
        <v>2</v>
      </c>
      <c r="E8" s="121">
        <v>1</v>
      </c>
      <c r="F8" s="121">
        <v>3</v>
      </c>
      <c r="G8" s="121">
        <f>1+1</f>
        <v>2</v>
      </c>
      <c r="H8" s="121">
        <v>2</v>
      </c>
      <c r="I8" s="121">
        <v>18</v>
      </c>
      <c r="J8" s="121">
        <v>1</v>
      </c>
      <c r="K8" s="121">
        <v>0</v>
      </c>
      <c r="L8" s="121">
        <v>2</v>
      </c>
      <c r="M8" s="121">
        <v>0</v>
      </c>
      <c r="N8" s="121">
        <v>2</v>
      </c>
      <c r="O8" s="121">
        <v>0</v>
      </c>
      <c r="P8" s="121">
        <f t="shared" si="12"/>
        <v>12</v>
      </c>
      <c r="Q8" s="127">
        <f t="shared" si="13"/>
        <v>21</v>
      </c>
      <c r="R8" s="128">
        <f t="shared" si="14"/>
        <v>22</v>
      </c>
    </row>
    <row r="9" spans="2:19" s="59" customFormat="1" ht="34.5" customHeight="1" x14ac:dyDescent="0.25">
      <c r="B9" s="155" t="s">
        <v>83</v>
      </c>
      <c r="C9" s="161"/>
      <c r="D9" s="132">
        <f>SUM(D10,D11,D12,D13,D14,D15,D16)</f>
        <v>1</v>
      </c>
      <c r="E9" s="132">
        <f t="shared" ref="E9" si="15">SUM(E10,E11,E12,E13,E14)</f>
        <v>2</v>
      </c>
      <c r="F9" s="132">
        <f t="shared" ref="F9:G9" si="16">SUM(F10,F11,F12,F13,F14)</f>
        <v>1</v>
      </c>
      <c r="G9" s="132">
        <f t="shared" si="16"/>
        <v>2</v>
      </c>
      <c r="H9" s="132">
        <f t="shared" ref="H9" si="17">SUM(H10,H11,H12,H13,H14)</f>
        <v>1</v>
      </c>
      <c r="I9" s="132">
        <f t="shared" ref="I9:J9" si="18">SUM(I10,I11,I12,I13,I14)</f>
        <v>1</v>
      </c>
      <c r="J9" s="132">
        <f t="shared" si="18"/>
        <v>0</v>
      </c>
      <c r="K9" s="132">
        <f t="shared" ref="K9" si="19">SUM(K10,K11,K12,K13,K14)</f>
        <v>0</v>
      </c>
      <c r="L9" s="132">
        <f t="shared" ref="L9:M9" si="20">SUM(L10,L11,L12,L13,L14)</f>
        <v>1</v>
      </c>
      <c r="M9" s="132">
        <f t="shared" si="20"/>
        <v>0</v>
      </c>
      <c r="N9" s="132">
        <f t="shared" ref="N9" si="21">SUM(N10,N11,N12,N13,N14)</f>
        <v>0</v>
      </c>
      <c r="O9" s="132">
        <f t="shared" ref="O9" si="22">SUM(O10,O11,O12,O13,O14)</f>
        <v>0</v>
      </c>
      <c r="P9" s="132">
        <f>SUM(P10,P11,P12,P13,P14)</f>
        <v>4</v>
      </c>
      <c r="Q9" s="132">
        <f t="shared" ref="Q9" si="23">SUM(Q10,Q11,Q12,Q13,Q14)</f>
        <v>5</v>
      </c>
      <c r="R9" s="132">
        <f t="shared" ref="R9" si="24">SUM(R10,R11,R12,R13,R14)</f>
        <v>7</v>
      </c>
    </row>
    <row r="10" spans="2:19" x14ac:dyDescent="0.25">
      <c r="B10" s="158">
        <v>2</v>
      </c>
      <c r="C10" s="125" t="s">
        <v>130</v>
      </c>
      <c r="D10" s="121">
        <v>1</v>
      </c>
      <c r="E10" s="121">
        <v>2</v>
      </c>
      <c r="F10" s="121">
        <v>1</v>
      </c>
      <c r="G10" s="121">
        <f>1+1</f>
        <v>2</v>
      </c>
      <c r="H10" s="121">
        <v>1</v>
      </c>
      <c r="I10" s="121">
        <v>1</v>
      </c>
      <c r="J10" s="121">
        <v>0</v>
      </c>
      <c r="K10" s="121">
        <v>0</v>
      </c>
      <c r="L10" s="121">
        <v>1</v>
      </c>
      <c r="M10" s="121">
        <v>0</v>
      </c>
      <c r="N10" s="121">
        <v>0</v>
      </c>
      <c r="O10" s="121">
        <v>0</v>
      </c>
      <c r="P10" s="126">
        <f t="shared" ref="P10:P16" si="25">SUM(D10,F10,H10,J10,L10,N10)</f>
        <v>4</v>
      </c>
      <c r="Q10" s="127">
        <f>SUM(O10,M10,K10,I10,G10,E10)</f>
        <v>5</v>
      </c>
      <c r="R10" s="128">
        <f>(SUM(P10,N10,L10,J10,H10,F10))</f>
        <v>7</v>
      </c>
    </row>
    <row r="11" spans="2:19" x14ac:dyDescent="0.25">
      <c r="B11" s="159"/>
      <c r="C11" s="57" t="s">
        <v>131</v>
      </c>
      <c r="D11" s="4">
        <v>0</v>
      </c>
      <c r="E11" s="4">
        <v>0</v>
      </c>
      <c r="F11" s="4">
        <v>0</v>
      </c>
      <c r="G11" s="4">
        <v>0</v>
      </c>
      <c r="H11" s="4">
        <v>0</v>
      </c>
      <c r="I11" s="4">
        <v>0</v>
      </c>
      <c r="J11" s="4">
        <v>0</v>
      </c>
      <c r="K11" s="4">
        <v>0</v>
      </c>
      <c r="L11" s="4">
        <v>0</v>
      </c>
      <c r="M11" s="4">
        <v>0</v>
      </c>
      <c r="N11" s="4">
        <v>0</v>
      </c>
      <c r="O11" s="4">
        <v>0</v>
      </c>
      <c r="P11" s="131">
        <f t="shared" si="25"/>
        <v>0</v>
      </c>
      <c r="Q11" s="101">
        <f t="shared" ref="Q11:Q14" si="26">SUM(O11,M11,K11,I11,G11,E11)</f>
        <v>0</v>
      </c>
      <c r="R11" s="102">
        <f t="shared" ref="R11:R14" si="27">(SUM(P11,N11,L11,J11,H11,F11))</f>
        <v>0</v>
      </c>
    </row>
    <row r="12" spans="2:19" x14ac:dyDescent="0.25">
      <c r="B12" s="159"/>
      <c r="C12" s="57" t="s">
        <v>132</v>
      </c>
      <c r="D12" s="4">
        <v>0</v>
      </c>
      <c r="E12" s="4">
        <v>0</v>
      </c>
      <c r="F12" s="4">
        <v>0</v>
      </c>
      <c r="G12" s="4">
        <v>0</v>
      </c>
      <c r="H12" s="4">
        <v>0</v>
      </c>
      <c r="I12" s="4">
        <v>0</v>
      </c>
      <c r="J12" s="4">
        <v>0</v>
      </c>
      <c r="K12" s="4">
        <v>0</v>
      </c>
      <c r="L12" s="4">
        <v>0</v>
      </c>
      <c r="M12" s="4">
        <v>0</v>
      </c>
      <c r="N12" s="4">
        <v>0</v>
      </c>
      <c r="O12" s="4">
        <v>0</v>
      </c>
      <c r="P12" s="131">
        <f t="shared" si="25"/>
        <v>0</v>
      </c>
      <c r="Q12" s="101">
        <f t="shared" si="26"/>
        <v>0</v>
      </c>
      <c r="R12" s="102">
        <f t="shared" si="27"/>
        <v>0</v>
      </c>
    </row>
    <row r="13" spans="2:19" x14ac:dyDescent="0.25">
      <c r="B13" s="159"/>
      <c r="C13" s="57" t="s">
        <v>133</v>
      </c>
      <c r="D13" s="4">
        <v>0</v>
      </c>
      <c r="E13" s="4">
        <v>0</v>
      </c>
      <c r="F13" s="4">
        <v>0</v>
      </c>
      <c r="G13" s="4">
        <v>0</v>
      </c>
      <c r="H13" s="4">
        <v>0</v>
      </c>
      <c r="I13" s="4">
        <v>0</v>
      </c>
      <c r="J13" s="4">
        <v>0</v>
      </c>
      <c r="K13" s="4">
        <v>0</v>
      </c>
      <c r="L13" s="4">
        <v>0</v>
      </c>
      <c r="M13" s="4">
        <v>0</v>
      </c>
      <c r="N13" s="4">
        <v>0</v>
      </c>
      <c r="O13" s="4">
        <v>0</v>
      </c>
      <c r="P13" s="131">
        <f t="shared" si="25"/>
        <v>0</v>
      </c>
      <c r="Q13" s="101">
        <f t="shared" si="26"/>
        <v>0</v>
      </c>
      <c r="R13" s="102">
        <f t="shared" si="27"/>
        <v>0</v>
      </c>
    </row>
    <row r="14" spans="2:19" x14ac:dyDescent="0.25">
      <c r="B14" s="159"/>
      <c r="C14" s="57" t="s">
        <v>134</v>
      </c>
      <c r="D14" s="4">
        <v>0</v>
      </c>
      <c r="E14" s="4">
        <v>0</v>
      </c>
      <c r="F14" s="4">
        <v>0</v>
      </c>
      <c r="G14" s="4">
        <v>0</v>
      </c>
      <c r="H14" s="4">
        <v>0</v>
      </c>
      <c r="I14" s="4">
        <v>0</v>
      </c>
      <c r="J14" s="4">
        <v>0</v>
      </c>
      <c r="K14" s="4">
        <v>0</v>
      </c>
      <c r="L14" s="4">
        <v>0</v>
      </c>
      <c r="M14" s="4">
        <v>0</v>
      </c>
      <c r="N14" s="4">
        <v>0</v>
      </c>
      <c r="O14" s="4">
        <v>0</v>
      </c>
      <c r="P14" s="131">
        <f t="shared" si="25"/>
        <v>0</v>
      </c>
      <c r="Q14" s="101">
        <f t="shared" si="26"/>
        <v>0</v>
      </c>
      <c r="R14" s="102">
        <f t="shared" si="27"/>
        <v>0</v>
      </c>
    </row>
    <row r="15" spans="2:19" x14ac:dyDescent="0.25">
      <c r="B15" s="159"/>
      <c r="C15" s="57" t="s">
        <v>135</v>
      </c>
      <c r="D15" s="4">
        <v>0</v>
      </c>
      <c r="E15" s="4">
        <v>0</v>
      </c>
      <c r="F15" s="4">
        <v>0</v>
      </c>
      <c r="G15" s="4">
        <v>0</v>
      </c>
      <c r="H15" s="4">
        <v>0</v>
      </c>
      <c r="I15" s="4">
        <v>0</v>
      </c>
      <c r="J15" s="4">
        <v>0</v>
      </c>
      <c r="K15" s="4">
        <v>0</v>
      </c>
      <c r="L15" s="4">
        <v>0</v>
      </c>
      <c r="M15" s="4">
        <v>0</v>
      </c>
      <c r="N15" s="4">
        <v>0</v>
      </c>
      <c r="O15" s="4">
        <v>0</v>
      </c>
      <c r="P15" s="131">
        <f t="shared" si="25"/>
        <v>0</v>
      </c>
      <c r="Q15" s="101">
        <f>SUM(O15,M15,K15,I15,G15,E15)</f>
        <v>0</v>
      </c>
      <c r="R15" s="102">
        <f>(SUM(P15,N15,L15,J15,H15,F15))</f>
        <v>0</v>
      </c>
    </row>
    <row r="16" spans="2:19" x14ac:dyDescent="0.25">
      <c r="B16" s="160"/>
      <c r="C16" s="57" t="s">
        <v>136</v>
      </c>
      <c r="D16" s="4">
        <v>0</v>
      </c>
      <c r="E16" s="4">
        <v>0</v>
      </c>
      <c r="F16" s="4">
        <v>0</v>
      </c>
      <c r="G16" s="4">
        <v>0</v>
      </c>
      <c r="H16" s="4">
        <v>0</v>
      </c>
      <c r="I16" s="4">
        <v>0</v>
      </c>
      <c r="J16" s="4">
        <v>0</v>
      </c>
      <c r="K16" s="4">
        <v>0</v>
      </c>
      <c r="L16" s="4">
        <v>0</v>
      </c>
      <c r="M16" s="4">
        <v>0</v>
      </c>
      <c r="N16" s="4">
        <v>0</v>
      </c>
      <c r="O16" s="4">
        <v>0</v>
      </c>
      <c r="P16" s="131">
        <f t="shared" si="25"/>
        <v>0</v>
      </c>
      <c r="Q16" s="101">
        <f t="shared" ref="Q16" si="28">SUM(O16,M16,K16,I16,G16,E16)</f>
        <v>0</v>
      </c>
      <c r="R16" s="102">
        <f t="shared" ref="R16" si="29">(SUM(P16,N16,L16,J16,H16,F16))</f>
        <v>0</v>
      </c>
    </row>
    <row r="17" spans="2:18" s="59" customFormat="1" ht="34.5" customHeight="1" x14ac:dyDescent="0.25">
      <c r="B17" s="155" t="s">
        <v>120</v>
      </c>
      <c r="C17" s="161"/>
      <c r="D17" s="134">
        <f>SUM(D18,D19,D20,D21,D22,D23,D24,D25,D26,D27,D28,D29,D30,D31,D32,D33,D34,D35,D36)</f>
        <v>12</v>
      </c>
      <c r="E17" s="134">
        <f t="shared" ref="E17" si="30">SUM(E18,E19,E20,E21,E22,E23,E24,E25,E26,E27,E28,E29)</f>
        <v>2</v>
      </c>
      <c r="F17" s="134">
        <f t="shared" ref="F17" si="31">SUM(F18,F19,F20,F21,F22,F23,F24,F25,F26,F27,F28,F29)</f>
        <v>10</v>
      </c>
      <c r="G17" s="134">
        <f t="shared" ref="G17" si="32">SUM(G18,G19,G20,G21,G22,G23,G24,G25,G26,G27,G28,G29)</f>
        <v>7</v>
      </c>
      <c r="H17" s="134">
        <f t="shared" ref="H17" si="33">SUM(H18,H19,H20,H21,H22,H23,H24,H25,H26,H27,H28,H29)</f>
        <v>6</v>
      </c>
      <c r="I17" s="134">
        <f t="shared" ref="I17" si="34">SUM(I18,I19,I20,I21,I22,I23,I24,I25,I26,I27,I28,I29)</f>
        <v>7</v>
      </c>
      <c r="J17" s="134">
        <f t="shared" ref="J17" si="35">SUM(J18,J19,J20,J21,J22,J23,J24,J25,J26,J27,J28,J29)</f>
        <v>13</v>
      </c>
      <c r="K17" s="134">
        <f t="shared" ref="K17" si="36">SUM(K18,K19,K20,K21,K22,K23,K24,K25,K26,K27,K28,K29)</f>
        <v>0</v>
      </c>
      <c r="L17" s="134">
        <f t="shared" ref="L17" si="37">SUM(L18,L19,L20,L21,L22,L23,L24,L25,L26,L27,L28,L29)</f>
        <v>11</v>
      </c>
      <c r="M17" s="134">
        <f t="shared" ref="M17" si="38">SUM(M18,M19,M20,M21,M22,M23,M24,M25,M26,M27,M28,M29)</f>
        <v>0</v>
      </c>
      <c r="N17" s="134">
        <f t="shared" ref="N17" si="39">SUM(N18,N19,N20,N21,N22,N23,N24,N25,N26,N27,N28,N29)</f>
        <v>6</v>
      </c>
      <c r="O17" s="134">
        <f t="shared" ref="O17" si="40">SUM(O18,O19,O20,O21,O22,O23,O24,O25,O26,O27,O28,O29)</f>
        <v>0</v>
      </c>
      <c r="P17" s="132">
        <f>SUM(P18,P19,P20,P21,P22)</f>
        <v>20</v>
      </c>
      <c r="Q17" s="132">
        <f t="shared" ref="Q17" si="41">SUM(Q18,Q19,Q20,Q21,Q22)</f>
        <v>3</v>
      </c>
      <c r="R17" s="132">
        <f t="shared" ref="R17" si="42">SUM(R18,R19,R20,R21,R22)</f>
        <v>40</v>
      </c>
    </row>
    <row r="18" spans="2:18" x14ac:dyDescent="0.25">
      <c r="B18" s="158">
        <v>3</v>
      </c>
      <c r="C18" s="125" t="s">
        <v>137</v>
      </c>
      <c r="D18" s="121">
        <v>0</v>
      </c>
      <c r="E18" s="121">
        <v>0</v>
      </c>
      <c r="F18" s="121">
        <v>5</v>
      </c>
      <c r="G18" s="121">
        <v>3</v>
      </c>
      <c r="H18" s="121">
        <v>0</v>
      </c>
      <c r="I18" s="121">
        <v>0</v>
      </c>
      <c r="J18" s="121">
        <v>0</v>
      </c>
      <c r="K18" s="121">
        <v>0</v>
      </c>
      <c r="L18" s="121">
        <v>0</v>
      </c>
      <c r="M18" s="121">
        <v>0</v>
      </c>
      <c r="N18" s="121">
        <v>0</v>
      </c>
      <c r="O18" s="121">
        <v>0</v>
      </c>
      <c r="P18" s="129">
        <f t="shared" ref="P18:P36" si="43">SUM(D18,F18,H18,J18,L18,N18)</f>
        <v>5</v>
      </c>
      <c r="Q18" s="127">
        <f>SUM(O18,M18,K18,I18,G18,E18)</f>
        <v>3</v>
      </c>
      <c r="R18" s="128">
        <f>(SUM(P18,N18,L18,J18,H18,F18))</f>
        <v>10</v>
      </c>
    </row>
    <row r="19" spans="2:18" x14ac:dyDescent="0.25">
      <c r="B19" s="159"/>
      <c r="C19" s="57" t="s">
        <v>138</v>
      </c>
      <c r="D19" s="26">
        <v>0</v>
      </c>
      <c r="E19" s="26">
        <v>0</v>
      </c>
      <c r="F19" s="26">
        <v>0</v>
      </c>
      <c r="G19" s="26">
        <v>0</v>
      </c>
      <c r="H19" s="26">
        <v>0</v>
      </c>
      <c r="I19" s="26">
        <v>0</v>
      </c>
      <c r="J19" s="26">
        <v>0</v>
      </c>
      <c r="K19" s="26">
        <v>0</v>
      </c>
      <c r="L19" s="26">
        <v>0</v>
      </c>
      <c r="M19" s="26">
        <v>0</v>
      </c>
      <c r="N19" s="26">
        <v>0</v>
      </c>
      <c r="O19" s="26">
        <v>0</v>
      </c>
      <c r="P19" s="130">
        <f t="shared" si="43"/>
        <v>0</v>
      </c>
      <c r="Q19" s="101">
        <f t="shared" ref="Q19:Q23" si="44">SUM(O19,M19,K19,I19,G19,E19)</f>
        <v>0</v>
      </c>
      <c r="R19" s="102">
        <f t="shared" ref="R19:R23" si="45">(SUM(P19,N19,L19,J19,H19,F19))</f>
        <v>0</v>
      </c>
    </row>
    <row r="20" spans="2:18" x14ac:dyDescent="0.25">
      <c r="B20" s="159"/>
      <c r="C20" s="125" t="s">
        <v>129</v>
      </c>
      <c r="D20" s="121">
        <v>0</v>
      </c>
      <c r="E20" s="121">
        <v>0</v>
      </c>
      <c r="F20" s="121">
        <v>0</v>
      </c>
      <c r="G20" s="121">
        <v>0</v>
      </c>
      <c r="H20" s="121">
        <v>0</v>
      </c>
      <c r="I20" s="121">
        <v>0</v>
      </c>
      <c r="J20" s="121">
        <v>8</v>
      </c>
      <c r="K20" s="121">
        <v>0</v>
      </c>
      <c r="L20" s="121">
        <v>6</v>
      </c>
      <c r="M20" s="121">
        <v>0</v>
      </c>
      <c r="N20" s="121">
        <v>1</v>
      </c>
      <c r="O20" s="121">
        <v>0</v>
      </c>
      <c r="P20" s="129">
        <f t="shared" si="43"/>
        <v>15</v>
      </c>
      <c r="Q20" s="127">
        <f t="shared" si="44"/>
        <v>0</v>
      </c>
      <c r="R20" s="128">
        <f t="shared" si="45"/>
        <v>30</v>
      </c>
    </row>
    <row r="21" spans="2:18" x14ac:dyDescent="0.25">
      <c r="B21" s="159"/>
      <c r="C21" s="57" t="s">
        <v>139</v>
      </c>
      <c r="D21" s="4">
        <v>0</v>
      </c>
      <c r="E21" s="4">
        <v>0</v>
      </c>
      <c r="F21" s="4">
        <v>0</v>
      </c>
      <c r="G21" s="4">
        <v>0</v>
      </c>
      <c r="H21" s="4">
        <v>0</v>
      </c>
      <c r="I21" s="4">
        <v>0</v>
      </c>
      <c r="J21" s="4">
        <v>0</v>
      </c>
      <c r="K21" s="4">
        <v>0</v>
      </c>
      <c r="L21" s="4">
        <v>0</v>
      </c>
      <c r="M21" s="4">
        <v>0</v>
      </c>
      <c r="N21" s="4">
        <v>0</v>
      </c>
      <c r="O21" s="4">
        <v>0</v>
      </c>
      <c r="P21" s="130">
        <f t="shared" si="43"/>
        <v>0</v>
      </c>
      <c r="Q21" s="101">
        <f t="shared" si="44"/>
        <v>0</v>
      </c>
      <c r="R21" s="102">
        <f t="shared" si="45"/>
        <v>0</v>
      </c>
    </row>
    <row r="22" spans="2:18" ht="14.25" customHeight="1" x14ac:dyDescent="0.25">
      <c r="B22" s="159"/>
      <c r="C22" s="57" t="s">
        <v>140</v>
      </c>
      <c r="D22" s="4">
        <v>0</v>
      </c>
      <c r="E22" s="4">
        <v>0</v>
      </c>
      <c r="F22" s="4">
        <v>0</v>
      </c>
      <c r="G22" s="4">
        <v>0</v>
      </c>
      <c r="H22" s="4">
        <v>0</v>
      </c>
      <c r="I22" s="4">
        <v>0</v>
      </c>
      <c r="J22" s="4">
        <v>0</v>
      </c>
      <c r="K22" s="4">
        <v>0</v>
      </c>
      <c r="L22" s="4">
        <v>0</v>
      </c>
      <c r="M22" s="4">
        <v>0</v>
      </c>
      <c r="N22" s="4">
        <v>0</v>
      </c>
      <c r="O22" s="4">
        <v>0</v>
      </c>
      <c r="P22" s="130">
        <f t="shared" si="43"/>
        <v>0</v>
      </c>
      <c r="Q22" s="101">
        <f t="shared" si="44"/>
        <v>0</v>
      </c>
      <c r="R22" s="102">
        <f t="shared" si="45"/>
        <v>0</v>
      </c>
    </row>
    <row r="23" spans="2:18" x14ac:dyDescent="0.25">
      <c r="B23" s="159"/>
      <c r="C23" s="57" t="s">
        <v>141</v>
      </c>
      <c r="D23" s="4">
        <v>0</v>
      </c>
      <c r="E23" s="4">
        <v>0</v>
      </c>
      <c r="F23" s="4">
        <v>0</v>
      </c>
      <c r="G23" s="4">
        <v>0</v>
      </c>
      <c r="H23" s="4">
        <v>0</v>
      </c>
      <c r="I23" s="4">
        <v>0</v>
      </c>
      <c r="J23" s="4">
        <v>0</v>
      </c>
      <c r="K23" s="4">
        <v>0</v>
      </c>
      <c r="L23" s="4">
        <v>0</v>
      </c>
      <c r="M23" s="4">
        <v>0</v>
      </c>
      <c r="N23" s="4">
        <v>0</v>
      </c>
      <c r="O23" s="4">
        <v>0</v>
      </c>
      <c r="P23" s="122">
        <f t="shared" si="43"/>
        <v>0</v>
      </c>
      <c r="Q23" s="101">
        <f t="shared" si="44"/>
        <v>0</v>
      </c>
      <c r="R23" s="102">
        <f t="shared" si="45"/>
        <v>0</v>
      </c>
    </row>
    <row r="24" spans="2:18" x14ac:dyDescent="0.25">
      <c r="B24" s="159"/>
      <c r="C24" s="57" t="s">
        <v>142</v>
      </c>
      <c r="D24" s="26">
        <v>0</v>
      </c>
      <c r="E24" s="26">
        <v>0</v>
      </c>
      <c r="F24" s="26">
        <v>0</v>
      </c>
      <c r="G24" s="26">
        <v>0</v>
      </c>
      <c r="H24" s="26">
        <v>0</v>
      </c>
      <c r="I24" s="26">
        <v>0</v>
      </c>
      <c r="J24" s="26">
        <v>0</v>
      </c>
      <c r="K24" s="26">
        <v>0</v>
      </c>
      <c r="L24" s="26">
        <v>0</v>
      </c>
      <c r="M24" s="26">
        <v>0</v>
      </c>
      <c r="N24" s="26">
        <v>0</v>
      </c>
      <c r="O24" s="26">
        <v>0</v>
      </c>
      <c r="P24" s="122">
        <f t="shared" si="43"/>
        <v>0</v>
      </c>
      <c r="Q24" s="101">
        <f t="shared" ref="Q24:Q36" si="46">SUM(O24,M24,K24,I24,G24,E24)</f>
        <v>0</v>
      </c>
      <c r="R24" s="102">
        <f t="shared" ref="R24:R36" si="47">(SUM(P24,N24,L24,J24,H24,F24))</f>
        <v>0</v>
      </c>
    </row>
    <row r="25" spans="2:18" x14ac:dyDescent="0.25">
      <c r="B25" s="159"/>
      <c r="C25" s="125" t="s">
        <v>143</v>
      </c>
      <c r="D25" s="121">
        <v>5</v>
      </c>
      <c r="E25" s="121">
        <v>2</v>
      </c>
      <c r="F25" s="121">
        <v>5</v>
      </c>
      <c r="G25" s="121">
        <v>4</v>
      </c>
      <c r="H25" s="121">
        <v>5</v>
      </c>
      <c r="I25" s="121">
        <v>6</v>
      </c>
      <c r="J25" s="121">
        <v>5</v>
      </c>
      <c r="K25" s="121">
        <v>0</v>
      </c>
      <c r="L25" s="121">
        <v>5</v>
      </c>
      <c r="M25" s="121">
        <v>0</v>
      </c>
      <c r="N25" s="121">
        <v>5</v>
      </c>
      <c r="O25" s="121">
        <v>0</v>
      </c>
      <c r="P25" s="129">
        <f t="shared" si="43"/>
        <v>30</v>
      </c>
      <c r="Q25" s="127">
        <f t="shared" si="46"/>
        <v>12</v>
      </c>
      <c r="R25" s="128">
        <f t="shared" si="47"/>
        <v>55</v>
      </c>
    </row>
    <row r="26" spans="2:18" x14ac:dyDescent="0.25">
      <c r="B26" s="159"/>
      <c r="C26" s="57" t="s">
        <v>144</v>
      </c>
      <c r="D26" s="4">
        <v>0</v>
      </c>
      <c r="E26" s="4">
        <v>0</v>
      </c>
      <c r="F26" s="4">
        <v>0</v>
      </c>
      <c r="G26" s="4">
        <v>0</v>
      </c>
      <c r="H26" s="4">
        <v>0</v>
      </c>
      <c r="I26" s="4">
        <v>0</v>
      </c>
      <c r="J26" s="4">
        <v>0</v>
      </c>
      <c r="K26" s="4">
        <v>0</v>
      </c>
      <c r="L26" s="4">
        <v>0</v>
      </c>
      <c r="M26" s="4">
        <v>0</v>
      </c>
      <c r="N26" s="4">
        <v>0</v>
      </c>
      <c r="O26" s="4">
        <v>0</v>
      </c>
      <c r="P26" s="122">
        <f t="shared" si="43"/>
        <v>0</v>
      </c>
      <c r="Q26" s="101">
        <f t="shared" si="46"/>
        <v>0</v>
      </c>
      <c r="R26" s="102">
        <f t="shared" si="47"/>
        <v>0</v>
      </c>
    </row>
    <row r="27" spans="2:18" x14ac:dyDescent="0.25">
      <c r="B27" s="159"/>
      <c r="C27" s="57" t="s">
        <v>145</v>
      </c>
      <c r="D27" s="4">
        <v>0</v>
      </c>
      <c r="E27" s="4">
        <v>0</v>
      </c>
      <c r="F27" s="4">
        <v>0</v>
      </c>
      <c r="G27" s="4">
        <v>0</v>
      </c>
      <c r="H27" s="4">
        <v>0</v>
      </c>
      <c r="I27" s="4">
        <v>0</v>
      </c>
      <c r="J27" s="4">
        <v>0</v>
      </c>
      <c r="K27" s="4">
        <v>0</v>
      </c>
      <c r="L27" s="4">
        <v>0</v>
      </c>
      <c r="M27" s="4">
        <v>0</v>
      </c>
      <c r="N27" s="4">
        <v>0</v>
      </c>
      <c r="O27" s="4">
        <v>0</v>
      </c>
      <c r="P27" s="122">
        <f t="shared" si="43"/>
        <v>0</v>
      </c>
      <c r="Q27" s="101">
        <f t="shared" si="46"/>
        <v>0</v>
      </c>
      <c r="R27" s="102">
        <f t="shared" si="47"/>
        <v>0</v>
      </c>
    </row>
    <row r="28" spans="2:18" x14ac:dyDescent="0.25">
      <c r="B28" s="159"/>
      <c r="C28" s="57" t="s">
        <v>147</v>
      </c>
      <c r="D28" s="4">
        <v>0</v>
      </c>
      <c r="E28" s="4">
        <v>0</v>
      </c>
      <c r="F28" s="4">
        <v>0</v>
      </c>
      <c r="G28" s="4">
        <v>0</v>
      </c>
      <c r="H28" s="4">
        <v>0</v>
      </c>
      <c r="I28" s="4">
        <v>0</v>
      </c>
      <c r="J28" s="4">
        <v>0</v>
      </c>
      <c r="K28" s="4">
        <v>0</v>
      </c>
      <c r="L28" s="4">
        <v>0</v>
      </c>
      <c r="M28" s="4">
        <v>0</v>
      </c>
      <c r="N28" s="4">
        <v>0</v>
      </c>
      <c r="O28" s="4">
        <v>0</v>
      </c>
      <c r="P28" s="122">
        <f t="shared" si="43"/>
        <v>0</v>
      </c>
      <c r="Q28" s="101">
        <f t="shared" si="46"/>
        <v>0</v>
      </c>
      <c r="R28" s="102">
        <f t="shared" si="47"/>
        <v>0</v>
      </c>
    </row>
    <row r="29" spans="2:18" x14ac:dyDescent="0.25">
      <c r="B29" s="159"/>
      <c r="C29" s="125" t="s">
        <v>148</v>
      </c>
      <c r="D29" s="121">
        <v>0</v>
      </c>
      <c r="E29" s="121">
        <v>0</v>
      </c>
      <c r="F29" s="121">
        <v>0</v>
      </c>
      <c r="G29" s="121">
        <v>0</v>
      </c>
      <c r="H29" s="121">
        <v>1</v>
      </c>
      <c r="I29" s="121">
        <v>1</v>
      </c>
      <c r="J29" s="121">
        <v>0</v>
      </c>
      <c r="K29" s="121">
        <v>0</v>
      </c>
      <c r="L29" s="121">
        <v>0</v>
      </c>
      <c r="M29" s="121">
        <v>0</v>
      </c>
      <c r="N29" s="121">
        <v>0</v>
      </c>
      <c r="O29" s="121">
        <v>0</v>
      </c>
      <c r="P29" s="129">
        <f t="shared" si="43"/>
        <v>1</v>
      </c>
      <c r="Q29" s="127">
        <f t="shared" si="46"/>
        <v>1</v>
      </c>
      <c r="R29" s="128">
        <f t="shared" si="47"/>
        <v>2</v>
      </c>
    </row>
    <row r="30" spans="2:18" x14ac:dyDescent="0.25">
      <c r="B30" s="159"/>
      <c r="C30" s="57" t="s">
        <v>149</v>
      </c>
      <c r="D30" s="4">
        <v>0</v>
      </c>
      <c r="E30" s="4">
        <v>0</v>
      </c>
      <c r="F30" s="4">
        <v>0</v>
      </c>
      <c r="G30" s="4">
        <v>0</v>
      </c>
      <c r="H30" s="4">
        <v>0</v>
      </c>
      <c r="I30" s="4">
        <v>0</v>
      </c>
      <c r="J30" s="4">
        <v>0</v>
      </c>
      <c r="K30" s="4">
        <v>0</v>
      </c>
      <c r="L30" s="4">
        <v>0</v>
      </c>
      <c r="M30" s="4">
        <v>0</v>
      </c>
      <c r="N30" s="4">
        <v>0</v>
      </c>
      <c r="O30" s="4">
        <v>0</v>
      </c>
      <c r="P30" s="122">
        <f t="shared" si="43"/>
        <v>0</v>
      </c>
      <c r="Q30" s="101">
        <f t="shared" si="46"/>
        <v>0</v>
      </c>
      <c r="R30" s="102">
        <f t="shared" si="47"/>
        <v>0</v>
      </c>
    </row>
    <row r="31" spans="2:18" x14ac:dyDescent="0.25">
      <c r="B31" s="159"/>
      <c r="C31" s="57" t="s">
        <v>150</v>
      </c>
      <c r="D31" s="4">
        <v>0</v>
      </c>
      <c r="E31" s="4">
        <v>0</v>
      </c>
      <c r="F31" s="4">
        <v>0</v>
      </c>
      <c r="G31" s="4">
        <v>0</v>
      </c>
      <c r="H31" s="4">
        <v>0</v>
      </c>
      <c r="I31" s="4">
        <v>0</v>
      </c>
      <c r="J31" s="4">
        <v>0</v>
      </c>
      <c r="K31" s="4">
        <v>0</v>
      </c>
      <c r="L31" s="4">
        <v>0</v>
      </c>
      <c r="M31" s="4">
        <v>0</v>
      </c>
      <c r="N31" s="4">
        <v>0</v>
      </c>
      <c r="O31" s="4">
        <v>0</v>
      </c>
      <c r="P31" s="122">
        <f t="shared" si="43"/>
        <v>0</v>
      </c>
      <c r="Q31" s="101">
        <f t="shared" si="46"/>
        <v>0</v>
      </c>
      <c r="R31" s="102">
        <f t="shared" si="47"/>
        <v>0</v>
      </c>
    </row>
    <row r="32" spans="2:18" x14ac:dyDescent="0.25">
      <c r="B32" s="159"/>
      <c r="C32" s="57" t="s">
        <v>151</v>
      </c>
      <c r="D32" s="4">
        <v>0</v>
      </c>
      <c r="E32" s="4">
        <v>0</v>
      </c>
      <c r="F32" s="4">
        <v>0</v>
      </c>
      <c r="G32" s="4">
        <v>0</v>
      </c>
      <c r="H32" s="4">
        <v>0</v>
      </c>
      <c r="I32" s="4">
        <v>0</v>
      </c>
      <c r="J32" s="4">
        <v>0</v>
      </c>
      <c r="K32" s="4">
        <v>0</v>
      </c>
      <c r="L32" s="4">
        <v>0</v>
      </c>
      <c r="M32" s="4">
        <v>0</v>
      </c>
      <c r="N32" s="4">
        <v>0</v>
      </c>
      <c r="O32" s="4">
        <v>0</v>
      </c>
      <c r="P32" s="122">
        <f t="shared" si="43"/>
        <v>0</v>
      </c>
      <c r="Q32" s="101">
        <f t="shared" si="46"/>
        <v>0</v>
      </c>
      <c r="R32" s="102">
        <f t="shared" si="47"/>
        <v>0</v>
      </c>
    </row>
    <row r="33" spans="2:18" x14ac:dyDescent="0.25">
      <c r="B33" s="159"/>
      <c r="C33" s="125" t="s">
        <v>152</v>
      </c>
      <c r="D33" s="121">
        <v>2</v>
      </c>
      <c r="E33" s="121">
        <v>2</v>
      </c>
      <c r="F33" s="121">
        <v>2</v>
      </c>
      <c r="G33" s="121">
        <v>0</v>
      </c>
      <c r="H33" s="121">
        <v>5</v>
      </c>
      <c r="I33" s="121">
        <v>3</v>
      </c>
      <c r="J33" s="121">
        <v>2</v>
      </c>
      <c r="K33" s="121">
        <v>0</v>
      </c>
      <c r="L33" s="121">
        <v>2</v>
      </c>
      <c r="M33" s="121">
        <v>0</v>
      </c>
      <c r="N33" s="121">
        <v>2</v>
      </c>
      <c r="O33" s="121">
        <v>0</v>
      </c>
      <c r="P33" s="129">
        <f t="shared" si="43"/>
        <v>15</v>
      </c>
      <c r="Q33" s="127">
        <f t="shared" si="46"/>
        <v>5</v>
      </c>
      <c r="R33" s="128">
        <f t="shared" si="47"/>
        <v>28</v>
      </c>
    </row>
    <row r="34" spans="2:18" x14ac:dyDescent="0.25">
      <c r="B34" s="159"/>
      <c r="C34" s="57" t="s">
        <v>153</v>
      </c>
      <c r="D34" s="26">
        <v>0</v>
      </c>
      <c r="E34" s="26">
        <v>0</v>
      </c>
      <c r="F34" s="26">
        <v>0</v>
      </c>
      <c r="G34" s="26">
        <v>0</v>
      </c>
      <c r="H34" s="26">
        <v>0</v>
      </c>
      <c r="I34" s="26">
        <v>0</v>
      </c>
      <c r="J34" s="26">
        <v>0</v>
      </c>
      <c r="K34" s="26">
        <v>0</v>
      </c>
      <c r="L34" s="26">
        <v>0</v>
      </c>
      <c r="M34" s="26">
        <v>0</v>
      </c>
      <c r="N34" s="26">
        <v>0</v>
      </c>
      <c r="O34" s="26">
        <v>0</v>
      </c>
      <c r="P34" s="122">
        <f t="shared" si="43"/>
        <v>0</v>
      </c>
      <c r="Q34" s="101">
        <f t="shared" si="46"/>
        <v>0</v>
      </c>
      <c r="R34" s="102">
        <f t="shared" si="47"/>
        <v>0</v>
      </c>
    </row>
    <row r="35" spans="2:18" x14ac:dyDescent="0.25">
      <c r="B35" s="159"/>
      <c r="C35" s="125" t="s">
        <v>192</v>
      </c>
      <c r="D35" s="121">
        <v>5</v>
      </c>
      <c r="E35" s="121">
        <v>5</v>
      </c>
      <c r="F35" s="121">
        <v>5</v>
      </c>
      <c r="G35" s="121">
        <v>5</v>
      </c>
      <c r="H35" s="121">
        <v>5</v>
      </c>
      <c r="I35" s="121">
        <v>5</v>
      </c>
      <c r="J35" s="121">
        <v>5</v>
      </c>
      <c r="K35" s="121"/>
      <c r="L35" s="121">
        <v>5</v>
      </c>
      <c r="M35" s="121"/>
      <c r="N35" s="121">
        <v>5</v>
      </c>
      <c r="O35" s="121"/>
      <c r="P35" s="129">
        <f t="shared" si="43"/>
        <v>30</v>
      </c>
      <c r="Q35" s="127"/>
      <c r="R35" s="128"/>
    </row>
    <row r="36" spans="2:18" x14ac:dyDescent="0.25">
      <c r="B36" s="160"/>
      <c r="C36" s="57" t="s">
        <v>171</v>
      </c>
      <c r="D36" s="26">
        <v>0</v>
      </c>
      <c r="E36" s="26">
        <v>0</v>
      </c>
      <c r="F36" s="26">
        <v>0</v>
      </c>
      <c r="G36" s="26">
        <v>0</v>
      </c>
      <c r="H36" s="26">
        <v>0</v>
      </c>
      <c r="I36" s="26">
        <v>0</v>
      </c>
      <c r="J36" s="26">
        <v>0</v>
      </c>
      <c r="K36" s="26">
        <v>0</v>
      </c>
      <c r="L36" s="26">
        <v>0</v>
      </c>
      <c r="M36" s="26">
        <v>0</v>
      </c>
      <c r="N36" s="26">
        <v>0</v>
      </c>
      <c r="O36" s="26">
        <v>0</v>
      </c>
      <c r="P36" s="122">
        <f t="shared" si="43"/>
        <v>0</v>
      </c>
      <c r="Q36" s="101">
        <f t="shared" si="46"/>
        <v>0</v>
      </c>
      <c r="R36" s="102">
        <f t="shared" si="47"/>
        <v>0</v>
      </c>
    </row>
    <row r="37" spans="2:18" s="59" customFormat="1" ht="34.5" customHeight="1" x14ac:dyDescent="0.25">
      <c r="B37" s="155" t="s">
        <v>121</v>
      </c>
      <c r="C37" s="161"/>
      <c r="D37" s="134">
        <f>SUM(D38,D39,D40,D41,D42)</f>
        <v>0</v>
      </c>
      <c r="E37" s="134">
        <f t="shared" ref="E37" si="48">SUM(E38,E39,E40,E41,E42,E43,E44,E45,E46,E47,E48,E49)</f>
        <v>40</v>
      </c>
      <c r="F37" s="134">
        <f t="shared" ref="F37" si="49">SUM(F38,F39,F40,F41,F42,F43,F44,F45,F46,F47,F48,F49)</f>
        <v>50</v>
      </c>
      <c r="G37" s="134">
        <f t="shared" ref="G37" si="50">SUM(G38,G39,G40,G41,G42,G43,G44,G45,G46,G47,G48,G49)</f>
        <v>1</v>
      </c>
      <c r="H37" s="134">
        <f t="shared" ref="H37" si="51">SUM(H38,H39,H40,H41,H42,H43,H44,H45,H46,H47,H48,H49)</f>
        <v>81</v>
      </c>
      <c r="I37" s="134">
        <f t="shared" ref="I37" si="52">SUM(I38,I39,I40,I41,I42,I43,I44,I45,I46,I47,I48,I49)</f>
        <v>58</v>
      </c>
      <c r="J37" s="134">
        <f t="shared" ref="J37" si="53">SUM(J38,J39,J40,J41,J42,J43,J44,J45,J46,J47,J48,J49)</f>
        <v>80</v>
      </c>
      <c r="K37" s="134">
        <f t="shared" ref="K37" si="54">SUM(K38,K39,K40,K41,K42,K43,K44,K45,K46,K47,K48,K49)</f>
        <v>0</v>
      </c>
      <c r="L37" s="134">
        <f t="shared" ref="L37" si="55">SUM(L38,L39,L40,L41,L42,L43,L44,L45,L46,L47,L48,L49)</f>
        <v>32</v>
      </c>
      <c r="M37" s="134">
        <f t="shared" ref="M37" si="56">SUM(M38,M39,M40,M41,M42,M43,M44,M45,M46,M47,M48,M49)</f>
        <v>0</v>
      </c>
      <c r="N37" s="134">
        <f t="shared" ref="N37" si="57">SUM(N38,N39,N40,N41,N42,N43,N44,N45,N46,N47,N48,N49)</f>
        <v>32</v>
      </c>
      <c r="O37" s="134">
        <f t="shared" ref="O37" si="58">SUM(O38,O39,O40,O41,O42,O43,O44,O45,O46,O47,O48,O49)</f>
        <v>0</v>
      </c>
      <c r="P37" s="132">
        <f>SUM(P38,P39,P40,P41,P42)</f>
        <v>3</v>
      </c>
      <c r="Q37" s="132">
        <f t="shared" ref="Q37" si="59">SUM(Q38,Q39,Q40,Q41,Q42)</f>
        <v>3</v>
      </c>
      <c r="R37" s="132">
        <f t="shared" ref="R37" si="60">SUM(R38,R39,R40,R41,R42)</f>
        <v>6</v>
      </c>
    </row>
    <row r="38" spans="2:18" ht="15" customHeight="1" x14ac:dyDescent="0.25">
      <c r="B38" s="158">
        <v>4</v>
      </c>
      <c r="C38" s="57" t="s">
        <v>174</v>
      </c>
      <c r="D38" s="26">
        <v>0</v>
      </c>
      <c r="E38" s="26">
        <v>0</v>
      </c>
      <c r="F38" s="26">
        <v>0</v>
      </c>
      <c r="G38" s="26">
        <v>0</v>
      </c>
      <c r="H38" s="26">
        <v>0</v>
      </c>
      <c r="I38" s="26">
        <v>0</v>
      </c>
      <c r="J38" s="26">
        <v>0</v>
      </c>
      <c r="K38" s="26">
        <v>0</v>
      </c>
      <c r="L38" s="26">
        <v>0</v>
      </c>
      <c r="M38" s="26">
        <v>0</v>
      </c>
      <c r="N38" s="26">
        <v>0</v>
      </c>
      <c r="O38" s="26">
        <v>0</v>
      </c>
      <c r="P38" s="122">
        <f t="shared" ref="P38:P42" si="61">SUM(D38,F38,H38,J38,L38,N38)</f>
        <v>0</v>
      </c>
      <c r="Q38" s="101">
        <f>SUM(O38,M38,K38,I38,G38,E38)</f>
        <v>0</v>
      </c>
      <c r="R38" s="102">
        <f>(SUM(P38,N38,L38,J38,H38,F38))</f>
        <v>0</v>
      </c>
    </row>
    <row r="39" spans="2:18" ht="15" customHeight="1" x14ac:dyDescent="0.25">
      <c r="B39" s="159"/>
      <c r="C39" s="57" t="s">
        <v>173</v>
      </c>
      <c r="D39" s="26">
        <v>0</v>
      </c>
      <c r="E39" s="26">
        <v>0</v>
      </c>
      <c r="F39" s="26">
        <v>0</v>
      </c>
      <c r="G39" s="26">
        <v>0</v>
      </c>
      <c r="H39" s="26">
        <v>0</v>
      </c>
      <c r="I39" s="26">
        <v>0</v>
      </c>
      <c r="J39" s="26">
        <v>0</v>
      </c>
      <c r="K39" s="26">
        <v>0</v>
      </c>
      <c r="L39" s="26">
        <v>0</v>
      </c>
      <c r="M39" s="26">
        <v>0</v>
      </c>
      <c r="N39" s="26">
        <v>0</v>
      </c>
      <c r="O39" s="26">
        <v>0</v>
      </c>
      <c r="P39" s="122">
        <f t="shared" si="61"/>
        <v>0</v>
      </c>
      <c r="Q39" s="101">
        <f t="shared" ref="Q39:Q42" si="62">SUM(O39,M39,K39,I39,G39,E39)</f>
        <v>0</v>
      </c>
      <c r="R39" s="102">
        <f t="shared" ref="R39:R42" si="63">(SUM(P39,N39,L39,J39,H39,F39))</f>
        <v>0</v>
      </c>
    </row>
    <row r="40" spans="2:18" x14ac:dyDescent="0.25">
      <c r="B40" s="159"/>
      <c r="C40" s="125" t="s">
        <v>172</v>
      </c>
      <c r="D40" s="121">
        <v>0</v>
      </c>
      <c r="E40" s="121">
        <v>0</v>
      </c>
      <c r="F40" s="121">
        <v>0</v>
      </c>
      <c r="G40" s="121">
        <v>0</v>
      </c>
      <c r="H40" s="121">
        <v>1</v>
      </c>
      <c r="I40" s="121">
        <v>1</v>
      </c>
      <c r="J40" s="121">
        <v>0</v>
      </c>
      <c r="K40" s="121">
        <v>0</v>
      </c>
      <c r="L40" s="121">
        <v>0</v>
      </c>
      <c r="M40" s="121">
        <v>0</v>
      </c>
      <c r="N40" s="121">
        <v>0</v>
      </c>
      <c r="O40" s="121">
        <v>0</v>
      </c>
      <c r="P40" s="129">
        <f t="shared" si="61"/>
        <v>1</v>
      </c>
      <c r="Q40" s="127">
        <f t="shared" si="62"/>
        <v>1</v>
      </c>
      <c r="R40" s="128">
        <f t="shared" si="63"/>
        <v>2</v>
      </c>
    </row>
    <row r="41" spans="2:18" x14ac:dyDescent="0.25">
      <c r="B41" s="159"/>
      <c r="C41" s="57" t="s">
        <v>146</v>
      </c>
      <c r="D41" s="26">
        <v>0</v>
      </c>
      <c r="E41" s="26">
        <v>0</v>
      </c>
      <c r="F41" s="26">
        <v>0</v>
      </c>
      <c r="G41" s="26">
        <v>0</v>
      </c>
      <c r="H41" s="26">
        <v>0</v>
      </c>
      <c r="I41" s="26">
        <v>0</v>
      </c>
      <c r="J41" s="26">
        <v>0</v>
      </c>
      <c r="K41" s="26">
        <v>0</v>
      </c>
      <c r="L41" s="26">
        <v>0</v>
      </c>
      <c r="M41" s="26">
        <v>0</v>
      </c>
      <c r="N41" s="26">
        <v>0</v>
      </c>
      <c r="O41" s="26">
        <v>0</v>
      </c>
      <c r="P41" s="122">
        <f t="shared" si="61"/>
        <v>0</v>
      </c>
      <c r="Q41" s="101">
        <f t="shared" si="62"/>
        <v>0</v>
      </c>
      <c r="R41" s="102">
        <f t="shared" si="63"/>
        <v>0</v>
      </c>
    </row>
    <row r="42" spans="2:18" x14ac:dyDescent="0.25">
      <c r="B42" s="160"/>
      <c r="C42" s="125" t="s">
        <v>175</v>
      </c>
      <c r="D42" s="121">
        <v>0</v>
      </c>
      <c r="E42" s="121">
        <v>0</v>
      </c>
      <c r="F42" s="121">
        <v>2</v>
      </c>
      <c r="G42" s="121">
        <v>1</v>
      </c>
      <c r="H42" s="121">
        <v>0</v>
      </c>
      <c r="I42" s="121">
        <v>1</v>
      </c>
      <c r="J42" s="121">
        <v>0</v>
      </c>
      <c r="K42" s="121">
        <v>0</v>
      </c>
      <c r="L42" s="121">
        <v>0</v>
      </c>
      <c r="M42" s="121">
        <v>0</v>
      </c>
      <c r="N42" s="121">
        <v>0</v>
      </c>
      <c r="O42" s="121">
        <v>0</v>
      </c>
      <c r="P42" s="129">
        <f t="shared" si="61"/>
        <v>2</v>
      </c>
      <c r="Q42" s="127">
        <f t="shared" si="62"/>
        <v>2</v>
      </c>
      <c r="R42" s="128">
        <f t="shared" si="63"/>
        <v>4</v>
      </c>
    </row>
    <row r="43" spans="2:18" s="59" customFormat="1" ht="34.5" customHeight="1" x14ac:dyDescent="0.25">
      <c r="B43" s="155" t="s">
        <v>168</v>
      </c>
      <c r="C43" s="161"/>
      <c r="D43" s="134">
        <f>SUM(D44,D45,D46,D47,D48,D49,D50,D51,D52,D53,D54,D55)</f>
        <v>56</v>
      </c>
      <c r="E43" s="134">
        <f t="shared" ref="E43:O43" si="64">SUM(E44,E45,E46,E47,E48,E49,E50,E51,E52,E53,E54,E55)</f>
        <v>40</v>
      </c>
      <c r="F43" s="134">
        <f t="shared" si="64"/>
        <v>48</v>
      </c>
      <c r="G43" s="134">
        <f t="shared" si="64"/>
        <v>0</v>
      </c>
      <c r="H43" s="134">
        <f t="shared" si="64"/>
        <v>80</v>
      </c>
      <c r="I43" s="134">
        <f t="shared" si="64"/>
        <v>56</v>
      </c>
      <c r="J43" s="134">
        <f t="shared" si="64"/>
        <v>80</v>
      </c>
      <c r="K43" s="134">
        <f t="shared" si="64"/>
        <v>0</v>
      </c>
      <c r="L43" s="134">
        <f t="shared" si="64"/>
        <v>32</v>
      </c>
      <c r="M43" s="134">
        <f t="shared" si="64"/>
        <v>0</v>
      </c>
      <c r="N43" s="134">
        <f t="shared" si="64"/>
        <v>32</v>
      </c>
      <c r="O43" s="134">
        <f t="shared" si="64"/>
        <v>0</v>
      </c>
      <c r="P43" s="132">
        <f>SUM(P44,P45,P46,P47,P48)</f>
        <v>0</v>
      </c>
      <c r="Q43" s="132">
        <f t="shared" ref="Q43" si="65">SUM(Q44,Q45,Q46,Q47,Q48)</f>
        <v>0</v>
      </c>
      <c r="R43" s="132">
        <f t="shared" ref="R43" si="66">SUM(R44,R45,R46,R47,R48)</f>
        <v>0</v>
      </c>
    </row>
    <row r="44" spans="2:18" x14ac:dyDescent="0.25">
      <c r="B44" s="158">
        <v>5</v>
      </c>
      <c r="C44" s="57" t="s">
        <v>176</v>
      </c>
      <c r="D44" s="26">
        <v>0</v>
      </c>
      <c r="E44" s="26">
        <v>0</v>
      </c>
      <c r="F44" s="26">
        <v>0</v>
      </c>
      <c r="G44" s="26">
        <v>0</v>
      </c>
      <c r="H44" s="26">
        <v>0</v>
      </c>
      <c r="I44" s="26">
        <v>0</v>
      </c>
      <c r="J44" s="26">
        <v>0</v>
      </c>
      <c r="K44" s="26">
        <v>0</v>
      </c>
      <c r="L44" s="26">
        <v>0</v>
      </c>
      <c r="M44" s="26">
        <v>0</v>
      </c>
      <c r="N44" s="26">
        <v>0</v>
      </c>
      <c r="O44" s="26">
        <v>0</v>
      </c>
      <c r="P44" s="122">
        <f t="shared" ref="P44:P55" si="67">SUM(D44,F44,H44,J44,L44,N44)</f>
        <v>0</v>
      </c>
      <c r="Q44" s="101">
        <f>SUM(O44,M44,K44,I44,G44,E44)</f>
        <v>0</v>
      </c>
      <c r="R44" s="102">
        <f>(SUM(P44,N44,L44,J44,H44,F44))</f>
        <v>0</v>
      </c>
    </row>
    <row r="45" spans="2:18" x14ac:dyDescent="0.25">
      <c r="B45" s="159"/>
      <c r="C45" s="57" t="s">
        <v>180</v>
      </c>
      <c r="D45" s="26">
        <v>0</v>
      </c>
      <c r="E45" s="26">
        <v>0</v>
      </c>
      <c r="F45" s="26">
        <v>0</v>
      </c>
      <c r="G45" s="26">
        <v>0</v>
      </c>
      <c r="H45" s="26">
        <v>0</v>
      </c>
      <c r="I45" s="26">
        <v>0</v>
      </c>
      <c r="J45" s="26">
        <v>0</v>
      </c>
      <c r="K45" s="26">
        <v>0</v>
      </c>
      <c r="L45" s="26">
        <v>0</v>
      </c>
      <c r="M45" s="26">
        <v>0</v>
      </c>
      <c r="N45" s="26">
        <v>0</v>
      </c>
      <c r="O45" s="26">
        <v>0</v>
      </c>
      <c r="P45" s="123">
        <f t="shared" si="67"/>
        <v>0</v>
      </c>
      <c r="Q45" s="101">
        <f t="shared" ref="Q45:Q49" si="68">SUM(O45,M45,K45,I45,G45,E45)</f>
        <v>0</v>
      </c>
      <c r="R45" s="102">
        <f t="shared" ref="R45:R49" si="69">(SUM(P45,N45,L45,J45,H45,F45))</f>
        <v>0</v>
      </c>
    </row>
    <row r="46" spans="2:18" x14ac:dyDescent="0.25">
      <c r="B46" s="159"/>
      <c r="C46" s="57" t="s">
        <v>181</v>
      </c>
      <c r="D46" s="26">
        <v>0</v>
      </c>
      <c r="E46" s="26">
        <v>0</v>
      </c>
      <c r="F46" s="26">
        <v>0</v>
      </c>
      <c r="G46" s="26">
        <v>0</v>
      </c>
      <c r="H46" s="26">
        <v>0</v>
      </c>
      <c r="I46" s="26">
        <v>0</v>
      </c>
      <c r="J46" s="26">
        <v>0</v>
      </c>
      <c r="K46" s="26">
        <v>0</v>
      </c>
      <c r="L46" s="26">
        <v>0</v>
      </c>
      <c r="M46" s="26">
        <v>0</v>
      </c>
      <c r="N46" s="26">
        <v>0</v>
      </c>
      <c r="O46" s="26">
        <v>0</v>
      </c>
      <c r="P46" s="123">
        <f t="shared" si="67"/>
        <v>0</v>
      </c>
      <c r="Q46" s="101">
        <f t="shared" si="68"/>
        <v>0</v>
      </c>
      <c r="R46" s="102">
        <f t="shared" si="69"/>
        <v>0</v>
      </c>
    </row>
    <row r="47" spans="2:18" x14ac:dyDescent="0.25">
      <c r="B47" s="159"/>
      <c r="C47" s="57" t="s">
        <v>179</v>
      </c>
      <c r="D47" s="26">
        <v>0</v>
      </c>
      <c r="E47" s="26">
        <v>0</v>
      </c>
      <c r="F47" s="26">
        <v>0</v>
      </c>
      <c r="G47" s="26">
        <v>0</v>
      </c>
      <c r="H47" s="26">
        <v>0</v>
      </c>
      <c r="I47" s="26">
        <v>0</v>
      </c>
      <c r="J47" s="26">
        <v>0</v>
      </c>
      <c r="K47" s="26">
        <v>0</v>
      </c>
      <c r="L47" s="26">
        <v>0</v>
      </c>
      <c r="M47" s="26">
        <v>0</v>
      </c>
      <c r="N47" s="26">
        <v>0</v>
      </c>
      <c r="O47" s="26">
        <v>0</v>
      </c>
      <c r="P47" s="123">
        <f t="shared" si="67"/>
        <v>0</v>
      </c>
      <c r="Q47" s="101">
        <f t="shared" si="68"/>
        <v>0</v>
      </c>
      <c r="R47" s="102">
        <f t="shared" si="69"/>
        <v>0</v>
      </c>
    </row>
    <row r="48" spans="2:18" x14ac:dyDescent="0.25">
      <c r="B48" s="159"/>
      <c r="C48" s="57" t="s">
        <v>182</v>
      </c>
      <c r="D48" s="26">
        <v>0</v>
      </c>
      <c r="E48" s="26">
        <v>0</v>
      </c>
      <c r="F48" s="26">
        <v>0</v>
      </c>
      <c r="G48" s="26">
        <v>0</v>
      </c>
      <c r="H48" s="26">
        <v>0</v>
      </c>
      <c r="I48" s="26">
        <v>0</v>
      </c>
      <c r="J48" s="26">
        <v>0</v>
      </c>
      <c r="K48" s="26">
        <v>0</v>
      </c>
      <c r="L48" s="26">
        <v>0</v>
      </c>
      <c r="M48" s="26">
        <v>0</v>
      </c>
      <c r="N48" s="26">
        <v>0</v>
      </c>
      <c r="O48" s="26">
        <v>0</v>
      </c>
      <c r="P48" s="123">
        <f t="shared" si="67"/>
        <v>0</v>
      </c>
      <c r="Q48" s="101">
        <f t="shared" si="68"/>
        <v>0</v>
      </c>
      <c r="R48" s="102">
        <f t="shared" si="69"/>
        <v>0</v>
      </c>
    </row>
    <row r="49" spans="2:20" x14ac:dyDescent="0.25">
      <c r="B49" s="159"/>
      <c r="C49" s="57" t="s">
        <v>183</v>
      </c>
      <c r="D49" s="26">
        <v>0</v>
      </c>
      <c r="E49" s="26">
        <v>0</v>
      </c>
      <c r="F49" s="26">
        <v>0</v>
      </c>
      <c r="G49" s="26">
        <v>0</v>
      </c>
      <c r="H49" s="26">
        <v>0</v>
      </c>
      <c r="I49" s="26">
        <v>0</v>
      </c>
      <c r="J49" s="26">
        <v>0</v>
      </c>
      <c r="K49" s="26">
        <v>0</v>
      </c>
      <c r="L49" s="26">
        <v>0</v>
      </c>
      <c r="M49" s="26">
        <v>0</v>
      </c>
      <c r="N49" s="26">
        <v>0</v>
      </c>
      <c r="O49" s="26">
        <v>0</v>
      </c>
      <c r="P49" s="123">
        <f t="shared" si="67"/>
        <v>0</v>
      </c>
      <c r="Q49" s="101">
        <f t="shared" si="68"/>
        <v>0</v>
      </c>
      <c r="R49" s="102">
        <f t="shared" si="69"/>
        <v>0</v>
      </c>
    </row>
    <row r="50" spans="2:20" x14ac:dyDescent="0.25">
      <c r="B50" s="159"/>
      <c r="C50" s="57" t="s">
        <v>169</v>
      </c>
      <c r="D50" s="26">
        <v>0</v>
      </c>
      <c r="E50" s="26">
        <v>0</v>
      </c>
      <c r="F50" s="26">
        <v>0</v>
      </c>
      <c r="G50" s="26">
        <v>0</v>
      </c>
      <c r="H50" s="26">
        <v>0</v>
      </c>
      <c r="I50" s="26">
        <v>0</v>
      </c>
      <c r="J50" s="26">
        <v>0</v>
      </c>
      <c r="K50" s="26">
        <v>0</v>
      </c>
      <c r="L50" s="26">
        <v>0</v>
      </c>
      <c r="M50" s="26">
        <v>0</v>
      </c>
      <c r="N50" s="26">
        <v>0</v>
      </c>
      <c r="O50" s="26">
        <v>0</v>
      </c>
      <c r="P50" s="123">
        <f t="shared" si="67"/>
        <v>0</v>
      </c>
      <c r="Q50" s="101">
        <f t="shared" ref="Q50:Q55" si="70">SUM(O50,M50,K50,I50,G50,E50)</f>
        <v>0</v>
      </c>
      <c r="R50" s="102">
        <f t="shared" ref="R50:R55" si="71">(SUM(P50,N50,L50,J50,H50,F50))</f>
        <v>0</v>
      </c>
    </row>
    <row r="51" spans="2:20" x14ac:dyDescent="0.25">
      <c r="B51" s="159"/>
      <c r="C51" s="57" t="s">
        <v>170</v>
      </c>
      <c r="D51" s="26">
        <v>0</v>
      </c>
      <c r="E51" s="26">
        <v>0</v>
      </c>
      <c r="F51" s="26">
        <v>0</v>
      </c>
      <c r="G51" s="26">
        <v>0</v>
      </c>
      <c r="H51" s="26">
        <v>0</v>
      </c>
      <c r="I51" s="26">
        <v>0</v>
      </c>
      <c r="J51" s="26">
        <v>0</v>
      </c>
      <c r="K51" s="26">
        <v>0</v>
      </c>
      <c r="L51" s="26">
        <v>0</v>
      </c>
      <c r="M51" s="26">
        <v>0</v>
      </c>
      <c r="N51" s="26">
        <v>0</v>
      </c>
      <c r="O51" s="26">
        <v>0</v>
      </c>
      <c r="P51" s="123">
        <f t="shared" si="67"/>
        <v>0</v>
      </c>
      <c r="Q51" s="101">
        <f t="shared" si="70"/>
        <v>0</v>
      </c>
      <c r="R51" s="102">
        <f t="shared" si="71"/>
        <v>0</v>
      </c>
    </row>
    <row r="52" spans="2:20" x14ac:dyDescent="0.25">
      <c r="B52" s="159"/>
      <c r="C52" s="57" t="s">
        <v>177</v>
      </c>
      <c r="D52" s="26">
        <v>0</v>
      </c>
      <c r="E52" s="26">
        <v>0</v>
      </c>
      <c r="F52" s="26">
        <v>0</v>
      </c>
      <c r="G52" s="26">
        <v>0</v>
      </c>
      <c r="H52" s="26">
        <v>0</v>
      </c>
      <c r="I52" s="26">
        <v>0</v>
      </c>
      <c r="J52" s="26">
        <v>0</v>
      </c>
      <c r="K52" s="26">
        <v>0</v>
      </c>
      <c r="L52" s="26">
        <v>0</v>
      </c>
      <c r="M52" s="26">
        <v>0</v>
      </c>
      <c r="N52" s="26">
        <v>0</v>
      </c>
      <c r="O52" s="26">
        <v>0</v>
      </c>
      <c r="P52" s="123">
        <f t="shared" si="67"/>
        <v>0</v>
      </c>
      <c r="Q52" s="101">
        <f t="shared" si="70"/>
        <v>0</v>
      </c>
      <c r="R52" s="102">
        <f t="shared" si="71"/>
        <v>0</v>
      </c>
    </row>
    <row r="53" spans="2:20" x14ac:dyDescent="0.25">
      <c r="B53" s="159"/>
      <c r="C53" s="125" t="s">
        <v>184</v>
      </c>
      <c r="D53" s="121">
        <v>56</v>
      </c>
      <c r="E53" s="121">
        <v>40</v>
      </c>
      <c r="F53" s="121">
        <v>48</v>
      </c>
      <c r="G53" s="121">
        <v>0</v>
      </c>
      <c r="H53" s="121">
        <v>80</v>
      </c>
      <c r="I53" s="121">
        <v>56</v>
      </c>
      <c r="J53" s="121">
        <v>80</v>
      </c>
      <c r="K53" s="121">
        <v>0</v>
      </c>
      <c r="L53" s="121">
        <v>32</v>
      </c>
      <c r="M53" s="121">
        <v>0</v>
      </c>
      <c r="N53" s="121">
        <v>32</v>
      </c>
      <c r="O53" s="121">
        <v>0</v>
      </c>
      <c r="P53" s="126">
        <f t="shared" si="67"/>
        <v>328</v>
      </c>
      <c r="Q53" s="127">
        <f>D53+F53+H53+J53+L53+N53</f>
        <v>328</v>
      </c>
      <c r="R53" s="128">
        <f>E53+G53+I53+K53+M53+O53</f>
        <v>96</v>
      </c>
      <c r="S53" s="45">
        <f>D53+F53+H53</f>
        <v>184</v>
      </c>
      <c r="T53" s="45">
        <f>R53/S53</f>
        <v>0.52173913043478259</v>
      </c>
    </row>
    <row r="54" spans="2:20" x14ac:dyDescent="0.25">
      <c r="B54" s="159"/>
      <c r="C54" s="57" t="s">
        <v>154</v>
      </c>
      <c r="D54" s="4">
        <v>0</v>
      </c>
      <c r="E54" s="4">
        <v>0</v>
      </c>
      <c r="F54" s="4">
        <v>0</v>
      </c>
      <c r="G54" s="4">
        <v>0</v>
      </c>
      <c r="H54" s="4">
        <v>0</v>
      </c>
      <c r="I54" s="4">
        <v>0</v>
      </c>
      <c r="J54" s="4">
        <v>0</v>
      </c>
      <c r="K54" s="4">
        <v>0</v>
      </c>
      <c r="L54" s="4">
        <v>0</v>
      </c>
      <c r="M54" s="4">
        <v>0</v>
      </c>
      <c r="N54" s="4">
        <v>0</v>
      </c>
      <c r="O54" s="4">
        <v>0</v>
      </c>
      <c r="P54" s="124">
        <f t="shared" si="67"/>
        <v>0</v>
      </c>
      <c r="Q54" s="101">
        <f t="shared" si="70"/>
        <v>0</v>
      </c>
      <c r="R54" s="102">
        <f t="shared" si="71"/>
        <v>0</v>
      </c>
    </row>
    <row r="55" spans="2:20" x14ac:dyDescent="0.25">
      <c r="B55" s="160"/>
      <c r="C55" s="57" t="s">
        <v>178</v>
      </c>
      <c r="D55" s="4">
        <v>0</v>
      </c>
      <c r="E55" s="4">
        <v>0</v>
      </c>
      <c r="F55" s="4">
        <v>0</v>
      </c>
      <c r="G55" s="4">
        <v>0</v>
      </c>
      <c r="H55" s="4">
        <v>0</v>
      </c>
      <c r="I55" s="4">
        <v>0</v>
      </c>
      <c r="J55" s="4">
        <v>0</v>
      </c>
      <c r="K55" s="4">
        <v>0</v>
      </c>
      <c r="L55" s="4">
        <v>0</v>
      </c>
      <c r="M55" s="4">
        <v>0</v>
      </c>
      <c r="N55" s="4">
        <v>0</v>
      </c>
      <c r="O55" s="4">
        <v>0</v>
      </c>
      <c r="P55" s="124">
        <f t="shared" si="67"/>
        <v>0</v>
      </c>
      <c r="Q55" s="101">
        <f t="shared" si="70"/>
        <v>0</v>
      </c>
      <c r="R55" s="102">
        <f t="shared" si="71"/>
        <v>0</v>
      </c>
    </row>
    <row r="56" spans="2:20" x14ac:dyDescent="0.25">
      <c r="B56" s="43"/>
      <c r="C56" s="43">
        <v>1</v>
      </c>
      <c r="D56" s="43">
        <v>1</v>
      </c>
      <c r="E56" s="43"/>
      <c r="F56" s="43">
        <v>1</v>
      </c>
      <c r="G56" s="43">
        <v>1</v>
      </c>
      <c r="H56" s="43"/>
      <c r="I56" s="43">
        <v>1</v>
      </c>
      <c r="J56" s="43">
        <v>1</v>
      </c>
      <c r="K56" s="43"/>
      <c r="L56" s="43">
        <v>1</v>
      </c>
      <c r="M56" s="43">
        <v>1</v>
      </c>
      <c r="N56" s="43"/>
      <c r="O56" s="43">
        <v>1</v>
      </c>
      <c r="P56" s="43">
        <v>1</v>
      </c>
      <c r="Q56" s="43"/>
      <c r="R56" s="43">
        <v>1</v>
      </c>
    </row>
  </sheetData>
  <mergeCells count="18">
    <mergeCell ref="B1:C2"/>
    <mergeCell ref="B18:B36"/>
    <mergeCell ref="B38:B42"/>
    <mergeCell ref="P1:R1"/>
    <mergeCell ref="D1:E1"/>
    <mergeCell ref="F1:G1"/>
    <mergeCell ref="H1:I1"/>
    <mergeCell ref="J1:K1"/>
    <mergeCell ref="L1:M1"/>
    <mergeCell ref="N1:O1"/>
    <mergeCell ref="B44:B55"/>
    <mergeCell ref="B4:B8"/>
    <mergeCell ref="B3:C3"/>
    <mergeCell ref="B9:C9"/>
    <mergeCell ref="B17:C17"/>
    <mergeCell ref="B37:C37"/>
    <mergeCell ref="B43:C43"/>
    <mergeCell ref="B10:B1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1:T56"/>
  <sheetViews>
    <sheetView topLeftCell="A37" zoomScale="70" zoomScaleNormal="70" workbookViewId="0">
      <selection activeCell="B1" sqref="B1:G36"/>
    </sheetView>
  </sheetViews>
  <sheetFormatPr baseColWidth="10" defaultRowHeight="15" x14ac:dyDescent="0.25"/>
  <cols>
    <col min="1" max="1" width="3.7109375" style="45" customWidth="1"/>
    <col min="2" max="2" width="8.7109375" style="47" customWidth="1"/>
    <col min="3" max="3" width="73" style="46" customWidth="1"/>
    <col min="4" max="18" width="13.7109375" style="3" customWidth="1"/>
    <col min="19" max="16384" width="11.42578125" style="45"/>
  </cols>
  <sheetData>
    <row r="1" spans="2:18" s="47" customFormat="1" ht="74.25" customHeight="1" thickBot="1" x14ac:dyDescent="0.3">
      <c r="B1" s="166" t="s">
        <v>186</v>
      </c>
      <c r="C1" s="167"/>
      <c r="D1" s="147" t="s">
        <v>8</v>
      </c>
      <c r="E1" s="148"/>
      <c r="F1" s="147" t="s">
        <v>9</v>
      </c>
      <c r="G1" s="148"/>
      <c r="H1" s="147" t="s">
        <v>10</v>
      </c>
      <c r="I1" s="148"/>
      <c r="J1" s="147" t="s">
        <v>11</v>
      </c>
      <c r="K1" s="148"/>
      <c r="L1" s="147" t="s">
        <v>12</v>
      </c>
      <c r="M1" s="148"/>
      <c r="N1" s="147" t="s">
        <v>13</v>
      </c>
      <c r="O1" s="148"/>
      <c r="P1" s="147" t="s">
        <v>14</v>
      </c>
      <c r="Q1" s="149"/>
      <c r="R1" s="148"/>
    </row>
    <row r="2" spans="2:18" s="47" customFormat="1" ht="74.25" customHeight="1" x14ac:dyDescent="0.25">
      <c r="B2" s="168"/>
      <c r="C2" s="169"/>
      <c r="D2" s="10" t="s">
        <v>39</v>
      </c>
      <c r="E2" s="11" t="s">
        <v>40</v>
      </c>
      <c r="F2" s="10" t="s">
        <v>39</v>
      </c>
      <c r="G2" s="11" t="s">
        <v>40</v>
      </c>
      <c r="H2" s="10" t="s">
        <v>39</v>
      </c>
      <c r="I2" s="11" t="s">
        <v>40</v>
      </c>
      <c r="J2" s="10" t="s">
        <v>39</v>
      </c>
      <c r="K2" s="11" t="s">
        <v>40</v>
      </c>
      <c r="L2" s="10" t="s">
        <v>39</v>
      </c>
      <c r="M2" s="11" t="s">
        <v>40</v>
      </c>
      <c r="N2" s="10" t="s">
        <v>39</v>
      </c>
      <c r="O2" s="11" t="s">
        <v>40</v>
      </c>
      <c r="P2" s="12" t="s">
        <v>41</v>
      </c>
      <c r="Q2" s="13" t="s">
        <v>42</v>
      </c>
      <c r="R2" s="11" t="s">
        <v>40</v>
      </c>
    </row>
    <row r="3" spans="2:18" s="133" customFormat="1" ht="34.5" customHeight="1" x14ac:dyDescent="0.25">
      <c r="B3" s="155" t="s">
        <v>124</v>
      </c>
      <c r="C3" s="161"/>
      <c r="D3" s="134">
        <f>SUM(D4,D5,D6,D7,D8)</f>
        <v>57</v>
      </c>
      <c r="E3" s="134">
        <f t="shared" ref="E3:O3" si="0">SUM(E4,E5,E6,E7,E8,E9,E10,E11,E12,E13,E14,E15)</f>
        <v>57</v>
      </c>
      <c r="F3" s="134">
        <f t="shared" si="0"/>
        <v>56</v>
      </c>
      <c r="G3" s="134">
        <f t="shared" si="0"/>
        <v>53</v>
      </c>
      <c r="H3" s="134">
        <f t="shared" si="0"/>
        <v>56</v>
      </c>
      <c r="I3" s="134">
        <f t="shared" si="0"/>
        <v>55</v>
      </c>
      <c r="J3" s="134">
        <f t="shared" si="0"/>
        <v>56</v>
      </c>
      <c r="K3" s="134">
        <f t="shared" si="0"/>
        <v>1</v>
      </c>
      <c r="L3" s="134">
        <f t="shared" si="0"/>
        <v>55</v>
      </c>
      <c r="M3" s="134">
        <f t="shared" si="0"/>
        <v>35</v>
      </c>
      <c r="N3" s="134">
        <f t="shared" si="0"/>
        <v>58</v>
      </c>
      <c r="O3" s="134">
        <f t="shared" si="0"/>
        <v>0</v>
      </c>
      <c r="P3" s="132">
        <f>SUM(P4,P5,P6,P7,P8)</f>
        <v>0</v>
      </c>
      <c r="Q3" s="132">
        <f t="shared" ref="Q3:R3" si="1">SUM(Q4,Q5,Q6,Q7,Q8)</f>
        <v>338</v>
      </c>
      <c r="R3" s="132">
        <f t="shared" si="1"/>
        <v>201</v>
      </c>
    </row>
    <row r="4" spans="2:18" x14ac:dyDescent="0.25">
      <c r="B4" s="150">
        <v>1</v>
      </c>
      <c r="C4" s="75" t="s">
        <v>167</v>
      </c>
      <c r="D4" s="76">
        <v>35</v>
      </c>
      <c r="E4" s="76">
        <v>35</v>
      </c>
      <c r="F4" s="76">
        <v>35</v>
      </c>
      <c r="G4" s="76">
        <v>35</v>
      </c>
      <c r="H4" s="76">
        <v>35</v>
      </c>
      <c r="I4" s="76">
        <v>35</v>
      </c>
      <c r="J4" s="76">
        <v>35</v>
      </c>
      <c r="K4" s="76">
        <v>0</v>
      </c>
      <c r="L4" s="76">
        <v>35</v>
      </c>
      <c r="M4" s="76">
        <v>35</v>
      </c>
      <c r="N4" s="76">
        <v>35</v>
      </c>
      <c r="O4" s="76">
        <v>0</v>
      </c>
      <c r="P4" s="76"/>
      <c r="Q4" s="76">
        <f>SUM(N4,L4,J4,H4,F4,D4)</f>
        <v>210</v>
      </c>
      <c r="R4" s="76">
        <f>SUM(O4,M4,K4,I4,G4,E4)</f>
        <v>140</v>
      </c>
    </row>
    <row r="5" spans="2:18" x14ac:dyDescent="0.25">
      <c r="B5" s="151"/>
      <c r="C5" s="75" t="s">
        <v>125</v>
      </c>
      <c r="D5" s="76">
        <v>1</v>
      </c>
      <c r="E5" s="76">
        <v>1</v>
      </c>
      <c r="F5" s="76">
        <v>0</v>
      </c>
      <c r="G5" s="76">
        <v>0</v>
      </c>
      <c r="H5" s="76">
        <v>1</v>
      </c>
      <c r="I5" s="76">
        <v>1</v>
      </c>
      <c r="J5" s="76">
        <v>1</v>
      </c>
      <c r="K5" s="76">
        <v>1</v>
      </c>
      <c r="L5" s="76">
        <v>0</v>
      </c>
      <c r="M5" s="76">
        <v>0</v>
      </c>
      <c r="N5" s="76">
        <v>3</v>
      </c>
      <c r="O5" s="76">
        <v>0</v>
      </c>
      <c r="P5" s="76"/>
      <c r="Q5" s="76">
        <f t="shared" ref="Q5:Q8" si="2">SUM(N5,L5,J5,H5,F5,D5)</f>
        <v>6</v>
      </c>
      <c r="R5" s="76">
        <f t="shared" ref="R5:R8" si="3">SUM(O5,M5,K5,I5,G5,E5)</f>
        <v>3</v>
      </c>
    </row>
    <row r="6" spans="2:18" x14ac:dyDescent="0.25">
      <c r="B6" s="151"/>
      <c r="C6" s="75" t="s">
        <v>126</v>
      </c>
      <c r="D6" s="76">
        <v>1</v>
      </c>
      <c r="E6" s="76">
        <v>1</v>
      </c>
      <c r="F6" s="76">
        <v>1</v>
      </c>
      <c r="G6" s="76">
        <v>1</v>
      </c>
      <c r="H6" s="76">
        <v>0</v>
      </c>
      <c r="I6" s="76">
        <v>0</v>
      </c>
      <c r="J6" s="76">
        <v>0</v>
      </c>
      <c r="K6" s="76">
        <v>0</v>
      </c>
      <c r="L6" s="76">
        <v>0</v>
      </c>
      <c r="M6" s="76">
        <v>0</v>
      </c>
      <c r="N6" s="76">
        <v>0</v>
      </c>
      <c r="O6" s="76">
        <v>0</v>
      </c>
      <c r="P6" s="76"/>
      <c r="Q6" s="76">
        <f t="shared" si="2"/>
        <v>2</v>
      </c>
      <c r="R6" s="76">
        <f t="shared" si="3"/>
        <v>2</v>
      </c>
    </row>
    <row r="7" spans="2:18" x14ac:dyDescent="0.25">
      <c r="B7" s="151"/>
      <c r="C7" s="75" t="s">
        <v>127</v>
      </c>
      <c r="D7" s="76">
        <v>0</v>
      </c>
      <c r="E7" s="76">
        <v>0</v>
      </c>
      <c r="F7" s="76">
        <v>0</v>
      </c>
      <c r="G7" s="76">
        <v>0</v>
      </c>
      <c r="H7" s="76">
        <v>0</v>
      </c>
      <c r="I7" s="76">
        <v>0</v>
      </c>
      <c r="J7" s="76">
        <v>0</v>
      </c>
      <c r="K7" s="76">
        <v>0</v>
      </c>
      <c r="L7" s="76">
        <v>0</v>
      </c>
      <c r="M7" s="76">
        <v>0</v>
      </c>
      <c r="N7" s="76">
        <v>0</v>
      </c>
      <c r="O7" s="76">
        <v>0</v>
      </c>
      <c r="P7" s="76"/>
      <c r="Q7" s="76">
        <f t="shared" si="2"/>
        <v>0</v>
      </c>
      <c r="R7" s="76">
        <f t="shared" si="3"/>
        <v>0</v>
      </c>
    </row>
    <row r="8" spans="2:18" x14ac:dyDescent="0.25">
      <c r="B8" s="152"/>
      <c r="C8" s="75" t="s">
        <v>128</v>
      </c>
      <c r="D8" s="76">
        <v>20</v>
      </c>
      <c r="E8" s="76">
        <v>20</v>
      </c>
      <c r="F8" s="76">
        <v>20</v>
      </c>
      <c r="G8" s="76">
        <v>17</v>
      </c>
      <c r="H8" s="76">
        <v>20</v>
      </c>
      <c r="I8" s="76">
        <v>19</v>
      </c>
      <c r="J8" s="76">
        <v>20</v>
      </c>
      <c r="K8" s="76">
        <v>0</v>
      </c>
      <c r="L8" s="76">
        <v>20</v>
      </c>
      <c r="M8" s="76">
        <v>0</v>
      </c>
      <c r="N8" s="76">
        <v>20</v>
      </c>
      <c r="O8" s="76">
        <v>0</v>
      </c>
      <c r="P8" s="76"/>
      <c r="Q8" s="76">
        <f t="shared" si="2"/>
        <v>120</v>
      </c>
      <c r="R8" s="76">
        <f t="shared" si="3"/>
        <v>56</v>
      </c>
    </row>
    <row r="9" spans="2:18" s="133" customFormat="1" ht="34.5" customHeight="1" x14ac:dyDescent="0.25">
      <c r="B9" s="155" t="s">
        <v>83</v>
      </c>
      <c r="C9" s="161"/>
      <c r="D9" s="132">
        <f>SUM(D10,D11,D12,D13,D14,D15,D16)</f>
        <v>0</v>
      </c>
      <c r="E9" s="132">
        <f t="shared" ref="E9:O9" si="4">SUM(E10,E11,E12,E13,E14)</f>
        <v>0</v>
      </c>
      <c r="F9" s="132">
        <f t="shared" si="4"/>
        <v>0</v>
      </c>
      <c r="G9" s="132">
        <f t="shared" si="4"/>
        <v>0</v>
      </c>
      <c r="H9" s="132">
        <f t="shared" si="4"/>
        <v>0</v>
      </c>
      <c r="I9" s="132">
        <f t="shared" si="4"/>
        <v>0</v>
      </c>
      <c r="J9" s="132">
        <f t="shared" si="4"/>
        <v>0</v>
      </c>
      <c r="K9" s="132">
        <f t="shared" si="4"/>
        <v>0</v>
      </c>
      <c r="L9" s="132">
        <f t="shared" si="4"/>
        <v>0</v>
      </c>
      <c r="M9" s="132">
        <f t="shared" si="4"/>
        <v>0</v>
      </c>
      <c r="N9" s="132">
        <f t="shared" si="4"/>
        <v>0</v>
      </c>
      <c r="O9" s="132">
        <f t="shared" si="4"/>
        <v>0</v>
      </c>
      <c r="P9" s="132">
        <f>SUM(P10,P11,P12,P13,P14)</f>
        <v>0</v>
      </c>
      <c r="Q9" s="132">
        <f t="shared" ref="Q9:R9" si="5">SUM(Q10,Q11,Q12,Q13,Q14)</f>
        <v>0</v>
      </c>
      <c r="R9" s="132">
        <f t="shared" si="5"/>
        <v>0</v>
      </c>
    </row>
    <row r="10" spans="2:18" x14ac:dyDescent="0.25">
      <c r="B10" s="150">
        <v>2</v>
      </c>
      <c r="C10" s="57" t="s">
        <v>130</v>
      </c>
      <c r="D10" s="4">
        <v>0</v>
      </c>
      <c r="E10" s="4">
        <v>0</v>
      </c>
      <c r="F10" s="4">
        <v>0</v>
      </c>
      <c r="G10" s="4">
        <v>0</v>
      </c>
      <c r="H10" s="4">
        <v>0</v>
      </c>
      <c r="I10" s="4">
        <v>0</v>
      </c>
      <c r="J10" s="4">
        <v>0</v>
      </c>
      <c r="K10" s="4">
        <v>0</v>
      </c>
      <c r="L10" s="4">
        <v>0</v>
      </c>
      <c r="M10" s="4">
        <v>0</v>
      </c>
      <c r="N10" s="4">
        <v>0</v>
      </c>
      <c r="O10" s="4">
        <v>0</v>
      </c>
      <c r="P10" s="4"/>
      <c r="Q10" s="4">
        <f>SUM(N10,L10,J10,H10,F10,D10)</f>
        <v>0</v>
      </c>
      <c r="R10" s="4">
        <f>SUM(O10,M10,K10,I10,G10,E10)</f>
        <v>0</v>
      </c>
    </row>
    <row r="11" spans="2:18" x14ac:dyDescent="0.25">
      <c r="B11" s="151"/>
      <c r="C11" s="57" t="s">
        <v>131</v>
      </c>
      <c r="D11" s="4">
        <v>0</v>
      </c>
      <c r="E11" s="4">
        <v>0</v>
      </c>
      <c r="F11" s="4">
        <v>0</v>
      </c>
      <c r="G11" s="4">
        <v>0</v>
      </c>
      <c r="H11" s="4">
        <v>0</v>
      </c>
      <c r="I11" s="4">
        <v>0</v>
      </c>
      <c r="J11" s="4">
        <v>0</v>
      </c>
      <c r="K11" s="4">
        <v>0</v>
      </c>
      <c r="L11" s="4">
        <v>0</v>
      </c>
      <c r="M11" s="4">
        <v>0</v>
      </c>
      <c r="N11" s="4">
        <v>0</v>
      </c>
      <c r="O11" s="4">
        <v>0</v>
      </c>
      <c r="P11" s="4"/>
      <c r="Q11" s="4">
        <f t="shared" ref="Q11:Q16" si="6">SUM(N11,L11,J11,H11,F11,D11)</f>
        <v>0</v>
      </c>
      <c r="R11" s="4">
        <f t="shared" ref="R11:R16" si="7">SUM(O11,M11,K11,I11,G11,E11)</f>
        <v>0</v>
      </c>
    </row>
    <row r="12" spans="2:18" x14ac:dyDescent="0.25">
      <c r="B12" s="151"/>
      <c r="C12" s="57" t="s">
        <v>132</v>
      </c>
      <c r="D12" s="4">
        <v>0</v>
      </c>
      <c r="E12" s="4">
        <v>0</v>
      </c>
      <c r="F12" s="4">
        <v>0</v>
      </c>
      <c r="G12" s="4">
        <v>0</v>
      </c>
      <c r="H12" s="4">
        <v>0</v>
      </c>
      <c r="I12" s="4">
        <v>0</v>
      </c>
      <c r="J12" s="4">
        <v>0</v>
      </c>
      <c r="K12" s="4">
        <v>0</v>
      </c>
      <c r="L12" s="4">
        <v>0</v>
      </c>
      <c r="M12" s="4">
        <v>0</v>
      </c>
      <c r="N12" s="4">
        <v>0</v>
      </c>
      <c r="O12" s="4">
        <v>0</v>
      </c>
      <c r="P12" s="4"/>
      <c r="Q12" s="4">
        <f t="shared" si="6"/>
        <v>0</v>
      </c>
      <c r="R12" s="4">
        <f t="shared" si="7"/>
        <v>0</v>
      </c>
    </row>
    <row r="13" spans="2:18" x14ac:dyDescent="0.25">
      <c r="B13" s="151"/>
      <c r="C13" s="57" t="s">
        <v>133</v>
      </c>
      <c r="D13" s="4">
        <v>0</v>
      </c>
      <c r="E13" s="4">
        <v>0</v>
      </c>
      <c r="F13" s="4">
        <v>0</v>
      </c>
      <c r="G13" s="4">
        <v>0</v>
      </c>
      <c r="H13" s="4">
        <v>0</v>
      </c>
      <c r="I13" s="4">
        <v>0</v>
      </c>
      <c r="J13" s="4">
        <v>0</v>
      </c>
      <c r="K13" s="4">
        <v>0</v>
      </c>
      <c r="L13" s="4">
        <v>0</v>
      </c>
      <c r="M13" s="4">
        <v>0</v>
      </c>
      <c r="N13" s="4">
        <v>0</v>
      </c>
      <c r="O13" s="4">
        <v>0</v>
      </c>
      <c r="P13" s="27"/>
      <c r="Q13" s="4">
        <f t="shared" si="6"/>
        <v>0</v>
      </c>
      <c r="R13" s="4">
        <f t="shared" si="7"/>
        <v>0</v>
      </c>
    </row>
    <row r="14" spans="2:18" x14ac:dyDescent="0.25">
      <c r="B14" s="151"/>
      <c r="C14" s="57" t="s">
        <v>134</v>
      </c>
      <c r="D14" s="4">
        <v>0</v>
      </c>
      <c r="E14" s="4">
        <v>0</v>
      </c>
      <c r="F14" s="4">
        <v>0</v>
      </c>
      <c r="G14" s="4">
        <v>0</v>
      </c>
      <c r="H14" s="4">
        <v>0</v>
      </c>
      <c r="I14" s="4">
        <v>0</v>
      </c>
      <c r="J14" s="4">
        <v>0</v>
      </c>
      <c r="K14" s="4">
        <v>0</v>
      </c>
      <c r="L14" s="4">
        <v>0</v>
      </c>
      <c r="M14" s="4">
        <v>0</v>
      </c>
      <c r="N14" s="4">
        <v>0</v>
      </c>
      <c r="O14" s="4">
        <v>0</v>
      </c>
      <c r="P14" s="4"/>
      <c r="Q14" s="4">
        <f t="shared" si="6"/>
        <v>0</v>
      </c>
      <c r="R14" s="4">
        <f t="shared" si="7"/>
        <v>0</v>
      </c>
    </row>
    <row r="15" spans="2:18" x14ac:dyDescent="0.25">
      <c r="B15" s="151"/>
      <c r="C15" s="57" t="s">
        <v>135</v>
      </c>
      <c r="D15" s="4">
        <v>0</v>
      </c>
      <c r="E15" s="4">
        <v>0</v>
      </c>
      <c r="F15" s="4">
        <v>0</v>
      </c>
      <c r="G15" s="4">
        <v>0</v>
      </c>
      <c r="H15" s="4">
        <v>0</v>
      </c>
      <c r="I15" s="4">
        <v>0</v>
      </c>
      <c r="J15" s="4">
        <v>0</v>
      </c>
      <c r="K15" s="4">
        <v>0</v>
      </c>
      <c r="L15" s="4">
        <v>0</v>
      </c>
      <c r="M15" s="4">
        <v>0</v>
      </c>
      <c r="N15" s="4">
        <v>0</v>
      </c>
      <c r="O15" s="4">
        <v>0</v>
      </c>
      <c r="P15" s="27"/>
      <c r="Q15" s="4">
        <f>SUM(N15,L15,J15,H15,F15,D15)</f>
        <v>0</v>
      </c>
      <c r="R15" s="4">
        <f>SUM(O15,M15,K15,I15,G15,E15)</f>
        <v>0</v>
      </c>
    </row>
    <row r="16" spans="2:18" x14ac:dyDescent="0.25">
      <c r="B16" s="152"/>
      <c r="C16" s="57" t="s">
        <v>136</v>
      </c>
      <c r="D16" s="4">
        <v>0</v>
      </c>
      <c r="E16" s="4">
        <v>0</v>
      </c>
      <c r="F16" s="4">
        <v>0</v>
      </c>
      <c r="G16" s="4">
        <v>0</v>
      </c>
      <c r="H16" s="4">
        <v>0</v>
      </c>
      <c r="I16" s="4">
        <v>0</v>
      </c>
      <c r="J16" s="4">
        <v>0</v>
      </c>
      <c r="K16" s="4">
        <v>0</v>
      </c>
      <c r="L16" s="4">
        <v>0</v>
      </c>
      <c r="M16" s="4">
        <v>0</v>
      </c>
      <c r="N16" s="4">
        <v>0</v>
      </c>
      <c r="O16" s="4">
        <v>0</v>
      </c>
      <c r="P16" s="27"/>
      <c r="Q16" s="4">
        <f t="shared" si="6"/>
        <v>0</v>
      </c>
      <c r="R16" s="4">
        <f t="shared" si="7"/>
        <v>0</v>
      </c>
    </row>
    <row r="17" spans="2:18" s="133" customFormat="1" ht="34.5" customHeight="1" x14ac:dyDescent="0.25">
      <c r="B17" s="155" t="s">
        <v>120</v>
      </c>
      <c r="C17" s="161"/>
      <c r="D17" s="134">
        <f>SUM(D18,D19,D20,D21,D22,D23,D24,D25,D26,D27,D28,D29,D30,D31,D32,D33,D34,D35,D36)</f>
        <v>161</v>
      </c>
      <c r="E17" s="134">
        <f t="shared" ref="E17:O17" si="8">SUM(E18,E19,E20,E21,E22,E23,E24,E25,E26,E27,E28,E29)</f>
        <v>171</v>
      </c>
      <c r="F17" s="134">
        <f t="shared" si="8"/>
        <v>153</v>
      </c>
      <c r="G17" s="134">
        <f t="shared" si="8"/>
        <v>151</v>
      </c>
      <c r="H17" s="134">
        <f t="shared" si="8"/>
        <v>153</v>
      </c>
      <c r="I17" s="134">
        <f t="shared" si="8"/>
        <v>148</v>
      </c>
      <c r="J17" s="134">
        <f t="shared" si="8"/>
        <v>153</v>
      </c>
      <c r="K17" s="134">
        <f t="shared" si="8"/>
        <v>0</v>
      </c>
      <c r="L17" s="134">
        <f t="shared" si="8"/>
        <v>153</v>
      </c>
      <c r="M17" s="134">
        <f t="shared" si="8"/>
        <v>0</v>
      </c>
      <c r="N17" s="134">
        <f t="shared" si="8"/>
        <v>153</v>
      </c>
      <c r="O17" s="134">
        <f t="shared" si="8"/>
        <v>0</v>
      </c>
      <c r="P17" s="132">
        <f>SUM(P18,P19,P20,P21,P22)</f>
        <v>0</v>
      </c>
      <c r="Q17" s="132">
        <f t="shared" ref="Q17:R17" si="9">SUM(Q18,Q19,Q20,Q21,Q22)</f>
        <v>48</v>
      </c>
      <c r="R17" s="132">
        <f t="shared" si="9"/>
        <v>24</v>
      </c>
    </row>
    <row r="18" spans="2:18" x14ac:dyDescent="0.25">
      <c r="B18" s="150">
        <v>3</v>
      </c>
      <c r="C18" s="75" t="s">
        <v>137</v>
      </c>
      <c r="D18" s="76">
        <v>7</v>
      </c>
      <c r="E18" s="76">
        <v>7</v>
      </c>
      <c r="F18" s="76">
        <v>7</v>
      </c>
      <c r="G18" s="76">
        <v>7</v>
      </c>
      <c r="H18" s="76">
        <v>7</v>
      </c>
      <c r="I18" s="76">
        <v>7</v>
      </c>
      <c r="J18" s="76">
        <v>7</v>
      </c>
      <c r="K18" s="76">
        <v>0</v>
      </c>
      <c r="L18" s="76">
        <v>7</v>
      </c>
      <c r="M18" s="76">
        <v>0</v>
      </c>
      <c r="N18" s="76">
        <v>7</v>
      </c>
      <c r="O18" s="76">
        <v>0</v>
      </c>
      <c r="P18" s="117"/>
      <c r="Q18" s="76">
        <f>SUM(N18,L18,J18,H18,F18,D18)</f>
        <v>42</v>
      </c>
      <c r="R18" s="76">
        <f>SUM(O18,M18,K18,I18,G18,E18)</f>
        <v>21</v>
      </c>
    </row>
    <row r="19" spans="2:18" x14ac:dyDescent="0.25">
      <c r="B19" s="151"/>
      <c r="C19" s="75" t="s">
        <v>138</v>
      </c>
      <c r="D19" s="76">
        <v>1</v>
      </c>
      <c r="E19" s="76">
        <v>1</v>
      </c>
      <c r="F19" s="77">
        <v>1</v>
      </c>
      <c r="G19" s="77">
        <v>1</v>
      </c>
      <c r="H19" s="77">
        <v>1</v>
      </c>
      <c r="I19" s="77">
        <v>1</v>
      </c>
      <c r="J19" s="76">
        <v>1</v>
      </c>
      <c r="K19" s="76">
        <v>0</v>
      </c>
      <c r="L19" s="76">
        <v>1</v>
      </c>
      <c r="M19" s="76">
        <v>0</v>
      </c>
      <c r="N19" s="76">
        <v>1</v>
      </c>
      <c r="O19" s="76">
        <v>0</v>
      </c>
      <c r="P19" s="117"/>
      <c r="Q19" s="76">
        <f t="shared" ref="Q19:Q36" si="10">SUM(N19,L19,J19,H19,F19,D19)</f>
        <v>6</v>
      </c>
      <c r="R19" s="76">
        <f t="shared" ref="R19:R55" si="11">SUM(O19,M19,K19,I19,G19,E19)</f>
        <v>3</v>
      </c>
    </row>
    <row r="20" spans="2:18" x14ac:dyDescent="0.25">
      <c r="B20" s="151"/>
      <c r="C20" s="57" t="s">
        <v>129</v>
      </c>
      <c r="D20" s="73">
        <v>0</v>
      </c>
      <c r="E20" s="73">
        <v>0</v>
      </c>
      <c r="F20" s="73">
        <v>0</v>
      </c>
      <c r="G20" s="73">
        <v>0</v>
      </c>
      <c r="H20" s="73">
        <v>0</v>
      </c>
      <c r="I20" s="73">
        <v>0</v>
      </c>
      <c r="J20" s="73">
        <v>0</v>
      </c>
      <c r="K20" s="73">
        <v>0</v>
      </c>
      <c r="L20" s="73">
        <v>0</v>
      </c>
      <c r="M20" s="73">
        <v>0</v>
      </c>
      <c r="N20" s="73">
        <v>0</v>
      </c>
      <c r="O20" s="73">
        <v>0</v>
      </c>
      <c r="P20" s="4"/>
      <c r="Q20" s="4">
        <f t="shared" si="10"/>
        <v>0</v>
      </c>
      <c r="R20" s="4">
        <f t="shared" si="11"/>
        <v>0</v>
      </c>
    </row>
    <row r="21" spans="2:18" x14ac:dyDescent="0.25">
      <c r="B21" s="151"/>
      <c r="C21" s="57" t="s">
        <v>139</v>
      </c>
      <c r="D21" s="73">
        <v>0</v>
      </c>
      <c r="E21" s="73">
        <v>0</v>
      </c>
      <c r="F21" s="73">
        <v>0</v>
      </c>
      <c r="G21" s="73">
        <v>0</v>
      </c>
      <c r="H21" s="73">
        <v>0</v>
      </c>
      <c r="I21" s="73">
        <v>0</v>
      </c>
      <c r="J21" s="73">
        <v>0</v>
      </c>
      <c r="K21" s="73">
        <v>0</v>
      </c>
      <c r="L21" s="73">
        <v>0</v>
      </c>
      <c r="M21" s="73">
        <v>0</v>
      </c>
      <c r="N21" s="73">
        <v>0</v>
      </c>
      <c r="O21" s="73">
        <v>0</v>
      </c>
      <c r="P21" s="4"/>
      <c r="Q21" s="4">
        <f t="shared" si="10"/>
        <v>0</v>
      </c>
      <c r="R21" s="4">
        <f t="shared" si="11"/>
        <v>0</v>
      </c>
    </row>
    <row r="22" spans="2:18" ht="14.25" customHeight="1" x14ac:dyDescent="0.25">
      <c r="B22" s="151"/>
      <c r="C22" s="57" t="s">
        <v>140</v>
      </c>
      <c r="D22" s="73">
        <v>0</v>
      </c>
      <c r="E22" s="73">
        <v>0</v>
      </c>
      <c r="F22" s="73">
        <v>0</v>
      </c>
      <c r="G22" s="73">
        <v>0</v>
      </c>
      <c r="H22" s="73">
        <v>0</v>
      </c>
      <c r="I22" s="73">
        <v>0</v>
      </c>
      <c r="J22" s="73">
        <v>0</v>
      </c>
      <c r="K22" s="73">
        <v>0</v>
      </c>
      <c r="L22" s="73">
        <v>0</v>
      </c>
      <c r="M22" s="73">
        <v>0</v>
      </c>
      <c r="N22" s="73">
        <v>0</v>
      </c>
      <c r="O22" s="73">
        <v>0</v>
      </c>
      <c r="P22" s="4"/>
      <c r="Q22" s="4">
        <f t="shared" si="10"/>
        <v>0</v>
      </c>
      <c r="R22" s="4">
        <f t="shared" si="11"/>
        <v>0</v>
      </c>
    </row>
    <row r="23" spans="2:18" x14ac:dyDescent="0.25">
      <c r="B23" s="151"/>
      <c r="C23" s="57" t="s">
        <v>141</v>
      </c>
      <c r="D23" s="73">
        <v>0</v>
      </c>
      <c r="E23" s="73">
        <v>0</v>
      </c>
      <c r="F23" s="73">
        <v>0</v>
      </c>
      <c r="G23" s="73">
        <v>0</v>
      </c>
      <c r="H23" s="73">
        <v>0</v>
      </c>
      <c r="I23" s="73">
        <v>0</v>
      </c>
      <c r="J23" s="73">
        <v>0</v>
      </c>
      <c r="K23" s="73">
        <v>0</v>
      </c>
      <c r="L23" s="73">
        <v>0</v>
      </c>
      <c r="M23" s="73">
        <v>0</v>
      </c>
      <c r="N23" s="73">
        <v>0</v>
      </c>
      <c r="O23" s="73">
        <v>0</v>
      </c>
      <c r="P23" s="4"/>
      <c r="Q23" s="4">
        <f t="shared" si="10"/>
        <v>0</v>
      </c>
      <c r="R23" s="4">
        <f>SUM(O23,M23,K23,I23,G23,E23)</f>
        <v>0</v>
      </c>
    </row>
    <row r="24" spans="2:18" x14ac:dyDescent="0.25">
      <c r="B24" s="151"/>
      <c r="C24" s="75" t="s">
        <v>142</v>
      </c>
      <c r="D24" s="76">
        <v>117</v>
      </c>
      <c r="E24" s="76">
        <v>131</v>
      </c>
      <c r="F24" s="76">
        <v>117</v>
      </c>
      <c r="G24" s="76">
        <v>119</v>
      </c>
      <c r="H24" s="76">
        <v>117</v>
      </c>
      <c r="I24" s="76">
        <v>140</v>
      </c>
      <c r="J24" s="76">
        <v>117</v>
      </c>
      <c r="K24" s="76">
        <v>0</v>
      </c>
      <c r="L24" s="76">
        <v>117</v>
      </c>
      <c r="M24" s="76">
        <v>0</v>
      </c>
      <c r="N24" s="76">
        <v>117</v>
      </c>
      <c r="O24" s="76">
        <v>0</v>
      </c>
      <c r="P24" s="76"/>
      <c r="Q24" s="76">
        <f t="shared" si="10"/>
        <v>702</v>
      </c>
      <c r="R24" s="76">
        <f t="shared" si="11"/>
        <v>390</v>
      </c>
    </row>
    <row r="25" spans="2:18" x14ac:dyDescent="0.25">
      <c r="B25" s="151"/>
      <c r="C25" s="75" t="s">
        <v>143</v>
      </c>
      <c r="D25" s="76">
        <v>15</v>
      </c>
      <c r="E25" s="76">
        <v>17</v>
      </c>
      <c r="F25" s="76">
        <v>15</v>
      </c>
      <c r="G25" s="76">
        <v>14</v>
      </c>
      <c r="H25" s="76">
        <v>15</v>
      </c>
      <c r="I25" s="76">
        <v>0</v>
      </c>
      <c r="J25" s="76">
        <v>15</v>
      </c>
      <c r="K25" s="76">
        <v>0</v>
      </c>
      <c r="L25" s="76">
        <v>15</v>
      </c>
      <c r="M25" s="76">
        <v>0</v>
      </c>
      <c r="N25" s="76">
        <v>15</v>
      </c>
      <c r="O25" s="76">
        <v>0</v>
      </c>
      <c r="P25" s="76"/>
      <c r="Q25" s="76">
        <f t="shared" si="10"/>
        <v>90</v>
      </c>
      <c r="R25" s="76">
        <f t="shared" si="11"/>
        <v>31</v>
      </c>
    </row>
    <row r="26" spans="2:18" x14ac:dyDescent="0.25">
      <c r="B26" s="151"/>
      <c r="C26" s="75" t="s">
        <v>144</v>
      </c>
      <c r="D26" s="76">
        <v>13</v>
      </c>
      <c r="E26" s="76">
        <v>15</v>
      </c>
      <c r="F26" s="76">
        <v>13</v>
      </c>
      <c r="G26" s="76">
        <v>10</v>
      </c>
      <c r="H26" s="76">
        <v>13</v>
      </c>
      <c r="I26" s="76">
        <v>0</v>
      </c>
      <c r="J26" s="76">
        <v>13</v>
      </c>
      <c r="K26" s="76">
        <v>0</v>
      </c>
      <c r="L26" s="76">
        <v>13</v>
      </c>
      <c r="M26" s="76">
        <v>0</v>
      </c>
      <c r="N26" s="76">
        <v>13</v>
      </c>
      <c r="O26" s="76">
        <v>0</v>
      </c>
      <c r="P26" s="76"/>
      <c r="Q26" s="76">
        <f t="shared" si="10"/>
        <v>78</v>
      </c>
      <c r="R26" s="76">
        <f t="shared" si="11"/>
        <v>25</v>
      </c>
    </row>
    <row r="27" spans="2:18" x14ac:dyDescent="0.25">
      <c r="B27" s="151"/>
      <c r="C27" s="57" t="s">
        <v>145</v>
      </c>
      <c r="D27" s="74">
        <v>0</v>
      </c>
      <c r="E27" s="74">
        <v>0</v>
      </c>
      <c r="F27" s="74">
        <v>0</v>
      </c>
      <c r="G27" s="74">
        <v>0</v>
      </c>
      <c r="H27" s="74">
        <v>0</v>
      </c>
      <c r="I27" s="74">
        <v>0</v>
      </c>
      <c r="J27" s="74">
        <v>0</v>
      </c>
      <c r="K27" s="74">
        <v>0</v>
      </c>
      <c r="L27" s="74">
        <v>0</v>
      </c>
      <c r="M27" s="74">
        <v>0</v>
      </c>
      <c r="N27" s="74">
        <v>0</v>
      </c>
      <c r="O27" s="74">
        <v>0</v>
      </c>
      <c r="P27" s="4"/>
      <c r="Q27" s="4">
        <f t="shared" si="10"/>
        <v>0</v>
      </c>
      <c r="R27" s="4">
        <f t="shared" si="11"/>
        <v>0</v>
      </c>
    </row>
    <row r="28" spans="2:18" x14ac:dyDescent="0.25">
      <c r="B28" s="151"/>
      <c r="C28" s="57" t="s">
        <v>147</v>
      </c>
      <c r="D28" s="74">
        <v>0</v>
      </c>
      <c r="E28" s="74">
        <v>0</v>
      </c>
      <c r="F28" s="74">
        <v>0</v>
      </c>
      <c r="G28" s="74">
        <v>0</v>
      </c>
      <c r="H28" s="74">
        <v>0</v>
      </c>
      <c r="I28" s="74">
        <v>0</v>
      </c>
      <c r="J28" s="74">
        <v>0</v>
      </c>
      <c r="K28" s="74">
        <v>0</v>
      </c>
      <c r="L28" s="74">
        <v>0</v>
      </c>
      <c r="M28" s="74">
        <v>0</v>
      </c>
      <c r="N28" s="74">
        <v>0</v>
      </c>
      <c r="O28" s="74">
        <v>0</v>
      </c>
      <c r="P28" s="4"/>
      <c r="Q28" s="4">
        <f t="shared" si="10"/>
        <v>0</v>
      </c>
      <c r="R28" s="4">
        <f t="shared" si="11"/>
        <v>0</v>
      </c>
    </row>
    <row r="29" spans="2:18" x14ac:dyDescent="0.25">
      <c r="B29" s="151"/>
      <c r="C29" s="75" t="s">
        <v>148</v>
      </c>
      <c r="D29" s="78">
        <v>3</v>
      </c>
      <c r="E29" s="78">
        <v>0</v>
      </c>
      <c r="F29" s="78">
        <v>0</v>
      </c>
      <c r="G29" s="78">
        <v>0</v>
      </c>
      <c r="H29" s="78">
        <v>0</v>
      </c>
      <c r="I29" s="78">
        <v>0</v>
      </c>
      <c r="J29" s="78">
        <v>0</v>
      </c>
      <c r="K29" s="78">
        <v>0</v>
      </c>
      <c r="L29" s="78">
        <v>0</v>
      </c>
      <c r="M29" s="78">
        <v>0</v>
      </c>
      <c r="N29" s="78">
        <v>0</v>
      </c>
      <c r="O29" s="78">
        <v>0</v>
      </c>
      <c r="P29" s="76"/>
      <c r="Q29" s="76">
        <f t="shared" si="10"/>
        <v>3</v>
      </c>
      <c r="R29" s="76">
        <f t="shared" si="11"/>
        <v>0</v>
      </c>
    </row>
    <row r="30" spans="2:18" x14ac:dyDescent="0.25">
      <c r="B30" s="151"/>
      <c r="C30" s="75" t="s">
        <v>149</v>
      </c>
      <c r="D30" s="76">
        <v>1</v>
      </c>
      <c r="E30" s="76">
        <v>1</v>
      </c>
      <c r="F30" s="76">
        <v>1</v>
      </c>
      <c r="G30" s="76">
        <v>1</v>
      </c>
      <c r="H30" s="76">
        <v>1</v>
      </c>
      <c r="I30" s="76">
        <v>1</v>
      </c>
      <c r="J30" s="76">
        <v>1</v>
      </c>
      <c r="K30" s="76">
        <v>0</v>
      </c>
      <c r="L30" s="76">
        <v>1</v>
      </c>
      <c r="M30" s="76">
        <v>0</v>
      </c>
      <c r="N30" s="76">
        <v>1</v>
      </c>
      <c r="O30" s="76">
        <v>0</v>
      </c>
      <c r="P30" s="76"/>
      <c r="Q30" s="76">
        <f t="shared" si="10"/>
        <v>6</v>
      </c>
      <c r="R30" s="76">
        <f t="shared" si="11"/>
        <v>3</v>
      </c>
    </row>
    <row r="31" spans="2:18" x14ac:dyDescent="0.25">
      <c r="B31" s="151"/>
      <c r="C31" s="57" t="s">
        <v>150</v>
      </c>
      <c r="D31" s="73">
        <v>0</v>
      </c>
      <c r="E31" s="73">
        <v>0</v>
      </c>
      <c r="F31" s="73">
        <v>0</v>
      </c>
      <c r="G31" s="73">
        <v>0</v>
      </c>
      <c r="H31" s="73">
        <v>0</v>
      </c>
      <c r="I31" s="73">
        <v>0</v>
      </c>
      <c r="J31" s="73">
        <v>0</v>
      </c>
      <c r="K31" s="73">
        <v>0</v>
      </c>
      <c r="L31" s="73">
        <v>0</v>
      </c>
      <c r="M31" s="73">
        <v>0</v>
      </c>
      <c r="N31" s="73">
        <v>0</v>
      </c>
      <c r="O31" s="73">
        <v>0</v>
      </c>
      <c r="P31" s="4"/>
      <c r="Q31" s="4">
        <f t="shared" si="10"/>
        <v>0</v>
      </c>
      <c r="R31" s="4">
        <f t="shared" si="11"/>
        <v>0</v>
      </c>
    </row>
    <row r="32" spans="2:18" x14ac:dyDescent="0.25">
      <c r="B32" s="151"/>
      <c r="C32" s="57" t="s">
        <v>151</v>
      </c>
      <c r="D32" s="73">
        <v>0</v>
      </c>
      <c r="E32" s="73">
        <v>0</v>
      </c>
      <c r="F32" s="73">
        <v>0</v>
      </c>
      <c r="G32" s="73">
        <v>0</v>
      </c>
      <c r="H32" s="73">
        <v>0</v>
      </c>
      <c r="I32" s="73">
        <v>0</v>
      </c>
      <c r="J32" s="73">
        <v>0</v>
      </c>
      <c r="K32" s="73">
        <v>0</v>
      </c>
      <c r="L32" s="73">
        <v>0</v>
      </c>
      <c r="M32" s="73">
        <v>0</v>
      </c>
      <c r="N32" s="73">
        <v>0</v>
      </c>
      <c r="O32" s="73">
        <v>0</v>
      </c>
      <c r="P32" s="4"/>
      <c r="Q32" s="4">
        <f t="shared" si="10"/>
        <v>0</v>
      </c>
      <c r="R32" s="4">
        <f t="shared" si="11"/>
        <v>0</v>
      </c>
    </row>
    <row r="33" spans="2:18" x14ac:dyDescent="0.25">
      <c r="B33" s="151"/>
      <c r="C33" s="75" t="s">
        <v>152</v>
      </c>
      <c r="D33" s="76">
        <v>4</v>
      </c>
      <c r="E33" s="76">
        <v>4</v>
      </c>
      <c r="F33" s="76">
        <v>4</v>
      </c>
      <c r="G33" s="76">
        <v>4</v>
      </c>
      <c r="H33" s="76">
        <v>4</v>
      </c>
      <c r="I33" s="76">
        <v>4</v>
      </c>
      <c r="J33" s="76">
        <v>4</v>
      </c>
      <c r="K33" s="76">
        <v>0</v>
      </c>
      <c r="L33" s="76">
        <v>4</v>
      </c>
      <c r="M33" s="76">
        <v>0</v>
      </c>
      <c r="N33" s="76">
        <v>4</v>
      </c>
      <c r="O33" s="76">
        <v>0</v>
      </c>
      <c r="P33" s="76"/>
      <c r="Q33" s="76">
        <f t="shared" si="10"/>
        <v>24</v>
      </c>
      <c r="R33" s="76">
        <f t="shared" si="11"/>
        <v>12</v>
      </c>
    </row>
    <row r="34" spans="2:18" x14ac:dyDescent="0.25">
      <c r="B34" s="151"/>
      <c r="C34" s="57" t="s">
        <v>153</v>
      </c>
      <c r="D34" s="4">
        <v>0</v>
      </c>
      <c r="E34" s="4">
        <v>0</v>
      </c>
      <c r="F34" s="4">
        <v>0</v>
      </c>
      <c r="G34" s="4">
        <v>0</v>
      </c>
      <c r="H34" s="4">
        <v>0</v>
      </c>
      <c r="I34" s="4">
        <v>0</v>
      </c>
      <c r="J34" s="4">
        <v>0</v>
      </c>
      <c r="K34" s="4">
        <v>0</v>
      </c>
      <c r="L34" s="4">
        <v>0</v>
      </c>
      <c r="M34" s="4">
        <v>0</v>
      </c>
      <c r="N34" s="4">
        <v>0</v>
      </c>
      <c r="O34" s="4">
        <v>0</v>
      </c>
      <c r="P34" s="27"/>
      <c r="Q34" s="4">
        <f t="shared" si="10"/>
        <v>0</v>
      </c>
      <c r="R34" s="4">
        <f t="shared" si="11"/>
        <v>0</v>
      </c>
    </row>
    <row r="35" spans="2:18" x14ac:dyDescent="0.25">
      <c r="B35" s="151"/>
      <c r="C35" s="57" t="s">
        <v>192</v>
      </c>
      <c r="D35" s="4">
        <v>0</v>
      </c>
      <c r="E35" s="4">
        <v>0</v>
      </c>
      <c r="F35" s="4">
        <v>0</v>
      </c>
      <c r="G35" s="4">
        <v>0</v>
      </c>
      <c r="H35" s="4">
        <v>0</v>
      </c>
      <c r="I35" s="4">
        <v>0</v>
      </c>
      <c r="J35" s="4">
        <v>0</v>
      </c>
      <c r="K35" s="4">
        <v>0</v>
      </c>
      <c r="L35" s="4">
        <v>0</v>
      </c>
      <c r="M35" s="4">
        <v>0</v>
      </c>
      <c r="N35" s="4">
        <v>0</v>
      </c>
      <c r="O35" s="4">
        <v>0</v>
      </c>
      <c r="P35" s="4"/>
      <c r="Q35" s="4">
        <f t="shared" ref="Q35" si="12">SUM(N35,L35,J35,H35,F35,D35)</f>
        <v>0</v>
      </c>
      <c r="R35" s="4">
        <f t="shared" ref="R35" si="13">SUM(O35,M35,K35,I35,G35,E35)</f>
        <v>0</v>
      </c>
    </row>
    <row r="36" spans="2:18" x14ac:dyDescent="0.25">
      <c r="B36" s="152"/>
      <c r="C36" s="57" t="s">
        <v>171</v>
      </c>
      <c r="D36" s="4">
        <v>0</v>
      </c>
      <c r="E36" s="4">
        <v>0</v>
      </c>
      <c r="F36" s="4">
        <v>0</v>
      </c>
      <c r="G36" s="4">
        <v>0</v>
      </c>
      <c r="H36" s="4">
        <v>0</v>
      </c>
      <c r="I36" s="4">
        <v>0</v>
      </c>
      <c r="J36" s="4">
        <v>0</v>
      </c>
      <c r="K36" s="4">
        <v>0</v>
      </c>
      <c r="L36" s="4">
        <v>0</v>
      </c>
      <c r="M36" s="4">
        <v>0</v>
      </c>
      <c r="N36" s="4">
        <v>0</v>
      </c>
      <c r="O36" s="4">
        <v>0</v>
      </c>
      <c r="P36" s="4"/>
      <c r="Q36" s="4">
        <f t="shared" si="10"/>
        <v>0</v>
      </c>
      <c r="R36" s="4">
        <f t="shared" si="11"/>
        <v>0</v>
      </c>
    </row>
    <row r="37" spans="2:18" s="133" customFormat="1" ht="34.5" customHeight="1" x14ac:dyDescent="0.25">
      <c r="B37" s="155" t="s">
        <v>121</v>
      </c>
      <c r="C37" s="161"/>
      <c r="D37" s="134">
        <f>SUM(D38,D39,D40,D41,D42)</f>
        <v>1</v>
      </c>
      <c r="E37" s="134">
        <f t="shared" ref="E37:O37" si="14">SUM(E38,E39,E40,E41,E42,E43,E44,E45,E46,E47,E48,E49)</f>
        <v>41</v>
      </c>
      <c r="F37" s="134">
        <f t="shared" si="14"/>
        <v>41</v>
      </c>
      <c r="G37" s="134">
        <f t="shared" si="14"/>
        <v>41</v>
      </c>
      <c r="H37" s="134">
        <f t="shared" si="14"/>
        <v>41</v>
      </c>
      <c r="I37" s="134">
        <f t="shared" si="14"/>
        <v>41</v>
      </c>
      <c r="J37" s="134">
        <f t="shared" si="14"/>
        <v>41</v>
      </c>
      <c r="K37" s="134">
        <f t="shared" si="14"/>
        <v>0</v>
      </c>
      <c r="L37" s="134">
        <f t="shared" si="14"/>
        <v>41</v>
      </c>
      <c r="M37" s="134">
        <f t="shared" si="14"/>
        <v>0</v>
      </c>
      <c r="N37" s="134">
        <f t="shared" si="14"/>
        <v>41</v>
      </c>
      <c r="O37" s="134">
        <f t="shared" si="14"/>
        <v>0</v>
      </c>
      <c r="P37" s="132">
        <f>SUM(P38,P39,P40,P41,P42)</f>
        <v>0</v>
      </c>
      <c r="Q37" s="132">
        <f t="shared" ref="Q37:R37" si="15">SUM(Q38,Q39,Q40,Q41,Q42)</f>
        <v>6</v>
      </c>
      <c r="R37" s="132">
        <f t="shared" si="15"/>
        <v>3</v>
      </c>
    </row>
    <row r="38" spans="2:18" ht="15" customHeight="1" x14ac:dyDescent="0.25">
      <c r="B38" s="150">
        <v>4</v>
      </c>
      <c r="C38" s="57" t="s">
        <v>174</v>
      </c>
      <c r="D38" s="4">
        <v>0</v>
      </c>
      <c r="E38" s="4">
        <v>0</v>
      </c>
      <c r="F38" s="4">
        <v>0</v>
      </c>
      <c r="G38" s="4">
        <v>0</v>
      </c>
      <c r="H38" s="4">
        <v>0</v>
      </c>
      <c r="I38" s="4">
        <v>0</v>
      </c>
      <c r="J38" s="4">
        <v>0</v>
      </c>
      <c r="K38" s="4">
        <v>0</v>
      </c>
      <c r="L38" s="4">
        <v>0</v>
      </c>
      <c r="M38" s="4">
        <v>0</v>
      </c>
      <c r="N38" s="4">
        <v>0</v>
      </c>
      <c r="O38" s="4">
        <v>0</v>
      </c>
      <c r="P38" s="27"/>
      <c r="Q38" s="4">
        <f>SUM(N38,L38,J38,H38,F38,D38)</f>
        <v>0</v>
      </c>
      <c r="R38" s="4">
        <f t="shared" si="11"/>
        <v>0</v>
      </c>
    </row>
    <row r="39" spans="2:18" ht="15" customHeight="1" x14ac:dyDescent="0.25">
      <c r="B39" s="151"/>
      <c r="C39" s="75" t="s">
        <v>173</v>
      </c>
      <c r="D39" s="76">
        <v>1</v>
      </c>
      <c r="E39" s="76">
        <v>1</v>
      </c>
      <c r="F39" s="76">
        <v>1</v>
      </c>
      <c r="G39" s="76">
        <v>1</v>
      </c>
      <c r="H39" s="76">
        <v>1</v>
      </c>
      <c r="I39" s="76">
        <v>1</v>
      </c>
      <c r="J39" s="76">
        <v>1</v>
      </c>
      <c r="K39" s="76">
        <v>0</v>
      </c>
      <c r="L39" s="76">
        <v>1</v>
      </c>
      <c r="M39" s="76">
        <v>0</v>
      </c>
      <c r="N39" s="76">
        <v>1</v>
      </c>
      <c r="O39" s="76">
        <v>0</v>
      </c>
      <c r="P39" s="76"/>
      <c r="Q39" s="76">
        <f t="shared" ref="Q39:Q42" si="16">SUM(N39,L39,J39,H39,F39,D39)</f>
        <v>6</v>
      </c>
      <c r="R39" s="76">
        <f t="shared" si="11"/>
        <v>3</v>
      </c>
    </row>
    <row r="40" spans="2:18" x14ac:dyDescent="0.25">
      <c r="B40" s="151"/>
      <c r="C40" s="57" t="s">
        <v>172</v>
      </c>
      <c r="D40" s="4">
        <v>0</v>
      </c>
      <c r="E40" s="4">
        <v>0</v>
      </c>
      <c r="F40" s="4">
        <v>0</v>
      </c>
      <c r="G40" s="4">
        <v>0</v>
      </c>
      <c r="H40" s="4">
        <v>0</v>
      </c>
      <c r="I40" s="4">
        <v>0</v>
      </c>
      <c r="J40" s="4">
        <v>0</v>
      </c>
      <c r="K40" s="4">
        <v>0</v>
      </c>
      <c r="L40" s="4">
        <v>0</v>
      </c>
      <c r="M40" s="4">
        <v>0</v>
      </c>
      <c r="N40" s="4">
        <v>0</v>
      </c>
      <c r="O40" s="4">
        <v>0</v>
      </c>
      <c r="P40" s="27"/>
      <c r="Q40" s="4">
        <f t="shared" si="16"/>
        <v>0</v>
      </c>
      <c r="R40" s="4">
        <f t="shared" si="11"/>
        <v>0</v>
      </c>
    </row>
    <row r="41" spans="2:18" x14ac:dyDescent="0.25">
      <c r="B41" s="151"/>
      <c r="C41" s="57" t="s">
        <v>146</v>
      </c>
      <c r="D41" s="4">
        <v>0</v>
      </c>
      <c r="E41" s="4">
        <v>0</v>
      </c>
      <c r="F41" s="4">
        <v>0</v>
      </c>
      <c r="G41" s="4">
        <v>0</v>
      </c>
      <c r="H41" s="4">
        <v>0</v>
      </c>
      <c r="I41" s="4">
        <v>0</v>
      </c>
      <c r="J41" s="4">
        <v>0</v>
      </c>
      <c r="K41" s="4">
        <v>0</v>
      </c>
      <c r="L41" s="4">
        <v>0</v>
      </c>
      <c r="M41" s="4">
        <v>0</v>
      </c>
      <c r="N41" s="4">
        <v>0</v>
      </c>
      <c r="O41" s="4">
        <v>0</v>
      </c>
      <c r="P41" s="39"/>
      <c r="Q41" s="4">
        <f t="shared" si="16"/>
        <v>0</v>
      </c>
      <c r="R41" s="4">
        <f t="shared" si="11"/>
        <v>0</v>
      </c>
    </row>
    <row r="42" spans="2:18" x14ac:dyDescent="0.25">
      <c r="B42" s="152"/>
      <c r="C42" s="57" t="s">
        <v>175</v>
      </c>
      <c r="D42" s="4">
        <v>0</v>
      </c>
      <c r="E42" s="4">
        <v>0</v>
      </c>
      <c r="F42" s="4">
        <v>0</v>
      </c>
      <c r="G42" s="4">
        <v>0</v>
      </c>
      <c r="H42" s="4">
        <v>0</v>
      </c>
      <c r="I42" s="4">
        <v>0</v>
      </c>
      <c r="J42" s="4">
        <v>0</v>
      </c>
      <c r="K42" s="4">
        <v>0</v>
      </c>
      <c r="L42" s="4">
        <v>0</v>
      </c>
      <c r="M42" s="4">
        <v>0</v>
      </c>
      <c r="N42" s="4">
        <v>0</v>
      </c>
      <c r="O42" s="4">
        <v>0</v>
      </c>
      <c r="P42" s="4"/>
      <c r="Q42" s="4">
        <f t="shared" si="16"/>
        <v>0</v>
      </c>
      <c r="R42" s="4">
        <f t="shared" si="11"/>
        <v>0</v>
      </c>
    </row>
    <row r="43" spans="2:18" s="133" customFormat="1" ht="34.5" customHeight="1" x14ac:dyDescent="0.25">
      <c r="B43" s="155" t="s">
        <v>168</v>
      </c>
      <c r="C43" s="161"/>
      <c r="D43" s="134">
        <f>SUM(D44,D45,D46,D47,D48,D49,D50,D51,D52,D53,D54,D55)</f>
        <v>40</v>
      </c>
      <c r="E43" s="134">
        <f t="shared" ref="E43:O43" si="17">SUM(E44,E45,E46,E47,E48,E49,E50,E51,E52,E53,E54,E55)</f>
        <v>40</v>
      </c>
      <c r="F43" s="134">
        <f t="shared" si="17"/>
        <v>40</v>
      </c>
      <c r="G43" s="134">
        <f t="shared" si="17"/>
        <v>40</v>
      </c>
      <c r="H43" s="134">
        <f t="shared" si="17"/>
        <v>40</v>
      </c>
      <c r="I43" s="134">
        <f t="shared" si="17"/>
        <v>40</v>
      </c>
      <c r="J43" s="134">
        <f t="shared" si="17"/>
        <v>40</v>
      </c>
      <c r="K43" s="134">
        <f t="shared" si="17"/>
        <v>0</v>
      </c>
      <c r="L43" s="134">
        <f t="shared" si="17"/>
        <v>40</v>
      </c>
      <c r="M43" s="134">
        <f t="shared" si="17"/>
        <v>0</v>
      </c>
      <c r="N43" s="134">
        <f t="shared" si="17"/>
        <v>40</v>
      </c>
      <c r="O43" s="134">
        <f t="shared" si="17"/>
        <v>0</v>
      </c>
      <c r="P43" s="132">
        <f>SUM(P44,P45,P46,P47,P48)</f>
        <v>0</v>
      </c>
      <c r="Q43" s="132">
        <f t="shared" ref="Q43:R43" si="18">SUM(Q44,Q45,Q46,Q47,Q48)</f>
        <v>0</v>
      </c>
      <c r="R43" s="132">
        <f t="shared" si="18"/>
        <v>0</v>
      </c>
    </row>
    <row r="44" spans="2:18" x14ac:dyDescent="0.25">
      <c r="B44" s="150">
        <v>5</v>
      </c>
      <c r="C44" s="57" t="s">
        <v>176</v>
      </c>
      <c r="D44" s="4">
        <v>0</v>
      </c>
      <c r="E44" s="4">
        <v>0</v>
      </c>
      <c r="F44" s="4">
        <v>0</v>
      </c>
      <c r="G44" s="4">
        <v>0</v>
      </c>
      <c r="H44" s="4">
        <v>0</v>
      </c>
      <c r="I44" s="4">
        <v>0</v>
      </c>
      <c r="J44" s="4">
        <v>0</v>
      </c>
      <c r="K44" s="4">
        <v>0</v>
      </c>
      <c r="L44" s="4">
        <v>0</v>
      </c>
      <c r="M44" s="4">
        <v>0</v>
      </c>
      <c r="N44" s="4">
        <v>0</v>
      </c>
      <c r="O44" s="4">
        <v>0</v>
      </c>
      <c r="P44" s="4"/>
      <c r="Q44" s="4">
        <f>SUM(N44,L44,J44,H44,F44,D44)</f>
        <v>0</v>
      </c>
      <c r="R44" s="4">
        <f t="shared" si="11"/>
        <v>0</v>
      </c>
    </row>
    <row r="45" spans="2:18" x14ac:dyDescent="0.25">
      <c r="B45" s="151"/>
      <c r="C45" s="57" t="s">
        <v>180</v>
      </c>
      <c r="D45" s="4">
        <v>0</v>
      </c>
      <c r="E45" s="4">
        <v>0</v>
      </c>
      <c r="F45" s="4">
        <v>0</v>
      </c>
      <c r="G45" s="4">
        <v>0</v>
      </c>
      <c r="H45" s="4">
        <v>0</v>
      </c>
      <c r="I45" s="4">
        <v>0</v>
      </c>
      <c r="J45" s="4">
        <v>0</v>
      </c>
      <c r="K45" s="4">
        <v>0</v>
      </c>
      <c r="L45" s="4">
        <v>0</v>
      </c>
      <c r="M45" s="4">
        <v>0</v>
      </c>
      <c r="N45" s="4">
        <v>0</v>
      </c>
      <c r="O45" s="4">
        <v>0</v>
      </c>
      <c r="P45" s="4"/>
      <c r="Q45" s="4">
        <f t="shared" ref="Q45:Q55" si="19">SUM(N45,L45,J45,H45,F45,D45)</f>
        <v>0</v>
      </c>
      <c r="R45" s="4">
        <f t="shared" si="11"/>
        <v>0</v>
      </c>
    </row>
    <row r="46" spans="2:18" x14ac:dyDescent="0.25">
      <c r="B46" s="151"/>
      <c r="C46" s="57" t="s">
        <v>181</v>
      </c>
      <c r="D46" s="4">
        <v>0</v>
      </c>
      <c r="E46" s="4">
        <v>0</v>
      </c>
      <c r="F46" s="4">
        <v>0</v>
      </c>
      <c r="G46" s="4">
        <v>0</v>
      </c>
      <c r="H46" s="4">
        <v>0</v>
      </c>
      <c r="I46" s="4">
        <v>0</v>
      </c>
      <c r="J46" s="4">
        <v>0</v>
      </c>
      <c r="K46" s="4">
        <v>0</v>
      </c>
      <c r="L46" s="4">
        <v>0</v>
      </c>
      <c r="M46" s="4">
        <v>0</v>
      </c>
      <c r="N46" s="4">
        <v>0</v>
      </c>
      <c r="O46" s="4">
        <v>0</v>
      </c>
      <c r="P46" s="4"/>
      <c r="Q46" s="4">
        <f t="shared" si="19"/>
        <v>0</v>
      </c>
      <c r="R46" s="4">
        <f t="shared" si="11"/>
        <v>0</v>
      </c>
    </row>
    <row r="47" spans="2:18" x14ac:dyDescent="0.25">
      <c r="B47" s="151"/>
      <c r="C47" s="57" t="s">
        <v>179</v>
      </c>
      <c r="D47" s="4">
        <v>0</v>
      </c>
      <c r="E47" s="4">
        <v>0</v>
      </c>
      <c r="F47" s="4">
        <v>0</v>
      </c>
      <c r="G47" s="4">
        <v>0</v>
      </c>
      <c r="H47" s="4">
        <v>0</v>
      </c>
      <c r="I47" s="4">
        <v>0</v>
      </c>
      <c r="J47" s="4">
        <v>0</v>
      </c>
      <c r="K47" s="4">
        <v>0</v>
      </c>
      <c r="L47" s="4">
        <v>0</v>
      </c>
      <c r="M47" s="4">
        <v>0</v>
      </c>
      <c r="N47" s="4">
        <v>0</v>
      </c>
      <c r="O47" s="4">
        <v>0</v>
      </c>
      <c r="P47" s="4"/>
      <c r="Q47" s="4">
        <f t="shared" si="19"/>
        <v>0</v>
      </c>
      <c r="R47" s="4">
        <f t="shared" si="11"/>
        <v>0</v>
      </c>
    </row>
    <row r="48" spans="2:18" x14ac:dyDescent="0.25">
      <c r="B48" s="151"/>
      <c r="C48" s="57" t="s">
        <v>182</v>
      </c>
      <c r="D48" s="4">
        <v>0</v>
      </c>
      <c r="E48" s="4">
        <v>0</v>
      </c>
      <c r="F48" s="4">
        <v>0</v>
      </c>
      <c r="G48" s="4">
        <v>0</v>
      </c>
      <c r="H48" s="4">
        <v>0</v>
      </c>
      <c r="I48" s="4">
        <v>0</v>
      </c>
      <c r="J48" s="4">
        <v>0</v>
      </c>
      <c r="K48" s="4">
        <v>0</v>
      </c>
      <c r="L48" s="4">
        <v>0</v>
      </c>
      <c r="M48" s="4">
        <v>0</v>
      </c>
      <c r="N48" s="4">
        <v>0</v>
      </c>
      <c r="O48" s="4">
        <v>0</v>
      </c>
      <c r="P48" s="4"/>
      <c r="Q48" s="4">
        <f t="shared" si="19"/>
        <v>0</v>
      </c>
      <c r="R48" s="4">
        <f t="shared" si="11"/>
        <v>0</v>
      </c>
    </row>
    <row r="49" spans="2:20" x14ac:dyDescent="0.25">
      <c r="B49" s="151"/>
      <c r="C49" s="57" t="s">
        <v>183</v>
      </c>
      <c r="D49" s="4">
        <v>0</v>
      </c>
      <c r="E49" s="4">
        <v>0</v>
      </c>
      <c r="F49" s="4">
        <v>0</v>
      </c>
      <c r="G49" s="4">
        <v>0</v>
      </c>
      <c r="H49" s="4">
        <v>0</v>
      </c>
      <c r="I49" s="4">
        <v>0</v>
      </c>
      <c r="J49" s="4">
        <v>0</v>
      </c>
      <c r="K49" s="4">
        <v>0</v>
      </c>
      <c r="L49" s="4">
        <v>0</v>
      </c>
      <c r="M49" s="4">
        <v>0</v>
      </c>
      <c r="N49" s="4">
        <v>0</v>
      </c>
      <c r="O49" s="4">
        <v>0</v>
      </c>
      <c r="P49" s="4"/>
      <c r="Q49" s="4">
        <f t="shared" si="19"/>
        <v>0</v>
      </c>
      <c r="R49" s="4">
        <f t="shared" si="11"/>
        <v>0</v>
      </c>
    </row>
    <row r="50" spans="2:20" x14ac:dyDescent="0.25">
      <c r="B50" s="151"/>
      <c r="C50" s="57" t="s">
        <v>169</v>
      </c>
      <c r="D50" s="4">
        <v>0</v>
      </c>
      <c r="E50" s="4">
        <v>0</v>
      </c>
      <c r="F50" s="4">
        <v>0</v>
      </c>
      <c r="G50" s="4">
        <v>0</v>
      </c>
      <c r="H50" s="4">
        <v>0</v>
      </c>
      <c r="I50" s="4">
        <v>0</v>
      </c>
      <c r="J50" s="4">
        <v>0</v>
      </c>
      <c r="K50" s="4">
        <v>0</v>
      </c>
      <c r="L50" s="4">
        <v>0</v>
      </c>
      <c r="M50" s="4">
        <v>0</v>
      </c>
      <c r="N50" s="4">
        <v>0</v>
      </c>
      <c r="O50" s="4">
        <v>0</v>
      </c>
      <c r="P50" s="4"/>
      <c r="Q50" s="4">
        <f t="shared" si="19"/>
        <v>0</v>
      </c>
      <c r="R50" s="4">
        <f t="shared" si="11"/>
        <v>0</v>
      </c>
    </row>
    <row r="51" spans="2:20" x14ac:dyDescent="0.25">
      <c r="B51" s="151"/>
      <c r="C51" s="57" t="s">
        <v>170</v>
      </c>
      <c r="D51" s="4">
        <v>0</v>
      </c>
      <c r="E51" s="4">
        <v>0</v>
      </c>
      <c r="F51" s="4">
        <v>0</v>
      </c>
      <c r="G51" s="4">
        <v>0</v>
      </c>
      <c r="H51" s="4">
        <v>0</v>
      </c>
      <c r="I51" s="4">
        <v>0</v>
      </c>
      <c r="J51" s="4">
        <v>0</v>
      </c>
      <c r="K51" s="4">
        <v>0</v>
      </c>
      <c r="L51" s="4">
        <v>0</v>
      </c>
      <c r="M51" s="4">
        <v>0</v>
      </c>
      <c r="N51" s="4">
        <v>0</v>
      </c>
      <c r="O51" s="4">
        <v>0</v>
      </c>
      <c r="P51" s="4"/>
      <c r="Q51" s="4">
        <f t="shared" si="19"/>
        <v>0</v>
      </c>
      <c r="R51" s="4">
        <f t="shared" si="11"/>
        <v>0</v>
      </c>
    </row>
    <row r="52" spans="2:20" x14ac:dyDescent="0.25">
      <c r="B52" s="151"/>
      <c r="C52" s="57" t="s">
        <v>177</v>
      </c>
      <c r="D52" s="4">
        <v>0</v>
      </c>
      <c r="E52" s="4">
        <v>0</v>
      </c>
      <c r="F52" s="4">
        <v>0</v>
      </c>
      <c r="G52" s="4">
        <v>0</v>
      </c>
      <c r="H52" s="4">
        <v>0</v>
      </c>
      <c r="I52" s="4">
        <v>0</v>
      </c>
      <c r="J52" s="4">
        <v>0</v>
      </c>
      <c r="K52" s="4">
        <v>0</v>
      </c>
      <c r="L52" s="4">
        <v>0</v>
      </c>
      <c r="M52" s="4">
        <v>0</v>
      </c>
      <c r="N52" s="4">
        <v>0</v>
      </c>
      <c r="O52" s="4">
        <v>0</v>
      </c>
      <c r="P52" s="4"/>
      <c r="Q52" s="4">
        <f t="shared" si="19"/>
        <v>0</v>
      </c>
      <c r="R52" s="4">
        <f t="shared" si="11"/>
        <v>0</v>
      </c>
    </row>
    <row r="53" spans="2:20" ht="15.75" customHeight="1" x14ac:dyDescent="0.25">
      <c r="B53" s="151"/>
      <c r="C53" s="75" t="s">
        <v>184</v>
      </c>
      <c r="D53" s="76">
        <v>40</v>
      </c>
      <c r="E53" s="76">
        <v>40</v>
      </c>
      <c r="F53" s="76">
        <v>40</v>
      </c>
      <c r="G53" s="76">
        <v>40</v>
      </c>
      <c r="H53" s="76">
        <v>40</v>
      </c>
      <c r="I53" s="76">
        <v>40</v>
      </c>
      <c r="J53" s="76">
        <v>40</v>
      </c>
      <c r="K53" s="76">
        <v>0</v>
      </c>
      <c r="L53" s="76">
        <v>40</v>
      </c>
      <c r="M53" s="76">
        <v>0</v>
      </c>
      <c r="N53" s="76">
        <v>40</v>
      </c>
      <c r="O53" s="76">
        <v>0</v>
      </c>
      <c r="P53" s="76">
        <f t="shared" ref="P53" si="20">SUM(D53,F53,H53,J53,L53,N53)</f>
        <v>240</v>
      </c>
      <c r="Q53" s="76">
        <f>D53+F53+H53+J53+L53+N53</f>
        <v>240</v>
      </c>
      <c r="R53" s="76">
        <f>E53+G53+I53+K53+M53+O53</f>
        <v>120</v>
      </c>
      <c r="S53" s="45">
        <f>D53+F53+H53</f>
        <v>120</v>
      </c>
      <c r="T53" s="45">
        <f>R53/S53</f>
        <v>1</v>
      </c>
    </row>
    <row r="54" spans="2:20" x14ac:dyDescent="0.25">
      <c r="B54" s="151"/>
      <c r="C54" s="57" t="s">
        <v>154</v>
      </c>
      <c r="D54" s="4">
        <v>0</v>
      </c>
      <c r="E54" s="4">
        <v>0</v>
      </c>
      <c r="F54" s="4">
        <v>0</v>
      </c>
      <c r="G54" s="4">
        <v>0</v>
      </c>
      <c r="H54" s="4">
        <v>0</v>
      </c>
      <c r="I54" s="4">
        <v>0</v>
      </c>
      <c r="J54" s="4">
        <v>0</v>
      </c>
      <c r="K54" s="4">
        <v>0</v>
      </c>
      <c r="L54" s="4">
        <v>0</v>
      </c>
      <c r="M54" s="4">
        <v>0</v>
      </c>
      <c r="N54" s="4">
        <v>0</v>
      </c>
      <c r="O54" s="4">
        <v>0</v>
      </c>
      <c r="P54" s="4"/>
      <c r="Q54" s="4">
        <f t="shared" si="19"/>
        <v>0</v>
      </c>
      <c r="R54" s="4">
        <f t="shared" si="11"/>
        <v>0</v>
      </c>
    </row>
    <row r="55" spans="2:20" x14ac:dyDescent="0.25">
      <c r="B55" s="152"/>
      <c r="C55" s="57" t="s">
        <v>178</v>
      </c>
      <c r="D55" s="4">
        <v>0</v>
      </c>
      <c r="E55" s="4">
        <v>0</v>
      </c>
      <c r="F55" s="4">
        <v>0</v>
      </c>
      <c r="G55" s="4">
        <v>0</v>
      </c>
      <c r="H55" s="4">
        <v>0</v>
      </c>
      <c r="I55" s="4">
        <v>0</v>
      </c>
      <c r="J55" s="4">
        <v>0</v>
      </c>
      <c r="K55" s="4">
        <v>0</v>
      </c>
      <c r="L55" s="4">
        <v>0</v>
      </c>
      <c r="M55" s="4">
        <v>0</v>
      </c>
      <c r="N55" s="4">
        <v>0</v>
      </c>
      <c r="O55" s="4">
        <v>0</v>
      </c>
      <c r="P55" s="4"/>
      <c r="Q55" s="4">
        <f t="shared" si="19"/>
        <v>0</v>
      </c>
      <c r="R55" s="4">
        <f t="shared" si="11"/>
        <v>0</v>
      </c>
    </row>
    <row r="56" spans="2:20" x14ac:dyDescent="0.25">
      <c r="B56" s="43"/>
      <c r="C56" s="43">
        <v>1</v>
      </c>
      <c r="D56" s="43">
        <v>1</v>
      </c>
      <c r="E56" s="43"/>
      <c r="F56" s="43">
        <v>1</v>
      </c>
      <c r="G56" s="43">
        <v>1</v>
      </c>
      <c r="H56" s="43"/>
      <c r="I56" s="43">
        <v>1</v>
      </c>
      <c r="J56" s="43">
        <v>1</v>
      </c>
      <c r="K56" s="43"/>
      <c r="L56" s="43">
        <v>1</v>
      </c>
      <c r="M56" s="43">
        <v>1</v>
      </c>
      <c r="N56" s="43"/>
      <c r="O56" s="43">
        <v>1</v>
      </c>
      <c r="P56" s="43">
        <v>1</v>
      </c>
      <c r="Q56" s="43"/>
      <c r="R56" s="43">
        <v>1</v>
      </c>
    </row>
  </sheetData>
  <mergeCells count="18">
    <mergeCell ref="P1:R1"/>
    <mergeCell ref="B4:B8"/>
    <mergeCell ref="B10:B16"/>
    <mergeCell ref="B1:C2"/>
    <mergeCell ref="D1:E1"/>
    <mergeCell ref="F1:G1"/>
    <mergeCell ref="H1:I1"/>
    <mergeCell ref="J1:K1"/>
    <mergeCell ref="L1:M1"/>
    <mergeCell ref="B3:C3"/>
    <mergeCell ref="B9:C9"/>
    <mergeCell ref="B17:C17"/>
    <mergeCell ref="B37:C37"/>
    <mergeCell ref="B43:C43"/>
    <mergeCell ref="B44:B55"/>
    <mergeCell ref="N1:O1"/>
    <mergeCell ref="B18:B36"/>
    <mergeCell ref="B38:B4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B1:T56"/>
  <sheetViews>
    <sheetView topLeftCell="A28" zoomScale="70" zoomScaleNormal="70" workbookViewId="0">
      <selection activeCell="B1" sqref="B1:G36"/>
    </sheetView>
  </sheetViews>
  <sheetFormatPr baseColWidth="10" defaultRowHeight="15" x14ac:dyDescent="0.25"/>
  <cols>
    <col min="1" max="1" width="3.7109375" style="45" customWidth="1"/>
    <col min="2" max="2" width="8.7109375" style="47" customWidth="1"/>
    <col min="3" max="3" width="72.140625" style="46" customWidth="1"/>
    <col min="4" max="18" width="13.7109375" style="3" customWidth="1"/>
    <col min="19" max="16384" width="11.42578125" style="45"/>
  </cols>
  <sheetData>
    <row r="1" spans="2:18" s="47" customFormat="1" ht="74.25" customHeight="1" thickBot="1" x14ac:dyDescent="0.3">
      <c r="B1" s="173" t="s">
        <v>186</v>
      </c>
      <c r="C1" s="174"/>
      <c r="D1" s="147" t="s">
        <v>8</v>
      </c>
      <c r="E1" s="148"/>
      <c r="F1" s="147" t="s">
        <v>9</v>
      </c>
      <c r="G1" s="148"/>
      <c r="H1" s="147" t="s">
        <v>10</v>
      </c>
      <c r="I1" s="148"/>
      <c r="J1" s="147" t="s">
        <v>11</v>
      </c>
      <c r="K1" s="148"/>
      <c r="L1" s="147" t="s">
        <v>12</v>
      </c>
      <c r="M1" s="148"/>
      <c r="N1" s="147" t="s">
        <v>13</v>
      </c>
      <c r="O1" s="148"/>
      <c r="P1" s="147" t="s">
        <v>14</v>
      </c>
      <c r="Q1" s="149"/>
      <c r="R1" s="148"/>
    </row>
    <row r="2" spans="2:18" s="47" customFormat="1" ht="74.25" customHeight="1" x14ac:dyDescent="0.25">
      <c r="B2" s="175"/>
      <c r="C2" s="176"/>
      <c r="D2" s="10" t="s">
        <v>39</v>
      </c>
      <c r="E2" s="11" t="s">
        <v>40</v>
      </c>
      <c r="F2" s="10" t="s">
        <v>39</v>
      </c>
      <c r="G2" s="11" t="s">
        <v>40</v>
      </c>
      <c r="H2" s="10" t="s">
        <v>39</v>
      </c>
      <c r="I2" s="11" t="s">
        <v>40</v>
      </c>
      <c r="J2" s="10" t="s">
        <v>39</v>
      </c>
      <c r="K2" s="11" t="s">
        <v>40</v>
      </c>
      <c r="L2" s="10" t="s">
        <v>39</v>
      </c>
      <c r="M2" s="11" t="s">
        <v>40</v>
      </c>
      <c r="N2" s="10" t="s">
        <v>39</v>
      </c>
      <c r="O2" s="11" t="s">
        <v>40</v>
      </c>
      <c r="P2" s="12" t="s">
        <v>41</v>
      </c>
      <c r="Q2" s="13" t="s">
        <v>42</v>
      </c>
      <c r="R2" s="11" t="s">
        <v>40</v>
      </c>
    </row>
    <row r="3" spans="2:18" s="133" customFormat="1" ht="34.5" customHeight="1" x14ac:dyDescent="0.25">
      <c r="B3" s="155" t="s">
        <v>124</v>
      </c>
      <c r="C3" s="161"/>
      <c r="D3" s="134">
        <f>SUM(D4,D5,D6,D7,D8)</f>
        <v>19</v>
      </c>
      <c r="E3" s="134">
        <f t="shared" ref="E3:O3" si="0">SUM(E4,E5,E6,E7,E8,E9,E10,E11,E12,E13,E14,E15)</f>
        <v>20</v>
      </c>
      <c r="F3" s="134">
        <f t="shared" si="0"/>
        <v>18</v>
      </c>
      <c r="G3" s="134">
        <f t="shared" si="0"/>
        <v>14</v>
      </c>
      <c r="H3" s="134">
        <f t="shared" si="0"/>
        <v>17</v>
      </c>
      <c r="I3" s="134">
        <f t="shared" si="0"/>
        <v>14</v>
      </c>
      <c r="J3" s="134">
        <f t="shared" si="0"/>
        <v>18</v>
      </c>
      <c r="K3" s="134">
        <f t="shared" si="0"/>
        <v>0</v>
      </c>
      <c r="L3" s="134">
        <f t="shared" si="0"/>
        <v>18</v>
      </c>
      <c r="M3" s="134">
        <f t="shared" si="0"/>
        <v>0</v>
      </c>
      <c r="N3" s="134">
        <f t="shared" si="0"/>
        <v>15</v>
      </c>
      <c r="O3" s="134">
        <f t="shared" si="0"/>
        <v>0</v>
      </c>
      <c r="P3" s="132">
        <f>SUM(P4,P5,P6,P7,P8)</f>
        <v>0</v>
      </c>
      <c r="Q3" s="132">
        <f t="shared" ref="Q3:R3" si="1">SUM(Q4,Q5,Q6,Q7,Q8)</f>
        <v>105</v>
      </c>
      <c r="R3" s="132">
        <f t="shared" si="1"/>
        <v>44</v>
      </c>
    </row>
    <row r="4" spans="2:18" x14ac:dyDescent="0.25">
      <c r="B4" s="170">
        <v>1</v>
      </c>
      <c r="C4" s="57" t="s">
        <v>167</v>
      </c>
      <c r="D4" s="4">
        <v>0</v>
      </c>
      <c r="E4" s="4">
        <v>0</v>
      </c>
      <c r="F4" s="4">
        <v>0</v>
      </c>
      <c r="G4" s="4">
        <v>0</v>
      </c>
      <c r="H4" s="4">
        <v>0</v>
      </c>
      <c r="I4" s="4">
        <v>0</v>
      </c>
      <c r="J4" s="4">
        <v>0</v>
      </c>
      <c r="K4" s="4">
        <v>0</v>
      </c>
      <c r="L4" s="4">
        <v>0</v>
      </c>
      <c r="M4" s="4">
        <v>0</v>
      </c>
      <c r="N4" s="4">
        <v>0</v>
      </c>
      <c r="O4" s="4">
        <v>0</v>
      </c>
      <c r="P4" s="4"/>
      <c r="Q4" s="4">
        <f t="shared" ref="Q4" si="2">SUM(N4,L4,J4,H4,F4,D4)</f>
        <v>0</v>
      </c>
      <c r="R4" s="4">
        <f t="shared" ref="R4" si="3">SUM(O4,M4,K4,I4,G4,E4)</f>
        <v>0</v>
      </c>
    </row>
    <row r="5" spans="2:18" x14ac:dyDescent="0.25">
      <c r="B5" s="171"/>
      <c r="C5" s="88" t="s">
        <v>125</v>
      </c>
      <c r="D5" s="87">
        <v>6</v>
      </c>
      <c r="E5" s="87">
        <v>9</v>
      </c>
      <c r="F5" s="87">
        <v>5</v>
      </c>
      <c r="G5" s="87">
        <v>3</v>
      </c>
      <c r="H5" s="87">
        <v>5</v>
      </c>
      <c r="I5" s="87">
        <v>5</v>
      </c>
      <c r="J5" s="87">
        <v>5</v>
      </c>
      <c r="K5" s="87">
        <v>0</v>
      </c>
      <c r="L5" s="87">
        <v>5</v>
      </c>
      <c r="M5" s="87">
        <v>0</v>
      </c>
      <c r="N5" s="87">
        <v>5</v>
      </c>
      <c r="O5" s="87">
        <v>0</v>
      </c>
      <c r="P5" s="87"/>
      <c r="Q5" s="87">
        <f t="shared" ref="Q5:R8" si="4">SUM(N5,L5,J5,H5,F5,D5)</f>
        <v>31</v>
      </c>
      <c r="R5" s="87">
        <f t="shared" si="4"/>
        <v>17</v>
      </c>
    </row>
    <row r="6" spans="2:18" x14ac:dyDescent="0.25">
      <c r="B6" s="171"/>
      <c r="C6" s="88" t="s">
        <v>126</v>
      </c>
      <c r="D6" s="87">
        <v>1</v>
      </c>
      <c r="E6" s="87">
        <v>1</v>
      </c>
      <c r="F6" s="87">
        <v>0</v>
      </c>
      <c r="G6" s="87">
        <v>0</v>
      </c>
      <c r="H6" s="87">
        <v>0</v>
      </c>
      <c r="I6" s="87">
        <v>0</v>
      </c>
      <c r="J6" s="87">
        <v>1</v>
      </c>
      <c r="K6" s="87">
        <v>0</v>
      </c>
      <c r="L6" s="87">
        <v>1</v>
      </c>
      <c r="M6" s="87">
        <v>0</v>
      </c>
      <c r="N6" s="87">
        <v>0</v>
      </c>
      <c r="O6" s="87">
        <v>0</v>
      </c>
      <c r="P6" s="87"/>
      <c r="Q6" s="87">
        <f t="shared" si="4"/>
        <v>3</v>
      </c>
      <c r="R6" s="87">
        <f t="shared" si="4"/>
        <v>1</v>
      </c>
    </row>
    <row r="7" spans="2:18" x14ac:dyDescent="0.25">
      <c r="B7" s="171"/>
      <c r="C7" s="88" t="s">
        <v>127</v>
      </c>
      <c r="D7" s="87">
        <v>0</v>
      </c>
      <c r="E7" s="87">
        <v>0</v>
      </c>
      <c r="F7" s="87">
        <v>1</v>
      </c>
      <c r="G7" s="87">
        <v>2</v>
      </c>
      <c r="H7" s="87">
        <v>0</v>
      </c>
      <c r="I7" s="87">
        <v>0</v>
      </c>
      <c r="J7" s="87">
        <v>0</v>
      </c>
      <c r="K7" s="87">
        <v>0</v>
      </c>
      <c r="L7" s="87">
        <v>0</v>
      </c>
      <c r="M7" s="87">
        <v>0</v>
      </c>
      <c r="N7" s="87">
        <v>0</v>
      </c>
      <c r="O7" s="87">
        <v>0</v>
      </c>
      <c r="P7" s="87"/>
      <c r="Q7" s="87">
        <f t="shared" si="4"/>
        <v>1</v>
      </c>
      <c r="R7" s="87">
        <f t="shared" si="4"/>
        <v>2</v>
      </c>
    </row>
    <row r="8" spans="2:18" x14ac:dyDescent="0.25">
      <c r="B8" s="172"/>
      <c r="C8" s="88" t="s">
        <v>128</v>
      </c>
      <c r="D8" s="87">
        <v>12</v>
      </c>
      <c r="E8" s="87">
        <v>6</v>
      </c>
      <c r="F8" s="87">
        <v>12</v>
      </c>
      <c r="G8" s="87">
        <v>9</v>
      </c>
      <c r="H8" s="87">
        <v>12</v>
      </c>
      <c r="I8" s="87">
        <v>9</v>
      </c>
      <c r="J8" s="87">
        <v>12</v>
      </c>
      <c r="K8" s="87">
        <v>0</v>
      </c>
      <c r="L8" s="87">
        <v>12</v>
      </c>
      <c r="M8" s="87">
        <v>0</v>
      </c>
      <c r="N8" s="87">
        <v>10</v>
      </c>
      <c r="O8" s="87">
        <v>0</v>
      </c>
      <c r="P8" s="87"/>
      <c r="Q8" s="87">
        <f t="shared" si="4"/>
        <v>70</v>
      </c>
      <c r="R8" s="87">
        <f t="shared" si="4"/>
        <v>24</v>
      </c>
    </row>
    <row r="9" spans="2:18" s="133" customFormat="1" ht="34.5" customHeight="1" x14ac:dyDescent="0.25">
      <c r="B9" s="155" t="s">
        <v>83</v>
      </c>
      <c r="C9" s="161"/>
      <c r="D9" s="132">
        <f>SUM(D10,D11,D12,D13,D14,D15,D16)</f>
        <v>0</v>
      </c>
      <c r="E9" s="132">
        <f t="shared" ref="E9:O9" si="5">SUM(E10,E11,E12,E13,E14)</f>
        <v>2</v>
      </c>
      <c r="F9" s="132">
        <f t="shared" si="5"/>
        <v>0</v>
      </c>
      <c r="G9" s="132">
        <f t="shared" si="5"/>
        <v>0</v>
      </c>
      <c r="H9" s="132">
        <f t="shared" si="5"/>
        <v>0</v>
      </c>
      <c r="I9" s="132">
        <f t="shared" si="5"/>
        <v>0</v>
      </c>
      <c r="J9" s="132">
        <f t="shared" si="5"/>
        <v>0</v>
      </c>
      <c r="K9" s="132">
        <f t="shared" si="5"/>
        <v>0</v>
      </c>
      <c r="L9" s="132">
        <f t="shared" si="5"/>
        <v>0</v>
      </c>
      <c r="M9" s="132">
        <f t="shared" si="5"/>
        <v>0</v>
      </c>
      <c r="N9" s="132">
        <f t="shared" si="5"/>
        <v>0</v>
      </c>
      <c r="O9" s="132">
        <f t="shared" si="5"/>
        <v>0</v>
      </c>
      <c r="P9" s="132">
        <f>SUM(P10,P11,P12,P13,P14)</f>
        <v>0</v>
      </c>
      <c r="Q9" s="132">
        <f t="shared" ref="Q9:R9" si="6">SUM(Q10,Q11,Q12,Q13,Q14)</f>
        <v>0</v>
      </c>
      <c r="R9" s="132">
        <f t="shared" si="6"/>
        <v>2</v>
      </c>
    </row>
    <row r="10" spans="2:18" s="91" customFormat="1" x14ac:dyDescent="0.25">
      <c r="B10" s="170">
        <v>2</v>
      </c>
      <c r="C10" s="88" t="s">
        <v>130</v>
      </c>
      <c r="D10" s="89">
        <v>0</v>
      </c>
      <c r="E10" s="89">
        <v>2</v>
      </c>
      <c r="F10" s="89">
        <v>0</v>
      </c>
      <c r="G10" s="89">
        <v>0</v>
      </c>
      <c r="H10" s="89">
        <v>0</v>
      </c>
      <c r="I10" s="89">
        <v>0</v>
      </c>
      <c r="J10" s="89">
        <v>0</v>
      </c>
      <c r="K10" s="89">
        <v>0</v>
      </c>
      <c r="L10" s="89">
        <v>0</v>
      </c>
      <c r="M10" s="89">
        <v>0</v>
      </c>
      <c r="N10" s="89">
        <v>0</v>
      </c>
      <c r="O10" s="89">
        <v>0</v>
      </c>
      <c r="P10" s="89"/>
      <c r="Q10" s="90">
        <f>SUM(N10,L10,J10,H10,F10,D10)</f>
        <v>0</v>
      </c>
      <c r="R10" s="90">
        <f>SUM(O10,M10,K10,I10,G10,E10)</f>
        <v>2</v>
      </c>
    </row>
    <row r="11" spans="2:18" x14ac:dyDescent="0.25">
      <c r="B11" s="171"/>
      <c r="C11" s="57" t="s">
        <v>131</v>
      </c>
      <c r="D11" s="4">
        <v>0</v>
      </c>
      <c r="E11" s="4">
        <v>0</v>
      </c>
      <c r="F11" s="4">
        <v>0</v>
      </c>
      <c r="G11" s="4">
        <v>0</v>
      </c>
      <c r="H11" s="4">
        <v>0</v>
      </c>
      <c r="I11" s="4">
        <v>0</v>
      </c>
      <c r="J11" s="4">
        <v>0</v>
      </c>
      <c r="K11" s="4">
        <v>0</v>
      </c>
      <c r="L11" s="4">
        <v>0</v>
      </c>
      <c r="M11" s="4">
        <v>0</v>
      </c>
      <c r="N11" s="4">
        <v>0</v>
      </c>
      <c r="O11" s="4">
        <v>0</v>
      </c>
      <c r="P11" s="4"/>
      <c r="Q11" s="4">
        <f t="shared" ref="Q11" si="7">SUM(N11,L11,J11,H11,F11,D11)</f>
        <v>0</v>
      </c>
      <c r="R11" s="4">
        <f t="shared" ref="R11" si="8">SUM(O11,M11,K11,I11,G11,E11)</f>
        <v>0</v>
      </c>
    </row>
    <row r="12" spans="2:18" x14ac:dyDescent="0.25">
      <c r="B12" s="171"/>
      <c r="C12" s="57" t="s">
        <v>132</v>
      </c>
      <c r="D12" s="4">
        <v>0</v>
      </c>
      <c r="E12" s="4">
        <v>0</v>
      </c>
      <c r="F12" s="4">
        <v>0</v>
      </c>
      <c r="G12" s="4">
        <v>0</v>
      </c>
      <c r="H12" s="4">
        <v>0</v>
      </c>
      <c r="I12" s="4">
        <v>0</v>
      </c>
      <c r="J12" s="4">
        <v>0</v>
      </c>
      <c r="K12" s="4">
        <v>0</v>
      </c>
      <c r="L12" s="4">
        <v>0</v>
      </c>
      <c r="M12" s="4">
        <v>0</v>
      </c>
      <c r="N12" s="4">
        <v>0</v>
      </c>
      <c r="O12" s="4">
        <v>0</v>
      </c>
      <c r="P12" s="4"/>
      <c r="Q12" s="4">
        <f t="shared" ref="Q12:Q16" si="9">SUM(N12,L12,J12,H12,F12,D12)</f>
        <v>0</v>
      </c>
      <c r="R12" s="4">
        <f t="shared" ref="R12:R16" si="10">SUM(O12,M12,K12,I12,G12,E12)</f>
        <v>0</v>
      </c>
    </row>
    <row r="13" spans="2:18" x14ac:dyDescent="0.25">
      <c r="B13" s="171"/>
      <c r="C13" s="57" t="s">
        <v>133</v>
      </c>
      <c r="D13" s="4">
        <v>0</v>
      </c>
      <c r="E13" s="4">
        <v>0</v>
      </c>
      <c r="F13" s="4">
        <v>0</v>
      </c>
      <c r="G13" s="4">
        <v>0</v>
      </c>
      <c r="H13" s="4">
        <v>0</v>
      </c>
      <c r="I13" s="4">
        <v>0</v>
      </c>
      <c r="J13" s="4">
        <v>0</v>
      </c>
      <c r="K13" s="4">
        <v>0</v>
      </c>
      <c r="L13" s="4">
        <v>0</v>
      </c>
      <c r="M13" s="4">
        <v>0</v>
      </c>
      <c r="N13" s="4">
        <v>0</v>
      </c>
      <c r="O13" s="4">
        <v>0</v>
      </c>
      <c r="P13" s="27"/>
      <c r="Q13" s="4">
        <f t="shared" si="9"/>
        <v>0</v>
      </c>
      <c r="R13" s="4">
        <f t="shared" si="10"/>
        <v>0</v>
      </c>
    </row>
    <row r="14" spans="2:18" x14ac:dyDescent="0.25">
      <c r="B14" s="171"/>
      <c r="C14" s="57" t="s">
        <v>134</v>
      </c>
      <c r="D14" s="4">
        <v>0</v>
      </c>
      <c r="E14" s="4">
        <v>0</v>
      </c>
      <c r="F14" s="4">
        <v>0</v>
      </c>
      <c r="G14" s="4">
        <v>0</v>
      </c>
      <c r="H14" s="4">
        <v>0</v>
      </c>
      <c r="I14" s="4">
        <v>0</v>
      </c>
      <c r="J14" s="4">
        <v>0</v>
      </c>
      <c r="K14" s="4">
        <v>0</v>
      </c>
      <c r="L14" s="4">
        <v>0</v>
      </c>
      <c r="M14" s="4">
        <v>0</v>
      </c>
      <c r="N14" s="4">
        <v>0</v>
      </c>
      <c r="O14" s="4">
        <v>0</v>
      </c>
      <c r="P14" s="4"/>
      <c r="Q14" s="4">
        <f t="shared" si="9"/>
        <v>0</v>
      </c>
      <c r="R14" s="4">
        <f t="shared" si="10"/>
        <v>0</v>
      </c>
    </row>
    <row r="15" spans="2:18" x14ac:dyDescent="0.25">
      <c r="B15" s="171"/>
      <c r="C15" s="57" t="s">
        <v>135</v>
      </c>
      <c r="D15" s="4">
        <v>0</v>
      </c>
      <c r="E15" s="4">
        <v>0</v>
      </c>
      <c r="F15" s="4">
        <v>0</v>
      </c>
      <c r="G15" s="4">
        <v>0</v>
      </c>
      <c r="H15" s="4">
        <v>0</v>
      </c>
      <c r="I15" s="4">
        <v>0</v>
      </c>
      <c r="J15" s="4">
        <v>0</v>
      </c>
      <c r="K15" s="4">
        <v>0</v>
      </c>
      <c r="L15" s="4">
        <v>0</v>
      </c>
      <c r="M15" s="4">
        <v>0</v>
      </c>
      <c r="N15" s="4">
        <v>0</v>
      </c>
      <c r="O15" s="4">
        <v>0</v>
      </c>
      <c r="P15" s="27"/>
      <c r="Q15" s="4">
        <f t="shared" si="9"/>
        <v>0</v>
      </c>
      <c r="R15" s="4">
        <f t="shared" si="10"/>
        <v>0</v>
      </c>
    </row>
    <row r="16" spans="2:18" x14ac:dyDescent="0.25">
      <c r="B16" s="172"/>
      <c r="C16" s="57" t="s">
        <v>136</v>
      </c>
      <c r="D16" s="4">
        <v>0</v>
      </c>
      <c r="E16" s="4">
        <v>0</v>
      </c>
      <c r="F16" s="4">
        <v>0</v>
      </c>
      <c r="G16" s="4">
        <v>0</v>
      </c>
      <c r="H16" s="4">
        <v>0</v>
      </c>
      <c r="I16" s="4">
        <v>0</v>
      </c>
      <c r="J16" s="4">
        <v>0</v>
      </c>
      <c r="K16" s="4">
        <v>0</v>
      </c>
      <c r="L16" s="4">
        <v>0</v>
      </c>
      <c r="M16" s="4">
        <v>0</v>
      </c>
      <c r="N16" s="4">
        <v>0</v>
      </c>
      <c r="O16" s="4">
        <v>0</v>
      </c>
      <c r="P16" s="27"/>
      <c r="Q16" s="4">
        <f t="shared" si="9"/>
        <v>0</v>
      </c>
      <c r="R16" s="4">
        <f t="shared" si="10"/>
        <v>0</v>
      </c>
    </row>
    <row r="17" spans="2:18" s="133" customFormat="1" ht="34.5" customHeight="1" x14ac:dyDescent="0.25">
      <c r="B17" s="155" t="s">
        <v>120</v>
      </c>
      <c r="C17" s="161"/>
      <c r="D17" s="134">
        <f>SUM(D18,D19,D20,D21,D22,D23,D24,D25,D26,D27,D28,D29,D30,D31,D32,D33,D34,D35,D36)</f>
        <v>40</v>
      </c>
      <c r="E17" s="134">
        <f t="shared" ref="E17:O17" si="11">SUM(E18,E19,E20,E21,E22,E23,E24,E25,E26,E27,E28,E29)</f>
        <v>2</v>
      </c>
      <c r="F17" s="134">
        <f t="shared" si="11"/>
        <v>0</v>
      </c>
      <c r="G17" s="134">
        <f t="shared" si="11"/>
        <v>1</v>
      </c>
      <c r="H17" s="134">
        <f t="shared" si="11"/>
        <v>2</v>
      </c>
      <c r="I17" s="134">
        <f t="shared" si="11"/>
        <v>4</v>
      </c>
      <c r="J17" s="134">
        <f t="shared" si="11"/>
        <v>0</v>
      </c>
      <c r="K17" s="134">
        <f t="shared" si="11"/>
        <v>0</v>
      </c>
      <c r="L17" s="134">
        <f t="shared" si="11"/>
        <v>0</v>
      </c>
      <c r="M17" s="134">
        <f t="shared" si="11"/>
        <v>0</v>
      </c>
      <c r="N17" s="134">
        <f t="shared" si="11"/>
        <v>0</v>
      </c>
      <c r="O17" s="134">
        <f t="shared" si="11"/>
        <v>0</v>
      </c>
      <c r="P17" s="132">
        <f>SUM(P18,P19,P20,P21,P22)</f>
        <v>0</v>
      </c>
      <c r="Q17" s="132">
        <f t="shared" ref="Q17:R17" si="12">SUM(Q18,Q19,Q20,Q21,Q22)</f>
        <v>0</v>
      </c>
      <c r="R17" s="132">
        <f t="shared" si="12"/>
        <v>3</v>
      </c>
    </row>
    <row r="18" spans="2:18" x14ac:dyDescent="0.25">
      <c r="B18" s="170">
        <v>3</v>
      </c>
      <c r="C18" s="57" t="s">
        <v>137</v>
      </c>
      <c r="D18" s="4">
        <v>0</v>
      </c>
      <c r="E18" s="4">
        <v>0</v>
      </c>
      <c r="F18" s="4">
        <v>0</v>
      </c>
      <c r="G18" s="4">
        <v>0</v>
      </c>
      <c r="H18" s="4">
        <v>0</v>
      </c>
      <c r="I18" s="4">
        <v>0</v>
      </c>
      <c r="J18" s="4">
        <v>0</v>
      </c>
      <c r="K18" s="4">
        <v>0</v>
      </c>
      <c r="L18" s="4">
        <v>0</v>
      </c>
      <c r="M18" s="4">
        <v>0</v>
      </c>
      <c r="N18" s="4">
        <v>0</v>
      </c>
      <c r="O18" s="4">
        <v>0</v>
      </c>
      <c r="P18" s="27"/>
      <c r="Q18" s="4">
        <f t="shared" ref="Q18:Q19" si="13">SUM(N18,L18,J18,H18,F18,D18)</f>
        <v>0</v>
      </c>
      <c r="R18" s="4">
        <f t="shared" ref="R18:R19" si="14">SUM(O18,M18,K18,I18,G18,E18)</f>
        <v>0</v>
      </c>
    </row>
    <row r="19" spans="2:18" x14ac:dyDescent="0.25">
      <c r="B19" s="171"/>
      <c r="C19" s="57" t="s">
        <v>138</v>
      </c>
      <c r="D19" s="4">
        <v>0</v>
      </c>
      <c r="E19" s="4">
        <v>0</v>
      </c>
      <c r="F19" s="4">
        <v>0</v>
      </c>
      <c r="G19" s="4">
        <v>0</v>
      </c>
      <c r="H19" s="4">
        <v>0</v>
      </c>
      <c r="I19" s="4">
        <v>0</v>
      </c>
      <c r="J19" s="4">
        <v>0</v>
      </c>
      <c r="K19" s="4">
        <v>0</v>
      </c>
      <c r="L19" s="4">
        <v>0</v>
      </c>
      <c r="M19" s="4">
        <v>0</v>
      </c>
      <c r="N19" s="4">
        <v>0</v>
      </c>
      <c r="O19" s="4">
        <v>0</v>
      </c>
      <c r="P19" s="39"/>
      <c r="Q19" s="4">
        <f t="shared" si="13"/>
        <v>0</v>
      </c>
      <c r="R19" s="4">
        <f t="shared" si="14"/>
        <v>0</v>
      </c>
    </row>
    <row r="20" spans="2:18" x14ac:dyDescent="0.25">
      <c r="B20" s="171"/>
      <c r="C20" s="88" t="s">
        <v>129</v>
      </c>
      <c r="D20" s="87">
        <v>0</v>
      </c>
      <c r="E20" s="87">
        <v>1</v>
      </c>
      <c r="F20" s="87">
        <v>0</v>
      </c>
      <c r="G20" s="87">
        <v>1</v>
      </c>
      <c r="H20" s="87">
        <v>0</v>
      </c>
      <c r="I20" s="87">
        <v>1</v>
      </c>
      <c r="J20" s="87">
        <v>0</v>
      </c>
      <c r="K20" s="87">
        <v>0</v>
      </c>
      <c r="L20" s="87">
        <v>0</v>
      </c>
      <c r="M20" s="87">
        <v>0</v>
      </c>
      <c r="N20" s="87">
        <v>0</v>
      </c>
      <c r="O20" s="87">
        <v>0</v>
      </c>
      <c r="P20" s="87"/>
      <c r="Q20" s="87">
        <v>0</v>
      </c>
      <c r="R20" s="87">
        <f>SUM(O20,M20,K20,I20,G20,E20)</f>
        <v>3</v>
      </c>
    </row>
    <row r="21" spans="2:18" x14ac:dyDescent="0.25">
      <c r="B21" s="171"/>
      <c r="C21" s="57" t="s">
        <v>139</v>
      </c>
      <c r="D21" s="4">
        <v>0</v>
      </c>
      <c r="E21" s="4">
        <v>0</v>
      </c>
      <c r="F21" s="4">
        <v>0</v>
      </c>
      <c r="G21" s="4">
        <v>0</v>
      </c>
      <c r="H21" s="4">
        <v>0</v>
      </c>
      <c r="I21" s="4">
        <v>0</v>
      </c>
      <c r="J21" s="4">
        <v>0</v>
      </c>
      <c r="K21" s="4">
        <v>0</v>
      </c>
      <c r="L21" s="4">
        <v>0</v>
      </c>
      <c r="M21" s="4">
        <v>0</v>
      </c>
      <c r="N21" s="4">
        <v>0</v>
      </c>
      <c r="O21" s="4">
        <v>0</v>
      </c>
      <c r="P21" s="4"/>
      <c r="Q21" s="4">
        <f t="shared" ref="Q21:Q22" si="15">SUM(N21,L21,J21,H21,F21,D21)</f>
        <v>0</v>
      </c>
      <c r="R21" s="4">
        <f t="shared" ref="R21:R22" si="16">SUM(O21,M21,K21,I21,G21,E21)</f>
        <v>0</v>
      </c>
    </row>
    <row r="22" spans="2:18" ht="14.25" customHeight="1" x14ac:dyDescent="0.25">
      <c r="B22" s="171"/>
      <c r="C22" s="57" t="s">
        <v>140</v>
      </c>
      <c r="D22" s="4">
        <v>0</v>
      </c>
      <c r="E22" s="4">
        <v>0</v>
      </c>
      <c r="F22" s="4">
        <v>0</v>
      </c>
      <c r="G22" s="4">
        <v>0</v>
      </c>
      <c r="H22" s="4">
        <v>0</v>
      </c>
      <c r="I22" s="4">
        <v>0</v>
      </c>
      <c r="J22" s="4">
        <v>0</v>
      </c>
      <c r="K22" s="4">
        <v>0</v>
      </c>
      <c r="L22" s="4">
        <v>0</v>
      </c>
      <c r="M22" s="4">
        <v>0</v>
      </c>
      <c r="N22" s="4">
        <v>0</v>
      </c>
      <c r="O22" s="4">
        <v>0</v>
      </c>
      <c r="P22" s="4"/>
      <c r="Q22" s="4">
        <f t="shared" si="15"/>
        <v>0</v>
      </c>
      <c r="R22" s="4">
        <f t="shared" si="16"/>
        <v>0</v>
      </c>
    </row>
    <row r="23" spans="2:18" x14ac:dyDescent="0.25">
      <c r="B23" s="171"/>
      <c r="C23" s="88" t="s">
        <v>141</v>
      </c>
      <c r="D23" s="87">
        <v>1</v>
      </c>
      <c r="E23" s="87">
        <v>1</v>
      </c>
      <c r="F23" s="87">
        <v>0</v>
      </c>
      <c r="G23" s="87">
        <v>0</v>
      </c>
      <c r="H23" s="87">
        <v>2</v>
      </c>
      <c r="I23" s="87">
        <v>3</v>
      </c>
      <c r="J23" s="87">
        <v>0</v>
      </c>
      <c r="K23" s="87">
        <v>0</v>
      </c>
      <c r="L23" s="87">
        <v>0</v>
      </c>
      <c r="M23" s="87">
        <v>0</v>
      </c>
      <c r="N23" s="87">
        <v>0</v>
      </c>
      <c r="O23" s="87">
        <v>0</v>
      </c>
      <c r="P23" s="87"/>
      <c r="Q23" s="87">
        <f>SUM(D23,F23,H23,J23,L23,N23)</f>
        <v>3</v>
      </c>
      <c r="R23" s="87">
        <f>SUM(O23,M23,K23,I23,G23,E23)</f>
        <v>4</v>
      </c>
    </row>
    <row r="24" spans="2:18" x14ac:dyDescent="0.25">
      <c r="B24" s="171"/>
      <c r="C24" s="57" t="s">
        <v>142</v>
      </c>
      <c r="D24" s="4">
        <v>0</v>
      </c>
      <c r="E24" s="4">
        <v>0</v>
      </c>
      <c r="F24" s="4">
        <v>0</v>
      </c>
      <c r="G24" s="4">
        <v>0</v>
      </c>
      <c r="H24" s="4">
        <v>0</v>
      </c>
      <c r="I24" s="4">
        <v>0</v>
      </c>
      <c r="J24" s="4">
        <v>0</v>
      </c>
      <c r="K24" s="4">
        <v>0</v>
      </c>
      <c r="L24" s="4">
        <v>0</v>
      </c>
      <c r="M24" s="4">
        <v>0</v>
      </c>
      <c r="N24" s="4">
        <v>0</v>
      </c>
      <c r="O24" s="4">
        <v>0</v>
      </c>
      <c r="P24" s="4"/>
      <c r="Q24" s="4">
        <f t="shared" ref="Q24:Q25" si="17">SUM(N24,L24,J24,H24,F24,D24)</f>
        <v>0</v>
      </c>
      <c r="R24" s="4">
        <f t="shared" ref="R24:R25" si="18">SUM(O24,M24,K24,I24,G24,E24)</f>
        <v>0</v>
      </c>
    </row>
    <row r="25" spans="2:18" x14ac:dyDescent="0.25">
      <c r="B25" s="171"/>
      <c r="C25" s="57" t="s">
        <v>143</v>
      </c>
      <c r="D25" s="4">
        <v>0</v>
      </c>
      <c r="E25" s="4">
        <v>0</v>
      </c>
      <c r="F25" s="4">
        <v>0</v>
      </c>
      <c r="G25" s="4">
        <v>0</v>
      </c>
      <c r="H25" s="4">
        <v>0</v>
      </c>
      <c r="I25" s="4">
        <v>0</v>
      </c>
      <c r="J25" s="4">
        <v>0</v>
      </c>
      <c r="K25" s="4">
        <v>0</v>
      </c>
      <c r="L25" s="4">
        <v>0</v>
      </c>
      <c r="M25" s="4">
        <v>0</v>
      </c>
      <c r="N25" s="4">
        <v>0</v>
      </c>
      <c r="O25" s="4">
        <v>0</v>
      </c>
      <c r="P25" s="4"/>
      <c r="Q25" s="4">
        <f t="shared" si="17"/>
        <v>0</v>
      </c>
      <c r="R25" s="4">
        <f t="shared" si="18"/>
        <v>0</v>
      </c>
    </row>
    <row r="26" spans="2:18" x14ac:dyDescent="0.25">
      <c r="B26" s="171"/>
      <c r="C26" s="57" t="s">
        <v>144</v>
      </c>
      <c r="D26" s="4">
        <v>0</v>
      </c>
      <c r="E26" s="4">
        <v>0</v>
      </c>
      <c r="F26" s="4">
        <v>0</v>
      </c>
      <c r="G26" s="4">
        <v>0</v>
      </c>
      <c r="H26" s="4">
        <v>0</v>
      </c>
      <c r="I26" s="4">
        <v>0</v>
      </c>
      <c r="J26" s="4">
        <v>0</v>
      </c>
      <c r="K26" s="4">
        <v>0</v>
      </c>
      <c r="L26" s="4">
        <v>0</v>
      </c>
      <c r="M26" s="4">
        <v>0</v>
      </c>
      <c r="N26" s="4">
        <v>0</v>
      </c>
      <c r="O26" s="4">
        <v>0</v>
      </c>
      <c r="P26" s="4"/>
      <c r="Q26" s="4">
        <f t="shared" ref="Q26:Q31" si="19">SUM(N26,L26,J26,H26,F26,D26)</f>
        <v>0</v>
      </c>
      <c r="R26" s="4">
        <f t="shared" ref="R26:R31" si="20">SUM(O26,M26,K26,I26,G26,E26)</f>
        <v>0</v>
      </c>
    </row>
    <row r="27" spans="2:18" x14ac:dyDescent="0.25">
      <c r="B27" s="171"/>
      <c r="C27" s="57" t="s">
        <v>145</v>
      </c>
      <c r="D27" s="4">
        <v>0</v>
      </c>
      <c r="E27" s="4">
        <v>0</v>
      </c>
      <c r="F27" s="4">
        <v>0</v>
      </c>
      <c r="G27" s="4">
        <v>0</v>
      </c>
      <c r="H27" s="4">
        <v>0</v>
      </c>
      <c r="I27" s="4">
        <v>0</v>
      </c>
      <c r="J27" s="4">
        <v>0</v>
      </c>
      <c r="K27" s="4">
        <v>0</v>
      </c>
      <c r="L27" s="4">
        <v>0</v>
      </c>
      <c r="M27" s="4">
        <v>0</v>
      </c>
      <c r="N27" s="4">
        <v>0</v>
      </c>
      <c r="O27" s="4">
        <v>0</v>
      </c>
      <c r="P27" s="4"/>
      <c r="Q27" s="4">
        <f t="shared" si="19"/>
        <v>0</v>
      </c>
      <c r="R27" s="4">
        <f t="shared" si="20"/>
        <v>0</v>
      </c>
    </row>
    <row r="28" spans="2:18" x14ac:dyDescent="0.25">
      <c r="B28" s="171"/>
      <c r="C28" s="57" t="s">
        <v>147</v>
      </c>
      <c r="D28" s="4">
        <v>0</v>
      </c>
      <c r="E28" s="4">
        <v>0</v>
      </c>
      <c r="F28" s="4">
        <v>0</v>
      </c>
      <c r="G28" s="4">
        <v>0</v>
      </c>
      <c r="H28" s="4">
        <v>0</v>
      </c>
      <c r="I28" s="4">
        <v>0</v>
      </c>
      <c r="J28" s="4">
        <v>0</v>
      </c>
      <c r="K28" s="4">
        <v>0</v>
      </c>
      <c r="L28" s="4">
        <v>0</v>
      </c>
      <c r="M28" s="4">
        <v>0</v>
      </c>
      <c r="N28" s="4">
        <v>0</v>
      </c>
      <c r="O28" s="4">
        <v>0</v>
      </c>
      <c r="P28" s="4"/>
      <c r="Q28" s="4">
        <f t="shared" si="19"/>
        <v>0</v>
      </c>
      <c r="R28" s="4">
        <f t="shared" si="20"/>
        <v>0</v>
      </c>
    </row>
    <row r="29" spans="2:18" x14ac:dyDescent="0.25">
      <c r="B29" s="171"/>
      <c r="C29" s="57" t="s">
        <v>148</v>
      </c>
      <c r="D29" s="4">
        <v>0</v>
      </c>
      <c r="E29" s="4">
        <v>0</v>
      </c>
      <c r="F29" s="4">
        <v>0</v>
      </c>
      <c r="G29" s="4">
        <v>0</v>
      </c>
      <c r="H29" s="4">
        <v>0</v>
      </c>
      <c r="I29" s="4">
        <v>0</v>
      </c>
      <c r="J29" s="4">
        <v>0</v>
      </c>
      <c r="K29" s="4">
        <v>0</v>
      </c>
      <c r="L29" s="4">
        <v>0</v>
      </c>
      <c r="M29" s="4">
        <v>0</v>
      </c>
      <c r="N29" s="4">
        <v>0</v>
      </c>
      <c r="O29" s="4">
        <v>0</v>
      </c>
      <c r="P29" s="4"/>
      <c r="Q29" s="4">
        <f t="shared" si="19"/>
        <v>0</v>
      </c>
      <c r="R29" s="4">
        <f t="shared" si="20"/>
        <v>0</v>
      </c>
    </row>
    <row r="30" spans="2:18" x14ac:dyDescent="0.25">
      <c r="B30" s="171"/>
      <c r="C30" s="57" t="s">
        <v>149</v>
      </c>
      <c r="D30" s="4">
        <v>0</v>
      </c>
      <c r="E30" s="4">
        <v>0</v>
      </c>
      <c r="F30" s="4">
        <v>0</v>
      </c>
      <c r="G30" s="4">
        <v>0</v>
      </c>
      <c r="H30" s="4">
        <v>0</v>
      </c>
      <c r="I30" s="4">
        <v>0</v>
      </c>
      <c r="J30" s="4">
        <v>0</v>
      </c>
      <c r="K30" s="4">
        <v>0</v>
      </c>
      <c r="L30" s="4">
        <v>0</v>
      </c>
      <c r="M30" s="4">
        <v>0</v>
      </c>
      <c r="N30" s="4">
        <v>0</v>
      </c>
      <c r="O30" s="4">
        <v>0</v>
      </c>
      <c r="P30" s="4"/>
      <c r="Q30" s="4">
        <f t="shared" si="19"/>
        <v>0</v>
      </c>
      <c r="R30" s="4">
        <f t="shared" si="20"/>
        <v>0</v>
      </c>
    </row>
    <row r="31" spans="2:18" x14ac:dyDescent="0.25">
      <c r="B31" s="171"/>
      <c r="C31" s="57" t="s">
        <v>150</v>
      </c>
      <c r="D31" s="4">
        <v>0</v>
      </c>
      <c r="E31" s="4">
        <v>0</v>
      </c>
      <c r="F31" s="4">
        <v>0</v>
      </c>
      <c r="G31" s="4">
        <v>0</v>
      </c>
      <c r="H31" s="4">
        <v>0</v>
      </c>
      <c r="I31" s="4">
        <v>0</v>
      </c>
      <c r="J31" s="4">
        <v>0</v>
      </c>
      <c r="K31" s="4">
        <v>0</v>
      </c>
      <c r="L31" s="4">
        <v>0</v>
      </c>
      <c r="M31" s="4">
        <v>0</v>
      </c>
      <c r="N31" s="4">
        <v>0</v>
      </c>
      <c r="O31" s="4">
        <v>0</v>
      </c>
      <c r="P31" s="4"/>
      <c r="Q31" s="4">
        <f t="shared" si="19"/>
        <v>0</v>
      </c>
      <c r="R31" s="4">
        <f t="shared" si="20"/>
        <v>0</v>
      </c>
    </row>
    <row r="32" spans="2:18" x14ac:dyDescent="0.25">
      <c r="B32" s="171"/>
      <c r="C32" s="88" t="s">
        <v>151</v>
      </c>
      <c r="D32" s="87">
        <v>25</v>
      </c>
      <c r="E32" s="87">
        <v>0</v>
      </c>
      <c r="F32" s="87">
        <v>25</v>
      </c>
      <c r="G32" s="87">
        <v>0</v>
      </c>
      <c r="H32" s="87">
        <v>25</v>
      </c>
      <c r="I32" s="87">
        <v>0</v>
      </c>
      <c r="J32" s="87">
        <v>25</v>
      </c>
      <c r="K32" s="87">
        <v>0</v>
      </c>
      <c r="L32" s="87">
        <v>25</v>
      </c>
      <c r="M32" s="87">
        <v>0</v>
      </c>
      <c r="N32" s="87">
        <v>25</v>
      </c>
      <c r="O32" s="87">
        <v>0</v>
      </c>
      <c r="P32" s="87"/>
      <c r="Q32" s="87">
        <f>SUM(D32,F32,H32,J32,L32,N32)</f>
        <v>150</v>
      </c>
      <c r="R32" s="87">
        <f>SUM(O32,M32,K32,I32,G32,E32)</f>
        <v>0</v>
      </c>
    </row>
    <row r="33" spans="2:18" x14ac:dyDescent="0.25">
      <c r="B33" s="171"/>
      <c r="C33" s="88" t="s">
        <v>152</v>
      </c>
      <c r="D33" s="87">
        <v>2</v>
      </c>
      <c r="E33" s="87">
        <v>5</v>
      </c>
      <c r="F33" s="87">
        <v>2</v>
      </c>
      <c r="G33" s="87">
        <v>5</v>
      </c>
      <c r="H33" s="87">
        <v>3</v>
      </c>
      <c r="I33" s="87">
        <v>13</v>
      </c>
      <c r="J33" s="87">
        <v>2</v>
      </c>
      <c r="K33" s="87">
        <v>0</v>
      </c>
      <c r="L33" s="87">
        <v>2</v>
      </c>
      <c r="M33" s="87">
        <v>0</v>
      </c>
      <c r="N33" s="87">
        <v>2</v>
      </c>
      <c r="O33" s="87">
        <v>0</v>
      </c>
      <c r="P33" s="87"/>
      <c r="Q33" s="87">
        <f>SUM(D33,F33,H33,J33,L33,N33)</f>
        <v>13</v>
      </c>
      <c r="R33" s="87">
        <f>SUM(O33,M33,K33,I33,G33,E33)</f>
        <v>23</v>
      </c>
    </row>
    <row r="34" spans="2:18" x14ac:dyDescent="0.25">
      <c r="B34" s="171"/>
      <c r="C34" s="88" t="s">
        <v>153</v>
      </c>
      <c r="D34" s="87">
        <v>2</v>
      </c>
      <c r="E34" s="87">
        <v>1</v>
      </c>
      <c r="F34" s="87">
        <v>2</v>
      </c>
      <c r="G34" s="87">
        <v>0</v>
      </c>
      <c r="H34" s="87">
        <v>2</v>
      </c>
      <c r="I34" s="87">
        <v>0</v>
      </c>
      <c r="J34" s="87">
        <v>3</v>
      </c>
      <c r="K34" s="87">
        <v>0</v>
      </c>
      <c r="L34" s="87">
        <v>2</v>
      </c>
      <c r="M34" s="87">
        <v>0</v>
      </c>
      <c r="N34" s="87">
        <v>2</v>
      </c>
      <c r="O34" s="87">
        <v>0</v>
      </c>
      <c r="P34" s="92"/>
      <c r="Q34" s="87">
        <f>SUM(D34,F34,H34,J34,L34,N34)</f>
        <v>13</v>
      </c>
      <c r="R34" s="87">
        <f>SUM(O34,M34,K34,I34,G34,E34)</f>
        <v>1</v>
      </c>
    </row>
    <row r="35" spans="2:18" x14ac:dyDescent="0.25">
      <c r="B35" s="171"/>
      <c r="C35" s="88" t="s">
        <v>191</v>
      </c>
      <c r="D35" s="87">
        <v>8</v>
      </c>
      <c r="E35" s="87">
        <v>16</v>
      </c>
      <c r="F35" s="87">
        <v>8</v>
      </c>
      <c r="G35" s="87">
        <v>17</v>
      </c>
      <c r="H35" s="87">
        <v>8</v>
      </c>
      <c r="I35" s="87">
        <v>24</v>
      </c>
      <c r="J35" s="87">
        <v>8</v>
      </c>
      <c r="K35" s="87">
        <v>0</v>
      </c>
      <c r="L35" s="87">
        <v>8</v>
      </c>
      <c r="M35" s="87">
        <v>0</v>
      </c>
      <c r="N35" s="87">
        <v>8</v>
      </c>
      <c r="O35" s="87">
        <v>0</v>
      </c>
      <c r="P35" s="92"/>
      <c r="Q35" s="87">
        <f>SUM(D35,F35,H35,J35,L35,N35)</f>
        <v>48</v>
      </c>
      <c r="R35" s="87">
        <f>SUM(O35,M35,K35,I35,G35,E35)</f>
        <v>57</v>
      </c>
    </row>
    <row r="36" spans="2:18" x14ac:dyDescent="0.25">
      <c r="B36" s="172"/>
      <c r="C36" s="88" t="s">
        <v>171</v>
      </c>
      <c r="D36" s="87">
        <v>2</v>
      </c>
      <c r="E36" s="87">
        <v>0</v>
      </c>
      <c r="F36" s="87">
        <v>2</v>
      </c>
      <c r="G36" s="87">
        <v>0</v>
      </c>
      <c r="H36" s="87">
        <v>2</v>
      </c>
      <c r="I36" s="87">
        <v>0</v>
      </c>
      <c r="J36" s="87">
        <v>2</v>
      </c>
      <c r="K36" s="87">
        <v>0</v>
      </c>
      <c r="L36" s="87">
        <v>2</v>
      </c>
      <c r="M36" s="87">
        <v>0</v>
      </c>
      <c r="N36" s="87">
        <v>2</v>
      </c>
      <c r="O36" s="87">
        <v>0</v>
      </c>
      <c r="P36" s="87"/>
      <c r="Q36" s="87">
        <f>SUM(D36,F36,H36,J36,L36,N36)</f>
        <v>12</v>
      </c>
      <c r="R36" s="87">
        <f>SUM(O36,M36,K36,I36,G36,E36)</f>
        <v>0</v>
      </c>
    </row>
    <row r="37" spans="2:18" s="133" customFormat="1" ht="34.5" customHeight="1" x14ac:dyDescent="0.25">
      <c r="B37" s="155" t="s">
        <v>121</v>
      </c>
      <c r="C37" s="161"/>
      <c r="D37" s="134">
        <f>SUM(D38,D39,D40,D41,D42)</f>
        <v>1</v>
      </c>
      <c r="E37" s="134">
        <f t="shared" ref="E37:O37" si="21">SUM(E38,E39,E40,E41,E42,E43,E44,E45,E46,E47,E48,E49)</f>
        <v>73</v>
      </c>
      <c r="F37" s="134">
        <f t="shared" si="21"/>
        <v>62</v>
      </c>
      <c r="G37" s="134">
        <f t="shared" si="21"/>
        <v>77</v>
      </c>
      <c r="H37" s="134">
        <f t="shared" si="21"/>
        <v>1</v>
      </c>
      <c r="I37" s="134">
        <f t="shared" si="21"/>
        <v>7</v>
      </c>
      <c r="J37" s="134">
        <f t="shared" si="21"/>
        <v>81</v>
      </c>
      <c r="K37" s="134">
        <f t="shared" si="21"/>
        <v>0</v>
      </c>
      <c r="L37" s="134">
        <f t="shared" si="21"/>
        <v>49</v>
      </c>
      <c r="M37" s="134">
        <f t="shared" si="21"/>
        <v>0</v>
      </c>
      <c r="N37" s="134">
        <f t="shared" si="21"/>
        <v>0</v>
      </c>
      <c r="O37" s="134">
        <f t="shared" si="21"/>
        <v>0</v>
      </c>
      <c r="P37" s="132">
        <f>SUM(P38,P39,P40,P41,P42)</f>
        <v>0</v>
      </c>
      <c r="Q37" s="132">
        <f t="shared" ref="Q37:R37" si="22">SUM(Q38,Q39,Q40,Q41,Q42)</f>
        <v>6</v>
      </c>
      <c r="R37" s="132">
        <f t="shared" si="22"/>
        <v>19</v>
      </c>
    </row>
    <row r="38" spans="2:18" ht="15" customHeight="1" x14ac:dyDescent="0.25">
      <c r="B38" s="170">
        <v>4</v>
      </c>
      <c r="C38" s="57" t="s">
        <v>174</v>
      </c>
      <c r="D38" s="4">
        <v>0</v>
      </c>
      <c r="E38" s="4">
        <v>0</v>
      </c>
      <c r="F38" s="4">
        <v>0</v>
      </c>
      <c r="G38" s="4">
        <v>0</v>
      </c>
      <c r="H38" s="4">
        <v>0</v>
      </c>
      <c r="I38" s="4">
        <v>0</v>
      </c>
      <c r="J38" s="4">
        <v>0</v>
      </c>
      <c r="K38" s="4">
        <v>0</v>
      </c>
      <c r="L38" s="4">
        <v>0</v>
      </c>
      <c r="M38" s="4">
        <v>0</v>
      </c>
      <c r="N38" s="4">
        <v>0</v>
      </c>
      <c r="O38" s="4">
        <v>0</v>
      </c>
      <c r="P38" s="27"/>
      <c r="Q38" s="4">
        <f t="shared" ref="Q38:Q39" si="23">SUM(N38,L38,J38,H38,F38,D38)</f>
        <v>0</v>
      </c>
      <c r="R38" s="4">
        <f t="shared" ref="R38:R39" si="24">SUM(O38,M38,K38,I38,G38,E38)</f>
        <v>0</v>
      </c>
    </row>
    <row r="39" spans="2:18" ht="15" customHeight="1" x14ac:dyDescent="0.25">
      <c r="B39" s="171"/>
      <c r="C39" s="57" t="s">
        <v>173</v>
      </c>
      <c r="D39" s="4">
        <v>0</v>
      </c>
      <c r="E39" s="4">
        <v>0</v>
      </c>
      <c r="F39" s="4">
        <v>0</v>
      </c>
      <c r="G39" s="4">
        <v>0</v>
      </c>
      <c r="H39" s="4">
        <v>0</v>
      </c>
      <c r="I39" s="4">
        <v>0</v>
      </c>
      <c r="J39" s="4">
        <v>0</v>
      </c>
      <c r="K39" s="4">
        <v>0</v>
      </c>
      <c r="L39" s="4">
        <v>0</v>
      </c>
      <c r="M39" s="4">
        <v>0</v>
      </c>
      <c r="N39" s="4">
        <v>0</v>
      </c>
      <c r="O39" s="4">
        <v>0</v>
      </c>
      <c r="P39" s="4"/>
      <c r="Q39" s="4">
        <f t="shared" si="23"/>
        <v>0</v>
      </c>
      <c r="R39" s="4">
        <f t="shared" si="24"/>
        <v>0</v>
      </c>
    </row>
    <row r="40" spans="2:18" x14ac:dyDescent="0.25">
      <c r="B40" s="171"/>
      <c r="C40" s="88" t="s">
        <v>172</v>
      </c>
      <c r="D40" s="87">
        <v>0</v>
      </c>
      <c r="E40" s="87">
        <v>0</v>
      </c>
      <c r="F40" s="87">
        <v>1</v>
      </c>
      <c r="G40" s="87">
        <v>7</v>
      </c>
      <c r="H40" s="87">
        <v>1</v>
      </c>
      <c r="I40" s="87">
        <v>1</v>
      </c>
      <c r="J40" s="87">
        <v>1</v>
      </c>
      <c r="K40" s="87">
        <v>0</v>
      </c>
      <c r="L40" s="87">
        <v>1</v>
      </c>
      <c r="M40" s="87">
        <v>0</v>
      </c>
      <c r="N40" s="87">
        <v>0</v>
      </c>
      <c r="O40" s="87">
        <v>0</v>
      </c>
      <c r="P40" s="92"/>
      <c r="Q40" s="87">
        <f>SUM(D40,F40,H40,J40,L40,N40)</f>
        <v>4</v>
      </c>
      <c r="R40" s="87">
        <f>SUM(O40,M40,K40,I40,G40,E40)</f>
        <v>8</v>
      </c>
    </row>
    <row r="41" spans="2:18" x14ac:dyDescent="0.25">
      <c r="B41" s="171"/>
      <c r="C41" s="88" t="s">
        <v>146</v>
      </c>
      <c r="D41" s="87">
        <v>0</v>
      </c>
      <c r="E41" s="87">
        <v>0</v>
      </c>
      <c r="F41" s="87">
        <v>1</v>
      </c>
      <c r="G41" s="87">
        <v>4</v>
      </c>
      <c r="H41" s="87">
        <v>0</v>
      </c>
      <c r="I41" s="87">
        <v>6</v>
      </c>
      <c r="J41" s="87">
        <v>0</v>
      </c>
      <c r="K41" s="87">
        <v>0</v>
      </c>
      <c r="L41" s="87">
        <v>0</v>
      </c>
      <c r="M41" s="87">
        <v>0</v>
      </c>
      <c r="N41" s="87">
        <v>0</v>
      </c>
      <c r="O41" s="87">
        <v>0</v>
      </c>
      <c r="P41" s="92"/>
      <c r="Q41" s="87">
        <f t="shared" ref="Q41:Q42" si="25">SUM(D41,F41,H41,J41,L41,N41)</f>
        <v>1</v>
      </c>
      <c r="R41" s="87">
        <f t="shared" ref="R41:R42" si="26">SUM(O41,M41,K41,I41,G41,E41)</f>
        <v>10</v>
      </c>
    </row>
    <row r="42" spans="2:18" x14ac:dyDescent="0.25">
      <c r="B42" s="172"/>
      <c r="C42" s="88" t="s">
        <v>175</v>
      </c>
      <c r="D42" s="87">
        <v>1</v>
      </c>
      <c r="E42" s="87">
        <v>1</v>
      </c>
      <c r="F42" s="87">
        <v>0</v>
      </c>
      <c r="G42" s="87">
        <v>0</v>
      </c>
      <c r="H42" s="87">
        <v>0</v>
      </c>
      <c r="I42" s="87">
        <v>0</v>
      </c>
      <c r="J42" s="87">
        <v>0</v>
      </c>
      <c r="K42" s="87">
        <v>0</v>
      </c>
      <c r="L42" s="87">
        <v>0</v>
      </c>
      <c r="M42" s="87">
        <v>0</v>
      </c>
      <c r="N42" s="87">
        <v>0</v>
      </c>
      <c r="O42" s="87">
        <v>0</v>
      </c>
      <c r="P42" s="87"/>
      <c r="Q42" s="87">
        <f t="shared" si="25"/>
        <v>1</v>
      </c>
      <c r="R42" s="87">
        <f t="shared" si="26"/>
        <v>1</v>
      </c>
    </row>
    <row r="43" spans="2:18" s="133" customFormat="1" ht="34.5" customHeight="1" x14ac:dyDescent="0.25">
      <c r="B43" s="155" t="s">
        <v>168</v>
      </c>
      <c r="C43" s="161"/>
      <c r="D43" s="134">
        <f>SUM(D44,D45,D46,D47,D48,D49,D50,D51,D52,D53,D54,D55)</f>
        <v>60</v>
      </c>
      <c r="E43" s="134">
        <f t="shared" ref="E43:O43" si="27">SUM(E44,E45,E46,E47,E48,E49,E50,E51,E52,E53,E54,E55)</f>
        <v>72</v>
      </c>
      <c r="F43" s="134">
        <f t="shared" si="27"/>
        <v>60</v>
      </c>
      <c r="G43" s="134">
        <f t="shared" si="27"/>
        <v>66</v>
      </c>
      <c r="H43" s="134">
        <f t="shared" si="27"/>
        <v>0</v>
      </c>
      <c r="I43" s="134">
        <f t="shared" si="27"/>
        <v>0</v>
      </c>
      <c r="J43" s="134">
        <f t="shared" si="27"/>
        <v>80</v>
      </c>
      <c r="K43" s="134">
        <f t="shared" si="27"/>
        <v>0</v>
      </c>
      <c r="L43" s="134">
        <f t="shared" si="27"/>
        <v>48</v>
      </c>
      <c r="M43" s="134">
        <f t="shared" si="27"/>
        <v>0</v>
      </c>
      <c r="N43" s="134">
        <f t="shared" si="27"/>
        <v>0</v>
      </c>
      <c r="O43" s="134">
        <f t="shared" si="27"/>
        <v>0</v>
      </c>
      <c r="P43" s="132">
        <f>SUM(P44,P45,P46,P47,P48)</f>
        <v>0</v>
      </c>
      <c r="Q43" s="132">
        <f t="shared" ref="Q43:R43" si="28">SUM(Q44,Q45,Q46,Q47,Q48)</f>
        <v>0</v>
      </c>
      <c r="R43" s="132">
        <f t="shared" si="28"/>
        <v>0</v>
      </c>
    </row>
    <row r="44" spans="2:18" x14ac:dyDescent="0.25">
      <c r="B44" s="170">
        <v>5</v>
      </c>
      <c r="C44" s="57" t="s">
        <v>176</v>
      </c>
      <c r="D44" s="4">
        <v>0</v>
      </c>
      <c r="E44" s="4">
        <v>0</v>
      </c>
      <c r="F44" s="4">
        <v>0</v>
      </c>
      <c r="G44" s="4">
        <v>0</v>
      </c>
      <c r="H44" s="4">
        <v>0</v>
      </c>
      <c r="I44" s="4">
        <v>0</v>
      </c>
      <c r="J44" s="4">
        <v>0</v>
      </c>
      <c r="K44" s="4">
        <v>0</v>
      </c>
      <c r="L44" s="4">
        <v>0</v>
      </c>
      <c r="M44" s="4">
        <v>0</v>
      </c>
      <c r="N44" s="4">
        <v>0</v>
      </c>
      <c r="O44" s="4">
        <v>0</v>
      </c>
      <c r="P44" s="4"/>
      <c r="Q44" s="4">
        <f t="shared" ref="Q44:R44" si="29">SUM(N44,L44,J44,H44,F44,D44)</f>
        <v>0</v>
      </c>
      <c r="R44" s="4">
        <f t="shared" si="29"/>
        <v>0</v>
      </c>
    </row>
    <row r="45" spans="2:18" x14ac:dyDescent="0.25">
      <c r="B45" s="171"/>
      <c r="C45" s="57" t="s">
        <v>180</v>
      </c>
      <c r="D45" s="4">
        <v>0</v>
      </c>
      <c r="E45" s="4">
        <v>0</v>
      </c>
      <c r="F45" s="4">
        <v>0</v>
      </c>
      <c r="G45" s="4">
        <v>0</v>
      </c>
      <c r="H45" s="4">
        <v>0</v>
      </c>
      <c r="I45" s="4">
        <v>0</v>
      </c>
      <c r="J45" s="4">
        <v>0</v>
      </c>
      <c r="K45" s="4">
        <v>0</v>
      </c>
      <c r="L45" s="4">
        <v>0</v>
      </c>
      <c r="M45" s="4">
        <v>0</v>
      </c>
      <c r="N45" s="4">
        <v>0</v>
      </c>
      <c r="O45" s="4">
        <v>0</v>
      </c>
      <c r="P45" s="4"/>
      <c r="Q45" s="4">
        <f t="shared" ref="Q45:Q55" si="30">SUM(N45,L45,J45,H45,F45,D45)</f>
        <v>0</v>
      </c>
      <c r="R45" s="4">
        <f t="shared" ref="R45:R55" si="31">SUM(O45,M45,K45,I45,G45,E45)</f>
        <v>0</v>
      </c>
    </row>
    <row r="46" spans="2:18" x14ac:dyDescent="0.25">
      <c r="B46" s="171"/>
      <c r="C46" s="57" t="s">
        <v>181</v>
      </c>
      <c r="D46" s="4">
        <v>0</v>
      </c>
      <c r="E46" s="4">
        <v>0</v>
      </c>
      <c r="F46" s="4">
        <v>0</v>
      </c>
      <c r="G46" s="4">
        <v>0</v>
      </c>
      <c r="H46" s="4">
        <v>0</v>
      </c>
      <c r="I46" s="4">
        <v>0</v>
      </c>
      <c r="J46" s="4">
        <v>0</v>
      </c>
      <c r="K46" s="4">
        <v>0</v>
      </c>
      <c r="L46" s="4">
        <v>0</v>
      </c>
      <c r="M46" s="4">
        <v>0</v>
      </c>
      <c r="N46" s="4">
        <v>0</v>
      </c>
      <c r="O46" s="4">
        <v>0</v>
      </c>
      <c r="P46" s="4"/>
      <c r="Q46" s="4">
        <f t="shared" si="30"/>
        <v>0</v>
      </c>
      <c r="R46" s="4">
        <f t="shared" si="31"/>
        <v>0</v>
      </c>
    </row>
    <row r="47" spans="2:18" x14ac:dyDescent="0.25">
      <c r="B47" s="171"/>
      <c r="C47" s="57" t="s">
        <v>179</v>
      </c>
      <c r="D47" s="4">
        <v>0</v>
      </c>
      <c r="E47" s="4">
        <v>0</v>
      </c>
      <c r="F47" s="4">
        <v>0</v>
      </c>
      <c r="G47" s="4">
        <v>0</v>
      </c>
      <c r="H47" s="4">
        <v>0</v>
      </c>
      <c r="I47" s="4">
        <v>0</v>
      </c>
      <c r="J47" s="4">
        <v>0</v>
      </c>
      <c r="K47" s="4">
        <v>0</v>
      </c>
      <c r="L47" s="4">
        <v>0</v>
      </c>
      <c r="M47" s="4">
        <v>0</v>
      </c>
      <c r="N47" s="4">
        <v>0</v>
      </c>
      <c r="O47" s="4">
        <v>0</v>
      </c>
      <c r="P47" s="4"/>
      <c r="Q47" s="4">
        <f t="shared" si="30"/>
        <v>0</v>
      </c>
      <c r="R47" s="4">
        <f t="shared" si="31"/>
        <v>0</v>
      </c>
    </row>
    <row r="48" spans="2:18" x14ac:dyDescent="0.25">
      <c r="B48" s="171"/>
      <c r="C48" s="57" t="s">
        <v>182</v>
      </c>
      <c r="D48" s="4">
        <v>0</v>
      </c>
      <c r="E48" s="4">
        <v>0</v>
      </c>
      <c r="F48" s="4">
        <v>0</v>
      </c>
      <c r="G48" s="4">
        <v>0</v>
      </c>
      <c r="H48" s="4">
        <v>0</v>
      </c>
      <c r="I48" s="4">
        <v>0</v>
      </c>
      <c r="J48" s="4">
        <v>0</v>
      </c>
      <c r="K48" s="4">
        <v>0</v>
      </c>
      <c r="L48" s="4">
        <v>0</v>
      </c>
      <c r="M48" s="4">
        <v>0</v>
      </c>
      <c r="N48" s="4">
        <v>0</v>
      </c>
      <c r="O48" s="4">
        <v>0</v>
      </c>
      <c r="P48" s="4"/>
      <c r="Q48" s="4">
        <f t="shared" si="30"/>
        <v>0</v>
      </c>
      <c r="R48" s="4">
        <f t="shared" si="31"/>
        <v>0</v>
      </c>
    </row>
    <row r="49" spans="2:20" x14ac:dyDescent="0.25">
      <c r="B49" s="171"/>
      <c r="C49" s="57" t="s">
        <v>183</v>
      </c>
      <c r="D49" s="4">
        <v>0</v>
      </c>
      <c r="E49" s="4">
        <v>0</v>
      </c>
      <c r="F49" s="4">
        <v>0</v>
      </c>
      <c r="G49" s="4">
        <v>0</v>
      </c>
      <c r="H49" s="4">
        <v>0</v>
      </c>
      <c r="I49" s="4">
        <v>0</v>
      </c>
      <c r="J49" s="4">
        <v>0</v>
      </c>
      <c r="K49" s="4">
        <v>0</v>
      </c>
      <c r="L49" s="4">
        <v>0</v>
      </c>
      <c r="M49" s="4">
        <v>0</v>
      </c>
      <c r="N49" s="4">
        <v>0</v>
      </c>
      <c r="O49" s="4">
        <v>0</v>
      </c>
      <c r="P49" s="4"/>
      <c r="Q49" s="4">
        <f t="shared" si="30"/>
        <v>0</v>
      </c>
      <c r="R49" s="4">
        <f t="shared" si="31"/>
        <v>0</v>
      </c>
    </row>
    <row r="50" spans="2:20" x14ac:dyDescent="0.25">
      <c r="B50" s="171"/>
      <c r="C50" s="57" t="s">
        <v>169</v>
      </c>
      <c r="D50" s="4">
        <v>0</v>
      </c>
      <c r="E50" s="4">
        <v>0</v>
      </c>
      <c r="F50" s="4">
        <v>0</v>
      </c>
      <c r="G50" s="4">
        <v>0</v>
      </c>
      <c r="H50" s="4">
        <v>0</v>
      </c>
      <c r="I50" s="4">
        <v>0</v>
      </c>
      <c r="J50" s="4">
        <v>0</v>
      </c>
      <c r="K50" s="4">
        <v>0</v>
      </c>
      <c r="L50" s="4">
        <v>0</v>
      </c>
      <c r="M50" s="4">
        <v>0</v>
      </c>
      <c r="N50" s="4">
        <v>0</v>
      </c>
      <c r="O50" s="4">
        <v>0</v>
      </c>
      <c r="P50" s="4"/>
      <c r="Q50" s="4">
        <f t="shared" si="30"/>
        <v>0</v>
      </c>
      <c r="R50" s="4">
        <f t="shared" si="31"/>
        <v>0</v>
      </c>
    </row>
    <row r="51" spans="2:20" x14ac:dyDescent="0.25">
      <c r="B51" s="171"/>
      <c r="C51" s="57" t="s">
        <v>170</v>
      </c>
      <c r="D51" s="4">
        <v>0</v>
      </c>
      <c r="E51" s="4">
        <v>0</v>
      </c>
      <c r="F51" s="4">
        <v>0</v>
      </c>
      <c r="G51" s="4">
        <v>0</v>
      </c>
      <c r="H51" s="4">
        <v>0</v>
      </c>
      <c r="I51" s="4">
        <v>0</v>
      </c>
      <c r="J51" s="4">
        <v>0</v>
      </c>
      <c r="K51" s="4">
        <v>0</v>
      </c>
      <c r="L51" s="4">
        <v>0</v>
      </c>
      <c r="M51" s="4">
        <v>0</v>
      </c>
      <c r="N51" s="4">
        <v>0</v>
      </c>
      <c r="O51" s="4">
        <v>0</v>
      </c>
      <c r="P51" s="4"/>
      <c r="Q51" s="4">
        <f t="shared" si="30"/>
        <v>0</v>
      </c>
      <c r="R51" s="4">
        <f t="shared" si="31"/>
        <v>0</v>
      </c>
    </row>
    <row r="52" spans="2:20" x14ac:dyDescent="0.25">
      <c r="B52" s="171"/>
      <c r="C52" s="57" t="s">
        <v>177</v>
      </c>
      <c r="D52" s="4">
        <v>0</v>
      </c>
      <c r="E52" s="4">
        <v>0</v>
      </c>
      <c r="F52" s="4">
        <v>0</v>
      </c>
      <c r="G52" s="4">
        <v>0</v>
      </c>
      <c r="H52" s="4">
        <v>0</v>
      </c>
      <c r="I52" s="4">
        <v>0</v>
      </c>
      <c r="J52" s="4">
        <v>0</v>
      </c>
      <c r="K52" s="4">
        <v>0</v>
      </c>
      <c r="L52" s="4">
        <v>0</v>
      </c>
      <c r="M52" s="4">
        <v>0</v>
      </c>
      <c r="N52" s="4">
        <v>0</v>
      </c>
      <c r="O52" s="4">
        <v>0</v>
      </c>
      <c r="P52" s="4"/>
      <c r="Q52" s="4">
        <f t="shared" si="30"/>
        <v>0</v>
      </c>
      <c r="R52" s="4">
        <f t="shared" si="31"/>
        <v>0</v>
      </c>
    </row>
    <row r="53" spans="2:20" ht="15.75" customHeight="1" x14ac:dyDescent="0.25">
      <c r="B53" s="171"/>
      <c r="C53" s="88" t="s">
        <v>184</v>
      </c>
      <c r="D53" s="87">
        <v>60</v>
      </c>
      <c r="E53" s="87">
        <v>72</v>
      </c>
      <c r="F53" s="87">
        <v>60</v>
      </c>
      <c r="G53" s="87">
        <v>66</v>
      </c>
      <c r="H53" s="87">
        <v>0</v>
      </c>
      <c r="I53" s="87">
        <v>0</v>
      </c>
      <c r="J53" s="87">
        <v>80</v>
      </c>
      <c r="K53" s="87">
        <v>0</v>
      </c>
      <c r="L53" s="87">
        <v>48</v>
      </c>
      <c r="M53" s="87">
        <v>0</v>
      </c>
      <c r="N53" s="87">
        <v>0</v>
      </c>
      <c r="O53" s="87">
        <v>0</v>
      </c>
      <c r="P53" s="87">
        <f t="shared" ref="P53" si="32">SUM(D53,F53,H53,J53,L53,N53)</f>
        <v>248</v>
      </c>
      <c r="Q53" s="87">
        <f>D53+F53+H53+J53+L53+N53</f>
        <v>248</v>
      </c>
      <c r="R53" s="87">
        <f>E53+G53+I53+K53+M53+O53</f>
        <v>138</v>
      </c>
      <c r="S53" s="45">
        <f>D53+F53+H53</f>
        <v>120</v>
      </c>
      <c r="T53" s="45">
        <f>R53/S53</f>
        <v>1.1499999999999999</v>
      </c>
    </row>
    <row r="54" spans="2:20" x14ac:dyDescent="0.25">
      <c r="B54" s="171"/>
      <c r="C54" s="57" t="s">
        <v>154</v>
      </c>
      <c r="D54" s="4">
        <v>0</v>
      </c>
      <c r="E54" s="4">
        <v>0</v>
      </c>
      <c r="F54" s="4">
        <v>0</v>
      </c>
      <c r="G54" s="4">
        <v>0</v>
      </c>
      <c r="H54" s="4">
        <v>0</v>
      </c>
      <c r="I54" s="4">
        <v>0</v>
      </c>
      <c r="J54" s="4">
        <v>0</v>
      </c>
      <c r="K54" s="4">
        <v>0</v>
      </c>
      <c r="L54" s="4">
        <v>0</v>
      </c>
      <c r="M54" s="4">
        <v>0</v>
      </c>
      <c r="N54" s="4">
        <v>0</v>
      </c>
      <c r="O54" s="4">
        <v>0</v>
      </c>
      <c r="P54" s="4"/>
      <c r="Q54" s="4">
        <f t="shared" si="30"/>
        <v>0</v>
      </c>
      <c r="R54" s="4">
        <f t="shared" si="31"/>
        <v>0</v>
      </c>
    </row>
    <row r="55" spans="2:20" x14ac:dyDescent="0.25">
      <c r="B55" s="172"/>
      <c r="C55" s="57" t="s">
        <v>178</v>
      </c>
      <c r="D55" s="4">
        <v>0</v>
      </c>
      <c r="E55" s="4">
        <v>0</v>
      </c>
      <c r="F55" s="4">
        <v>0</v>
      </c>
      <c r="G55" s="4">
        <v>0</v>
      </c>
      <c r="H55" s="4">
        <v>0</v>
      </c>
      <c r="I55" s="4">
        <v>0</v>
      </c>
      <c r="J55" s="4">
        <v>0</v>
      </c>
      <c r="K55" s="4">
        <v>0</v>
      </c>
      <c r="L55" s="4">
        <v>0</v>
      </c>
      <c r="M55" s="4">
        <v>0</v>
      </c>
      <c r="N55" s="4">
        <v>0</v>
      </c>
      <c r="O55" s="4">
        <v>0</v>
      </c>
      <c r="P55" s="4"/>
      <c r="Q55" s="4">
        <f t="shared" si="30"/>
        <v>0</v>
      </c>
      <c r="R55" s="4">
        <f t="shared" si="31"/>
        <v>0</v>
      </c>
    </row>
    <row r="56" spans="2:20" x14ac:dyDescent="0.25">
      <c r="B56" s="43"/>
      <c r="C56" s="43">
        <v>1</v>
      </c>
      <c r="D56" s="43">
        <v>1</v>
      </c>
      <c r="E56" s="43"/>
      <c r="F56" s="43">
        <v>1</v>
      </c>
      <c r="G56" s="43">
        <v>1</v>
      </c>
      <c r="H56" s="43"/>
      <c r="I56" s="43">
        <v>1</v>
      </c>
      <c r="J56" s="43">
        <v>1</v>
      </c>
      <c r="K56" s="43"/>
      <c r="L56" s="43">
        <v>1</v>
      </c>
      <c r="M56" s="43">
        <v>1</v>
      </c>
      <c r="N56" s="43"/>
      <c r="O56" s="43">
        <v>1</v>
      </c>
      <c r="P56" s="43">
        <v>1</v>
      </c>
      <c r="Q56" s="43"/>
      <c r="R56" s="43">
        <v>1</v>
      </c>
    </row>
  </sheetData>
  <mergeCells count="18">
    <mergeCell ref="P1:R1"/>
    <mergeCell ref="B4:B8"/>
    <mergeCell ref="B10:B16"/>
    <mergeCell ref="B1:C2"/>
    <mergeCell ref="D1:E1"/>
    <mergeCell ref="F1:G1"/>
    <mergeCell ref="H1:I1"/>
    <mergeCell ref="J1:K1"/>
    <mergeCell ref="L1:M1"/>
    <mergeCell ref="B3:C3"/>
    <mergeCell ref="B9:C9"/>
    <mergeCell ref="B17:C17"/>
    <mergeCell ref="B37:C37"/>
    <mergeCell ref="B43:C43"/>
    <mergeCell ref="B44:B55"/>
    <mergeCell ref="N1:O1"/>
    <mergeCell ref="B18:B36"/>
    <mergeCell ref="B38:B4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B1:T56"/>
  <sheetViews>
    <sheetView topLeftCell="B28" zoomScale="70" zoomScaleNormal="70" workbookViewId="0">
      <selection activeCell="B1" sqref="B1:G36"/>
    </sheetView>
  </sheetViews>
  <sheetFormatPr baseColWidth="10" defaultRowHeight="15" x14ac:dyDescent="0.25"/>
  <cols>
    <col min="1" max="1" width="3.7109375" style="45" customWidth="1"/>
    <col min="2" max="2" width="8.7109375" style="47" customWidth="1"/>
    <col min="3" max="3" width="70.85546875" style="46" customWidth="1"/>
    <col min="4" max="18" width="13.7109375" style="3" customWidth="1"/>
    <col min="19" max="16384" width="11.42578125" style="45"/>
  </cols>
  <sheetData>
    <row r="1" spans="2:18" s="47" customFormat="1" ht="74.25" customHeight="1" thickBot="1" x14ac:dyDescent="0.3">
      <c r="B1" s="177" t="s">
        <v>186</v>
      </c>
      <c r="C1" s="178"/>
      <c r="D1" s="147" t="s">
        <v>8</v>
      </c>
      <c r="E1" s="148"/>
      <c r="F1" s="147" t="s">
        <v>9</v>
      </c>
      <c r="G1" s="148"/>
      <c r="H1" s="147" t="s">
        <v>10</v>
      </c>
      <c r="I1" s="148"/>
      <c r="J1" s="147" t="s">
        <v>11</v>
      </c>
      <c r="K1" s="148"/>
      <c r="L1" s="147" t="s">
        <v>12</v>
      </c>
      <c r="M1" s="148"/>
      <c r="N1" s="147" t="s">
        <v>13</v>
      </c>
      <c r="O1" s="148"/>
      <c r="P1" s="147" t="s">
        <v>14</v>
      </c>
      <c r="Q1" s="149"/>
      <c r="R1" s="148"/>
    </row>
    <row r="2" spans="2:18" s="47" customFormat="1" ht="74.25" customHeight="1" x14ac:dyDescent="0.25">
      <c r="B2" s="179"/>
      <c r="C2" s="180"/>
      <c r="D2" s="10" t="s">
        <v>39</v>
      </c>
      <c r="E2" s="11" t="s">
        <v>40</v>
      </c>
      <c r="F2" s="10" t="s">
        <v>39</v>
      </c>
      <c r="G2" s="11" t="s">
        <v>40</v>
      </c>
      <c r="H2" s="10" t="s">
        <v>39</v>
      </c>
      <c r="I2" s="11" t="s">
        <v>40</v>
      </c>
      <c r="J2" s="10" t="s">
        <v>39</v>
      </c>
      <c r="K2" s="11" t="s">
        <v>40</v>
      </c>
      <c r="L2" s="10" t="s">
        <v>39</v>
      </c>
      <c r="M2" s="11" t="s">
        <v>40</v>
      </c>
      <c r="N2" s="10" t="s">
        <v>39</v>
      </c>
      <c r="O2" s="11" t="s">
        <v>40</v>
      </c>
      <c r="P2" s="12" t="s">
        <v>41</v>
      </c>
      <c r="Q2" s="13" t="s">
        <v>42</v>
      </c>
      <c r="R2" s="11" t="s">
        <v>40</v>
      </c>
    </row>
    <row r="3" spans="2:18" s="133" customFormat="1" ht="34.5" customHeight="1" x14ac:dyDescent="0.25">
      <c r="B3" s="155" t="s">
        <v>124</v>
      </c>
      <c r="C3" s="161"/>
      <c r="D3" s="134">
        <f>SUM(D4,D5,D6,D7,D8)</f>
        <v>0</v>
      </c>
      <c r="E3" s="134">
        <f t="shared" ref="E3:O3" si="0">SUM(E4,E5,E6,E7,E8,E9,E10,E11,E12,E13,E14,E15)</f>
        <v>0</v>
      </c>
      <c r="F3" s="134">
        <f t="shared" si="0"/>
        <v>0</v>
      </c>
      <c r="G3" s="134">
        <f t="shared" si="0"/>
        <v>0</v>
      </c>
      <c r="H3" s="134">
        <f t="shared" si="0"/>
        <v>0</v>
      </c>
      <c r="I3" s="134">
        <f t="shared" si="0"/>
        <v>0</v>
      </c>
      <c r="J3" s="134">
        <f t="shared" si="0"/>
        <v>0</v>
      </c>
      <c r="K3" s="134">
        <f t="shared" si="0"/>
        <v>0</v>
      </c>
      <c r="L3" s="134">
        <f t="shared" si="0"/>
        <v>0</v>
      </c>
      <c r="M3" s="134">
        <f t="shared" si="0"/>
        <v>0</v>
      </c>
      <c r="N3" s="134">
        <f t="shared" si="0"/>
        <v>0</v>
      </c>
      <c r="O3" s="134">
        <f t="shared" si="0"/>
        <v>0</v>
      </c>
      <c r="P3" s="132">
        <f>SUM(P4,P5,P6,P7,P8)</f>
        <v>0</v>
      </c>
      <c r="Q3" s="132">
        <f t="shared" ref="Q3:R3" si="1">SUM(Q4,Q5,Q6,Q7,Q8)</f>
        <v>0</v>
      </c>
      <c r="R3" s="132">
        <f t="shared" si="1"/>
        <v>0</v>
      </c>
    </row>
    <row r="4" spans="2:18" x14ac:dyDescent="0.25">
      <c r="B4" s="150">
        <v>1</v>
      </c>
      <c r="C4" s="57" t="s">
        <v>167</v>
      </c>
      <c r="D4" s="4">
        <v>0</v>
      </c>
      <c r="E4" s="4">
        <v>0</v>
      </c>
      <c r="F4" s="4">
        <v>0</v>
      </c>
      <c r="G4" s="4">
        <v>0</v>
      </c>
      <c r="H4" s="4">
        <v>0</v>
      </c>
      <c r="I4" s="4">
        <v>0</v>
      </c>
      <c r="J4" s="4">
        <v>0</v>
      </c>
      <c r="K4" s="4">
        <v>0</v>
      </c>
      <c r="L4" s="4">
        <v>0</v>
      </c>
      <c r="M4" s="4">
        <v>0</v>
      </c>
      <c r="N4" s="4">
        <v>0</v>
      </c>
      <c r="O4" s="4">
        <v>0</v>
      </c>
      <c r="P4" s="4"/>
      <c r="Q4" s="101">
        <f>SUM(O4,M4,K4,I4,G4,E4)</f>
        <v>0</v>
      </c>
      <c r="R4" s="102">
        <f>(SUM(P4,N4,L4,J4,H4,F4))</f>
        <v>0</v>
      </c>
    </row>
    <row r="5" spans="2:18" x14ac:dyDescent="0.25">
      <c r="B5" s="151"/>
      <c r="C5" s="57" t="s">
        <v>125</v>
      </c>
      <c r="D5" s="4">
        <v>0</v>
      </c>
      <c r="E5" s="4">
        <v>0</v>
      </c>
      <c r="F5" s="4">
        <v>0</v>
      </c>
      <c r="G5" s="4">
        <v>0</v>
      </c>
      <c r="H5" s="4">
        <v>0</v>
      </c>
      <c r="I5" s="4">
        <v>0</v>
      </c>
      <c r="J5" s="4">
        <v>0</v>
      </c>
      <c r="K5" s="4">
        <v>0</v>
      </c>
      <c r="L5" s="4">
        <v>0</v>
      </c>
      <c r="M5" s="4">
        <v>0</v>
      </c>
      <c r="N5" s="4">
        <v>0</v>
      </c>
      <c r="O5" s="4">
        <v>0</v>
      </c>
      <c r="P5" s="4"/>
      <c r="Q5" s="101">
        <f t="shared" ref="Q5:Q8" si="2">SUM(O5,M5,K5,I5,G5,E5)</f>
        <v>0</v>
      </c>
      <c r="R5" s="102">
        <f t="shared" ref="R5:R8" si="3">(SUM(P5,N5,L5,J5,H5,F5))</f>
        <v>0</v>
      </c>
    </row>
    <row r="6" spans="2:18" x14ac:dyDescent="0.25">
      <c r="B6" s="151"/>
      <c r="C6" s="57" t="s">
        <v>126</v>
      </c>
      <c r="D6" s="4">
        <v>0</v>
      </c>
      <c r="E6" s="4">
        <v>0</v>
      </c>
      <c r="F6" s="4">
        <v>0</v>
      </c>
      <c r="G6" s="4">
        <v>0</v>
      </c>
      <c r="H6" s="4">
        <v>0</v>
      </c>
      <c r="I6" s="4">
        <v>0</v>
      </c>
      <c r="J6" s="4">
        <v>0</v>
      </c>
      <c r="K6" s="4">
        <v>0</v>
      </c>
      <c r="L6" s="4">
        <v>0</v>
      </c>
      <c r="M6" s="4">
        <v>0</v>
      </c>
      <c r="N6" s="4">
        <v>0</v>
      </c>
      <c r="O6" s="4">
        <v>0</v>
      </c>
      <c r="P6" s="4"/>
      <c r="Q6" s="101">
        <f t="shared" si="2"/>
        <v>0</v>
      </c>
      <c r="R6" s="102">
        <f t="shared" si="3"/>
        <v>0</v>
      </c>
    </row>
    <row r="7" spans="2:18" x14ac:dyDescent="0.25">
      <c r="B7" s="151"/>
      <c r="C7" s="57" t="s">
        <v>127</v>
      </c>
      <c r="D7" s="4">
        <v>0</v>
      </c>
      <c r="E7" s="4">
        <v>0</v>
      </c>
      <c r="F7" s="4">
        <v>0</v>
      </c>
      <c r="G7" s="4">
        <v>0</v>
      </c>
      <c r="H7" s="4">
        <v>0</v>
      </c>
      <c r="I7" s="4">
        <v>0</v>
      </c>
      <c r="J7" s="4">
        <v>0</v>
      </c>
      <c r="K7" s="4">
        <v>0</v>
      </c>
      <c r="L7" s="4">
        <v>0</v>
      </c>
      <c r="M7" s="4">
        <v>0</v>
      </c>
      <c r="N7" s="4">
        <v>0</v>
      </c>
      <c r="O7" s="4">
        <v>0</v>
      </c>
      <c r="P7" s="4"/>
      <c r="Q7" s="101">
        <f t="shared" si="2"/>
        <v>0</v>
      </c>
      <c r="R7" s="102">
        <f t="shared" si="3"/>
        <v>0</v>
      </c>
    </row>
    <row r="8" spans="2:18" x14ac:dyDescent="0.25">
      <c r="B8" s="152"/>
      <c r="C8" s="57" t="s">
        <v>128</v>
      </c>
      <c r="D8" s="4">
        <v>0</v>
      </c>
      <c r="E8" s="4">
        <v>0</v>
      </c>
      <c r="F8" s="4">
        <v>0</v>
      </c>
      <c r="G8" s="4">
        <v>0</v>
      </c>
      <c r="H8" s="4">
        <v>0</v>
      </c>
      <c r="I8" s="4">
        <v>0</v>
      </c>
      <c r="J8" s="4">
        <v>0</v>
      </c>
      <c r="K8" s="4">
        <v>0</v>
      </c>
      <c r="L8" s="4">
        <v>0</v>
      </c>
      <c r="M8" s="4">
        <v>0</v>
      </c>
      <c r="N8" s="4">
        <v>0</v>
      </c>
      <c r="O8" s="4">
        <v>0</v>
      </c>
      <c r="P8" s="4"/>
      <c r="Q8" s="101">
        <f t="shared" si="2"/>
        <v>0</v>
      </c>
      <c r="R8" s="102">
        <f t="shared" si="3"/>
        <v>0</v>
      </c>
    </row>
    <row r="9" spans="2:18" s="133" customFormat="1" ht="34.5" customHeight="1" x14ac:dyDescent="0.25">
      <c r="B9" s="155" t="s">
        <v>83</v>
      </c>
      <c r="C9" s="161"/>
      <c r="D9" s="132">
        <f>SUM(D10,D11,D12,D13,D14,D15,D16)</f>
        <v>0</v>
      </c>
      <c r="E9" s="132">
        <f t="shared" ref="E9:O9" si="4">SUM(E10,E11,E12,E13,E14)</f>
        <v>0</v>
      </c>
      <c r="F9" s="132">
        <f t="shared" si="4"/>
        <v>0</v>
      </c>
      <c r="G9" s="132">
        <f t="shared" si="4"/>
        <v>0</v>
      </c>
      <c r="H9" s="132">
        <f t="shared" si="4"/>
        <v>0</v>
      </c>
      <c r="I9" s="132">
        <f t="shared" si="4"/>
        <v>0</v>
      </c>
      <c r="J9" s="132">
        <f t="shared" si="4"/>
        <v>0</v>
      </c>
      <c r="K9" s="132">
        <f t="shared" si="4"/>
        <v>0</v>
      </c>
      <c r="L9" s="132">
        <f t="shared" si="4"/>
        <v>0</v>
      </c>
      <c r="M9" s="132">
        <f t="shared" si="4"/>
        <v>0</v>
      </c>
      <c r="N9" s="132">
        <f t="shared" si="4"/>
        <v>0</v>
      </c>
      <c r="O9" s="132">
        <f t="shared" si="4"/>
        <v>0</v>
      </c>
      <c r="P9" s="132">
        <f>SUM(P10,P11,P12,P13,P14)</f>
        <v>0</v>
      </c>
      <c r="Q9" s="132">
        <f t="shared" ref="Q9:R9" si="5">SUM(Q10,Q11,Q12,Q13,Q14)</f>
        <v>0</v>
      </c>
      <c r="R9" s="132">
        <f t="shared" si="5"/>
        <v>0</v>
      </c>
    </row>
    <row r="10" spans="2:18" x14ac:dyDescent="0.25">
      <c r="B10" s="150">
        <v>2</v>
      </c>
      <c r="C10" s="57" t="s">
        <v>130</v>
      </c>
      <c r="D10" s="4">
        <v>0</v>
      </c>
      <c r="E10" s="4">
        <v>0</v>
      </c>
      <c r="F10" s="4">
        <v>0</v>
      </c>
      <c r="G10" s="4">
        <v>0</v>
      </c>
      <c r="H10" s="4">
        <v>0</v>
      </c>
      <c r="I10" s="4">
        <v>0</v>
      </c>
      <c r="J10" s="4">
        <v>0</v>
      </c>
      <c r="K10" s="4">
        <v>0</v>
      </c>
      <c r="L10" s="4">
        <v>0</v>
      </c>
      <c r="M10" s="4">
        <v>0</v>
      </c>
      <c r="N10" s="4">
        <v>0</v>
      </c>
      <c r="O10" s="4">
        <v>0</v>
      </c>
      <c r="P10" s="4"/>
      <c r="Q10" s="101">
        <f t="shared" ref="Q10:Q14" si="6">SUM(O10,M10,K10,I10,G10,E10)</f>
        <v>0</v>
      </c>
      <c r="R10" s="102">
        <f t="shared" ref="R10:R14" si="7">(SUM(P10,N10,L10,J10,H10,F10))</f>
        <v>0</v>
      </c>
    </row>
    <row r="11" spans="2:18" x14ac:dyDescent="0.25">
      <c r="B11" s="151"/>
      <c r="C11" s="57" t="s">
        <v>131</v>
      </c>
      <c r="D11" s="4">
        <v>0</v>
      </c>
      <c r="E11" s="4">
        <v>0</v>
      </c>
      <c r="F11" s="4">
        <v>0</v>
      </c>
      <c r="G11" s="4">
        <v>0</v>
      </c>
      <c r="H11" s="4">
        <v>0</v>
      </c>
      <c r="I11" s="4">
        <v>0</v>
      </c>
      <c r="J11" s="4">
        <v>0</v>
      </c>
      <c r="K11" s="4">
        <v>0</v>
      </c>
      <c r="L11" s="4">
        <v>0</v>
      </c>
      <c r="M11" s="4">
        <v>0</v>
      </c>
      <c r="N11" s="4">
        <v>0</v>
      </c>
      <c r="O11" s="4">
        <v>0</v>
      </c>
      <c r="P11" s="4"/>
      <c r="Q11" s="101">
        <f t="shared" si="6"/>
        <v>0</v>
      </c>
      <c r="R11" s="102">
        <f t="shared" si="7"/>
        <v>0</v>
      </c>
    </row>
    <row r="12" spans="2:18" x14ac:dyDescent="0.25">
      <c r="B12" s="151"/>
      <c r="C12" s="57" t="s">
        <v>132</v>
      </c>
      <c r="D12" s="4">
        <v>0</v>
      </c>
      <c r="E12" s="4">
        <v>0</v>
      </c>
      <c r="F12" s="4">
        <v>0</v>
      </c>
      <c r="G12" s="4">
        <v>0</v>
      </c>
      <c r="H12" s="4">
        <v>0</v>
      </c>
      <c r="I12" s="4">
        <v>0</v>
      </c>
      <c r="J12" s="4">
        <v>0</v>
      </c>
      <c r="K12" s="4">
        <v>0</v>
      </c>
      <c r="L12" s="4">
        <v>0</v>
      </c>
      <c r="M12" s="4">
        <v>0</v>
      </c>
      <c r="N12" s="4">
        <v>0</v>
      </c>
      <c r="O12" s="4">
        <v>0</v>
      </c>
      <c r="P12" s="4"/>
      <c r="Q12" s="101">
        <f t="shared" si="6"/>
        <v>0</v>
      </c>
      <c r="R12" s="102">
        <f t="shared" si="7"/>
        <v>0</v>
      </c>
    </row>
    <row r="13" spans="2:18" x14ac:dyDescent="0.25">
      <c r="B13" s="151"/>
      <c r="C13" s="57" t="s">
        <v>133</v>
      </c>
      <c r="D13" s="4">
        <v>0</v>
      </c>
      <c r="E13" s="4">
        <v>0</v>
      </c>
      <c r="F13" s="4">
        <v>0</v>
      </c>
      <c r="G13" s="4">
        <v>0</v>
      </c>
      <c r="H13" s="4">
        <v>0</v>
      </c>
      <c r="I13" s="4">
        <v>0</v>
      </c>
      <c r="J13" s="4">
        <v>0</v>
      </c>
      <c r="K13" s="4">
        <v>0</v>
      </c>
      <c r="L13" s="4">
        <v>0</v>
      </c>
      <c r="M13" s="4">
        <v>0</v>
      </c>
      <c r="N13" s="4">
        <v>0</v>
      </c>
      <c r="O13" s="4">
        <v>0</v>
      </c>
      <c r="P13" s="27"/>
      <c r="Q13" s="101">
        <f t="shared" si="6"/>
        <v>0</v>
      </c>
      <c r="R13" s="102">
        <f t="shared" si="7"/>
        <v>0</v>
      </c>
    </row>
    <row r="14" spans="2:18" x14ac:dyDescent="0.25">
      <c r="B14" s="151"/>
      <c r="C14" s="57" t="s">
        <v>134</v>
      </c>
      <c r="D14" s="4">
        <v>0</v>
      </c>
      <c r="E14" s="4">
        <v>0</v>
      </c>
      <c r="F14" s="4">
        <v>0</v>
      </c>
      <c r="G14" s="4">
        <v>0</v>
      </c>
      <c r="H14" s="4">
        <v>0</v>
      </c>
      <c r="I14" s="4">
        <v>0</v>
      </c>
      <c r="J14" s="4">
        <v>0</v>
      </c>
      <c r="K14" s="4">
        <v>0</v>
      </c>
      <c r="L14" s="4">
        <v>0</v>
      </c>
      <c r="M14" s="4">
        <v>0</v>
      </c>
      <c r="N14" s="4">
        <v>0</v>
      </c>
      <c r="O14" s="4">
        <v>0</v>
      </c>
      <c r="P14" s="4"/>
      <c r="Q14" s="101">
        <f t="shared" si="6"/>
        <v>0</v>
      </c>
      <c r="R14" s="102">
        <f t="shared" si="7"/>
        <v>0</v>
      </c>
    </row>
    <row r="15" spans="2:18" x14ac:dyDescent="0.25">
      <c r="B15" s="151"/>
      <c r="C15" s="57" t="s">
        <v>135</v>
      </c>
      <c r="D15" s="4">
        <v>0</v>
      </c>
      <c r="E15" s="4">
        <v>0</v>
      </c>
      <c r="F15" s="4">
        <v>0</v>
      </c>
      <c r="G15" s="4">
        <v>0</v>
      </c>
      <c r="H15" s="4">
        <v>0</v>
      </c>
      <c r="I15" s="4">
        <v>0</v>
      </c>
      <c r="J15" s="4">
        <v>0</v>
      </c>
      <c r="K15" s="4">
        <v>0</v>
      </c>
      <c r="L15" s="4">
        <v>0</v>
      </c>
      <c r="M15" s="4">
        <v>0</v>
      </c>
      <c r="N15" s="4">
        <v>0</v>
      </c>
      <c r="O15" s="4">
        <v>0</v>
      </c>
      <c r="P15" s="27"/>
      <c r="Q15" s="101">
        <f t="shared" ref="Q15:Q16" si="8">SUM(O15,M15,K15,I15,G15,E15)</f>
        <v>0</v>
      </c>
      <c r="R15" s="102">
        <f t="shared" ref="R15:R16" si="9">(SUM(P15,N15,L15,J15,H15,F15))</f>
        <v>0</v>
      </c>
    </row>
    <row r="16" spans="2:18" x14ac:dyDescent="0.25">
      <c r="B16" s="152"/>
      <c r="C16" s="57" t="s">
        <v>136</v>
      </c>
      <c r="D16" s="4">
        <v>0</v>
      </c>
      <c r="E16" s="4">
        <v>0</v>
      </c>
      <c r="F16" s="4">
        <v>0</v>
      </c>
      <c r="G16" s="4">
        <v>0</v>
      </c>
      <c r="H16" s="4">
        <v>0</v>
      </c>
      <c r="I16" s="4">
        <v>0</v>
      </c>
      <c r="J16" s="4">
        <v>0</v>
      </c>
      <c r="K16" s="4">
        <v>0</v>
      </c>
      <c r="L16" s="4">
        <v>0</v>
      </c>
      <c r="M16" s="4">
        <v>0</v>
      </c>
      <c r="N16" s="4">
        <v>0</v>
      </c>
      <c r="O16" s="4">
        <v>0</v>
      </c>
      <c r="P16" s="27"/>
      <c r="Q16" s="101">
        <f t="shared" si="8"/>
        <v>0</v>
      </c>
      <c r="R16" s="102">
        <f t="shared" si="9"/>
        <v>0</v>
      </c>
    </row>
    <row r="17" spans="2:18" s="133" customFormat="1" ht="34.5" customHeight="1" x14ac:dyDescent="0.25">
      <c r="B17" s="155" t="s">
        <v>120</v>
      </c>
      <c r="C17" s="161"/>
      <c r="D17" s="134">
        <f>SUM(D18,D19,D20,D21,D22,D23,D24,D25,D26,D27,D28,D29,D30,D31,D32,D33,D34,D35,D36)</f>
        <v>0</v>
      </c>
      <c r="E17" s="134">
        <f t="shared" ref="E17:O17" si="10">SUM(E18,E19,E20,E21,E22,E23,E24,E25,E26,E27,E28,E29)</f>
        <v>0</v>
      </c>
      <c r="F17" s="134">
        <f t="shared" si="10"/>
        <v>0</v>
      </c>
      <c r="G17" s="134">
        <f t="shared" si="10"/>
        <v>0</v>
      </c>
      <c r="H17" s="134">
        <f t="shared" si="10"/>
        <v>0</v>
      </c>
      <c r="I17" s="134">
        <f t="shared" si="10"/>
        <v>1</v>
      </c>
      <c r="J17" s="134">
        <f t="shared" si="10"/>
        <v>2</v>
      </c>
      <c r="K17" s="134">
        <f t="shared" si="10"/>
        <v>0</v>
      </c>
      <c r="L17" s="134">
        <f t="shared" si="10"/>
        <v>0</v>
      </c>
      <c r="M17" s="134">
        <f t="shared" si="10"/>
        <v>0</v>
      </c>
      <c r="N17" s="134">
        <f t="shared" si="10"/>
        <v>0</v>
      </c>
      <c r="O17" s="134">
        <f t="shared" si="10"/>
        <v>0</v>
      </c>
      <c r="P17" s="132">
        <f>SUM(P18,P19,P20,P21,P22)</f>
        <v>0</v>
      </c>
      <c r="Q17" s="132">
        <f t="shared" ref="Q17:R17" si="11">SUM(Q18,Q19,Q20,Q21,Q22)</f>
        <v>0</v>
      </c>
      <c r="R17" s="132">
        <f t="shared" si="11"/>
        <v>0</v>
      </c>
    </row>
    <row r="18" spans="2:18" x14ac:dyDescent="0.25">
      <c r="B18" s="150">
        <v>3</v>
      </c>
      <c r="C18" s="57" t="s">
        <v>137</v>
      </c>
      <c r="D18" s="4">
        <v>0</v>
      </c>
      <c r="E18" s="4">
        <v>0</v>
      </c>
      <c r="F18" s="4">
        <v>0</v>
      </c>
      <c r="G18" s="4">
        <v>0</v>
      </c>
      <c r="H18" s="4">
        <v>0</v>
      </c>
      <c r="I18" s="4">
        <v>0</v>
      </c>
      <c r="J18" s="4">
        <v>0</v>
      </c>
      <c r="K18" s="4">
        <v>0</v>
      </c>
      <c r="L18" s="4">
        <v>0</v>
      </c>
      <c r="M18" s="4">
        <v>0</v>
      </c>
      <c r="N18" s="4">
        <v>0</v>
      </c>
      <c r="O18" s="4">
        <v>0</v>
      </c>
      <c r="P18" s="27"/>
      <c r="Q18" s="101">
        <f t="shared" ref="Q18:Q22" si="12">SUM(O18,M18,K18,I18,G18,E18)</f>
        <v>0</v>
      </c>
      <c r="R18" s="102">
        <f t="shared" ref="R18:R22" si="13">(SUM(P18,N18,L18,J18,H18,F18))</f>
        <v>0</v>
      </c>
    </row>
    <row r="19" spans="2:18" x14ac:dyDescent="0.25">
      <c r="B19" s="151"/>
      <c r="C19" s="57" t="s">
        <v>138</v>
      </c>
      <c r="D19" s="4">
        <v>0</v>
      </c>
      <c r="E19" s="4">
        <v>0</v>
      </c>
      <c r="F19" s="4">
        <v>0</v>
      </c>
      <c r="G19" s="4">
        <v>0</v>
      </c>
      <c r="H19" s="4">
        <v>0</v>
      </c>
      <c r="I19" s="4">
        <v>0</v>
      </c>
      <c r="J19" s="4">
        <v>0</v>
      </c>
      <c r="K19" s="4">
        <v>0</v>
      </c>
      <c r="L19" s="4">
        <v>0</v>
      </c>
      <c r="M19" s="4">
        <v>0</v>
      </c>
      <c r="N19" s="4">
        <v>0</v>
      </c>
      <c r="O19" s="4">
        <v>0</v>
      </c>
      <c r="P19" s="39"/>
      <c r="Q19" s="101">
        <f t="shared" si="12"/>
        <v>0</v>
      </c>
      <c r="R19" s="102">
        <f t="shared" si="13"/>
        <v>0</v>
      </c>
    </row>
    <row r="20" spans="2:18" x14ac:dyDescent="0.25">
      <c r="B20" s="151"/>
      <c r="C20" s="57" t="s">
        <v>129</v>
      </c>
      <c r="D20" s="4">
        <v>0</v>
      </c>
      <c r="E20" s="4">
        <v>0</v>
      </c>
      <c r="F20" s="4">
        <v>0</v>
      </c>
      <c r="G20" s="4">
        <v>0</v>
      </c>
      <c r="H20" s="4">
        <v>0</v>
      </c>
      <c r="I20" s="4">
        <v>0</v>
      </c>
      <c r="J20" s="4">
        <v>0</v>
      </c>
      <c r="K20" s="4">
        <v>0</v>
      </c>
      <c r="L20" s="4">
        <v>0</v>
      </c>
      <c r="M20" s="4">
        <v>0</v>
      </c>
      <c r="N20" s="4">
        <v>0</v>
      </c>
      <c r="O20" s="4">
        <v>0</v>
      </c>
      <c r="P20" s="4"/>
      <c r="Q20" s="101">
        <f t="shared" si="12"/>
        <v>0</v>
      </c>
      <c r="R20" s="102">
        <f t="shared" si="13"/>
        <v>0</v>
      </c>
    </row>
    <row r="21" spans="2:18" x14ac:dyDescent="0.25">
      <c r="B21" s="151"/>
      <c r="C21" s="57" t="s">
        <v>139</v>
      </c>
      <c r="D21" s="4">
        <v>0</v>
      </c>
      <c r="E21" s="4">
        <v>0</v>
      </c>
      <c r="F21" s="4">
        <v>0</v>
      </c>
      <c r="G21" s="4">
        <v>0</v>
      </c>
      <c r="H21" s="4">
        <v>0</v>
      </c>
      <c r="I21" s="4">
        <v>0</v>
      </c>
      <c r="J21" s="4">
        <v>0</v>
      </c>
      <c r="K21" s="4">
        <v>0</v>
      </c>
      <c r="L21" s="4">
        <v>0</v>
      </c>
      <c r="M21" s="4">
        <v>0</v>
      </c>
      <c r="N21" s="4">
        <v>0</v>
      </c>
      <c r="O21" s="4">
        <v>0</v>
      </c>
      <c r="P21" s="4"/>
      <c r="Q21" s="101">
        <f t="shared" si="12"/>
        <v>0</v>
      </c>
      <c r="R21" s="102">
        <f t="shared" si="13"/>
        <v>0</v>
      </c>
    </row>
    <row r="22" spans="2:18" ht="14.25" customHeight="1" x14ac:dyDescent="0.25">
      <c r="B22" s="151"/>
      <c r="C22" s="57" t="s">
        <v>140</v>
      </c>
      <c r="D22" s="4">
        <v>0</v>
      </c>
      <c r="E22" s="4">
        <v>0</v>
      </c>
      <c r="F22" s="4">
        <v>0</v>
      </c>
      <c r="G22" s="4">
        <v>0</v>
      </c>
      <c r="H22" s="4">
        <v>0</v>
      </c>
      <c r="I22" s="4">
        <v>0</v>
      </c>
      <c r="J22" s="4">
        <v>0</v>
      </c>
      <c r="K22" s="4">
        <v>0</v>
      </c>
      <c r="L22" s="4">
        <v>0</v>
      </c>
      <c r="M22" s="4">
        <v>0</v>
      </c>
      <c r="N22" s="4">
        <v>0</v>
      </c>
      <c r="O22" s="4">
        <v>0</v>
      </c>
      <c r="P22" s="4"/>
      <c r="Q22" s="101">
        <f t="shared" si="12"/>
        <v>0</v>
      </c>
      <c r="R22" s="102">
        <f t="shared" si="13"/>
        <v>0</v>
      </c>
    </row>
    <row r="23" spans="2:18" x14ac:dyDescent="0.25">
      <c r="B23" s="151"/>
      <c r="C23" s="57" t="s">
        <v>141</v>
      </c>
      <c r="D23" s="4">
        <v>0</v>
      </c>
      <c r="E23" s="4">
        <v>0</v>
      </c>
      <c r="F23" s="4">
        <v>0</v>
      </c>
      <c r="G23" s="4">
        <v>0</v>
      </c>
      <c r="H23" s="4">
        <v>0</v>
      </c>
      <c r="I23" s="4">
        <v>0</v>
      </c>
      <c r="J23" s="4">
        <v>0</v>
      </c>
      <c r="K23" s="4">
        <v>0</v>
      </c>
      <c r="L23" s="4">
        <v>0</v>
      </c>
      <c r="M23" s="4">
        <v>0</v>
      </c>
      <c r="N23" s="4">
        <v>0</v>
      </c>
      <c r="O23" s="4">
        <v>0</v>
      </c>
      <c r="P23" s="4"/>
      <c r="Q23" s="101">
        <f t="shared" ref="Q23:Q36" si="14">SUM(O23,M23,K23,I23,G23,E23)</f>
        <v>0</v>
      </c>
      <c r="R23" s="102">
        <f t="shared" ref="R23:R36" si="15">(SUM(P23,N23,L23,J23,H23,F23))</f>
        <v>0</v>
      </c>
    </row>
    <row r="24" spans="2:18" x14ac:dyDescent="0.25">
      <c r="B24" s="151"/>
      <c r="C24" s="57" t="s">
        <v>142</v>
      </c>
      <c r="D24" s="4">
        <v>0</v>
      </c>
      <c r="E24" s="4">
        <v>0</v>
      </c>
      <c r="F24" s="4">
        <v>0</v>
      </c>
      <c r="G24" s="4">
        <v>0</v>
      </c>
      <c r="H24" s="4">
        <v>0</v>
      </c>
      <c r="I24" s="4">
        <v>0</v>
      </c>
      <c r="J24" s="4">
        <v>0</v>
      </c>
      <c r="K24" s="4">
        <v>0</v>
      </c>
      <c r="L24" s="4">
        <v>0</v>
      </c>
      <c r="M24" s="4">
        <v>0</v>
      </c>
      <c r="N24" s="4">
        <v>0</v>
      </c>
      <c r="O24" s="4">
        <v>0</v>
      </c>
      <c r="P24" s="4"/>
      <c r="Q24" s="101">
        <f t="shared" si="14"/>
        <v>0</v>
      </c>
      <c r="R24" s="102">
        <f t="shared" si="15"/>
        <v>0</v>
      </c>
    </row>
    <row r="25" spans="2:18" x14ac:dyDescent="0.25">
      <c r="B25" s="151"/>
      <c r="C25" s="57" t="s">
        <v>143</v>
      </c>
      <c r="D25" s="4">
        <v>0</v>
      </c>
      <c r="E25" s="4">
        <v>0</v>
      </c>
      <c r="F25" s="4">
        <v>0</v>
      </c>
      <c r="G25" s="4">
        <v>0</v>
      </c>
      <c r="H25" s="4">
        <v>0</v>
      </c>
      <c r="I25" s="4">
        <v>0</v>
      </c>
      <c r="J25" s="4">
        <v>0</v>
      </c>
      <c r="K25" s="4">
        <v>0</v>
      </c>
      <c r="L25" s="4">
        <v>0</v>
      </c>
      <c r="M25" s="4">
        <v>0</v>
      </c>
      <c r="N25" s="4">
        <v>0</v>
      </c>
      <c r="O25" s="4">
        <v>0</v>
      </c>
      <c r="P25" s="4"/>
      <c r="Q25" s="101">
        <f t="shared" si="14"/>
        <v>0</v>
      </c>
      <c r="R25" s="102">
        <f t="shared" si="15"/>
        <v>0</v>
      </c>
    </row>
    <row r="26" spans="2:18" x14ac:dyDescent="0.25">
      <c r="B26" s="151"/>
      <c r="C26" s="57" t="s">
        <v>144</v>
      </c>
      <c r="D26" s="4">
        <v>0</v>
      </c>
      <c r="E26" s="4">
        <v>0</v>
      </c>
      <c r="F26" s="4">
        <v>0</v>
      </c>
      <c r="G26" s="4">
        <v>0</v>
      </c>
      <c r="H26" s="4">
        <v>0</v>
      </c>
      <c r="I26" s="4">
        <v>0</v>
      </c>
      <c r="J26" s="4">
        <v>0</v>
      </c>
      <c r="K26" s="4">
        <v>0</v>
      </c>
      <c r="L26" s="4">
        <v>0</v>
      </c>
      <c r="M26" s="4">
        <v>0</v>
      </c>
      <c r="N26" s="4">
        <v>0</v>
      </c>
      <c r="O26" s="4">
        <v>0</v>
      </c>
      <c r="P26" s="4"/>
      <c r="Q26" s="101">
        <f t="shared" si="14"/>
        <v>0</v>
      </c>
      <c r="R26" s="102">
        <f t="shared" si="15"/>
        <v>0</v>
      </c>
    </row>
    <row r="27" spans="2:18" x14ac:dyDescent="0.25">
      <c r="B27" s="151"/>
      <c r="C27" s="57" t="s">
        <v>145</v>
      </c>
      <c r="D27" s="4">
        <v>0</v>
      </c>
      <c r="E27" s="4">
        <v>0</v>
      </c>
      <c r="F27" s="4">
        <v>0</v>
      </c>
      <c r="G27" s="4">
        <v>0</v>
      </c>
      <c r="H27" s="4">
        <v>0</v>
      </c>
      <c r="I27" s="4">
        <v>0</v>
      </c>
      <c r="J27" s="4">
        <v>0</v>
      </c>
      <c r="K27" s="4">
        <v>0</v>
      </c>
      <c r="L27" s="4">
        <v>0</v>
      </c>
      <c r="M27" s="4">
        <v>0</v>
      </c>
      <c r="N27" s="4">
        <v>0</v>
      </c>
      <c r="O27" s="4">
        <v>0</v>
      </c>
      <c r="P27" s="4"/>
      <c r="Q27" s="101">
        <f t="shared" si="14"/>
        <v>0</v>
      </c>
      <c r="R27" s="102">
        <f t="shared" si="15"/>
        <v>0</v>
      </c>
    </row>
    <row r="28" spans="2:18" x14ac:dyDescent="0.25">
      <c r="B28" s="151"/>
      <c r="C28" s="57" t="s">
        <v>147</v>
      </c>
      <c r="D28" s="4">
        <v>0</v>
      </c>
      <c r="E28" s="4">
        <v>0</v>
      </c>
      <c r="F28" s="4">
        <v>0</v>
      </c>
      <c r="G28" s="4">
        <v>0</v>
      </c>
      <c r="H28" s="4">
        <v>0</v>
      </c>
      <c r="I28" s="4">
        <v>0</v>
      </c>
      <c r="J28" s="4">
        <v>0</v>
      </c>
      <c r="K28" s="4">
        <v>0</v>
      </c>
      <c r="L28" s="4">
        <v>0</v>
      </c>
      <c r="M28" s="4">
        <v>0</v>
      </c>
      <c r="N28" s="4">
        <v>0</v>
      </c>
      <c r="O28" s="4">
        <v>0</v>
      </c>
      <c r="P28" s="4"/>
      <c r="Q28" s="101">
        <f t="shared" si="14"/>
        <v>0</v>
      </c>
      <c r="R28" s="102">
        <f t="shared" si="15"/>
        <v>0</v>
      </c>
    </row>
    <row r="29" spans="2:18" x14ac:dyDescent="0.25">
      <c r="B29" s="151"/>
      <c r="C29" s="93" t="s">
        <v>148</v>
      </c>
      <c r="D29" s="118">
        <v>0</v>
      </c>
      <c r="E29" s="118">
        <v>0</v>
      </c>
      <c r="F29" s="118">
        <v>0</v>
      </c>
      <c r="G29" s="118">
        <v>0</v>
      </c>
      <c r="H29" s="118">
        <v>0</v>
      </c>
      <c r="I29" s="118">
        <v>1</v>
      </c>
      <c r="J29" s="118">
        <v>2</v>
      </c>
      <c r="K29" s="118">
        <v>0</v>
      </c>
      <c r="L29" s="118">
        <v>0</v>
      </c>
      <c r="M29" s="118">
        <v>0</v>
      </c>
      <c r="N29" s="118">
        <v>0</v>
      </c>
      <c r="O29" s="118">
        <v>0</v>
      </c>
      <c r="P29" s="94"/>
      <c r="Q29" s="119">
        <f t="shared" si="14"/>
        <v>1</v>
      </c>
      <c r="R29" s="120">
        <f t="shared" si="15"/>
        <v>2</v>
      </c>
    </row>
    <row r="30" spans="2:18" x14ac:dyDescent="0.25">
      <c r="B30" s="151"/>
      <c r="C30" s="93" t="s">
        <v>149</v>
      </c>
      <c r="D30" s="118">
        <v>0</v>
      </c>
      <c r="E30" s="118">
        <v>0</v>
      </c>
      <c r="F30" s="118">
        <v>0</v>
      </c>
      <c r="G30" s="118">
        <v>0</v>
      </c>
      <c r="H30" s="118">
        <v>0</v>
      </c>
      <c r="I30" s="118">
        <v>0</v>
      </c>
      <c r="J30" s="118">
        <v>1</v>
      </c>
      <c r="K30" s="118">
        <v>0</v>
      </c>
      <c r="L30" s="118">
        <v>0</v>
      </c>
      <c r="M30" s="118">
        <v>0</v>
      </c>
      <c r="N30" s="118">
        <v>0</v>
      </c>
      <c r="O30" s="118">
        <v>0</v>
      </c>
      <c r="P30" s="94"/>
      <c r="Q30" s="119">
        <f t="shared" si="14"/>
        <v>0</v>
      </c>
      <c r="R30" s="120">
        <f t="shared" si="15"/>
        <v>1</v>
      </c>
    </row>
    <row r="31" spans="2:18" x14ac:dyDescent="0.25">
      <c r="B31" s="151"/>
      <c r="C31" s="57" t="s">
        <v>150</v>
      </c>
      <c r="D31" s="4">
        <v>0</v>
      </c>
      <c r="E31" s="4">
        <v>0</v>
      </c>
      <c r="F31" s="4">
        <v>0</v>
      </c>
      <c r="G31" s="4">
        <v>0</v>
      </c>
      <c r="H31" s="4">
        <v>0</v>
      </c>
      <c r="I31" s="4">
        <v>0</v>
      </c>
      <c r="J31" s="4">
        <v>0</v>
      </c>
      <c r="K31" s="4">
        <v>0</v>
      </c>
      <c r="L31" s="4">
        <v>0</v>
      </c>
      <c r="M31" s="4">
        <v>0</v>
      </c>
      <c r="N31" s="4">
        <v>0</v>
      </c>
      <c r="O31" s="4">
        <v>0</v>
      </c>
      <c r="P31" s="4"/>
      <c r="Q31" s="101">
        <f t="shared" si="14"/>
        <v>0</v>
      </c>
      <c r="R31" s="102">
        <f t="shared" si="15"/>
        <v>0</v>
      </c>
    </row>
    <row r="32" spans="2:18" x14ac:dyDescent="0.25">
      <c r="B32" s="151"/>
      <c r="C32" s="93" t="s">
        <v>151</v>
      </c>
      <c r="D32" s="118">
        <v>0</v>
      </c>
      <c r="E32" s="118">
        <v>0</v>
      </c>
      <c r="F32" s="118">
        <v>0</v>
      </c>
      <c r="G32" s="118">
        <v>0</v>
      </c>
      <c r="H32" s="118">
        <v>0</v>
      </c>
      <c r="I32" s="118">
        <v>1</v>
      </c>
      <c r="J32" s="118">
        <v>1</v>
      </c>
      <c r="K32" s="118">
        <v>0</v>
      </c>
      <c r="L32" s="118">
        <v>2</v>
      </c>
      <c r="M32" s="118">
        <v>0</v>
      </c>
      <c r="N32" s="118">
        <v>2</v>
      </c>
      <c r="O32" s="118">
        <v>0</v>
      </c>
      <c r="P32" s="94"/>
      <c r="Q32" s="119">
        <f t="shared" si="14"/>
        <v>1</v>
      </c>
      <c r="R32" s="120">
        <f t="shared" si="15"/>
        <v>5</v>
      </c>
    </row>
    <row r="33" spans="2:18" x14ac:dyDescent="0.25">
      <c r="B33" s="151"/>
      <c r="C33" s="57" t="s">
        <v>152</v>
      </c>
      <c r="D33" s="4">
        <v>0</v>
      </c>
      <c r="E33" s="4">
        <v>0</v>
      </c>
      <c r="F33" s="4">
        <v>0</v>
      </c>
      <c r="G33" s="4">
        <v>0</v>
      </c>
      <c r="H33" s="4">
        <v>0</v>
      </c>
      <c r="I33" s="4">
        <v>0</v>
      </c>
      <c r="J33" s="4">
        <v>0</v>
      </c>
      <c r="K33" s="4">
        <v>0</v>
      </c>
      <c r="L33" s="4">
        <v>0</v>
      </c>
      <c r="M33" s="4">
        <v>0</v>
      </c>
      <c r="N33" s="4">
        <v>0</v>
      </c>
      <c r="O33" s="4">
        <v>0</v>
      </c>
      <c r="P33" s="4"/>
      <c r="Q33" s="101">
        <f t="shared" si="14"/>
        <v>0</v>
      </c>
      <c r="R33" s="102">
        <f t="shared" si="15"/>
        <v>0</v>
      </c>
    </row>
    <row r="34" spans="2:18" x14ac:dyDescent="0.25">
      <c r="B34" s="151"/>
      <c r="C34" s="57" t="s">
        <v>153</v>
      </c>
      <c r="D34" s="4">
        <v>0</v>
      </c>
      <c r="E34" s="4">
        <v>0</v>
      </c>
      <c r="F34" s="4">
        <v>0</v>
      </c>
      <c r="G34" s="4">
        <v>0</v>
      </c>
      <c r="H34" s="4">
        <v>0</v>
      </c>
      <c r="I34" s="4">
        <v>0</v>
      </c>
      <c r="J34" s="4">
        <v>0</v>
      </c>
      <c r="K34" s="4">
        <v>0</v>
      </c>
      <c r="L34" s="4">
        <v>0</v>
      </c>
      <c r="M34" s="4">
        <v>0</v>
      </c>
      <c r="N34" s="4">
        <v>0</v>
      </c>
      <c r="O34" s="4">
        <v>0</v>
      </c>
      <c r="P34" s="27"/>
      <c r="Q34" s="101">
        <f t="shared" si="14"/>
        <v>0</v>
      </c>
      <c r="R34" s="102">
        <f t="shared" si="15"/>
        <v>0</v>
      </c>
    </row>
    <row r="35" spans="2:18" x14ac:dyDescent="0.25">
      <c r="B35" s="151"/>
      <c r="C35" s="57" t="s">
        <v>192</v>
      </c>
      <c r="D35" s="4">
        <v>0</v>
      </c>
      <c r="E35" s="4">
        <v>0</v>
      </c>
      <c r="F35" s="4">
        <v>0</v>
      </c>
      <c r="G35" s="4">
        <v>0</v>
      </c>
      <c r="H35" s="4">
        <v>0</v>
      </c>
      <c r="I35" s="4">
        <v>0</v>
      </c>
      <c r="J35" s="4">
        <v>0</v>
      </c>
      <c r="K35" s="4">
        <v>0</v>
      </c>
      <c r="L35" s="4">
        <v>0</v>
      </c>
      <c r="M35" s="4">
        <v>0</v>
      </c>
      <c r="N35" s="4">
        <v>0</v>
      </c>
      <c r="O35" s="4">
        <v>0</v>
      </c>
      <c r="P35" s="4"/>
      <c r="Q35" s="4">
        <f t="shared" ref="Q35:R35" si="16">SUM(N35,L35,J35,H35,F35,D35)</f>
        <v>0</v>
      </c>
      <c r="R35" s="4">
        <f t="shared" si="16"/>
        <v>0</v>
      </c>
    </row>
    <row r="36" spans="2:18" x14ac:dyDescent="0.25">
      <c r="B36" s="152"/>
      <c r="C36" s="57" t="s">
        <v>171</v>
      </c>
      <c r="D36" s="4">
        <v>0</v>
      </c>
      <c r="E36" s="4">
        <v>0</v>
      </c>
      <c r="F36" s="4">
        <v>0</v>
      </c>
      <c r="G36" s="4">
        <v>0</v>
      </c>
      <c r="H36" s="4">
        <v>0</v>
      </c>
      <c r="I36" s="4">
        <v>0</v>
      </c>
      <c r="J36" s="4">
        <v>0</v>
      </c>
      <c r="K36" s="4">
        <v>0</v>
      </c>
      <c r="L36" s="4">
        <v>0</v>
      </c>
      <c r="M36" s="4">
        <v>0</v>
      </c>
      <c r="N36" s="4">
        <v>0</v>
      </c>
      <c r="O36" s="4">
        <v>0</v>
      </c>
      <c r="P36" s="4"/>
      <c r="Q36" s="101">
        <f t="shared" si="14"/>
        <v>0</v>
      </c>
      <c r="R36" s="102">
        <f t="shared" si="15"/>
        <v>0</v>
      </c>
    </row>
    <row r="37" spans="2:18" s="133" customFormat="1" ht="34.5" customHeight="1" x14ac:dyDescent="0.25">
      <c r="B37" s="155" t="s">
        <v>121</v>
      </c>
      <c r="C37" s="161"/>
      <c r="D37" s="134">
        <f>SUM(D38,D39,D40,D41,D42)</f>
        <v>0</v>
      </c>
      <c r="E37" s="134">
        <f t="shared" ref="E37:O37" si="17">SUM(E38,E39,E40,E41,E42,E43,E44,E45,E46,E47,E48,E49)</f>
        <v>0</v>
      </c>
      <c r="F37" s="134">
        <f t="shared" si="17"/>
        <v>0</v>
      </c>
      <c r="G37" s="134">
        <f t="shared" si="17"/>
        <v>0</v>
      </c>
      <c r="H37" s="134">
        <f t="shared" si="17"/>
        <v>0</v>
      </c>
      <c r="I37" s="134">
        <f t="shared" si="17"/>
        <v>20</v>
      </c>
      <c r="J37" s="134">
        <f t="shared" si="17"/>
        <v>20</v>
      </c>
      <c r="K37" s="134">
        <f t="shared" si="17"/>
        <v>0</v>
      </c>
      <c r="L37" s="134">
        <f t="shared" si="17"/>
        <v>20</v>
      </c>
      <c r="M37" s="134">
        <f t="shared" si="17"/>
        <v>0</v>
      </c>
      <c r="N37" s="134">
        <f t="shared" si="17"/>
        <v>20</v>
      </c>
      <c r="O37" s="134">
        <f t="shared" si="17"/>
        <v>0</v>
      </c>
      <c r="P37" s="132">
        <f>SUM(P38,P39,P40,P41,P42)</f>
        <v>0</v>
      </c>
      <c r="Q37" s="132">
        <f t="shared" ref="Q37:R37" si="18">SUM(Q38,Q39,Q40,Q41,Q42)</f>
        <v>0</v>
      </c>
      <c r="R37" s="132">
        <f t="shared" si="18"/>
        <v>0</v>
      </c>
    </row>
    <row r="38" spans="2:18" ht="15" customHeight="1" x14ac:dyDescent="0.25">
      <c r="B38" s="150">
        <v>4</v>
      </c>
      <c r="C38" s="57" t="s">
        <v>174</v>
      </c>
      <c r="D38" s="4">
        <v>0</v>
      </c>
      <c r="E38" s="4">
        <v>0</v>
      </c>
      <c r="F38" s="4">
        <v>0</v>
      </c>
      <c r="G38" s="4">
        <v>0</v>
      </c>
      <c r="H38" s="4">
        <v>0</v>
      </c>
      <c r="I38" s="4">
        <v>0</v>
      </c>
      <c r="J38" s="4">
        <v>0</v>
      </c>
      <c r="K38" s="4">
        <v>0</v>
      </c>
      <c r="L38" s="4">
        <v>0</v>
      </c>
      <c r="M38" s="4">
        <v>0</v>
      </c>
      <c r="N38" s="4">
        <v>0</v>
      </c>
      <c r="O38" s="4">
        <v>0</v>
      </c>
      <c r="P38" s="27"/>
      <c r="Q38" s="101">
        <f t="shared" ref="Q38:Q42" si="19">SUM(O38,M38,K38,I38,G38,E38)</f>
        <v>0</v>
      </c>
      <c r="R38" s="102">
        <f t="shared" ref="R38:R42" si="20">(SUM(P38,N38,L38,J38,H38,F38))</f>
        <v>0</v>
      </c>
    </row>
    <row r="39" spans="2:18" ht="15" customHeight="1" x14ac:dyDescent="0.25">
      <c r="B39" s="151"/>
      <c r="C39" s="57" t="s">
        <v>173</v>
      </c>
      <c r="D39" s="4">
        <v>0</v>
      </c>
      <c r="E39" s="4">
        <v>0</v>
      </c>
      <c r="F39" s="4">
        <v>0</v>
      </c>
      <c r="G39" s="4">
        <v>0</v>
      </c>
      <c r="H39" s="4">
        <v>0</v>
      </c>
      <c r="I39" s="4">
        <v>0</v>
      </c>
      <c r="J39" s="4">
        <v>0</v>
      </c>
      <c r="K39" s="4">
        <v>0</v>
      </c>
      <c r="L39" s="4">
        <v>0</v>
      </c>
      <c r="M39" s="4">
        <v>0</v>
      </c>
      <c r="N39" s="4">
        <v>0</v>
      </c>
      <c r="O39" s="4">
        <v>0</v>
      </c>
      <c r="P39" s="4"/>
      <c r="Q39" s="101">
        <f t="shared" si="19"/>
        <v>0</v>
      </c>
      <c r="R39" s="102">
        <f t="shared" si="20"/>
        <v>0</v>
      </c>
    </row>
    <row r="40" spans="2:18" x14ac:dyDescent="0.25">
      <c r="B40" s="151"/>
      <c r="C40" s="57" t="s">
        <v>172</v>
      </c>
      <c r="D40" s="4">
        <v>0</v>
      </c>
      <c r="E40" s="4">
        <v>0</v>
      </c>
      <c r="F40" s="4">
        <v>0</v>
      </c>
      <c r="G40" s="4">
        <v>0</v>
      </c>
      <c r="H40" s="4">
        <v>0</v>
      </c>
      <c r="I40" s="4">
        <v>0</v>
      </c>
      <c r="J40" s="4">
        <v>0</v>
      </c>
      <c r="K40" s="4">
        <v>0</v>
      </c>
      <c r="L40" s="4">
        <v>0</v>
      </c>
      <c r="M40" s="4">
        <v>0</v>
      </c>
      <c r="N40" s="4">
        <v>0</v>
      </c>
      <c r="O40" s="4">
        <v>0</v>
      </c>
      <c r="P40" s="27"/>
      <c r="Q40" s="101">
        <f t="shared" si="19"/>
        <v>0</v>
      </c>
      <c r="R40" s="102">
        <f t="shared" si="20"/>
        <v>0</v>
      </c>
    </row>
    <row r="41" spans="2:18" x14ac:dyDescent="0.25">
      <c r="B41" s="151"/>
      <c r="C41" s="57" t="s">
        <v>146</v>
      </c>
      <c r="D41" s="4">
        <v>0</v>
      </c>
      <c r="E41" s="4">
        <v>0</v>
      </c>
      <c r="F41" s="4">
        <v>0</v>
      </c>
      <c r="G41" s="4">
        <v>0</v>
      </c>
      <c r="H41" s="4">
        <v>0</v>
      </c>
      <c r="I41" s="4">
        <v>0</v>
      </c>
      <c r="J41" s="4">
        <v>0</v>
      </c>
      <c r="K41" s="4">
        <v>0</v>
      </c>
      <c r="L41" s="4">
        <v>0</v>
      </c>
      <c r="M41" s="4">
        <v>0</v>
      </c>
      <c r="N41" s="4">
        <v>0</v>
      </c>
      <c r="O41" s="4">
        <v>0</v>
      </c>
      <c r="P41" s="39"/>
      <c r="Q41" s="101">
        <f t="shared" si="19"/>
        <v>0</v>
      </c>
      <c r="R41" s="102">
        <f t="shared" si="20"/>
        <v>0</v>
      </c>
    </row>
    <row r="42" spans="2:18" x14ac:dyDescent="0.25">
      <c r="B42" s="152"/>
      <c r="C42" s="57" t="s">
        <v>175</v>
      </c>
      <c r="D42" s="4">
        <v>0</v>
      </c>
      <c r="E42" s="4">
        <v>0</v>
      </c>
      <c r="F42" s="4">
        <v>0</v>
      </c>
      <c r="G42" s="4">
        <v>0</v>
      </c>
      <c r="H42" s="4">
        <v>0</v>
      </c>
      <c r="I42" s="4">
        <v>0</v>
      </c>
      <c r="J42" s="4">
        <v>0</v>
      </c>
      <c r="K42" s="4">
        <v>0</v>
      </c>
      <c r="L42" s="4">
        <v>0</v>
      </c>
      <c r="M42" s="4">
        <v>0</v>
      </c>
      <c r="N42" s="4">
        <v>0</v>
      </c>
      <c r="O42" s="4">
        <v>0</v>
      </c>
      <c r="P42" s="4"/>
      <c r="Q42" s="101">
        <f t="shared" si="19"/>
        <v>0</v>
      </c>
      <c r="R42" s="102">
        <f t="shared" si="20"/>
        <v>0</v>
      </c>
    </row>
    <row r="43" spans="2:18" s="133" customFormat="1" ht="34.5" customHeight="1" x14ac:dyDescent="0.25">
      <c r="B43" s="155" t="s">
        <v>168</v>
      </c>
      <c r="C43" s="161"/>
      <c r="D43" s="134">
        <f>SUM(D44,D45,D46,D47,D48,D49,D50,D51,D52,D53,D54,D55)</f>
        <v>0</v>
      </c>
      <c r="E43" s="134">
        <f t="shared" ref="E43:O43" si="21">SUM(E44,E45,E46,E47,E48,E49,E50,E51,E52,E53,E54,E55)</f>
        <v>0</v>
      </c>
      <c r="F43" s="134">
        <f t="shared" si="21"/>
        <v>0</v>
      </c>
      <c r="G43" s="134">
        <f t="shared" si="21"/>
        <v>0</v>
      </c>
      <c r="H43" s="134">
        <f t="shared" si="21"/>
        <v>0</v>
      </c>
      <c r="I43" s="134">
        <f t="shared" si="21"/>
        <v>20</v>
      </c>
      <c r="J43" s="134">
        <f t="shared" si="21"/>
        <v>20</v>
      </c>
      <c r="K43" s="134">
        <f t="shared" si="21"/>
        <v>0</v>
      </c>
      <c r="L43" s="134">
        <f t="shared" si="21"/>
        <v>20</v>
      </c>
      <c r="M43" s="134">
        <f t="shared" si="21"/>
        <v>0</v>
      </c>
      <c r="N43" s="134">
        <f t="shared" si="21"/>
        <v>20</v>
      </c>
      <c r="O43" s="134">
        <f t="shared" si="21"/>
        <v>0</v>
      </c>
      <c r="P43" s="132">
        <f>SUM(P44,P45,P46,P47,P48)</f>
        <v>0</v>
      </c>
      <c r="Q43" s="132">
        <f t="shared" ref="Q43:R43" si="22">SUM(Q44,Q45,Q46,Q47,Q48)</f>
        <v>0</v>
      </c>
      <c r="R43" s="132">
        <f t="shared" si="22"/>
        <v>0</v>
      </c>
    </row>
    <row r="44" spans="2:18" x14ac:dyDescent="0.25">
      <c r="B44" s="150">
        <v>5</v>
      </c>
      <c r="C44" s="57" t="s">
        <v>176</v>
      </c>
      <c r="D44" s="4">
        <v>0</v>
      </c>
      <c r="E44" s="4">
        <v>0</v>
      </c>
      <c r="F44" s="4">
        <v>0</v>
      </c>
      <c r="G44" s="4">
        <v>0</v>
      </c>
      <c r="H44" s="4">
        <v>0</v>
      </c>
      <c r="I44" s="4">
        <v>0</v>
      </c>
      <c r="J44" s="4">
        <v>0</v>
      </c>
      <c r="K44" s="4">
        <v>0</v>
      </c>
      <c r="L44" s="4">
        <v>0</v>
      </c>
      <c r="M44" s="4">
        <v>0</v>
      </c>
      <c r="N44" s="4">
        <v>0</v>
      </c>
      <c r="O44" s="4">
        <v>0</v>
      </c>
      <c r="P44" s="4"/>
      <c r="Q44" s="101">
        <f t="shared" ref="Q44:Q48" si="23">SUM(O44,M44,K44,I44,G44,E44)</f>
        <v>0</v>
      </c>
      <c r="R44" s="102">
        <f t="shared" ref="R44:R48" si="24">(SUM(P44,N44,L44,J44,H44,F44))</f>
        <v>0</v>
      </c>
    </row>
    <row r="45" spans="2:18" x14ac:dyDescent="0.25">
      <c r="B45" s="151"/>
      <c r="C45" s="57" t="s">
        <v>180</v>
      </c>
      <c r="D45" s="4">
        <v>0</v>
      </c>
      <c r="E45" s="4">
        <v>0</v>
      </c>
      <c r="F45" s="4">
        <v>0</v>
      </c>
      <c r="G45" s="4">
        <v>0</v>
      </c>
      <c r="H45" s="4">
        <v>0</v>
      </c>
      <c r="I45" s="4">
        <v>0</v>
      </c>
      <c r="J45" s="4">
        <v>0</v>
      </c>
      <c r="K45" s="4">
        <v>0</v>
      </c>
      <c r="L45" s="4">
        <v>0</v>
      </c>
      <c r="M45" s="4">
        <v>0</v>
      </c>
      <c r="N45" s="4">
        <v>0</v>
      </c>
      <c r="O45" s="4">
        <v>0</v>
      </c>
      <c r="P45" s="4"/>
      <c r="Q45" s="101">
        <f t="shared" si="23"/>
        <v>0</v>
      </c>
      <c r="R45" s="102">
        <f t="shared" si="24"/>
        <v>0</v>
      </c>
    </row>
    <row r="46" spans="2:18" x14ac:dyDescent="0.25">
      <c r="B46" s="151"/>
      <c r="C46" s="57" t="s">
        <v>181</v>
      </c>
      <c r="D46" s="4">
        <v>0</v>
      </c>
      <c r="E46" s="4">
        <v>0</v>
      </c>
      <c r="F46" s="4">
        <v>0</v>
      </c>
      <c r="G46" s="4">
        <v>0</v>
      </c>
      <c r="H46" s="4">
        <v>0</v>
      </c>
      <c r="I46" s="4">
        <v>0</v>
      </c>
      <c r="J46" s="4">
        <v>0</v>
      </c>
      <c r="K46" s="4">
        <v>0</v>
      </c>
      <c r="L46" s="4">
        <v>0</v>
      </c>
      <c r="M46" s="4">
        <v>0</v>
      </c>
      <c r="N46" s="4">
        <v>0</v>
      </c>
      <c r="O46" s="4">
        <v>0</v>
      </c>
      <c r="P46" s="4"/>
      <c r="Q46" s="101">
        <f t="shared" si="23"/>
        <v>0</v>
      </c>
      <c r="R46" s="102">
        <f t="shared" si="24"/>
        <v>0</v>
      </c>
    </row>
    <row r="47" spans="2:18" x14ac:dyDescent="0.25">
      <c r="B47" s="151"/>
      <c r="C47" s="57" t="s">
        <v>179</v>
      </c>
      <c r="D47" s="4">
        <v>0</v>
      </c>
      <c r="E47" s="4">
        <v>0</v>
      </c>
      <c r="F47" s="4">
        <v>0</v>
      </c>
      <c r="G47" s="4">
        <v>0</v>
      </c>
      <c r="H47" s="4">
        <v>0</v>
      </c>
      <c r="I47" s="4">
        <v>0</v>
      </c>
      <c r="J47" s="4">
        <v>0</v>
      </c>
      <c r="K47" s="4">
        <v>0</v>
      </c>
      <c r="L47" s="4">
        <v>0</v>
      </c>
      <c r="M47" s="4">
        <v>0</v>
      </c>
      <c r="N47" s="4">
        <v>0</v>
      </c>
      <c r="O47" s="4">
        <v>0</v>
      </c>
      <c r="P47" s="4"/>
      <c r="Q47" s="101">
        <f t="shared" si="23"/>
        <v>0</v>
      </c>
      <c r="R47" s="102">
        <f t="shared" si="24"/>
        <v>0</v>
      </c>
    </row>
    <row r="48" spans="2:18" x14ac:dyDescent="0.25">
      <c r="B48" s="151"/>
      <c r="C48" s="57" t="s">
        <v>182</v>
      </c>
      <c r="D48" s="4">
        <v>0</v>
      </c>
      <c r="E48" s="4">
        <v>0</v>
      </c>
      <c r="F48" s="4">
        <v>0</v>
      </c>
      <c r="G48" s="4">
        <v>0</v>
      </c>
      <c r="H48" s="4">
        <v>0</v>
      </c>
      <c r="I48" s="4">
        <v>0</v>
      </c>
      <c r="J48" s="4">
        <v>0</v>
      </c>
      <c r="K48" s="4">
        <v>0</v>
      </c>
      <c r="L48" s="4">
        <v>0</v>
      </c>
      <c r="M48" s="4">
        <v>0</v>
      </c>
      <c r="N48" s="4">
        <v>0</v>
      </c>
      <c r="O48" s="4">
        <v>0</v>
      </c>
      <c r="P48" s="4"/>
      <c r="Q48" s="101">
        <f t="shared" si="23"/>
        <v>0</v>
      </c>
      <c r="R48" s="102">
        <f t="shared" si="24"/>
        <v>0</v>
      </c>
    </row>
    <row r="49" spans="2:20" x14ac:dyDescent="0.25">
      <c r="B49" s="151"/>
      <c r="C49" s="57" t="s">
        <v>183</v>
      </c>
      <c r="D49" s="4">
        <v>0</v>
      </c>
      <c r="E49" s="4">
        <v>0</v>
      </c>
      <c r="F49" s="4">
        <v>0</v>
      </c>
      <c r="G49" s="4">
        <v>0</v>
      </c>
      <c r="H49" s="4">
        <v>0</v>
      </c>
      <c r="I49" s="4">
        <v>0</v>
      </c>
      <c r="J49" s="4">
        <v>0</v>
      </c>
      <c r="K49" s="4">
        <v>0</v>
      </c>
      <c r="L49" s="4">
        <v>0</v>
      </c>
      <c r="M49" s="4">
        <v>0</v>
      </c>
      <c r="N49" s="4">
        <v>0</v>
      </c>
      <c r="O49" s="4">
        <v>0</v>
      </c>
      <c r="P49" s="4"/>
      <c r="Q49" s="101">
        <f t="shared" ref="Q49:Q55" si="25">SUM(O49,M49,K49,I49,G49,E49)</f>
        <v>0</v>
      </c>
      <c r="R49" s="102">
        <f t="shared" ref="R49:R55" si="26">(SUM(P49,N49,L49,J49,H49,F49))</f>
        <v>0</v>
      </c>
    </row>
    <row r="50" spans="2:20" x14ac:dyDescent="0.25">
      <c r="B50" s="151"/>
      <c r="C50" s="57" t="s">
        <v>169</v>
      </c>
      <c r="D50" s="4">
        <v>0</v>
      </c>
      <c r="E50" s="4">
        <v>0</v>
      </c>
      <c r="F50" s="4">
        <v>0</v>
      </c>
      <c r="G50" s="4">
        <v>0</v>
      </c>
      <c r="H50" s="4">
        <v>0</v>
      </c>
      <c r="I50" s="4">
        <v>0</v>
      </c>
      <c r="J50" s="4">
        <v>0</v>
      </c>
      <c r="K50" s="4">
        <v>0</v>
      </c>
      <c r="L50" s="4">
        <v>0</v>
      </c>
      <c r="M50" s="4">
        <v>0</v>
      </c>
      <c r="N50" s="4">
        <v>0</v>
      </c>
      <c r="O50" s="4">
        <v>0</v>
      </c>
      <c r="P50" s="4"/>
      <c r="Q50" s="101">
        <f t="shared" si="25"/>
        <v>0</v>
      </c>
      <c r="R50" s="102">
        <f t="shared" si="26"/>
        <v>0</v>
      </c>
    </row>
    <row r="51" spans="2:20" x14ac:dyDescent="0.25">
      <c r="B51" s="151"/>
      <c r="C51" s="57" t="s">
        <v>170</v>
      </c>
      <c r="D51" s="4">
        <v>0</v>
      </c>
      <c r="E51" s="4">
        <v>0</v>
      </c>
      <c r="F51" s="4">
        <v>0</v>
      </c>
      <c r="G51" s="4">
        <v>0</v>
      </c>
      <c r="H51" s="4">
        <v>0</v>
      </c>
      <c r="I51" s="4">
        <v>0</v>
      </c>
      <c r="J51" s="4">
        <v>0</v>
      </c>
      <c r="K51" s="4">
        <v>0</v>
      </c>
      <c r="L51" s="4">
        <v>0</v>
      </c>
      <c r="M51" s="4">
        <v>0</v>
      </c>
      <c r="N51" s="4">
        <v>0</v>
      </c>
      <c r="O51" s="4">
        <v>0</v>
      </c>
      <c r="P51" s="4"/>
      <c r="Q51" s="101">
        <f t="shared" si="25"/>
        <v>0</v>
      </c>
      <c r="R51" s="102">
        <f t="shared" si="26"/>
        <v>0</v>
      </c>
    </row>
    <row r="52" spans="2:20" x14ac:dyDescent="0.25">
      <c r="B52" s="151"/>
      <c r="C52" s="57" t="s">
        <v>177</v>
      </c>
      <c r="D52" s="4">
        <v>0</v>
      </c>
      <c r="E52" s="4">
        <v>0</v>
      </c>
      <c r="F52" s="4">
        <v>0</v>
      </c>
      <c r="G52" s="4">
        <v>0</v>
      </c>
      <c r="H52" s="4">
        <v>0</v>
      </c>
      <c r="I52" s="4">
        <v>0</v>
      </c>
      <c r="J52" s="4">
        <v>0</v>
      </c>
      <c r="K52" s="4">
        <v>0</v>
      </c>
      <c r="L52" s="4">
        <v>0</v>
      </c>
      <c r="M52" s="4">
        <v>0</v>
      </c>
      <c r="N52" s="4">
        <v>0</v>
      </c>
      <c r="O52" s="4">
        <v>0</v>
      </c>
      <c r="P52" s="4"/>
      <c r="Q52" s="101">
        <f t="shared" si="25"/>
        <v>0</v>
      </c>
      <c r="R52" s="102">
        <f t="shared" si="26"/>
        <v>0</v>
      </c>
    </row>
    <row r="53" spans="2:20" ht="15.75" customHeight="1" x14ac:dyDescent="0.25">
      <c r="B53" s="151"/>
      <c r="C53" s="93" t="s">
        <v>184</v>
      </c>
      <c r="D53" s="118">
        <v>0</v>
      </c>
      <c r="E53" s="118">
        <v>0</v>
      </c>
      <c r="F53" s="118">
        <v>0</v>
      </c>
      <c r="G53" s="118">
        <v>0</v>
      </c>
      <c r="H53" s="118">
        <v>0</v>
      </c>
      <c r="I53" s="118">
        <v>20</v>
      </c>
      <c r="J53" s="118">
        <v>20</v>
      </c>
      <c r="K53" s="118">
        <v>0</v>
      </c>
      <c r="L53" s="118">
        <v>20</v>
      </c>
      <c r="M53" s="118">
        <v>0</v>
      </c>
      <c r="N53" s="118">
        <v>20</v>
      </c>
      <c r="O53" s="118">
        <v>0</v>
      </c>
      <c r="P53" s="118">
        <f t="shared" ref="P53" si="27">SUM(D53,F53,H53,J53,L53,N53)</f>
        <v>60</v>
      </c>
      <c r="Q53" s="118">
        <f>D53+F53+H53+J53+L53+N53</f>
        <v>60</v>
      </c>
      <c r="R53" s="118">
        <f>E53+G53+I53+K53+M53+O53</f>
        <v>20</v>
      </c>
      <c r="S53" s="45">
        <f>D53+F53+H53</f>
        <v>0</v>
      </c>
      <c r="T53" s="45">
        <v>0</v>
      </c>
    </row>
    <row r="54" spans="2:20" x14ac:dyDescent="0.25">
      <c r="B54" s="151"/>
      <c r="C54" s="57" t="s">
        <v>154</v>
      </c>
      <c r="D54" s="4">
        <v>0</v>
      </c>
      <c r="E54" s="4">
        <v>0</v>
      </c>
      <c r="F54" s="4">
        <v>0</v>
      </c>
      <c r="G54" s="4">
        <v>0</v>
      </c>
      <c r="H54" s="4">
        <v>0</v>
      </c>
      <c r="I54" s="4">
        <v>0</v>
      </c>
      <c r="J54" s="4">
        <v>0</v>
      </c>
      <c r="K54" s="4">
        <v>0</v>
      </c>
      <c r="L54" s="4">
        <v>0</v>
      </c>
      <c r="M54" s="4">
        <v>0</v>
      </c>
      <c r="N54" s="4">
        <v>0</v>
      </c>
      <c r="O54" s="4">
        <v>0</v>
      </c>
      <c r="P54" s="4"/>
      <c r="Q54" s="101">
        <f t="shared" si="25"/>
        <v>0</v>
      </c>
      <c r="R54" s="102">
        <f t="shared" si="26"/>
        <v>0</v>
      </c>
    </row>
    <row r="55" spans="2:20" x14ac:dyDescent="0.25">
      <c r="B55" s="152"/>
      <c r="C55" s="57" t="s">
        <v>178</v>
      </c>
      <c r="D55" s="4">
        <v>0</v>
      </c>
      <c r="E55" s="4">
        <v>0</v>
      </c>
      <c r="F55" s="4">
        <v>0</v>
      </c>
      <c r="G55" s="4">
        <v>0</v>
      </c>
      <c r="H55" s="4">
        <v>0</v>
      </c>
      <c r="I55" s="4">
        <v>0</v>
      </c>
      <c r="J55" s="4">
        <v>0</v>
      </c>
      <c r="K55" s="4">
        <v>0</v>
      </c>
      <c r="L55" s="4">
        <v>0</v>
      </c>
      <c r="M55" s="4">
        <v>0</v>
      </c>
      <c r="N55" s="4">
        <v>0</v>
      </c>
      <c r="O55" s="4">
        <v>0</v>
      </c>
      <c r="P55" s="4"/>
      <c r="Q55" s="101">
        <f t="shared" si="25"/>
        <v>0</v>
      </c>
      <c r="R55" s="102">
        <f t="shared" si="26"/>
        <v>0</v>
      </c>
    </row>
    <row r="56" spans="2:20" x14ac:dyDescent="0.25">
      <c r="B56" s="43"/>
      <c r="C56" s="43">
        <v>1</v>
      </c>
      <c r="D56" s="43">
        <v>1</v>
      </c>
      <c r="E56" s="43"/>
      <c r="F56" s="43">
        <v>1</v>
      </c>
      <c r="G56" s="43">
        <v>1</v>
      </c>
      <c r="H56" s="43"/>
      <c r="I56" s="43">
        <v>1</v>
      </c>
      <c r="J56" s="43">
        <v>1</v>
      </c>
      <c r="K56" s="43"/>
      <c r="L56" s="43">
        <v>1</v>
      </c>
      <c r="M56" s="43">
        <v>1</v>
      </c>
      <c r="N56" s="43"/>
      <c r="O56" s="43">
        <v>1</v>
      </c>
      <c r="P56" s="43">
        <v>1</v>
      </c>
      <c r="Q56" s="43"/>
      <c r="R56" s="43">
        <v>1</v>
      </c>
    </row>
  </sheetData>
  <mergeCells count="18">
    <mergeCell ref="P1:R1"/>
    <mergeCell ref="B4:B8"/>
    <mergeCell ref="B10:B16"/>
    <mergeCell ref="B1:C2"/>
    <mergeCell ref="D1:E1"/>
    <mergeCell ref="F1:G1"/>
    <mergeCell ref="H1:I1"/>
    <mergeCell ref="J1:K1"/>
    <mergeCell ref="L1:M1"/>
    <mergeCell ref="B3:C3"/>
    <mergeCell ref="B9:C9"/>
    <mergeCell ref="B17:C17"/>
    <mergeCell ref="B37:C37"/>
    <mergeCell ref="B43:C43"/>
    <mergeCell ref="B44:B55"/>
    <mergeCell ref="N1:O1"/>
    <mergeCell ref="B18:B36"/>
    <mergeCell ref="B38:B4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T56"/>
  <sheetViews>
    <sheetView topLeftCell="B34" zoomScale="70" zoomScaleNormal="70" workbookViewId="0">
      <selection activeCell="B1" sqref="B1:G36"/>
    </sheetView>
  </sheetViews>
  <sheetFormatPr baseColWidth="10" defaultRowHeight="15" x14ac:dyDescent="0.25"/>
  <cols>
    <col min="1" max="1" width="3.7109375" style="45" customWidth="1"/>
    <col min="2" max="2" width="8.7109375" style="47" customWidth="1"/>
    <col min="3" max="3" width="72.7109375" style="46" customWidth="1"/>
    <col min="4" max="18" width="13.7109375" style="3" customWidth="1"/>
    <col min="19" max="16384" width="11.42578125" style="45"/>
  </cols>
  <sheetData>
    <row r="1" spans="2:18" s="47" customFormat="1" ht="74.25" customHeight="1" thickBot="1" x14ac:dyDescent="0.3">
      <c r="B1" s="185" t="s">
        <v>186</v>
      </c>
      <c r="C1" s="186"/>
      <c r="D1" s="147" t="s">
        <v>8</v>
      </c>
      <c r="E1" s="148"/>
      <c r="F1" s="147" t="s">
        <v>9</v>
      </c>
      <c r="G1" s="148"/>
      <c r="H1" s="147" t="s">
        <v>10</v>
      </c>
      <c r="I1" s="148"/>
      <c r="J1" s="147" t="s">
        <v>11</v>
      </c>
      <c r="K1" s="148"/>
      <c r="L1" s="147" t="s">
        <v>12</v>
      </c>
      <c r="M1" s="148"/>
      <c r="N1" s="147" t="s">
        <v>13</v>
      </c>
      <c r="O1" s="148"/>
      <c r="P1" s="147" t="s">
        <v>14</v>
      </c>
      <c r="Q1" s="149"/>
      <c r="R1" s="148"/>
    </row>
    <row r="2" spans="2:18" s="47" customFormat="1" ht="74.25" customHeight="1" x14ac:dyDescent="0.25">
      <c r="B2" s="187"/>
      <c r="C2" s="188"/>
      <c r="D2" s="10" t="s">
        <v>39</v>
      </c>
      <c r="E2" s="11" t="s">
        <v>40</v>
      </c>
      <c r="F2" s="10" t="s">
        <v>39</v>
      </c>
      <c r="G2" s="11" t="s">
        <v>40</v>
      </c>
      <c r="H2" s="10" t="s">
        <v>39</v>
      </c>
      <c r="I2" s="11" t="s">
        <v>40</v>
      </c>
      <c r="J2" s="10" t="s">
        <v>39</v>
      </c>
      <c r="K2" s="11" t="s">
        <v>40</v>
      </c>
      <c r="L2" s="10" t="s">
        <v>39</v>
      </c>
      <c r="M2" s="11" t="s">
        <v>40</v>
      </c>
      <c r="N2" s="10" t="s">
        <v>39</v>
      </c>
      <c r="O2" s="11" t="s">
        <v>40</v>
      </c>
      <c r="P2" s="12" t="s">
        <v>41</v>
      </c>
      <c r="Q2" s="13" t="s">
        <v>42</v>
      </c>
      <c r="R2" s="11" t="s">
        <v>40</v>
      </c>
    </row>
    <row r="3" spans="2:18" s="133" customFormat="1" ht="34.5" customHeight="1" x14ac:dyDescent="0.25">
      <c r="B3" s="155" t="s">
        <v>124</v>
      </c>
      <c r="C3" s="161"/>
      <c r="D3" s="134">
        <f>SUM(D4,D5,D6,D7,D8)</f>
        <v>0</v>
      </c>
      <c r="E3" s="134">
        <f t="shared" ref="E3:O3" si="0">SUM(E4,E5,E6,E7,E8,E9,E10,E11,E12,E13,E14,E15)</f>
        <v>36</v>
      </c>
      <c r="F3" s="134">
        <f t="shared" si="0"/>
        <v>52</v>
      </c>
      <c r="G3" s="134">
        <f t="shared" si="0"/>
        <v>34</v>
      </c>
      <c r="H3" s="134">
        <f t="shared" si="0"/>
        <v>52</v>
      </c>
      <c r="I3" s="134">
        <f t="shared" si="0"/>
        <v>34</v>
      </c>
      <c r="J3" s="134">
        <f t="shared" si="0"/>
        <v>52</v>
      </c>
      <c r="K3" s="134">
        <f t="shared" si="0"/>
        <v>0</v>
      </c>
      <c r="L3" s="134">
        <f t="shared" si="0"/>
        <v>55</v>
      </c>
      <c r="M3" s="134">
        <f t="shared" si="0"/>
        <v>0</v>
      </c>
      <c r="N3" s="134">
        <f t="shared" si="0"/>
        <v>53</v>
      </c>
      <c r="O3" s="134">
        <f t="shared" si="0"/>
        <v>0</v>
      </c>
      <c r="P3" s="132">
        <f>SUM(P4,P5,P6,P7,P8)</f>
        <v>0</v>
      </c>
      <c r="Q3" s="132">
        <f t="shared" ref="Q3:R3" si="1">SUM(Q4,Q5,Q6,Q7,Q8)</f>
        <v>0</v>
      </c>
      <c r="R3" s="132">
        <f t="shared" si="1"/>
        <v>0</v>
      </c>
    </row>
    <row r="4" spans="2:18" x14ac:dyDescent="0.25">
      <c r="B4" s="150">
        <v>1</v>
      </c>
      <c r="C4" s="57" t="s">
        <v>167</v>
      </c>
      <c r="D4" s="4">
        <v>0</v>
      </c>
      <c r="E4" s="4">
        <v>0</v>
      </c>
      <c r="F4" s="4">
        <v>0</v>
      </c>
      <c r="G4" s="4">
        <v>0</v>
      </c>
      <c r="H4" s="4">
        <v>0</v>
      </c>
      <c r="I4" s="4">
        <v>0</v>
      </c>
      <c r="J4" s="4">
        <v>0</v>
      </c>
      <c r="K4" s="4">
        <v>0</v>
      </c>
      <c r="L4" s="4">
        <v>0</v>
      </c>
      <c r="M4" s="4">
        <v>0</v>
      </c>
      <c r="N4" s="4">
        <v>0</v>
      </c>
      <c r="O4" s="4">
        <v>0</v>
      </c>
      <c r="P4" s="4"/>
      <c r="Q4" s="4">
        <f>SUM(N4,L4,J4,H4,F4,D4)</f>
        <v>0</v>
      </c>
      <c r="R4" s="4">
        <f>SUM(O4,M4,K4,I4,G4,E4)</f>
        <v>0</v>
      </c>
    </row>
    <row r="5" spans="2:18" x14ac:dyDescent="0.25">
      <c r="B5" s="151"/>
      <c r="C5" s="57" t="s">
        <v>125</v>
      </c>
      <c r="D5" s="4">
        <v>0</v>
      </c>
      <c r="E5" s="4">
        <v>0</v>
      </c>
      <c r="F5" s="4">
        <v>0</v>
      </c>
      <c r="G5" s="4">
        <v>0</v>
      </c>
      <c r="H5" s="4">
        <v>0</v>
      </c>
      <c r="I5" s="4">
        <v>0</v>
      </c>
      <c r="J5" s="4">
        <v>0</v>
      </c>
      <c r="K5" s="4">
        <v>0</v>
      </c>
      <c r="L5" s="4">
        <v>0</v>
      </c>
      <c r="M5" s="4">
        <v>0</v>
      </c>
      <c r="N5" s="4">
        <v>0</v>
      </c>
      <c r="O5" s="4">
        <v>0</v>
      </c>
      <c r="P5" s="4"/>
      <c r="Q5" s="4">
        <f t="shared" ref="Q5:Q8" si="2">SUM(N5,L5,J5,H5,F5,D5)</f>
        <v>0</v>
      </c>
      <c r="R5" s="4">
        <f t="shared" ref="R5:R8" si="3">SUM(O5,M5,K5,I5,G5,E5)</f>
        <v>0</v>
      </c>
    </row>
    <row r="6" spans="2:18" x14ac:dyDescent="0.25">
      <c r="B6" s="151"/>
      <c r="C6" s="57" t="s">
        <v>126</v>
      </c>
      <c r="D6" s="4">
        <v>0</v>
      </c>
      <c r="E6" s="4">
        <v>0</v>
      </c>
      <c r="F6" s="4">
        <v>0</v>
      </c>
      <c r="G6" s="4">
        <v>0</v>
      </c>
      <c r="H6" s="4">
        <v>0</v>
      </c>
      <c r="I6" s="4">
        <v>0</v>
      </c>
      <c r="J6" s="4">
        <v>0</v>
      </c>
      <c r="K6" s="4">
        <v>0</v>
      </c>
      <c r="L6" s="4">
        <v>0</v>
      </c>
      <c r="M6" s="4">
        <v>0</v>
      </c>
      <c r="N6" s="4">
        <v>0</v>
      </c>
      <c r="O6" s="4">
        <v>0</v>
      </c>
      <c r="P6" s="4"/>
      <c r="Q6" s="4">
        <f t="shared" si="2"/>
        <v>0</v>
      </c>
      <c r="R6" s="4">
        <f t="shared" si="3"/>
        <v>0</v>
      </c>
    </row>
    <row r="7" spans="2:18" x14ac:dyDescent="0.25">
      <c r="B7" s="151"/>
      <c r="C7" s="57" t="s">
        <v>127</v>
      </c>
      <c r="D7" s="4">
        <v>0</v>
      </c>
      <c r="E7" s="4">
        <v>0</v>
      </c>
      <c r="F7" s="4">
        <v>0</v>
      </c>
      <c r="G7" s="4">
        <v>0</v>
      </c>
      <c r="H7" s="4">
        <v>0</v>
      </c>
      <c r="I7" s="4">
        <v>0</v>
      </c>
      <c r="J7" s="4">
        <v>0</v>
      </c>
      <c r="K7" s="4">
        <v>0</v>
      </c>
      <c r="L7" s="4">
        <v>0</v>
      </c>
      <c r="M7" s="4">
        <v>0</v>
      </c>
      <c r="N7" s="4">
        <v>0</v>
      </c>
      <c r="O7" s="4">
        <v>0</v>
      </c>
      <c r="P7" s="4"/>
      <c r="Q7" s="4">
        <f t="shared" si="2"/>
        <v>0</v>
      </c>
      <c r="R7" s="4">
        <f t="shared" si="3"/>
        <v>0</v>
      </c>
    </row>
    <row r="8" spans="2:18" x14ac:dyDescent="0.25">
      <c r="B8" s="152"/>
      <c r="C8" s="57" t="s">
        <v>128</v>
      </c>
      <c r="D8" s="4">
        <v>0</v>
      </c>
      <c r="E8" s="4">
        <v>0</v>
      </c>
      <c r="F8" s="4">
        <v>0</v>
      </c>
      <c r="G8" s="4">
        <v>0</v>
      </c>
      <c r="H8" s="4">
        <v>0</v>
      </c>
      <c r="I8" s="4">
        <v>0</v>
      </c>
      <c r="J8" s="4">
        <v>0</v>
      </c>
      <c r="K8" s="4">
        <v>0</v>
      </c>
      <c r="L8" s="4">
        <v>0</v>
      </c>
      <c r="M8" s="4">
        <v>0</v>
      </c>
      <c r="N8" s="4">
        <v>0</v>
      </c>
      <c r="O8" s="4">
        <v>0</v>
      </c>
      <c r="P8" s="4"/>
      <c r="Q8" s="4">
        <f t="shared" si="2"/>
        <v>0</v>
      </c>
      <c r="R8" s="4">
        <f t="shared" si="3"/>
        <v>0</v>
      </c>
    </row>
    <row r="9" spans="2:18" s="133" customFormat="1" ht="34.5" customHeight="1" x14ac:dyDescent="0.25">
      <c r="B9" s="155" t="s">
        <v>83</v>
      </c>
      <c r="C9" s="161"/>
      <c r="D9" s="132">
        <f>SUM(D10,D11,D12,D13,D14,D15,D16)</f>
        <v>31</v>
      </c>
      <c r="E9" s="132">
        <f t="shared" ref="E9:O9" si="4">SUM(E10,E11,E12,E13,E14)</f>
        <v>18</v>
      </c>
      <c r="F9" s="132">
        <f t="shared" si="4"/>
        <v>26</v>
      </c>
      <c r="G9" s="132">
        <f t="shared" si="4"/>
        <v>17</v>
      </c>
      <c r="H9" s="132">
        <f t="shared" si="4"/>
        <v>26</v>
      </c>
      <c r="I9" s="132">
        <f t="shared" si="4"/>
        <v>17</v>
      </c>
      <c r="J9" s="132">
        <f t="shared" si="4"/>
        <v>26</v>
      </c>
      <c r="K9" s="132">
        <f t="shared" si="4"/>
        <v>0</v>
      </c>
      <c r="L9" s="132">
        <f t="shared" si="4"/>
        <v>27</v>
      </c>
      <c r="M9" s="132">
        <f t="shared" si="4"/>
        <v>0</v>
      </c>
      <c r="N9" s="132">
        <f t="shared" si="4"/>
        <v>26</v>
      </c>
      <c r="O9" s="132">
        <f t="shared" si="4"/>
        <v>0</v>
      </c>
      <c r="P9" s="132">
        <f>SUM(P10,P11,P12,P13,P14)</f>
        <v>0</v>
      </c>
      <c r="Q9" s="132">
        <f t="shared" ref="Q9:R9" si="5">SUM(Q10,Q11,Q12,Q13,Q14)</f>
        <v>158</v>
      </c>
      <c r="R9" s="132">
        <f t="shared" si="5"/>
        <v>52</v>
      </c>
    </row>
    <row r="10" spans="2:18" x14ac:dyDescent="0.25">
      <c r="B10" s="181">
        <v>2</v>
      </c>
      <c r="C10" s="84" t="s">
        <v>188</v>
      </c>
      <c r="D10" s="85">
        <v>4</v>
      </c>
      <c r="E10" s="85">
        <v>4</v>
      </c>
      <c r="F10" s="85">
        <v>4</v>
      </c>
      <c r="G10" s="85">
        <v>4</v>
      </c>
      <c r="H10" s="85">
        <v>4</v>
      </c>
      <c r="I10" s="85">
        <v>4</v>
      </c>
      <c r="J10" s="85">
        <v>4</v>
      </c>
      <c r="K10" s="85">
        <v>0</v>
      </c>
      <c r="L10" s="85">
        <v>4</v>
      </c>
      <c r="M10" s="85">
        <v>0</v>
      </c>
      <c r="N10" s="85">
        <v>4</v>
      </c>
      <c r="O10" s="85">
        <v>0</v>
      </c>
      <c r="P10" s="85"/>
      <c r="Q10" s="85">
        <f>SUM(N10,L10,J10,H10,F10,D10)</f>
        <v>24</v>
      </c>
      <c r="R10" s="85">
        <f>SUM(O10,M10,K10,I10,G10,E10)</f>
        <v>12</v>
      </c>
    </row>
    <row r="11" spans="2:18" x14ac:dyDescent="0.25">
      <c r="B11" s="182"/>
      <c r="C11" s="84" t="s">
        <v>131</v>
      </c>
      <c r="D11" s="85">
        <v>7</v>
      </c>
      <c r="E11" s="85">
        <v>7</v>
      </c>
      <c r="F11" s="85">
        <v>7</v>
      </c>
      <c r="G11" s="85">
        <v>7</v>
      </c>
      <c r="H11" s="85">
        <v>7</v>
      </c>
      <c r="I11" s="85">
        <v>7</v>
      </c>
      <c r="J11" s="85">
        <v>7</v>
      </c>
      <c r="K11" s="85">
        <v>0</v>
      </c>
      <c r="L11" s="85">
        <v>7</v>
      </c>
      <c r="M11" s="85">
        <v>0</v>
      </c>
      <c r="N11" s="85">
        <v>7</v>
      </c>
      <c r="O11" s="85">
        <v>0</v>
      </c>
      <c r="P11" s="85"/>
      <c r="Q11" s="85">
        <f t="shared" ref="Q11:Q16" si="6">SUM(N11,L11,J11,H11,F11,D11)</f>
        <v>42</v>
      </c>
      <c r="R11" s="85">
        <f t="shared" ref="R11:R16" si="7">SUM(O11,M11,K11,I11,G11,E11)</f>
        <v>21</v>
      </c>
    </row>
    <row r="12" spans="2:18" x14ac:dyDescent="0.25">
      <c r="B12" s="182"/>
      <c r="C12" s="84" t="s">
        <v>132</v>
      </c>
      <c r="D12" s="85">
        <v>9</v>
      </c>
      <c r="E12" s="85">
        <v>0</v>
      </c>
      <c r="F12" s="85">
        <v>9</v>
      </c>
      <c r="G12" s="85">
        <v>0</v>
      </c>
      <c r="H12" s="85">
        <v>9</v>
      </c>
      <c r="I12" s="85">
        <v>0</v>
      </c>
      <c r="J12" s="85">
        <v>9</v>
      </c>
      <c r="K12" s="85">
        <v>0</v>
      </c>
      <c r="L12" s="85">
        <v>9</v>
      </c>
      <c r="M12" s="85">
        <v>0</v>
      </c>
      <c r="N12" s="85">
        <v>9</v>
      </c>
      <c r="O12" s="85">
        <v>0</v>
      </c>
      <c r="P12" s="85"/>
      <c r="Q12" s="85">
        <f t="shared" si="6"/>
        <v>54</v>
      </c>
      <c r="R12" s="85">
        <f t="shared" si="7"/>
        <v>0</v>
      </c>
    </row>
    <row r="13" spans="2:18" x14ac:dyDescent="0.25">
      <c r="B13" s="182"/>
      <c r="C13" s="84" t="s">
        <v>133</v>
      </c>
      <c r="D13" s="85">
        <v>1</v>
      </c>
      <c r="E13" s="85">
        <v>1</v>
      </c>
      <c r="F13" s="85">
        <v>0</v>
      </c>
      <c r="G13" s="85">
        <v>0</v>
      </c>
      <c r="H13" s="85">
        <v>0</v>
      </c>
      <c r="I13" s="85">
        <v>0</v>
      </c>
      <c r="J13" s="85">
        <v>0</v>
      </c>
      <c r="K13" s="85">
        <v>0</v>
      </c>
      <c r="L13" s="85">
        <v>1</v>
      </c>
      <c r="M13" s="85">
        <v>0</v>
      </c>
      <c r="N13" s="85">
        <v>0</v>
      </c>
      <c r="O13" s="85">
        <v>0</v>
      </c>
      <c r="P13" s="86"/>
      <c r="Q13" s="85">
        <f t="shared" si="6"/>
        <v>2</v>
      </c>
      <c r="R13" s="85">
        <f t="shared" si="7"/>
        <v>1</v>
      </c>
    </row>
    <row r="14" spans="2:18" x14ac:dyDescent="0.25">
      <c r="B14" s="182"/>
      <c r="C14" s="84" t="s">
        <v>134</v>
      </c>
      <c r="D14" s="85">
        <v>6</v>
      </c>
      <c r="E14" s="85">
        <v>6</v>
      </c>
      <c r="F14" s="85">
        <v>6</v>
      </c>
      <c r="G14" s="85">
        <v>6</v>
      </c>
      <c r="H14" s="85">
        <v>6</v>
      </c>
      <c r="I14" s="85">
        <v>6</v>
      </c>
      <c r="J14" s="85">
        <v>6</v>
      </c>
      <c r="K14" s="85">
        <v>0</v>
      </c>
      <c r="L14" s="85">
        <v>6</v>
      </c>
      <c r="M14" s="85">
        <v>0</v>
      </c>
      <c r="N14" s="85">
        <v>6</v>
      </c>
      <c r="O14" s="85">
        <v>0</v>
      </c>
      <c r="P14" s="85"/>
      <c r="Q14" s="85">
        <f t="shared" si="6"/>
        <v>36</v>
      </c>
      <c r="R14" s="85">
        <f t="shared" si="7"/>
        <v>18</v>
      </c>
    </row>
    <row r="15" spans="2:18" x14ac:dyDescent="0.25">
      <c r="B15" s="182"/>
      <c r="C15" s="84" t="s">
        <v>135</v>
      </c>
      <c r="D15" s="85">
        <v>0</v>
      </c>
      <c r="E15" s="85">
        <v>0</v>
      </c>
      <c r="F15" s="85">
        <v>0</v>
      </c>
      <c r="G15" s="85">
        <v>0</v>
      </c>
      <c r="H15" s="85">
        <v>0</v>
      </c>
      <c r="I15" s="85">
        <v>0</v>
      </c>
      <c r="J15" s="85">
        <v>0</v>
      </c>
      <c r="K15" s="85">
        <v>0</v>
      </c>
      <c r="L15" s="85">
        <v>1</v>
      </c>
      <c r="M15" s="85">
        <v>0</v>
      </c>
      <c r="N15" s="85">
        <v>1</v>
      </c>
      <c r="O15" s="85">
        <v>0</v>
      </c>
      <c r="P15" s="86"/>
      <c r="Q15" s="85">
        <f>SUM(N15,L15,J15,H15,F15,D15)</f>
        <v>2</v>
      </c>
      <c r="R15" s="85">
        <f>SUM(O15,M15,K15,I15,G15,E15)</f>
        <v>0</v>
      </c>
    </row>
    <row r="16" spans="2:18" x14ac:dyDescent="0.25">
      <c r="B16" s="183"/>
      <c r="C16" s="84" t="s">
        <v>136</v>
      </c>
      <c r="D16" s="85">
        <v>4</v>
      </c>
      <c r="E16" s="85">
        <v>4</v>
      </c>
      <c r="F16" s="85">
        <v>4</v>
      </c>
      <c r="G16" s="85">
        <v>4</v>
      </c>
      <c r="H16" s="85">
        <v>4</v>
      </c>
      <c r="I16" s="85">
        <v>4</v>
      </c>
      <c r="J16" s="85">
        <v>4</v>
      </c>
      <c r="K16" s="85">
        <v>0</v>
      </c>
      <c r="L16" s="85">
        <v>4</v>
      </c>
      <c r="M16" s="85">
        <v>0</v>
      </c>
      <c r="N16" s="85">
        <v>4</v>
      </c>
      <c r="O16" s="85">
        <v>0</v>
      </c>
      <c r="P16" s="86"/>
      <c r="Q16" s="85">
        <f t="shared" si="6"/>
        <v>24</v>
      </c>
      <c r="R16" s="85">
        <f t="shared" si="7"/>
        <v>12</v>
      </c>
    </row>
    <row r="17" spans="2:18" s="133" customFormat="1" ht="34.5" customHeight="1" x14ac:dyDescent="0.25">
      <c r="B17" s="155" t="s">
        <v>120</v>
      </c>
      <c r="C17" s="161"/>
      <c r="D17" s="134">
        <f>SUM(D18,D19,D20,D21,D22,D23,D24,D25,D26,D27,D28,D29,D30,D31,D32,D33,D34,D35,D36)</f>
        <v>0</v>
      </c>
      <c r="E17" s="134">
        <f t="shared" ref="E17:O17" si="8">SUM(E18,E19,E20,E21,E22,E23,E24,E25,E26,E27,E28,E29)</f>
        <v>0</v>
      </c>
      <c r="F17" s="134">
        <f t="shared" si="8"/>
        <v>0</v>
      </c>
      <c r="G17" s="134">
        <f t="shared" si="8"/>
        <v>0</v>
      </c>
      <c r="H17" s="134">
        <f t="shared" si="8"/>
        <v>3</v>
      </c>
      <c r="I17" s="134">
        <f t="shared" si="8"/>
        <v>3</v>
      </c>
      <c r="J17" s="134">
        <f t="shared" si="8"/>
        <v>1</v>
      </c>
      <c r="K17" s="134">
        <f t="shared" si="8"/>
        <v>0</v>
      </c>
      <c r="L17" s="134">
        <f t="shared" si="8"/>
        <v>0</v>
      </c>
      <c r="M17" s="134">
        <f t="shared" si="8"/>
        <v>0</v>
      </c>
      <c r="N17" s="134">
        <f t="shared" si="8"/>
        <v>0</v>
      </c>
      <c r="O17" s="134">
        <f t="shared" si="8"/>
        <v>0</v>
      </c>
      <c r="P17" s="132">
        <f>SUM(P18,P19,P20,P21,P22)</f>
        <v>0</v>
      </c>
      <c r="Q17" s="132">
        <f t="shared" ref="Q17:R17" si="9">SUM(Q18,Q19,Q20,Q21,Q22)</f>
        <v>1</v>
      </c>
      <c r="R17" s="132">
        <f t="shared" si="9"/>
        <v>0</v>
      </c>
    </row>
    <row r="18" spans="2:18" x14ac:dyDescent="0.25">
      <c r="B18" s="181">
        <v>3</v>
      </c>
      <c r="C18" s="83" t="s">
        <v>137</v>
      </c>
      <c r="D18" s="26">
        <v>0</v>
      </c>
      <c r="E18" s="26">
        <v>0</v>
      </c>
      <c r="F18" s="26">
        <v>0</v>
      </c>
      <c r="G18" s="26">
        <v>0</v>
      </c>
      <c r="H18" s="26">
        <v>0</v>
      </c>
      <c r="I18" s="26">
        <v>0</v>
      </c>
      <c r="J18" s="26">
        <v>0</v>
      </c>
      <c r="K18" s="26">
        <v>0</v>
      </c>
      <c r="L18" s="26">
        <v>0</v>
      </c>
      <c r="M18" s="26">
        <v>0</v>
      </c>
      <c r="N18" s="26">
        <v>0</v>
      </c>
      <c r="O18" s="26">
        <v>0</v>
      </c>
      <c r="P18" s="27"/>
      <c r="Q18" s="4">
        <f>SUM(N18,L18,J18,H18,F18,D18)</f>
        <v>0</v>
      </c>
      <c r="R18" s="4">
        <f>SUM(O18,M18,K18,I18,G18,E18)</f>
        <v>0</v>
      </c>
    </row>
    <row r="19" spans="2:18" x14ac:dyDescent="0.25">
      <c r="B19" s="182"/>
      <c r="C19" s="83" t="s">
        <v>138</v>
      </c>
      <c r="D19" s="26">
        <v>0</v>
      </c>
      <c r="E19" s="26">
        <v>0</v>
      </c>
      <c r="F19" s="26">
        <v>0</v>
      </c>
      <c r="G19" s="26">
        <v>0</v>
      </c>
      <c r="H19" s="26">
        <v>0</v>
      </c>
      <c r="I19" s="26">
        <v>0</v>
      </c>
      <c r="J19" s="26">
        <v>0</v>
      </c>
      <c r="K19" s="26">
        <v>0</v>
      </c>
      <c r="L19" s="26">
        <v>0</v>
      </c>
      <c r="M19" s="26">
        <v>0</v>
      </c>
      <c r="N19" s="26">
        <v>0</v>
      </c>
      <c r="O19" s="26">
        <v>0</v>
      </c>
      <c r="P19" s="27"/>
      <c r="Q19" s="4">
        <f t="shared" ref="Q19:R36" si="10">SUM(N19,L19,J19,H19,F19,D19)</f>
        <v>0</v>
      </c>
      <c r="R19" s="4">
        <f t="shared" ref="R19:R36" si="11">SUM(O19,M19,K19,I19,G19,E19)</f>
        <v>0</v>
      </c>
    </row>
    <row r="20" spans="2:18" x14ac:dyDescent="0.25">
      <c r="B20" s="182"/>
      <c r="C20" s="83" t="s">
        <v>129</v>
      </c>
      <c r="D20" s="26">
        <v>0</v>
      </c>
      <c r="E20" s="26">
        <v>0</v>
      </c>
      <c r="F20" s="26">
        <v>0</v>
      </c>
      <c r="G20" s="26">
        <v>0</v>
      </c>
      <c r="H20" s="26">
        <v>0</v>
      </c>
      <c r="I20" s="26">
        <v>0</v>
      </c>
      <c r="J20" s="26">
        <v>0</v>
      </c>
      <c r="K20" s="26">
        <v>0</v>
      </c>
      <c r="L20" s="26">
        <v>0</v>
      </c>
      <c r="M20" s="26">
        <v>0</v>
      </c>
      <c r="N20" s="26">
        <v>0</v>
      </c>
      <c r="O20" s="26">
        <v>0</v>
      </c>
      <c r="P20" s="26"/>
      <c r="Q20" s="4">
        <f t="shared" si="10"/>
        <v>0</v>
      </c>
      <c r="R20" s="4">
        <f t="shared" si="11"/>
        <v>0</v>
      </c>
    </row>
    <row r="21" spans="2:18" x14ac:dyDescent="0.25">
      <c r="B21" s="182"/>
      <c r="C21" s="83" t="s">
        <v>139</v>
      </c>
      <c r="D21" s="26">
        <v>0</v>
      </c>
      <c r="E21" s="26">
        <v>0</v>
      </c>
      <c r="F21" s="26">
        <v>0</v>
      </c>
      <c r="G21" s="26">
        <v>0</v>
      </c>
      <c r="H21" s="26">
        <v>0</v>
      </c>
      <c r="I21" s="26">
        <v>0</v>
      </c>
      <c r="J21" s="26">
        <v>0</v>
      </c>
      <c r="K21" s="26">
        <v>0</v>
      </c>
      <c r="L21" s="26">
        <v>0</v>
      </c>
      <c r="M21" s="26">
        <v>0</v>
      </c>
      <c r="N21" s="26">
        <v>0</v>
      </c>
      <c r="O21" s="26">
        <v>0</v>
      </c>
      <c r="P21" s="26"/>
      <c r="Q21" s="4">
        <f t="shared" si="10"/>
        <v>0</v>
      </c>
      <c r="R21" s="4">
        <f t="shared" si="11"/>
        <v>0</v>
      </c>
    </row>
    <row r="22" spans="2:18" ht="14.25" customHeight="1" x14ac:dyDescent="0.25">
      <c r="B22" s="182"/>
      <c r="C22" s="84" t="s">
        <v>140</v>
      </c>
      <c r="D22" s="85">
        <v>0</v>
      </c>
      <c r="E22" s="85">
        <v>0</v>
      </c>
      <c r="F22" s="85">
        <v>0</v>
      </c>
      <c r="G22" s="85">
        <v>0</v>
      </c>
      <c r="H22" s="85">
        <v>0</v>
      </c>
      <c r="I22" s="85">
        <v>0</v>
      </c>
      <c r="J22" s="85">
        <v>1</v>
      </c>
      <c r="K22" s="85">
        <v>0</v>
      </c>
      <c r="L22" s="85">
        <v>0</v>
      </c>
      <c r="M22" s="85">
        <v>0</v>
      </c>
      <c r="N22" s="85">
        <v>0</v>
      </c>
      <c r="O22" s="85">
        <v>0</v>
      </c>
      <c r="P22" s="85"/>
      <c r="Q22" s="85">
        <f t="shared" si="10"/>
        <v>1</v>
      </c>
      <c r="R22" s="85">
        <f t="shared" si="11"/>
        <v>0</v>
      </c>
    </row>
    <row r="23" spans="2:18" x14ac:dyDescent="0.25">
      <c r="B23" s="182"/>
      <c r="C23" s="83" t="s">
        <v>141</v>
      </c>
      <c r="D23" s="26">
        <v>0</v>
      </c>
      <c r="E23" s="26">
        <v>0</v>
      </c>
      <c r="F23" s="26">
        <v>0</v>
      </c>
      <c r="G23" s="26">
        <v>0</v>
      </c>
      <c r="H23" s="26">
        <v>0</v>
      </c>
      <c r="I23" s="26">
        <v>0</v>
      </c>
      <c r="J23" s="26">
        <v>0</v>
      </c>
      <c r="K23" s="26">
        <v>0</v>
      </c>
      <c r="L23" s="26">
        <v>0</v>
      </c>
      <c r="M23" s="26">
        <v>0</v>
      </c>
      <c r="N23" s="26">
        <v>0</v>
      </c>
      <c r="O23" s="26">
        <v>0</v>
      </c>
      <c r="P23" s="26"/>
      <c r="Q23" s="4">
        <f t="shared" si="10"/>
        <v>0</v>
      </c>
      <c r="R23" s="4">
        <f t="shared" si="11"/>
        <v>0</v>
      </c>
    </row>
    <row r="24" spans="2:18" x14ac:dyDescent="0.25">
      <c r="B24" s="182"/>
      <c r="C24" s="83" t="s">
        <v>142</v>
      </c>
      <c r="D24" s="26">
        <v>0</v>
      </c>
      <c r="E24" s="26">
        <v>0</v>
      </c>
      <c r="F24" s="26">
        <v>0</v>
      </c>
      <c r="G24" s="26">
        <v>0</v>
      </c>
      <c r="H24" s="26">
        <v>0</v>
      </c>
      <c r="I24" s="26">
        <v>0</v>
      </c>
      <c r="J24" s="26">
        <v>0</v>
      </c>
      <c r="K24" s="26">
        <v>0</v>
      </c>
      <c r="L24" s="26">
        <v>0</v>
      </c>
      <c r="M24" s="26">
        <v>0</v>
      </c>
      <c r="N24" s="26">
        <v>0</v>
      </c>
      <c r="O24" s="26">
        <v>0</v>
      </c>
      <c r="P24" s="26"/>
      <c r="Q24" s="4">
        <f t="shared" si="10"/>
        <v>0</v>
      </c>
      <c r="R24" s="4">
        <f t="shared" si="11"/>
        <v>0</v>
      </c>
    </row>
    <row r="25" spans="2:18" x14ac:dyDescent="0.25">
      <c r="B25" s="182"/>
      <c r="C25" s="83" t="s">
        <v>143</v>
      </c>
      <c r="D25" s="26">
        <v>0</v>
      </c>
      <c r="E25" s="26">
        <v>0</v>
      </c>
      <c r="F25" s="26">
        <v>0</v>
      </c>
      <c r="G25" s="26">
        <v>0</v>
      </c>
      <c r="H25" s="26">
        <v>0</v>
      </c>
      <c r="I25" s="26">
        <v>0</v>
      </c>
      <c r="J25" s="26">
        <v>0</v>
      </c>
      <c r="K25" s="26">
        <v>0</v>
      </c>
      <c r="L25" s="26">
        <v>0</v>
      </c>
      <c r="M25" s="26">
        <v>0</v>
      </c>
      <c r="N25" s="26">
        <v>0</v>
      </c>
      <c r="O25" s="26">
        <v>0</v>
      </c>
      <c r="P25" s="26"/>
      <c r="Q25" s="4">
        <f t="shared" si="10"/>
        <v>0</v>
      </c>
      <c r="R25" s="4">
        <f t="shared" si="11"/>
        <v>0</v>
      </c>
    </row>
    <row r="26" spans="2:18" x14ac:dyDescent="0.25">
      <c r="B26" s="182"/>
      <c r="C26" s="84" t="s">
        <v>144</v>
      </c>
      <c r="D26" s="85">
        <v>0</v>
      </c>
      <c r="E26" s="85">
        <v>0</v>
      </c>
      <c r="F26" s="85">
        <v>0</v>
      </c>
      <c r="G26" s="85">
        <v>0</v>
      </c>
      <c r="H26" s="85">
        <v>3</v>
      </c>
      <c r="I26" s="85">
        <v>3</v>
      </c>
      <c r="J26" s="85">
        <v>0</v>
      </c>
      <c r="K26" s="85">
        <v>0</v>
      </c>
      <c r="L26" s="85">
        <v>0</v>
      </c>
      <c r="M26" s="85">
        <v>0</v>
      </c>
      <c r="N26" s="85">
        <v>0</v>
      </c>
      <c r="O26" s="85">
        <v>0</v>
      </c>
      <c r="P26" s="85"/>
      <c r="Q26" s="85">
        <f t="shared" si="10"/>
        <v>3</v>
      </c>
      <c r="R26" s="85">
        <f t="shared" si="11"/>
        <v>3</v>
      </c>
    </row>
    <row r="27" spans="2:18" x14ac:dyDescent="0.25">
      <c r="B27" s="182"/>
      <c r="C27" s="83" t="s">
        <v>145</v>
      </c>
      <c r="D27" s="26">
        <v>0</v>
      </c>
      <c r="E27" s="26">
        <v>0</v>
      </c>
      <c r="F27" s="26">
        <v>0</v>
      </c>
      <c r="G27" s="26">
        <v>0</v>
      </c>
      <c r="H27" s="26">
        <v>0</v>
      </c>
      <c r="I27" s="26">
        <v>0</v>
      </c>
      <c r="J27" s="26">
        <v>0</v>
      </c>
      <c r="K27" s="26">
        <v>0</v>
      </c>
      <c r="L27" s="26">
        <v>0</v>
      </c>
      <c r="M27" s="26">
        <v>0</v>
      </c>
      <c r="N27" s="26">
        <v>0</v>
      </c>
      <c r="O27" s="26">
        <v>0</v>
      </c>
      <c r="P27" s="26"/>
      <c r="Q27" s="4">
        <f t="shared" si="10"/>
        <v>0</v>
      </c>
      <c r="R27" s="4">
        <f t="shared" si="11"/>
        <v>0</v>
      </c>
    </row>
    <row r="28" spans="2:18" x14ac:dyDescent="0.25">
      <c r="B28" s="182"/>
      <c r="C28" s="83" t="s">
        <v>147</v>
      </c>
      <c r="D28" s="26">
        <v>0</v>
      </c>
      <c r="E28" s="26">
        <v>0</v>
      </c>
      <c r="F28" s="26">
        <v>0</v>
      </c>
      <c r="G28" s="26">
        <v>0</v>
      </c>
      <c r="H28" s="26">
        <v>0</v>
      </c>
      <c r="I28" s="26">
        <v>0</v>
      </c>
      <c r="J28" s="26">
        <v>0</v>
      </c>
      <c r="K28" s="26">
        <v>0</v>
      </c>
      <c r="L28" s="26">
        <v>0</v>
      </c>
      <c r="M28" s="26">
        <v>0</v>
      </c>
      <c r="N28" s="26">
        <v>0</v>
      </c>
      <c r="O28" s="26">
        <v>0</v>
      </c>
      <c r="P28" s="26"/>
      <c r="Q28" s="4">
        <f t="shared" si="10"/>
        <v>0</v>
      </c>
      <c r="R28" s="4">
        <f t="shared" si="11"/>
        <v>0</v>
      </c>
    </row>
    <row r="29" spans="2:18" x14ac:dyDescent="0.25">
      <c r="B29" s="182"/>
      <c r="C29" s="83" t="s">
        <v>148</v>
      </c>
      <c r="D29" s="26">
        <v>0</v>
      </c>
      <c r="E29" s="26">
        <v>0</v>
      </c>
      <c r="F29" s="26">
        <v>0</v>
      </c>
      <c r="G29" s="26">
        <v>0</v>
      </c>
      <c r="H29" s="26">
        <v>0</v>
      </c>
      <c r="I29" s="26">
        <v>0</v>
      </c>
      <c r="J29" s="26">
        <v>0</v>
      </c>
      <c r="K29" s="26">
        <v>0</v>
      </c>
      <c r="L29" s="26">
        <v>0</v>
      </c>
      <c r="M29" s="26">
        <v>0</v>
      </c>
      <c r="N29" s="26">
        <v>0</v>
      </c>
      <c r="O29" s="26">
        <v>0</v>
      </c>
      <c r="P29" s="26"/>
      <c r="Q29" s="4">
        <f t="shared" si="10"/>
        <v>0</v>
      </c>
      <c r="R29" s="4">
        <f t="shared" si="11"/>
        <v>0</v>
      </c>
    </row>
    <row r="30" spans="2:18" x14ac:dyDescent="0.25">
      <c r="B30" s="182"/>
      <c r="C30" s="83" t="s">
        <v>149</v>
      </c>
      <c r="D30" s="26">
        <v>0</v>
      </c>
      <c r="E30" s="26">
        <v>0</v>
      </c>
      <c r="F30" s="26">
        <v>0</v>
      </c>
      <c r="G30" s="26">
        <v>0</v>
      </c>
      <c r="H30" s="26">
        <v>0</v>
      </c>
      <c r="I30" s="26">
        <v>0</v>
      </c>
      <c r="J30" s="26">
        <v>0</v>
      </c>
      <c r="K30" s="26">
        <v>0</v>
      </c>
      <c r="L30" s="26">
        <v>0</v>
      </c>
      <c r="M30" s="26">
        <v>0</v>
      </c>
      <c r="N30" s="26">
        <v>0</v>
      </c>
      <c r="O30" s="26">
        <v>0</v>
      </c>
      <c r="P30" s="26"/>
      <c r="Q30" s="4">
        <f t="shared" si="10"/>
        <v>0</v>
      </c>
      <c r="R30" s="4">
        <f t="shared" si="11"/>
        <v>0</v>
      </c>
    </row>
    <row r="31" spans="2:18" x14ac:dyDescent="0.25">
      <c r="B31" s="182"/>
      <c r="C31" s="84" t="s">
        <v>150</v>
      </c>
      <c r="D31" s="85">
        <v>0</v>
      </c>
      <c r="E31" s="85">
        <v>0</v>
      </c>
      <c r="F31" s="85">
        <v>0</v>
      </c>
      <c r="G31" s="85">
        <v>0</v>
      </c>
      <c r="H31" s="85">
        <v>0</v>
      </c>
      <c r="I31" s="85">
        <v>0</v>
      </c>
      <c r="J31" s="85">
        <v>0</v>
      </c>
      <c r="K31" s="85">
        <v>0</v>
      </c>
      <c r="L31" s="85">
        <v>0</v>
      </c>
      <c r="M31" s="85">
        <v>0</v>
      </c>
      <c r="N31" s="85">
        <v>2</v>
      </c>
      <c r="O31" s="85">
        <v>0</v>
      </c>
      <c r="P31" s="85"/>
      <c r="Q31" s="85">
        <f t="shared" si="10"/>
        <v>2</v>
      </c>
      <c r="R31" s="85">
        <f t="shared" si="11"/>
        <v>0</v>
      </c>
    </row>
    <row r="32" spans="2:18" x14ac:dyDescent="0.25">
      <c r="B32" s="182"/>
      <c r="C32" s="84" t="s">
        <v>189</v>
      </c>
      <c r="D32" s="85">
        <v>0</v>
      </c>
      <c r="E32" s="85">
        <v>0</v>
      </c>
      <c r="F32" s="85">
        <v>0</v>
      </c>
      <c r="G32" s="85">
        <v>0</v>
      </c>
      <c r="H32" s="85">
        <v>0</v>
      </c>
      <c r="I32" s="85">
        <v>0</v>
      </c>
      <c r="J32" s="85">
        <v>5</v>
      </c>
      <c r="K32" s="85">
        <v>0</v>
      </c>
      <c r="L32" s="85">
        <v>0</v>
      </c>
      <c r="M32" s="85">
        <v>0</v>
      </c>
      <c r="N32" s="85">
        <v>0</v>
      </c>
      <c r="O32" s="85">
        <v>0</v>
      </c>
      <c r="P32" s="85"/>
      <c r="Q32" s="85">
        <f t="shared" si="10"/>
        <v>5</v>
      </c>
      <c r="R32" s="85">
        <f t="shared" si="11"/>
        <v>0</v>
      </c>
    </row>
    <row r="33" spans="2:18" x14ac:dyDescent="0.25">
      <c r="B33" s="182"/>
      <c r="C33" s="83" t="s">
        <v>152</v>
      </c>
      <c r="D33" s="26">
        <v>0</v>
      </c>
      <c r="E33" s="26">
        <v>0</v>
      </c>
      <c r="F33" s="26">
        <v>0</v>
      </c>
      <c r="G33" s="26">
        <v>0</v>
      </c>
      <c r="H33" s="26">
        <v>0</v>
      </c>
      <c r="I33" s="26">
        <v>0</v>
      </c>
      <c r="J33" s="26">
        <v>0</v>
      </c>
      <c r="K33" s="26">
        <v>0</v>
      </c>
      <c r="L33" s="26">
        <v>0</v>
      </c>
      <c r="M33" s="26">
        <v>0</v>
      </c>
      <c r="N33" s="26">
        <v>0</v>
      </c>
      <c r="O33" s="26">
        <v>0</v>
      </c>
      <c r="P33" s="26"/>
      <c r="Q33" s="4">
        <f t="shared" si="10"/>
        <v>0</v>
      </c>
      <c r="R33" s="4">
        <f t="shared" si="11"/>
        <v>0</v>
      </c>
    </row>
    <row r="34" spans="2:18" x14ac:dyDescent="0.25">
      <c r="B34" s="182"/>
      <c r="C34" s="83" t="s">
        <v>153</v>
      </c>
      <c r="D34" s="26">
        <v>0</v>
      </c>
      <c r="E34" s="26">
        <v>0</v>
      </c>
      <c r="F34" s="26">
        <v>0</v>
      </c>
      <c r="G34" s="26">
        <v>0</v>
      </c>
      <c r="H34" s="26">
        <v>0</v>
      </c>
      <c r="I34" s="26">
        <v>0</v>
      </c>
      <c r="J34" s="26">
        <v>0</v>
      </c>
      <c r="K34" s="26">
        <v>0</v>
      </c>
      <c r="L34" s="26">
        <v>0</v>
      </c>
      <c r="M34" s="26">
        <v>0</v>
      </c>
      <c r="N34" s="26">
        <v>0</v>
      </c>
      <c r="O34" s="26">
        <v>0</v>
      </c>
      <c r="P34" s="27"/>
      <c r="Q34" s="4">
        <f t="shared" si="10"/>
        <v>0</v>
      </c>
      <c r="R34" s="4">
        <f t="shared" si="11"/>
        <v>0</v>
      </c>
    </row>
    <row r="35" spans="2:18" x14ac:dyDescent="0.25">
      <c r="B35" s="182"/>
      <c r="C35" s="57" t="s">
        <v>192</v>
      </c>
      <c r="D35" s="4">
        <v>0</v>
      </c>
      <c r="E35" s="4">
        <v>0</v>
      </c>
      <c r="F35" s="4">
        <v>0</v>
      </c>
      <c r="G35" s="4">
        <v>0</v>
      </c>
      <c r="H35" s="4">
        <v>0</v>
      </c>
      <c r="I35" s="4">
        <v>0</v>
      </c>
      <c r="J35" s="4">
        <v>0</v>
      </c>
      <c r="K35" s="4">
        <v>0</v>
      </c>
      <c r="L35" s="4">
        <v>0</v>
      </c>
      <c r="M35" s="4">
        <v>0</v>
      </c>
      <c r="N35" s="4">
        <v>0</v>
      </c>
      <c r="O35" s="4">
        <v>0</v>
      </c>
      <c r="P35" s="4"/>
      <c r="Q35" s="4">
        <f t="shared" si="10"/>
        <v>0</v>
      </c>
      <c r="R35" s="4">
        <f t="shared" si="10"/>
        <v>0</v>
      </c>
    </row>
    <row r="36" spans="2:18" x14ac:dyDescent="0.25">
      <c r="B36" s="183"/>
      <c r="C36" s="83" t="s">
        <v>171</v>
      </c>
      <c r="D36" s="26">
        <v>0</v>
      </c>
      <c r="E36" s="26">
        <v>0</v>
      </c>
      <c r="F36" s="26">
        <v>0</v>
      </c>
      <c r="G36" s="26">
        <v>0</v>
      </c>
      <c r="H36" s="26">
        <v>0</v>
      </c>
      <c r="I36" s="26">
        <v>0</v>
      </c>
      <c r="J36" s="26">
        <v>0</v>
      </c>
      <c r="K36" s="26">
        <v>0</v>
      </c>
      <c r="L36" s="26">
        <v>0</v>
      </c>
      <c r="M36" s="26">
        <v>0</v>
      </c>
      <c r="N36" s="26">
        <v>0</v>
      </c>
      <c r="O36" s="26">
        <v>0</v>
      </c>
      <c r="P36" s="26"/>
      <c r="Q36" s="4">
        <f t="shared" si="10"/>
        <v>0</v>
      </c>
      <c r="R36" s="4">
        <f t="shared" si="11"/>
        <v>0</v>
      </c>
    </row>
    <row r="37" spans="2:18" s="133" customFormat="1" ht="34.5" customHeight="1" x14ac:dyDescent="0.25">
      <c r="B37" s="155" t="s">
        <v>121</v>
      </c>
      <c r="C37" s="161"/>
      <c r="D37" s="134">
        <f>SUM(D38,D39,D40,D41,D42)</f>
        <v>0</v>
      </c>
      <c r="E37" s="134">
        <f t="shared" ref="E37:O37" si="12">SUM(E38,E39,E40,E41,E42,E43,E44,E45,E46,E47,E48,E49)</f>
        <v>259</v>
      </c>
      <c r="F37" s="134">
        <f t="shared" si="12"/>
        <v>189</v>
      </c>
      <c r="G37" s="134">
        <f t="shared" si="12"/>
        <v>204</v>
      </c>
      <c r="H37" s="134">
        <f t="shared" si="12"/>
        <v>268</v>
      </c>
      <c r="I37" s="134">
        <f t="shared" si="12"/>
        <v>220</v>
      </c>
      <c r="J37" s="134">
        <f t="shared" si="12"/>
        <v>303</v>
      </c>
      <c r="K37" s="134">
        <f t="shared" si="12"/>
        <v>0</v>
      </c>
      <c r="L37" s="134">
        <f t="shared" si="12"/>
        <v>256</v>
      </c>
      <c r="M37" s="134">
        <f t="shared" si="12"/>
        <v>0</v>
      </c>
      <c r="N37" s="134">
        <f t="shared" si="12"/>
        <v>261</v>
      </c>
      <c r="O37" s="134">
        <f t="shared" si="12"/>
        <v>0</v>
      </c>
      <c r="P37" s="132">
        <f>SUM(P38,P39,P40,P41,P42)</f>
        <v>0</v>
      </c>
      <c r="Q37" s="132">
        <f t="shared" ref="Q37:R37" si="13">SUM(Q38,Q39,Q40,Q41,Q42)</f>
        <v>0</v>
      </c>
      <c r="R37" s="132">
        <f t="shared" si="13"/>
        <v>0</v>
      </c>
    </row>
    <row r="38" spans="2:18" ht="15" customHeight="1" x14ac:dyDescent="0.25">
      <c r="B38" s="184">
        <v>4</v>
      </c>
      <c r="C38" s="57" t="s">
        <v>174</v>
      </c>
      <c r="D38" s="4">
        <v>0</v>
      </c>
      <c r="E38" s="4">
        <v>0</v>
      </c>
      <c r="F38" s="4">
        <v>0</v>
      </c>
      <c r="G38" s="4">
        <v>0</v>
      </c>
      <c r="H38" s="4">
        <v>0</v>
      </c>
      <c r="I38" s="4">
        <v>0</v>
      </c>
      <c r="J38" s="4">
        <v>0</v>
      </c>
      <c r="K38" s="4">
        <v>0</v>
      </c>
      <c r="L38" s="4">
        <v>0</v>
      </c>
      <c r="M38" s="4">
        <v>0</v>
      </c>
      <c r="N38" s="4">
        <v>0</v>
      </c>
      <c r="O38" s="4">
        <v>0</v>
      </c>
      <c r="P38" s="27"/>
      <c r="Q38" s="4">
        <f>SUM(N38,L38,J38,H38,F38,D38)</f>
        <v>0</v>
      </c>
      <c r="R38" s="4">
        <f>SUM(O38,M38,K38,I38,G38,E38)</f>
        <v>0</v>
      </c>
    </row>
    <row r="39" spans="2:18" ht="15" customHeight="1" x14ac:dyDescent="0.25">
      <c r="B39" s="151"/>
      <c r="C39" s="57" t="s">
        <v>173</v>
      </c>
      <c r="D39" s="4">
        <v>0</v>
      </c>
      <c r="E39" s="4">
        <v>0</v>
      </c>
      <c r="F39" s="4">
        <v>0</v>
      </c>
      <c r="G39" s="4">
        <v>0</v>
      </c>
      <c r="H39" s="4">
        <v>0</v>
      </c>
      <c r="I39" s="4">
        <v>0</v>
      </c>
      <c r="J39" s="4">
        <v>0</v>
      </c>
      <c r="K39" s="4">
        <v>0</v>
      </c>
      <c r="L39" s="4">
        <v>0</v>
      </c>
      <c r="M39" s="4">
        <v>0</v>
      </c>
      <c r="N39" s="4">
        <v>0</v>
      </c>
      <c r="O39" s="4">
        <v>0</v>
      </c>
      <c r="P39" s="4"/>
      <c r="Q39" s="4">
        <f t="shared" ref="Q39:Q42" si="14">SUM(N39,L39,J39,H39,F39,D39)</f>
        <v>0</v>
      </c>
      <c r="R39" s="4">
        <f t="shared" ref="R39:R42" si="15">SUM(O39,M39,K39,I39,G39,E39)</f>
        <v>0</v>
      </c>
    </row>
    <row r="40" spans="2:18" x14ac:dyDescent="0.25">
      <c r="B40" s="151"/>
      <c r="C40" s="57" t="s">
        <v>172</v>
      </c>
      <c r="D40" s="4">
        <v>0</v>
      </c>
      <c r="E40" s="4">
        <v>0</v>
      </c>
      <c r="F40" s="4">
        <v>0</v>
      </c>
      <c r="G40" s="4">
        <v>0</v>
      </c>
      <c r="H40" s="4">
        <v>0</v>
      </c>
      <c r="I40" s="4">
        <v>0</v>
      </c>
      <c r="J40" s="4">
        <v>0</v>
      </c>
      <c r="K40" s="4">
        <v>0</v>
      </c>
      <c r="L40" s="4">
        <v>0</v>
      </c>
      <c r="M40" s="4">
        <v>0</v>
      </c>
      <c r="N40" s="4">
        <v>0</v>
      </c>
      <c r="O40" s="4">
        <v>0</v>
      </c>
      <c r="P40" s="27"/>
      <c r="Q40" s="4">
        <f t="shared" si="14"/>
        <v>0</v>
      </c>
      <c r="R40" s="4">
        <f t="shared" si="15"/>
        <v>0</v>
      </c>
    </row>
    <row r="41" spans="2:18" x14ac:dyDescent="0.25">
      <c r="B41" s="151"/>
      <c r="C41" s="57" t="s">
        <v>146</v>
      </c>
      <c r="D41" s="4">
        <v>0</v>
      </c>
      <c r="E41" s="4">
        <v>0</v>
      </c>
      <c r="F41" s="4">
        <v>0</v>
      </c>
      <c r="G41" s="4">
        <v>0</v>
      </c>
      <c r="H41" s="4">
        <v>0</v>
      </c>
      <c r="I41" s="4">
        <v>0</v>
      </c>
      <c r="J41" s="4">
        <v>0</v>
      </c>
      <c r="K41" s="4">
        <v>0</v>
      </c>
      <c r="L41" s="4">
        <v>0</v>
      </c>
      <c r="M41" s="4">
        <v>0</v>
      </c>
      <c r="N41" s="4">
        <v>0</v>
      </c>
      <c r="O41" s="4">
        <v>0</v>
      </c>
      <c r="P41" s="39"/>
      <c r="Q41" s="4">
        <f t="shared" si="14"/>
        <v>0</v>
      </c>
      <c r="R41" s="4">
        <f t="shared" si="15"/>
        <v>0</v>
      </c>
    </row>
    <row r="42" spans="2:18" x14ac:dyDescent="0.25">
      <c r="B42" s="152"/>
      <c r="C42" s="57" t="s">
        <v>175</v>
      </c>
      <c r="D42" s="4">
        <v>0</v>
      </c>
      <c r="E42" s="4">
        <v>0</v>
      </c>
      <c r="F42" s="4">
        <v>0</v>
      </c>
      <c r="G42" s="4">
        <v>0</v>
      </c>
      <c r="H42" s="4">
        <v>0</v>
      </c>
      <c r="I42" s="4">
        <v>0</v>
      </c>
      <c r="J42" s="4">
        <v>0</v>
      </c>
      <c r="K42" s="4">
        <v>0</v>
      </c>
      <c r="L42" s="4">
        <v>0</v>
      </c>
      <c r="M42" s="4">
        <v>0</v>
      </c>
      <c r="N42" s="4">
        <v>0</v>
      </c>
      <c r="O42" s="4">
        <v>0</v>
      </c>
      <c r="P42" s="4"/>
      <c r="Q42" s="4">
        <f t="shared" si="14"/>
        <v>0</v>
      </c>
      <c r="R42" s="4">
        <f t="shared" si="15"/>
        <v>0</v>
      </c>
    </row>
    <row r="43" spans="2:18" s="133" customFormat="1" ht="34.5" customHeight="1" x14ac:dyDescent="0.25">
      <c r="B43" s="155" t="s">
        <v>168</v>
      </c>
      <c r="C43" s="161"/>
      <c r="D43" s="134">
        <f>SUM(D44,D45,D46,D47,D48,D49,D50,D51,D52,D53,D54,D55)</f>
        <v>259</v>
      </c>
      <c r="E43" s="134">
        <f t="shared" ref="E43:O43" si="16">SUM(E44,E45,E46,E47,E48,E49,E50,E51,E52,E53,E54,E55)</f>
        <v>259</v>
      </c>
      <c r="F43" s="134">
        <f t="shared" si="16"/>
        <v>189</v>
      </c>
      <c r="G43" s="134">
        <f t="shared" si="16"/>
        <v>204</v>
      </c>
      <c r="H43" s="134">
        <f t="shared" si="16"/>
        <v>268</v>
      </c>
      <c r="I43" s="134">
        <f t="shared" si="16"/>
        <v>220</v>
      </c>
      <c r="J43" s="134">
        <f t="shared" si="16"/>
        <v>303</v>
      </c>
      <c r="K43" s="134">
        <f t="shared" si="16"/>
        <v>0</v>
      </c>
      <c r="L43" s="134">
        <f t="shared" si="16"/>
        <v>256</v>
      </c>
      <c r="M43" s="134">
        <f t="shared" si="16"/>
        <v>0</v>
      </c>
      <c r="N43" s="134">
        <f t="shared" si="16"/>
        <v>261</v>
      </c>
      <c r="O43" s="134">
        <f t="shared" si="16"/>
        <v>0</v>
      </c>
      <c r="P43" s="132">
        <f>SUM(P44,P45,P46,P47,P48)</f>
        <v>0</v>
      </c>
      <c r="Q43" s="132">
        <f t="shared" ref="Q43:R43" si="17">SUM(Q44,Q45,Q46,Q47,Q48)</f>
        <v>0</v>
      </c>
      <c r="R43" s="132">
        <f t="shared" si="17"/>
        <v>0</v>
      </c>
    </row>
    <row r="44" spans="2:18" x14ac:dyDescent="0.25">
      <c r="B44" s="181">
        <v>5</v>
      </c>
      <c r="C44" s="83" t="s">
        <v>176</v>
      </c>
      <c r="D44" s="26">
        <v>0</v>
      </c>
      <c r="E44" s="26">
        <v>0</v>
      </c>
      <c r="F44" s="26">
        <v>0</v>
      </c>
      <c r="G44" s="26">
        <v>0</v>
      </c>
      <c r="H44" s="26">
        <v>0</v>
      </c>
      <c r="I44" s="26">
        <v>0</v>
      </c>
      <c r="J44" s="26">
        <v>0</v>
      </c>
      <c r="K44" s="26">
        <v>0</v>
      </c>
      <c r="L44" s="26">
        <v>0</v>
      </c>
      <c r="M44" s="26">
        <v>0</v>
      </c>
      <c r="N44" s="26">
        <v>0</v>
      </c>
      <c r="O44" s="26">
        <v>0</v>
      </c>
      <c r="P44" s="26"/>
      <c r="Q44" s="4">
        <f>SUM(N44,L44,J44,H44,F44,D44)</f>
        <v>0</v>
      </c>
      <c r="R44" s="4">
        <f>SUM(O44,M44,K44,I44,G44,E44)</f>
        <v>0</v>
      </c>
    </row>
    <row r="45" spans="2:18" x14ac:dyDescent="0.25">
      <c r="B45" s="182"/>
      <c r="C45" s="83" t="s">
        <v>180</v>
      </c>
      <c r="D45" s="26">
        <v>0</v>
      </c>
      <c r="E45" s="26">
        <v>0</v>
      </c>
      <c r="F45" s="26">
        <v>0</v>
      </c>
      <c r="G45" s="26">
        <v>0</v>
      </c>
      <c r="H45" s="26">
        <v>0</v>
      </c>
      <c r="I45" s="26">
        <v>0</v>
      </c>
      <c r="J45" s="26">
        <v>0</v>
      </c>
      <c r="K45" s="26">
        <v>0</v>
      </c>
      <c r="L45" s="26">
        <v>0</v>
      </c>
      <c r="M45" s="26">
        <v>0</v>
      </c>
      <c r="N45" s="26">
        <v>0</v>
      </c>
      <c r="O45" s="26">
        <v>0</v>
      </c>
      <c r="P45" s="26"/>
      <c r="Q45" s="4">
        <f t="shared" ref="Q45:Q55" si="18">SUM(N45,L45,J45,H45,F45,D45)</f>
        <v>0</v>
      </c>
      <c r="R45" s="4">
        <f t="shared" ref="R45:R55" si="19">SUM(O45,M45,K45,I45,G45,E45)</f>
        <v>0</v>
      </c>
    </row>
    <row r="46" spans="2:18" x14ac:dyDescent="0.25">
      <c r="B46" s="182"/>
      <c r="C46" s="83" t="s">
        <v>181</v>
      </c>
      <c r="D46" s="26">
        <v>0</v>
      </c>
      <c r="E46" s="26">
        <v>0</v>
      </c>
      <c r="F46" s="26">
        <v>0</v>
      </c>
      <c r="G46" s="26">
        <v>0</v>
      </c>
      <c r="H46" s="26">
        <v>0</v>
      </c>
      <c r="I46" s="26">
        <v>0</v>
      </c>
      <c r="J46" s="26">
        <v>0</v>
      </c>
      <c r="K46" s="26">
        <v>0</v>
      </c>
      <c r="L46" s="26">
        <v>0</v>
      </c>
      <c r="M46" s="26">
        <v>0</v>
      </c>
      <c r="N46" s="26">
        <v>0</v>
      </c>
      <c r="O46" s="26">
        <v>0</v>
      </c>
      <c r="P46" s="26"/>
      <c r="Q46" s="4">
        <f t="shared" si="18"/>
        <v>0</v>
      </c>
      <c r="R46" s="4">
        <f t="shared" si="19"/>
        <v>0</v>
      </c>
    </row>
    <row r="47" spans="2:18" x14ac:dyDescent="0.25">
      <c r="B47" s="182"/>
      <c r="C47" s="83" t="s">
        <v>179</v>
      </c>
      <c r="D47" s="26">
        <v>0</v>
      </c>
      <c r="E47" s="26">
        <v>0</v>
      </c>
      <c r="F47" s="26">
        <v>0</v>
      </c>
      <c r="G47" s="26">
        <v>0</v>
      </c>
      <c r="H47" s="26">
        <v>0</v>
      </c>
      <c r="I47" s="26">
        <v>0</v>
      </c>
      <c r="J47" s="26">
        <v>0</v>
      </c>
      <c r="K47" s="26">
        <v>0</v>
      </c>
      <c r="L47" s="26">
        <v>0</v>
      </c>
      <c r="M47" s="26">
        <v>0</v>
      </c>
      <c r="N47" s="26">
        <v>0</v>
      </c>
      <c r="O47" s="26">
        <v>0</v>
      </c>
      <c r="P47" s="26"/>
      <c r="Q47" s="4">
        <f t="shared" si="18"/>
        <v>0</v>
      </c>
      <c r="R47" s="4">
        <f t="shared" si="19"/>
        <v>0</v>
      </c>
    </row>
    <row r="48" spans="2:18" x14ac:dyDescent="0.25">
      <c r="B48" s="182"/>
      <c r="C48" s="83" t="s">
        <v>182</v>
      </c>
      <c r="D48" s="26">
        <v>0</v>
      </c>
      <c r="E48" s="26">
        <v>0</v>
      </c>
      <c r="F48" s="26">
        <v>0</v>
      </c>
      <c r="G48" s="26">
        <v>0</v>
      </c>
      <c r="H48" s="26">
        <v>0</v>
      </c>
      <c r="I48" s="26">
        <v>0</v>
      </c>
      <c r="J48" s="26">
        <v>0</v>
      </c>
      <c r="K48" s="26">
        <v>0</v>
      </c>
      <c r="L48" s="26">
        <v>0</v>
      </c>
      <c r="M48" s="26">
        <v>0</v>
      </c>
      <c r="N48" s="26">
        <v>0</v>
      </c>
      <c r="O48" s="26">
        <v>0</v>
      </c>
      <c r="P48" s="26"/>
      <c r="Q48" s="4">
        <f t="shared" si="18"/>
        <v>0</v>
      </c>
      <c r="R48" s="4">
        <f t="shared" si="19"/>
        <v>0</v>
      </c>
    </row>
    <row r="49" spans="2:20" x14ac:dyDescent="0.25">
      <c r="B49" s="182"/>
      <c r="C49" s="83" t="s">
        <v>183</v>
      </c>
      <c r="D49" s="26">
        <v>0</v>
      </c>
      <c r="E49" s="26">
        <v>0</v>
      </c>
      <c r="F49" s="26">
        <v>0</v>
      </c>
      <c r="G49" s="26">
        <v>0</v>
      </c>
      <c r="H49" s="26">
        <v>0</v>
      </c>
      <c r="I49" s="26">
        <v>0</v>
      </c>
      <c r="J49" s="26">
        <v>0</v>
      </c>
      <c r="K49" s="26">
        <v>0</v>
      </c>
      <c r="L49" s="26">
        <v>0</v>
      </c>
      <c r="M49" s="26">
        <v>0</v>
      </c>
      <c r="N49" s="26">
        <v>0</v>
      </c>
      <c r="O49" s="26">
        <v>0</v>
      </c>
      <c r="P49" s="26"/>
      <c r="Q49" s="4">
        <f t="shared" si="18"/>
        <v>0</v>
      </c>
      <c r="R49" s="4">
        <f t="shared" si="19"/>
        <v>0</v>
      </c>
    </row>
    <row r="50" spans="2:20" x14ac:dyDescent="0.25">
      <c r="B50" s="182"/>
      <c r="C50" s="84" t="s">
        <v>169</v>
      </c>
      <c r="D50" s="85">
        <v>155</v>
      </c>
      <c r="E50" s="85">
        <v>155</v>
      </c>
      <c r="F50" s="85">
        <v>155</v>
      </c>
      <c r="G50" s="85">
        <v>170</v>
      </c>
      <c r="H50" s="85">
        <v>150</v>
      </c>
      <c r="I50" s="85">
        <v>150</v>
      </c>
      <c r="J50" s="85">
        <v>155</v>
      </c>
      <c r="K50" s="85">
        <v>0</v>
      </c>
      <c r="L50" s="85">
        <v>150</v>
      </c>
      <c r="M50" s="85">
        <v>0</v>
      </c>
      <c r="N50" s="85">
        <v>155</v>
      </c>
      <c r="O50" s="85">
        <v>0</v>
      </c>
      <c r="P50" s="85">
        <f t="shared" ref="P50:P51" si="20">SUM(D50,F50,H50,J50,L50,N50)</f>
        <v>920</v>
      </c>
      <c r="Q50" s="85">
        <f>D50+F50+H50+J50+L50+N50</f>
        <v>920</v>
      </c>
      <c r="R50" s="85">
        <f>E50+G50+I50+K50+M50+O50</f>
        <v>475</v>
      </c>
      <c r="S50" s="45">
        <f>D50+F50+H50</f>
        <v>460</v>
      </c>
      <c r="T50" s="45">
        <f>R50/S50</f>
        <v>1.0326086956521738</v>
      </c>
    </row>
    <row r="51" spans="2:20" x14ac:dyDescent="0.25">
      <c r="B51" s="182"/>
      <c r="C51" s="84" t="s">
        <v>170</v>
      </c>
      <c r="D51" s="85">
        <v>70</v>
      </c>
      <c r="E51" s="85">
        <v>70</v>
      </c>
      <c r="F51" s="85">
        <v>0</v>
      </c>
      <c r="G51" s="85">
        <v>0</v>
      </c>
      <c r="H51" s="85">
        <v>70</v>
      </c>
      <c r="I51" s="85">
        <v>70</v>
      </c>
      <c r="J51" s="85">
        <v>100</v>
      </c>
      <c r="K51" s="85">
        <v>0</v>
      </c>
      <c r="L51" s="85">
        <v>70</v>
      </c>
      <c r="M51" s="85">
        <v>0</v>
      </c>
      <c r="N51" s="85">
        <v>70</v>
      </c>
      <c r="O51" s="85">
        <v>0</v>
      </c>
      <c r="P51" s="85">
        <f t="shared" si="20"/>
        <v>380</v>
      </c>
      <c r="Q51" s="85">
        <f>D51+F51+H51+J51+L51+N51</f>
        <v>380</v>
      </c>
      <c r="R51" s="85">
        <f>E51+G51+I51+K51+M51+O51</f>
        <v>140</v>
      </c>
      <c r="S51" s="45">
        <f>D51+F51+H51</f>
        <v>140</v>
      </c>
      <c r="T51" s="45">
        <f>R51/S51</f>
        <v>1</v>
      </c>
    </row>
    <row r="52" spans="2:20" x14ac:dyDescent="0.25">
      <c r="B52" s="182"/>
      <c r="C52" s="83" t="s">
        <v>177</v>
      </c>
      <c r="D52" s="26">
        <v>0</v>
      </c>
      <c r="E52" s="26">
        <v>0</v>
      </c>
      <c r="F52" s="26">
        <v>0</v>
      </c>
      <c r="G52" s="26">
        <v>0</v>
      </c>
      <c r="H52" s="26">
        <v>0</v>
      </c>
      <c r="I52" s="26">
        <v>0</v>
      </c>
      <c r="J52" s="26">
        <v>0</v>
      </c>
      <c r="K52" s="26">
        <v>0</v>
      </c>
      <c r="L52" s="26">
        <v>0</v>
      </c>
      <c r="M52" s="26">
        <v>0</v>
      </c>
      <c r="N52" s="26">
        <v>0</v>
      </c>
      <c r="O52" s="26">
        <v>0</v>
      </c>
      <c r="P52" s="26"/>
      <c r="Q52" s="4">
        <f t="shared" si="18"/>
        <v>0</v>
      </c>
      <c r="R52" s="4">
        <f t="shared" si="19"/>
        <v>0</v>
      </c>
    </row>
    <row r="53" spans="2:20" ht="15.75" customHeight="1" x14ac:dyDescent="0.25">
      <c r="B53" s="182"/>
      <c r="C53" s="84" t="s">
        <v>184</v>
      </c>
      <c r="D53" s="85">
        <v>34</v>
      </c>
      <c r="E53" s="85">
        <v>34</v>
      </c>
      <c r="F53" s="85">
        <v>34</v>
      </c>
      <c r="G53" s="85">
        <v>34</v>
      </c>
      <c r="H53" s="85">
        <v>48</v>
      </c>
      <c r="I53" s="85">
        <v>0</v>
      </c>
      <c r="J53" s="85">
        <v>48</v>
      </c>
      <c r="K53" s="85">
        <v>0</v>
      </c>
      <c r="L53" s="85">
        <v>36</v>
      </c>
      <c r="M53" s="85">
        <v>0</v>
      </c>
      <c r="N53" s="85">
        <v>36</v>
      </c>
      <c r="O53" s="85">
        <v>0</v>
      </c>
      <c r="P53" s="85">
        <f t="shared" ref="P53" si="21">SUM(D53,F53,H53,J53,L53,N53)</f>
        <v>236</v>
      </c>
      <c r="Q53" s="85">
        <f>D53+F53+H53+J53+L53+N53</f>
        <v>236</v>
      </c>
      <c r="R53" s="85">
        <f>E53+G53+I53+K53+M53+O53</f>
        <v>68</v>
      </c>
      <c r="S53" s="45">
        <f>D53+F53+H53</f>
        <v>116</v>
      </c>
      <c r="T53" s="45">
        <f>R53/S53</f>
        <v>0.58620689655172409</v>
      </c>
    </row>
    <row r="54" spans="2:20" x14ac:dyDescent="0.25">
      <c r="B54" s="182"/>
      <c r="C54" s="83" t="s">
        <v>154</v>
      </c>
      <c r="D54" s="26">
        <v>0</v>
      </c>
      <c r="E54" s="26">
        <v>0</v>
      </c>
      <c r="F54" s="26">
        <v>0</v>
      </c>
      <c r="G54" s="26">
        <v>0</v>
      </c>
      <c r="H54" s="26">
        <v>0</v>
      </c>
      <c r="I54" s="26">
        <v>0</v>
      </c>
      <c r="J54" s="26">
        <v>0</v>
      </c>
      <c r="K54" s="26">
        <v>0</v>
      </c>
      <c r="L54" s="26">
        <v>0</v>
      </c>
      <c r="M54" s="26">
        <v>0</v>
      </c>
      <c r="N54" s="26">
        <v>0</v>
      </c>
      <c r="O54" s="26">
        <v>0</v>
      </c>
      <c r="P54" s="26"/>
      <c r="Q54" s="4">
        <f t="shared" si="18"/>
        <v>0</v>
      </c>
      <c r="R54" s="4">
        <f t="shared" si="19"/>
        <v>0</v>
      </c>
    </row>
    <row r="55" spans="2:20" x14ac:dyDescent="0.25">
      <c r="B55" s="183"/>
      <c r="C55" s="83" t="s">
        <v>178</v>
      </c>
      <c r="D55" s="26">
        <v>0</v>
      </c>
      <c r="E55" s="26">
        <v>0</v>
      </c>
      <c r="F55" s="26">
        <v>0</v>
      </c>
      <c r="G55" s="26">
        <v>0</v>
      </c>
      <c r="H55" s="26">
        <v>0</v>
      </c>
      <c r="I55" s="26">
        <v>0</v>
      </c>
      <c r="J55" s="26">
        <v>0</v>
      </c>
      <c r="K55" s="26">
        <v>0</v>
      </c>
      <c r="L55" s="26">
        <v>0</v>
      </c>
      <c r="M55" s="26">
        <v>0</v>
      </c>
      <c r="N55" s="26">
        <v>0</v>
      </c>
      <c r="O55" s="26">
        <v>0</v>
      </c>
      <c r="P55" s="26"/>
      <c r="Q55" s="4">
        <f t="shared" si="18"/>
        <v>0</v>
      </c>
      <c r="R55" s="4">
        <f t="shared" si="19"/>
        <v>0</v>
      </c>
    </row>
    <row r="56" spans="2:20" x14ac:dyDescent="0.25">
      <c r="B56" s="43"/>
      <c r="C56" s="43">
        <v>1</v>
      </c>
      <c r="D56" s="43">
        <v>1</v>
      </c>
      <c r="E56" s="43"/>
      <c r="F56" s="43">
        <v>1</v>
      </c>
      <c r="G56" s="43">
        <v>1</v>
      </c>
      <c r="H56" s="43"/>
      <c r="I56" s="43">
        <v>1</v>
      </c>
      <c r="J56" s="43">
        <v>1</v>
      </c>
      <c r="K56" s="43"/>
      <c r="L56" s="43">
        <v>1</v>
      </c>
      <c r="M56" s="43">
        <v>1</v>
      </c>
      <c r="N56" s="43"/>
      <c r="O56" s="43">
        <v>1</v>
      </c>
      <c r="P56" s="43">
        <v>1</v>
      </c>
      <c r="Q56" s="43"/>
      <c r="R56" s="43">
        <v>1</v>
      </c>
    </row>
  </sheetData>
  <mergeCells count="18">
    <mergeCell ref="P1:R1"/>
    <mergeCell ref="B4:B8"/>
    <mergeCell ref="B10:B16"/>
    <mergeCell ref="B1:C2"/>
    <mergeCell ref="D1:E1"/>
    <mergeCell ref="F1:G1"/>
    <mergeCell ref="H1:I1"/>
    <mergeCell ref="J1:K1"/>
    <mergeCell ref="L1:M1"/>
    <mergeCell ref="B9:C9"/>
    <mergeCell ref="B3:C3"/>
    <mergeCell ref="B17:C17"/>
    <mergeCell ref="B37:C37"/>
    <mergeCell ref="B43:C43"/>
    <mergeCell ref="B44:B55"/>
    <mergeCell ref="N1:O1"/>
    <mergeCell ref="B18:B36"/>
    <mergeCell ref="B38:B4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T56"/>
  <sheetViews>
    <sheetView topLeftCell="B34" zoomScale="70" zoomScaleNormal="70" workbookViewId="0">
      <selection activeCell="B1" sqref="B1:G36"/>
    </sheetView>
  </sheetViews>
  <sheetFormatPr baseColWidth="10" defaultRowHeight="15" x14ac:dyDescent="0.25"/>
  <cols>
    <col min="1" max="1" width="3.7109375" style="45" customWidth="1"/>
    <col min="2" max="2" width="8.7109375" style="47" customWidth="1"/>
    <col min="3" max="3" width="72.85546875" style="46" customWidth="1"/>
    <col min="4" max="18" width="13.7109375" style="3" customWidth="1"/>
    <col min="19" max="16384" width="11.42578125" style="45"/>
  </cols>
  <sheetData>
    <row r="1" spans="2:18" s="47" customFormat="1" ht="74.25" customHeight="1" thickBot="1" x14ac:dyDescent="0.3">
      <c r="B1" s="192" t="s">
        <v>186</v>
      </c>
      <c r="C1" s="193"/>
      <c r="D1" s="147" t="s">
        <v>8</v>
      </c>
      <c r="E1" s="148"/>
      <c r="F1" s="147" t="s">
        <v>9</v>
      </c>
      <c r="G1" s="148"/>
      <c r="H1" s="147" t="s">
        <v>10</v>
      </c>
      <c r="I1" s="148"/>
      <c r="J1" s="147" t="s">
        <v>11</v>
      </c>
      <c r="K1" s="148"/>
      <c r="L1" s="147" t="s">
        <v>12</v>
      </c>
      <c r="M1" s="148"/>
      <c r="N1" s="147" t="s">
        <v>13</v>
      </c>
      <c r="O1" s="148"/>
      <c r="P1" s="147" t="s">
        <v>14</v>
      </c>
      <c r="Q1" s="149"/>
      <c r="R1" s="148"/>
    </row>
    <row r="2" spans="2:18" s="47" customFormat="1" ht="74.25" customHeight="1" x14ac:dyDescent="0.25">
      <c r="B2" s="194"/>
      <c r="C2" s="195"/>
      <c r="D2" s="10" t="s">
        <v>39</v>
      </c>
      <c r="E2" s="11" t="s">
        <v>40</v>
      </c>
      <c r="F2" s="10" t="s">
        <v>39</v>
      </c>
      <c r="G2" s="11" t="s">
        <v>40</v>
      </c>
      <c r="H2" s="10" t="s">
        <v>39</v>
      </c>
      <c r="I2" s="11" t="s">
        <v>40</v>
      </c>
      <c r="J2" s="10" t="s">
        <v>39</v>
      </c>
      <c r="K2" s="11" t="s">
        <v>40</v>
      </c>
      <c r="L2" s="10" t="s">
        <v>39</v>
      </c>
      <c r="M2" s="11" t="s">
        <v>40</v>
      </c>
      <c r="N2" s="10" t="s">
        <v>39</v>
      </c>
      <c r="O2" s="11" t="s">
        <v>40</v>
      </c>
      <c r="P2" s="12" t="s">
        <v>41</v>
      </c>
      <c r="Q2" s="13" t="s">
        <v>42</v>
      </c>
      <c r="R2" s="11" t="s">
        <v>40</v>
      </c>
    </row>
    <row r="3" spans="2:18" s="133" customFormat="1" ht="34.5" customHeight="1" x14ac:dyDescent="0.25">
      <c r="B3" s="155" t="s">
        <v>124</v>
      </c>
      <c r="C3" s="161"/>
      <c r="D3" s="134">
        <f>SUM(D4,D5,D6,D7,D8)</f>
        <v>0</v>
      </c>
      <c r="E3" s="134">
        <f t="shared" ref="E3:O3" si="0">SUM(E4,E5,E6,E7,E8,E9,E10,E11,E12,E13,E14,E15)</f>
        <v>0</v>
      </c>
      <c r="F3" s="134">
        <f t="shared" si="0"/>
        <v>0</v>
      </c>
      <c r="G3" s="134">
        <f t="shared" si="0"/>
        <v>0</v>
      </c>
      <c r="H3" s="134">
        <f t="shared" si="0"/>
        <v>0</v>
      </c>
      <c r="I3" s="134">
        <f t="shared" si="0"/>
        <v>2</v>
      </c>
      <c r="J3" s="134">
        <f t="shared" si="0"/>
        <v>0</v>
      </c>
      <c r="K3" s="134">
        <f t="shared" si="0"/>
        <v>0</v>
      </c>
      <c r="L3" s="134">
        <f t="shared" si="0"/>
        <v>0</v>
      </c>
      <c r="M3" s="134">
        <f t="shared" si="0"/>
        <v>0</v>
      </c>
      <c r="N3" s="134">
        <f t="shared" si="0"/>
        <v>0</v>
      </c>
      <c r="O3" s="134">
        <f t="shared" si="0"/>
        <v>0</v>
      </c>
      <c r="P3" s="132">
        <f>SUM(P4,P5,P6,P7,P8)</f>
        <v>0</v>
      </c>
      <c r="Q3" s="132">
        <f t="shared" ref="Q3:R3" si="1">SUM(Q4,Q5,Q6,Q7,Q8)</f>
        <v>1</v>
      </c>
      <c r="R3" s="132">
        <f t="shared" si="1"/>
        <v>0</v>
      </c>
    </row>
    <row r="4" spans="2:18" x14ac:dyDescent="0.25">
      <c r="B4" s="189">
        <v>1</v>
      </c>
      <c r="C4" s="135" t="s">
        <v>167</v>
      </c>
      <c r="D4" s="136">
        <v>0</v>
      </c>
      <c r="E4" s="136">
        <v>0</v>
      </c>
      <c r="F4" s="136">
        <v>0</v>
      </c>
      <c r="G4" s="136">
        <v>0</v>
      </c>
      <c r="H4" s="136">
        <v>0</v>
      </c>
      <c r="I4" s="136">
        <v>0</v>
      </c>
      <c r="J4" s="4">
        <v>0</v>
      </c>
      <c r="K4" s="4">
        <v>0</v>
      </c>
      <c r="L4" s="4">
        <v>0</v>
      </c>
      <c r="M4" s="4">
        <v>0</v>
      </c>
      <c r="N4" s="4">
        <v>0</v>
      </c>
      <c r="O4" s="4">
        <v>0</v>
      </c>
      <c r="P4" s="4"/>
      <c r="Q4" s="101">
        <f>SUM(O4,M4,K4,I4,G4,E4)</f>
        <v>0</v>
      </c>
      <c r="R4" s="102">
        <f>(SUM(P4,N4,L4,J4,H4,F4))</f>
        <v>0</v>
      </c>
    </row>
    <row r="5" spans="2:18" x14ac:dyDescent="0.25">
      <c r="B5" s="190"/>
      <c r="C5" s="135" t="s">
        <v>125</v>
      </c>
      <c r="D5" s="136">
        <v>0</v>
      </c>
      <c r="E5" s="136">
        <v>0</v>
      </c>
      <c r="F5" s="136">
        <v>0</v>
      </c>
      <c r="G5" s="136">
        <v>0</v>
      </c>
      <c r="H5" s="136">
        <v>0</v>
      </c>
      <c r="I5" s="136">
        <v>0</v>
      </c>
      <c r="J5" s="4">
        <v>0</v>
      </c>
      <c r="K5" s="4">
        <v>0</v>
      </c>
      <c r="L5" s="4">
        <v>0</v>
      </c>
      <c r="M5" s="4">
        <v>0</v>
      </c>
      <c r="N5" s="4">
        <v>0</v>
      </c>
      <c r="O5" s="4">
        <v>0</v>
      </c>
      <c r="P5" s="4"/>
      <c r="Q5" s="101">
        <f t="shared" ref="Q5:Q8" si="2">SUM(O5,M5,K5,I5,G5,E5)</f>
        <v>0</v>
      </c>
      <c r="R5" s="102">
        <f t="shared" ref="R5:R8" si="3">(SUM(P5,N5,L5,J5,H5,F5))</f>
        <v>0</v>
      </c>
    </row>
    <row r="6" spans="2:18" x14ac:dyDescent="0.25">
      <c r="B6" s="190"/>
      <c r="C6" s="135" t="s">
        <v>126</v>
      </c>
      <c r="D6" s="136">
        <v>0</v>
      </c>
      <c r="E6" s="136">
        <v>0</v>
      </c>
      <c r="F6" s="136">
        <v>0</v>
      </c>
      <c r="G6" s="136">
        <v>0</v>
      </c>
      <c r="H6" s="136">
        <v>0</v>
      </c>
      <c r="I6" s="136">
        <v>0</v>
      </c>
      <c r="J6" s="4">
        <v>0</v>
      </c>
      <c r="K6" s="4">
        <v>0</v>
      </c>
      <c r="L6" s="4">
        <v>0</v>
      </c>
      <c r="M6" s="4">
        <v>0</v>
      </c>
      <c r="N6" s="4">
        <v>0</v>
      </c>
      <c r="O6" s="4">
        <v>0</v>
      </c>
      <c r="P6" s="4"/>
      <c r="Q6" s="101">
        <f t="shared" si="2"/>
        <v>0</v>
      </c>
      <c r="R6" s="102">
        <f t="shared" si="3"/>
        <v>0</v>
      </c>
    </row>
    <row r="7" spans="2:18" x14ac:dyDescent="0.25">
      <c r="B7" s="190"/>
      <c r="C7" s="135" t="s">
        <v>127</v>
      </c>
      <c r="D7" s="136">
        <v>0</v>
      </c>
      <c r="E7" s="136">
        <v>0</v>
      </c>
      <c r="F7" s="136">
        <v>0</v>
      </c>
      <c r="G7" s="136">
        <v>0</v>
      </c>
      <c r="H7" s="136">
        <v>0</v>
      </c>
      <c r="I7" s="136">
        <v>0</v>
      </c>
      <c r="J7" s="4">
        <v>0</v>
      </c>
      <c r="K7" s="4">
        <v>0</v>
      </c>
      <c r="L7" s="4">
        <v>0</v>
      </c>
      <c r="M7" s="4">
        <v>0</v>
      </c>
      <c r="N7" s="4">
        <v>0</v>
      </c>
      <c r="O7" s="4">
        <v>0</v>
      </c>
      <c r="P7" s="4"/>
      <c r="Q7" s="101">
        <f t="shared" si="2"/>
        <v>0</v>
      </c>
      <c r="R7" s="102">
        <f t="shared" si="3"/>
        <v>0</v>
      </c>
    </row>
    <row r="8" spans="2:18" x14ac:dyDescent="0.25">
      <c r="B8" s="191"/>
      <c r="C8" s="137" t="s">
        <v>128</v>
      </c>
      <c r="D8" s="136">
        <v>0</v>
      </c>
      <c r="E8" s="136">
        <v>0</v>
      </c>
      <c r="F8" s="136">
        <v>0</v>
      </c>
      <c r="G8" s="136">
        <v>0</v>
      </c>
      <c r="H8" s="136">
        <v>0</v>
      </c>
      <c r="I8" s="138">
        <v>1</v>
      </c>
      <c r="J8" s="4">
        <v>0</v>
      </c>
      <c r="K8" s="4">
        <v>0</v>
      </c>
      <c r="L8" s="4">
        <v>0</v>
      </c>
      <c r="M8" s="4">
        <v>0</v>
      </c>
      <c r="N8" s="4">
        <v>0</v>
      </c>
      <c r="O8" s="4">
        <v>0</v>
      </c>
      <c r="P8" s="4"/>
      <c r="Q8" s="101">
        <f t="shared" si="2"/>
        <v>1</v>
      </c>
      <c r="R8" s="102">
        <f t="shared" si="3"/>
        <v>0</v>
      </c>
    </row>
    <row r="9" spans="2:18" s="133" customFormat="1" ht="34.5" customHeight="1" x14ac:dyDescent="0.25">
      <c r="B9" s="155" t="s">
        <v>83</v>
      </c>
      <c r="C9" s="161"/>
      <c r="D9" s="132">
        <f>SUM(D10,D11,D12,D13,D14,D15,D16)</f>
        <v>0</v>
      </c>
      <c r="E9" s="132">
        <f t="shared" ref="E9:O9" si="4">SUM(E10,E11,E12,E13,E14)</f>
        <v>0</v>
      </c>
      <c r="F9" s="132">
        <f t="shared" si="4"/>
        <v>0</v>
      </c>
      <c r="G9" s="132">
        <f t="shared" si="4"/>
        <v>0</v>
      </c>
      <c r="H9" s="132">
        <f t="shared" si="4"/>
        <v>0</v>
      </c>
      <c r="I9" s="132">
        <f t="shared" si="4"/>
        <v>0</v>
      </c>
      <c r="J9" s="132">
        <f t="shared" si="4"/>
        <v>0</v>
      </c>
      <c r="K9" s="132">
        <f t="shared" si="4"/>
        <v>0</v>
      </c>
      <c r="L9" s="132">
        <f t="shared" si="4"/>
        <v>0</v>
      </c>
      <c r="M9" s="132">
        <f t="shared" si="4"/>
        <v>0</v>
      </c>
      <c r="N9" s="132">
        <f t="shared" si="4"/>
        <v>0</v>
      </c>
      <c r="O9" s="132">
        <f t="shared" si="4"/>
        <v>0</v>
      </c>
      <c r="P9" s="132">
        <f>SUM(P10,P11,P12,P13,P14)</f>
        <v>0</v>
      </c>
      <c r="Q9" s="132">
        <f t="shared" ref="Q9:R9" si="5">SUM(Q10,Q11,Q12,Q13,Q14)</f>
        <v>0</v>
      </c>
      <c r="R9" s="132">
        <f t="shared" si="5"/>
        <v>0</v>
      </c>
    </row>
    <row r="10" spans="2:18" x14ac:dyDescent="0.25">
      <c r="B10" s="189">
        <v>2</v>
      </c>
      <c r="C10" s="135" t="s">
        <v>130</v>
      </c>
      <c r="D10" s="136">
        <v>0</v>
      </c>
      <c r="E10" s="136">
        <v>0</v>
      </c>
      <c r="F10" s="136">
        <v>0</v>
      </c>
      <c r="G10" s="136">
        <v>0</v>
      </c>
      <c r="H10" s="136">
        <v>0</v>
      </c>
      <c r="I10" s="136">
        <v>0</v>
      </c>
      <c r="J10" s="4">
        <v>0</v>
      </c>
      <c r="K10" s="4">
        <v>0</v>
      </c>
      <c r="L10" s="4">
        <v>0</v>
      </c>
      <c r="M10" s="4">
        <v>0</v>
      </c>
      <c r="N10" s="4">
        <v>0</v>
      </c>
      <c r="O10" s="4">
        <v>0</v>
      </c>
      <c r="P10" s="4"/>
      <c r="Q10" s="101">
        <f>SUM(O10,M10,K10,I10,G10,E10)</f>
        <v>0</v>
      </c>
      <c r="R10" s="102">
        <f>(SUM(P10,N10,L10,J10,H10,F10))</f>
        <v>0</v>
      </c>
    </row>
    <row r="11" spans="2:18" x14ac:dyDescent="0.25">
      <c r="B11" s="190"/>
      <c r="C11" s="135" t="s">
        <v>131</v>
      </c>
      <c r="D11" s="136">
        <v>0</v>
      </c>
      <c r="E11" s="136">
        <v>0</v>
      </c>
      <c r="F11" s="136">
        <v>0</v>
      </c>
      <c r="G11" s="136">
        <v>0</v>
      </c>
      <c r="H11" s="136">
        <v>0</v>
      </c>
      <c r="I11" s="136">
        <v>0</v>
      </c>
      <c r="J11" s="4">
        <v>0</v>
      </c>
      <c r="K11" s="4">
        <v>0</v>
      </c>
      <c r="L11" s="4">
        <v>0</v>
      </c>
      <c r="M11" s="4">
        <v>0</v>
      </c>
      <c r="N11" s="4">
        <v>0</v>
      </c>
      <c r="O11" s="4">
        <v>0</v>
      </c>
      <c r="P11" s="4"/>
      <c r="Q11" s="101">
        <f t="shared" ref="Q11:Q14" si="6">SUM(O11,M11,K11,I11,G11,E11)</f>
        <v>0</v>
      </c>
      <c r="R11" s="102">
        <f t="shared" ref="R11:R14" si="7">(SUM(P11,N11,L11,J11,H11,F11))</f>
        <v>0</v>
      </c>
    </row>
    <row r="12" spans="2:18" x14ac:dyDescent="0.25">
      <c r="B12" s="190"/>
      <c r="C12" s="135" t="s">
        <v>132</v>
      </c>
      <c r="D12" s="136">
        <v>0</v>
      </c>
      <c r="E12" s="136">
        <v>0</v>
      </c>
      <c r="F12" s="136">
        <v>0</v>
      </c>
      <c r="G12" s="136">
        <v>0</v>
      </c>
      <c r="H12" s="136">
        <v>0</v>
      </c>
      <c r="I12" s="136">
        <v>0</v>
      </c>
      <c r="J12" s="4">
        <v>0</v>
      </c>
      <c r="K12" s="4">
        <v>0</v>
      </c>
      <c r="L12" s="4">
        <v>0</v>
      </c>
      <c r="M12" s="4">
        <v>0</v>
      </c>
      <c r="N12" s="4">
        <v>0</v>
      </c>
      <c r="O12" s="4">
        <v>0</v>
      </c>
      <c r="P12" s="4"/>
      <c r="Q12" s="101">
        <f t="shared" si="6"/>
        <v>0</v>
      </c>
      <c r="R12" s="102">
        <f t="shared" si="7"/>
        <v>0</v>
      </c>
    </row>
    <row r="13" spans="2:18" x14ac:dyDescent="0.25">
      <c r="B13" s="190"/>
      <c r="C13" s="135" t="s">
        <v>133</v>
      </c>
      <c r="D13" s="136">
        <v>0</v>
      </c>
      <c r="E13" s="136">
        <v>0</v>
      </c>
      <c r="F13" s="136">
        <v>0</v>
      </c>
      <c r="G13" s="136">
        <v>0</v>
      </c>
      <c r="H13" s="136">
        <v>0</v>
      </c>
      <c r="I13" s="136">
        <v>0</v>
      </c>
      <c r="J13" s="4">
        <v>0</v>
      </c>
      <c r="K13" s="4">
        <v>0</v>
      </c>
      <c r="L13" s="4">
        <v>0</v>
      </c>
      <c r="M13" s="4">
        <v>0</v>
      </c>
      <c r="N13" s="4">
        <v>0</v>
      </c>
      <c r="O13" s="4">
        <v>0</v>
      </c>
      <c r="P13" s="27"/>
      <c r="Q13" s="101">
        <f t="shared" si="6"/>
        <v>0</v>
      </c>
      <c r="R13" s="102">
        <f t="shared" si="7"/>
        <v>0</v>
      </c>
    </row>
    <row r="14" spans="2:18" x14ac:dyDescent="0.25">
      <c r="B14" s="190"/>
      <c r="C14" s="135" t="s">
        <v>134</v>
      </c>
      <c r="D14" s="136">
        <v>0</v>
      </c>
      <c r="E14" s="136">
        <v>0</v>
      </c>
      <c r="F14" s="136">
        <v>0</v>
      </c>
      <c r="G14" s="136">
        <v>0</v>
      </c>
      <c r="H14" s="136">
        <v>0</v>
      </c>
      <c r="I14" s="136">
        <v>0</v>
      </c>
      <c r="J14" s="4">
        <v>0</v>
      </c>
      <c r="K14" s="4">
        <v>0</v>
      </c>
      <c r="L14" s="4">
        <v>0</v>
      </c>
      <c r="M14" s="4">
        <v>0</v>
      </c>
      <c r="N14" s="4">
        <v>0</v>
      </c>
      <c r="O14" s="4">
        <v>0</v>
      </c>
      <c r="P14" s="4"/>
      <c r="Q14" s="101">
        <f t="shared" si="6"/>
        <v>0</v>
      </c>
      <c r="R14" s="102">
        <f t="shared" si="7"/>
        <v>0</v>
      </c>
    </row>
    <row r="15" spans="2:18" x14ac:dyDescent="0.25">
      <c r="B15" s="190"/>
      <c r="C15" s="137" t="s">
        <v>135</v>
      </c>
      <c r="D15" s="136">
        <v>0</v>
      </c>
      <c r="E15" s="136">
        <v>0</v>
      </c>
      <c r="F15" s="136">
        <v>0</v>
      </c>
      <c r="G15" s="136">
        <v>0</v>
      </c>
      <c r="H15" s="136">
        <v>0</v>
      </c>
      <c r="I15" s="138">
        <v>1</v>
      </c>
      <c r="J15" s="4">
        <v>0</v>
      </c>
      <c r="K15" s="4">
        <v>0</v>
      </c>
      <c r="L15" s="4">
        <v>0</v>
      </c>
      <c r="M15" s="4">
        <v>0</v>
      </c>
      <c r="N15" s="4">
        <v>0</v>
      </c>
      <c r="O15" s="4">
        <v>0</v>
      </c>
      <c r="P15" s="27"/>
      <c r="Q15" s="101">
        <f>SUM(O15,M15,K15,I15,G15,E15)</f>
        <v>1</v>
      </c>
      <c r="R15" s="102">
        <f>(SUM(P15,N15,L15,J15,H15,F15))</f>
        <v>0</v>
      </c>
    </row>
    <row r="16" spans="2:18" x14ac:dyDescent="0.25">
      <c r="B16" s="191"/>
      <c r="C16" s="137" t="s">
        <v>136</v>
      </c>
      <c r="D16" s="136">
        <v>0</v>
      </c>
      <c r="E16" s="136">
        <v>0</v>
      </c>
      <c r="F16" s="136">
        <v>0</v>
      </c>
      <c r="G16" s="138">
        <v>2</v>
      </c>
      <c r="H16" s="136">
        <v>0</v>
      </c>
      <c r="I16" s="138">
        <v>1</v>
      </c>
      <c r="J16" s="4">
        <v>0</v>
      </c>
      <c r="K16" s="4">
        <v>0</v>
      </c>
      <c r="L16" s="4">
        <v>0</v>
      </c>
      <c r="M16" s="4">
        <v>0</v>
      </c>
      <c r="N16" s="4">
        <v>0</v>
      </c>
      <c r="O16" s="4">
        <v>0</v>
      </c>
      <c r="P16" s="27"/>
      <c r="Q16" s="101">
        <f t="shared" ref="Q16" si="8">SUM(O16,M16,K16,I16,G16,E16)</f>
        <v>3</v>
      </c>
      <c r="R16" s="102">
        <f t="shared" ref="R16" si="9">(SUM(P16,N16,L16,J16,H16,F16))</f>
        <v>0</v>
      </c>
    </row>
    <row r="17" spans="2:18" s="133" customFormat="1" ht="34.5" customHeight="1" x14ac:dyDescent="0.25">
      <c r="B17" s="155" t="s">
        <v>120</v>
      </c>
      <c r="C17" s="161"/>
      <c r="D17" s="134">
        <f>SUM(D18,D19,D20,D21,D22,D23,D24,D25,D26,D27,D28,D29,D30,D31,D32,D33,D34,D35,D36)</f>
        <v>25</v>
      </c>
      <c r="E17" s="134">
        <f t="shared" ref="E17:O17" si="10">SUM(E18,E19,E20,E21,E22,E23,E24,E25,E26,E27,E28,E29)</f>
        <v>48</v>
      </c>
      <c r="F17" s="134">
        <f t="shared" si="10"/>
        <v>18</v>
      </c>
      <c r="G17" s="134">
        <f t="shared" si="10"/>
        <v>32</v>
      </c>
      <c r="H17" s="134">
        <f t="shared" si="10"/>
        <v>20</v>
      </c>
      <c r="I17" s="134">
        <f t="shared" si="10"/>
        <v>42</v>
      </c>
      <c r="J17" s="134">
        <f t="shared" si="10"/>
        <v>21</v>
      </c>
      <c r="K17" s="134">
        <f t="shared" si="10"/>
        <v>0</v>
      </c>
      <c r="L17" s="134">
        <f t="shared" si="10"/>
        <v>20</v>
      </c>
      <c r="M17" s="134">
        <f t="shared" si="10"/>
        <v>0</v>
      </c>
      <c r="N17" s="134">
        <f t="shared" si="10"/>
        <v>17</v>
      </c>
      <c r="O17" s="134">
        <f t="shared" si="10"/>
        <v>0</v>
      </c>
      <c r="P17" s="132">
        <f>SUM(P18,P19,P20,P21,P22)</f>
        <v>0</v>
      </c>
      <c r="Q17" s="132">
        <f t="shared" ref="Q17:R17" si="11">SUM(Q18,Q19,Q20,Q21,Q22)</f>
        <v>17</v>
      </c>
      <c r="R17" s="132">
        <f t="shared" si="11"/>
        <v>8</v>
      </c>
    </row>
    <row r="18" spans="2:18" x14ac:dyDescent="0.25">
      <c r="B18" s="189">
        <v>3</v>
      </c>
      <c r="C18" s="139" t="s">
        <v>137</v>
      </c>
      <c r="D18" s="140">
        <v>0</v>
      </c>
      <c r="E18" s="140">
        <v>0</v>
      </c>
      <c r="F18" s="140">
        <v>0</v>
      </c>
      <c r="G18" s="140">
        <v>0</v>
      </c>
      <c r="H18" s="140">
        <v>0</v>
      </c>
      <c r="I18" s="140">
        <v>0</v>
      </c>
      <c r="J18" s="140">
        <v>0</v>
      </c>
      <c r="K18" s="140">
        <v>0</v>
      </c>
      <c r="L18" s="140">
        <v>0</v>
      </c>
      <c r="M18" s="140">
        <v>0</v>
      </c>
      <c r="N18" s="140">
        <v>0</v>
      </c>
      <c r="O18" s="140">
        <v>0</v>
      </c>
      <c r="P18" s="27"/>
      <c r="Q18" s="101">
        <f>SUM(O18,M18,K18,I18,G18,E18)</f>
        <v>0</v>
      </c>
      <c r="R18" s="102">
        <f>(SUM(P18,N18,L18,J18,H18,F18))</f>
        <v>0</v>
      </c>
    </row>
    <row r="19" spans="2:18" x14ac:dyDescent="0.25">
      <c r="B19" s="190"/>
      <c r="C19" s="139" t="s">
        <v>138</v>
      </c>
      <c r="D19" s="140">
        <v>0</v>
      </c>
      <c r="E19" s="140">
        <v>0</v>
      </c>
      <c r="F19" s="140">
        <v>0</v>
      </c>
      <c r="G19" s="140">
        <v>0</v>
      </c>
      <c r="H19" s="140">
        <v>0</v>
      </c>
      <c r="I19" s="140">
        <v>0</v>
      </c>
      <c r="J19" s="140">
        <v>0</v>
      </c>
      <c r="K19" s="140">
        <v>0</v>
      </c>
      <c r="L19" s="140">
        <v>0</v>
      </c>
      <c r="M19" s="140">
        <v>0</v>
      </c>
      <c r="N19" s="140">
        <v>0</v>
      </c>
      <c r="O19" s="140">
        <v>0</v>
      </c>
      <c r="P19" s="39"/>
      <c r="Q19" s="101">
        <f t="shared" ref="Q19:Q22" si="12">SUM(O19,M19,K19,I19,G19,E19)</f>
        <v>0</v>
      </c>
      <c r="R19" s="102">
        <f t="shared" ref="R19:R22" si="13">(SUM(P19,N19,L19,J19,H19,F19))</f>
        <v>0</v>
      </c>
    </row>
    <row r="20" spans="2:18" x14ac:dyDescent="0.25">
      <c r="B20" s="190"/>
      <c r="C20" s="139" t="s">
        <v>129</v>
      </c>
      <c r="D20" s="140">
        <v>0</v>
      </c>
      <c r="E20" s="140">
        <v>0</v>
      </c>
      <c r="F20" s="140">
        <v>0</v>
      </c>
      <c r="G20" s="140">
        <v>0</v>
      </c>
      <c r="H20" s="140">
        <v>0</v>
      </c>
      <c r="I20" s="140">
        <v>0</v>
      </c>
      <c r="J20" s="140">
        <v>0</v>
      </c>
      <c r="K20" s="140">
        <v>0</v>
      </c>
      <c r="L20" s="140">
        <v>0</v>
      </c>
      <c r="M20" s="140">
        <v>0</v>
      </c>
      <c r="N20" s="140">
        <v>0</v>
      </c>
      <c r="O20" s="140">
        <v>0</v>
      </c>
      <c r="P20" s="4"/>
      <c r="Q20" s="101">
        <f t="shared" si="12"/>
        <v>0</v>
      </c>
      <c r="R20" s="102">
        <f t="shared" si="13"/>
        <v>0</v>
      </c>
    </row>
    <row r="21" spans="2:18" x14ac:dyDescent="0.25">
      <c r="B21" s="190"/>
      <c r="C21" s="137" t="s">
        <v>139</v>
      </c>
      <c r="D21" s="138">
        <v>1</v>
      </c>
      <c r="E21" s="138">
        <v>3</v>
      </c>
      <c r="F21" s="138">
        <v>1</v>
      </c>
      <c r="G21" s="138">
        <v>5</v>
      </c>
      <c r="H21" s="138">
        <v>1</v>
      </c>
      <c r="I21" s="138">
        <v>6</v>
      </c>
      <c r="J21" s="138">
        <v>1</v>
      </c>
      <c r="K21" s="138">
        <v>0</v>
      </c>
      <c r="L21" s="138">
        <v>1</v>
      </c>
      <c r="M21" s="138">
        <v>0</v>
      </c>
      <c r="N21" s="138">
        <v>1</v>
      </c>
      <c r="O21" s="138">
        <v>0</v>
      </c>
      <c r="P21" s="4"/>
      <c r="Q21" s="101">
        <f t="shared" si="12"/>
        <v>14</v>
      </c>
      <c r="R21" s="102">
        <f t="shared" si="13"/>
        <v>5</v>
      </c>
    </row>
    <row r="22" spans="2:18" ht="14.25" customHeight="1" x14ac:dyDescent="0.25">
      <c r="B22" s="190"/>
      <c r="C22" s="137" t="s">
        <v>140</v>
      </c>
      <c r="D22" s="138">
        <v>0</v>
      </c>
      <c r="E22" s="138">
        <v>0</v>
      </c>
      <c r="F22" s="138">
        <v>0</v>
      </c>
      <c r="G22" s="138">
        <v>0</v>
      </c>
      <c r="H22" s="138">
        <v>1</v>
      </c>
      <c r="I22" s="138">
        <v>3</v>
      </c>
      <c r="J22" s="138">
        <v>1</v>
      </c>
      <c r="K22" s="138">
        <v>0</v>
      </c>
      <c r="L22" s="138">
        <v>1</v>
      </c>
      <c r="M22" s="138">
        <v>0</v>
      </c>
      <c r="N22" s="138">
        <v>0</v>
      </c>
      <c r="O22" s="138">
        <v>0</v>
      </c>
      <c r="P22" s="4"/>
      <c r="Q22" s="101">
        <f t="shared" si="12"/>
        <v>3</v>
      </c>
      <c r="R22" s="102">
        <f t="shared" si="13"/>
        <v>3</v>
      </c>
    </row>
    <row r="23" spans="2:18" x14ac:dyDescent="0.25">
      <c r="B23" s="190"/>
      <c r="C23" s="137" t="s">
        <v>141</v>
      </c>
      <c r="D23" s="138">
        <v>1</v>
      </c>
      <c r="E23" s="138">
        <v>1</v>
      </c>
      <c r="F23" s="138">
        <v>0</v>
      </c>
      <c r="G23" s="138">
        <v>0</v>
      </c>
      <c r="H23" s="138">
        <v>1</v>
      </c>
      <c r="I23" s="138">
        <v>2</v>
      </c>
      <c r="J23" s="138">
        <v>1</v>
      </c>
      <c r="K23" s="138">
        <v>0</v>
      </c>
      <c r="L23" s="138">
        <v>1</v>
      </c>
      <c r="M23" s="138">
        <v>0</v>
      </c>
      <c r="N23" s="138">
        <v>0</v>
      </c>
      <c r="O23" s="138">
        <v>0</v>
      </c>
      <c r="P23" s="4"/>
      <c r="Q23" s="101">
        <f>SUM(O23,M23,K23,I23,G23,E23)</f>
        <v>3</v>
      </c>
      <c r="R23" s="102">
        <f>(SUM(P23,N23,L23,J23,H23,F23))</f>
        <v>3</v>
      </c>
    </row>
    <row r="24" spans="2:18" x14ac:dyDescent="0.25">
      <c r="B24" s="190"/>
      <c r="C24" s="137" t="s">
        <v>142</v>
      </c>
      <c r="D24" s="138">
        <v>0</v>
      </c>
      <c r="E24" s="138">
        <v>0</v>
      </c>
      <c r="F24" s="138">
        <v>0</v>
      </c>
      <c r="G24" s="138">
        <v>0</v>
      </c>
      <c r="H24" s="138">
        <v>0</v>
      </c>
      <c r="I24" s="138">
        <v>0</v>
      </c>
      <c r="J24" s="138">
        <v>0</v>
      </c>
      <c r="K24" s="138">
        <v>0</v>
      </c>
      <c r="L24" s="138">
        <v>0</v>
      </c>
      <c r="M24" s="138">
        <v>0</v>
      </c>
      <c r="N24" s="138">
        <v>0</v>
      </c>
      <c r="O24" s="138">
        <v>0</v>
      </c>
      <c r="P24" s="4"/>
      <c r="Q24" s="101">
        <f t="shared" ref="Q24:Q30" si="14">SUM(O24,M24,K24,I24,G24,E24)</f>
        <v>0</v>
      </c>
      <c r="R24" s="102">
        <f t="shared" ref="R24:R30" si="15">(SUM(P24,N24,L24,J24,H24,F24))</f>
        <v>0</v>
      </c>
    </row>
    <row r="25" spans="2:18" x14ac:dyDescent="0.25">
      <c r="B25" s="190"/>
      <c r="C25" s="137" t="s">
        <v>143</v>
      </c>
      <c r="D25" s="138">
        <v>0</v>
      </c>
      <c r="E25" s="138">
        <v>0</v>
      </c>
      <c r="F25" s="138">
        <v>0</v>
      </c>
      <c r="G25" s="138">
        <v>0</v>
      </c>
      <c r="H25" s="138">
        <v>0</v>
      </c>
      <c r="I25" s="138">
        <v>0</v>
      </c>
      <c r="J25" s="138">
        <v>0</v>
      </c>
      <c r="K25" s="138">
        <v>0</v>
      </c>
      <c r="L25" s="138">
        <v>0</v>
      </c>
      <c r="M25" s="138">
        <v>0</v>
      </c>
      <c r="N25" s="138">
        <v>0</v>
      </c>
      <c r="O25" s="138">
        <v>0</v>
      </c>
      <c r="P25" s="4"/>
      <c r="Q25" s="101">
        <f t="shared" si="14"/>
        <v>0</v>
      </c>
      <c r="R25" s="102">
        <f t="shared" si="15"/>
        <v>0</v>
      </c>
    </row>
    <row r="26" spans="2:18" x14ac:dyDescent="0.25">
      <c r="B26" s="190"/>
      <c r="C26" s="137" t="s">
        <v>144</v>
      </c>
      <c r="D26" s="138">
        <v>15</v>
      </c>
      <c r="E26" s="138">
        <v>40</v>
      </c>
      <c r="F26" s="138">
        <v>15</v>
      </c>
      <c r="G26" s="138">
        <v>23</v>
      </c>
      <c r="H26" s="138">
        <v>15</v>
      </c>
      <c r="I26" s="138">
        <v>31</v>
      </c>
      <c r="J26" s="138">
        <v>15</v>
      </c>
      <c r="K26" s="138">
        <v>0</v>
      </c>
      <c r="L26" s="138">
        <v>15</v>
      </c>
      <c r="M26" s="138">
        <v>0</v>
      </c>
      <c r="N26" s="138">
        <v>15</v>
      </c>
      <c r="O26" s="138">
        <v>0</v>
      </c>
      <c r="P26" s="4"/>
      <c r="Q26" s="101">
        <f t="shared" si="14"/>
        <v>94</v>
      </c>
      <c r="R26" s="102">
        <f t="shared" si="15"/>
        <v>75</v>
      </c>
    </row>
    <row r="27" spans="2:18" x14ac:dyDescent="0.25">
      <c r="B27" s="190"/>
      <c r="C27" s="137" t="s">
        <v>145</v>
      </c>
      <c r="D27" s="138">
        <v>1</v>
      </c>
      <c r="E27" s="138">
        <v>3</v>
      </c>
      <c r="F27" s="138">
        <v>1</v>
      </c>
      <c r="G27" s="138">
        <v>4</v>
      </c>
      <c r="H27" s="138">
        <v>1</v>
      </c>
      <c r="I27" s="138">
        <v>0</v>
      </c>
      <c r="J27" s="138">
        <v>1</v>
      </c>
      <c r="K27" s="138">
        <v>0</v>
      </c>
      <c r="L27" s="138">
        <v>1</v>
      </c>
      <c r="M27" s="138">
        <v>0</v>
      </c>
      <c r="N27" s="138">
        <v>1</v>
      </c>
      <c r="O27" s="138">
        <v>0</v>
      </c>
      <c r="P27" s="4"/>
      <c r="Q27" s="101">
        <f t="shared" si="14"/>
        <v>7</v>
      </c>
      <c r="R27" s="102">
        <f t="shared" si="15"/>
        <v>5</v>
      </c>
    </row>
    <row r="28" spans="2:18" x14ac:dyDescent="0.25">
      <c r="B28" s="190"/>
      <c r="C28" s="137" t="s">
        <v>147</v>
      </c>
      <c r="D28" s="138">
        <v>1</v>
      </c>
      <c r="E28" s="138">
        <v>0</v>
      </c>
      <c r="F28" s="138">
        <v>1</v>
      </c>
      <c r="G28" s="138">
        <v>0</v>
      </c>
      <c r="H28" s="138">
        <v>1</v>
      </c>
      <c r="I28" s="138">
        <v>0</v>
      </c>
      <c r="J28" s="138">
        <v>1</v>
      </c>
      <c r="K28" s="138">
        <v>0</v>
      </c>
      <c r="L28" s="138">
        <v>1</v>
      </c>
      <c r="M28" s="138">
        <v>0</v>
      </c>
      <c r="N28" s="138">
        <v>0</v>
      </c>
      <c r="O28" s="138">
        <v>0</v>
      </c>
      <c r="P28" s="4"/>
      <c r="Q28" s="101">
        <f t="shared" si="14"/>
        <v>0</v>
      </c>
      <c r="R28" s="102">
        <f t="shared" si="15"/>
        <v>4</v>
      </c>
    </row>
    <row r="29" spans="2:18" x14ac:dyDescent="0.25">
      <c r="B29" s="190"/>
      <c r="C29" s="137" t="s">
        <v>148</v>
      </c>
      <c r="D29" s="138">
        <v>1</v>
      </c>
      <c r="E29" s="138">
        <v>1</v>
      </c>
      <c r="F29" s="138">
        <v>0</v>
      </c>
      <c r="G29" s="138">
        <v>0</v>
      </c>
      <c r="H29" s="138">
        <v>0</v>
      </c>
      <c r="I29" s="138">
        <v>0</v>
      </c>
      <c r="J29" s="138">
        <v>1</v>
      </c>
      <c r="K29" s="138">
        <v>0</v>
      </c>
      <c r="L29" s="138">
        <v>0</v>
      </c>
      <c r="M29" s="138">
        <v>0</v>
      </c>
      <c r="N29" s="138">
        <v>0</v>
      </c>
      <c r="O29" s="138">
        <v>0</v>
      </c>
      <c r="P29" s="4"/>
      <c r="Q29" s="101">
        <f t="shared" si="14"/>
        <v>1</v>
      </c>
      <c r="R29" s="102">
        <f t="shared" si="15"/>
        <v>1</v>
      </c>
    </row>
    <row r="30" spans="2:18" x14ac:dyDescent="0.25">
      <c r="B30" s="190"/>
      <c r="C30" s="137" t="s">
        <v>149</v>
      </c>
      <c r="D30" s="138">
        <v>1</v>
      </c>
      <c r="E30" s="138">
        <v>1</v>
      </c>
      <c r="F30" s="138">
        <v>0</v>
      </c>
      <c r="G30" s="138">
        <v>0</v>
      </c>
      <c r="H30" s="138">
        <v>1</v>
      </c>
      <c r="I30" s="138">
        <v>0</v>
      </c>
      <c r="J30" s="138">
        <v>0</v>
      </c>
      <c r="K30" s="138">
        <v>0</v>
      </c>
      <c r="L30" s="138">
        <v>1</v>
      </c>
      <c r="M30" s="138">
        <v>0</v>
      </c>
      <c r="N30" s="138">
        <v>1</v>
      </c>
      <c r="O30" s="138">
        <v>0</v>
      </c>
      <c r="P30" s="4"/>
      <c r="Q30" s="101">
        <f t="shared" si="14"/>
        <v>1</v>
      </c>
      <c r="R30" s="102">
        <f t="shared" si="15"/>
        <v>3</v>
      </c>
    </row>
    <row r="31" spans="2:18" x14ac:dyDescent="0.25">
      <c r="B31" s="190"/>
      <c r="C31" s="137" t="s">
        <v>150</v>
      </c>
      <c r="D31" s="138">
        <v>0</v>
      </c>
      <c r="E31" s="138">
        <v>0</v>
      </c>
      <c r="F31" s="138">
        <v>0</v>
      </c>
      <c r="G31" s="138">
        <v>0</v>
      </c>
      <c r="H31" s="138">
        <v>0</v>
      </c>
      <c r="I31" s="138">
        <v>0</v>
      </c>
      <c r="J31" s="138">
        <v>0</v>
      </c>
      <c r="K31" s="138">
        <v>0</v>
      </c>
      <c r="L31" s="138">
        <v>0</v>
      </c>
      <c r="M31" s="138">
        <v>0</v>
      </c>
      <c r="N31" s="138">
        <v>0</v>
      </c>
      <c r="O31" s="138">
        <v>0</v>
      </c>
      <c r="P31" s="4"/>
      <c r="Q31" s="101">
        <f t="shared" ref="Q31:Q36" si="16">SUM(O31,M31,K31,I31,G31,E31)</f>
        <v>0</v>
      </c>
      <c r="R31" s="102">
        <f t="shared" ref="R31:R36" si="17">(SUM(P31,N31,L31,J31,H31,F31))</f>
        <v>0</v>
      </c>
    </row>
    <row r="32" spans="2:18" x14ac:dyDescent="0.25">
      <c r="B32" s="190"/>
      <c r="C32" s="137" t="s">
        <v>151</v>
      </c>
      <c r="D32" s="138">
        <v>0</v>
      </c>
      <c r="E32" s="138">
        <v>0</v>
      </c>
      <c r="F32" s="138">
        <v>0</v>
      </c>
      <c r="G32" s="138">
        <v>0</v>
      </c>
      <c r="H32" s="138">
        <v>25</v>
      </c>
      <c r="I32" s="138">
        <v>15</v>
      </c>
      <c r="J32" s="138">
        <v>25</v>
      </c>
      <c r="K32" s="138">
        <v>30</v>
      </c>
      <c r="L32" s="138">
        <v>25</v>
      </c>
      <c r="M32" s="138">
        <v>0</v>
      </c>
      <c r="N32" s="138">
        <v>0</v>
      </c>
      <c r="O32" s="138">
        <v>0</v>
      </c>
      <c r="P32" s="4"/>
      <c r="Q32" s="101">
        <f t="shared" si="16"/>
        <v>45</v>
      </c>
      <c r="R32" s="102">
        <f t="shared" si="17"/>
        <v>75</v>
      </c>
    </row>
    <row r="33" spans="2:18" x14ac:dyDescent="0.25">
      <c r="B33" s="190"/>
      <c r="C33" s="137" t="s">
        <v>152</v>
      </c>
      <c r="D33" s="138">
        <v>1</v>
      </c>
      <c r="E33" s="138">
        <v>1</v>
      </c>
      <c r="F33" s="138">
        <v>2</v>
      </c>
      <c r="G33" s="138">
        <v>2</v>
      </c>
      <c r="H33" s="138">
        <v>2</v>
      </c>
      <c r="I33" s="138">
        <v>2</v>
      </c>
      <c r="J33" s="138">
        <v>2</v>
      </c>
      <c r="K33" s="138">
        <v>0</v>
      </c>
      <c r="L33" s="138">
        <v>2</v>
      </c>
      <c r="M33" s="138">
        <v>0</v>
      </c>
      <c r="N33" s="138">
        <v>0</v>
      </c>
      <c r="O33" s="138">
        <v>0</v>
      </c>
      <c r="P33" s="4"/>
      <c r="Q33" s="101">
        <f t="shared" si="16"/>
        <v>5</v>
      </c>
      <c r="R33" s="102">
        <f t="shared" si="17"/>
        <v>8</v>
      </c>
    </row>
    <row r="34" spans="2:18" x14ac:dyDescent="0.25">
      <c r="B34" s="190"/>
      <c r="C34" s="137" t="s">
        <v>153</v>
      </c>
      <c r="D34" s="138">
        <v>2</v>
      </c>
      <c r="E34" s="138">
        <v>3</v>
      </c>
      <c r="F34" s="138">
        <v>2</v>
      </c>
      <c r="G34" s="138">
        <v>4</v>
      </c>
      <c r="H34" s="138">
        <v>2</v>
      </c>
      <c r="I34" s="138">
        <v>0</v>
      </c>
      <c r="J34" s="138">
        <v>2</v>
      </c>
      <c r="K34" s="138">
        <v>0</v>
      </c>
      <c r="L34" s="138">
        <v>2</v>
      </c>
      <c r="M34" s="138">
        <v>0</v>
      </c>
      <c r="N34" s="138">
        <v>2</v>
      </c>
      <c r="O34" s="138">
        <v>0</v>
      </c>
      <c r="P34" s="27"/>
      <c r="Q34" s="101">
        <f t="shared" si="16"/>
        <v>7</v>
      </c>
      <c r="R34" s="102">
        <f t="shared" si="17"/>
        <v>10</v>
      </c>
    </row>
    <row r="35" spans="2:18" x14ac:dyDescent="0.25">
      <c r="B35" s="190"/>
      <c r="C35" s="137" t="s">
        <v>193</v>
      </c>
      <c r="D35" s="138">
        <v>0</v>
      </c>
      <c r="E35" s="138">
        <v>0</v>
      </c>
      <c r="F35" s="138">
        <v>0</v>
      </c>
      <c r="G35" s="138">
        <v>0</v>
      </c>
      <c r="H35" s="138">
        <v>0</v>
      </c>
      <c r="I35" s="138">
        <v>0</v>
      </c>
      <c r="J35" s="138">
        <v>0</v>
      </c>
      <c r="K35" s="138">
        <v>0</v>
      </c>
      <c r="L35" s="138">
        <v>0</v>
      </c>
      <c r="M35" s="138">
        <v>0</v>
      </c>
      <c r="N35" s="138">
        <v>0</v>
      </c>
      <c r="O35" s="138">
        <v>0</v>
      </c>
      <c r="P35" s="4"/>
      <c r="Q35" s="4">
        <f t="shared" ref="Q35:R35" si="18">SUM(N35,L35,J35,H35,F35,D35)</f>
        <v>0</v>
      </c>
      <c r="R35" s="4">
        <f t="shared" si="18"/>
        <v>0</v>
      </c>
    </row>
    <row r="36" spans="2:18" x14ac:dyDescent="0.25">
      <c r="B36" s="191"/>
      <c r="C36" s="137" t="s">
        <v>171</v>
      </c>
      <c r="D36" s="138">
        <v>1</v>
      </c>
      <c r="E36" s="138">
        <v>0</v>
      </c>
      <c r="F36" s="138">
        <v>0</v>
      </c>
      <c r="G36" s="138">
        <v>0</v>
      </c>
      <c r="H36" s="138">
        <v>0</v>
      </c>
      <c r="I36" s="138">
        <v>0</v>
      </c>
      <c r="J36" s="138">
        <v>0</v>
      </c>
      <c r="K36" s="138">
        <v>0</v>
      </c>
      <c r="L36" s="138">
        <v>0</v>
      </c>
      <c r="M36" s="138">
        <v>0</v>
      </c>
      <c r="N36" s="138">
        <v>0</v>
      </c>
      <c r="O36" s="138">
        <v>0</v>
      </c>
      <c r="P36" s="4"/>
      <c r="Q36" s="101">
        <f t="shared" si="16"/>
        <v>0</v>
      </c>
      <c r="R36" s="102">
        <f t="shared" si="17"/>
        <v>0</v>
      </c>
    </row>
    <row r="37" spans="2:18" s="133" customFormat="1" ht="34.5" customHeight="1" x14ac:dyDescent="0.25">
      <c r="B37" s="155" t="s">
        <v>121</v>
      </c>
      <c r="C37" s="161"/>
      <c r="D37" s="134">
        <f>SUM(D38,D39,D40,D41,D42)</f>
        <v>0</v>
      </c>
      <c r="E37" s="134">
        <f t="shared" ref="E37:O37" si="19">SUM(E38,E39,E40,E41,E42,E43,E44,E45,E46,E47,E48,E49)</f>
        <v>12</v>
      </c>
      <c r="F37" s="134">
        <f t="shared" si="19"/>
        <v>10</v>
      </c>
      <c r="G37" s="134">
        <f t="shared" si="19"/>
        <v>12</v>
      </c>
      <c r="H37" s="134">
        <f t="shared" si="19"/>
        <v>10</v>
      </c>
      <c r="I37" s="134">
        <f t="shared" si="19"/>
        <v>8</v>
      </c>
      <c r="J37" s="134">
        <f t="shared" si="19"/>
        <v>10</v>
      </c>
      <c r="K37" s="134">
        <f t="shared" si="19"/>
        <v>0</v>
      </c>
      <c r="L37" s="134">
        <f t="shared" si="19"/>
        <v>0</v>
      </c>
      <c r="M37" s="134">
        <f t="shared" si="19"/>
        <v>0</v>
      </c>
      <c r="N37" s="134">
        <f t="shared" si="19"/>
        <v>0</v>
      </c>
      <c r="O37" s="134">
        <f t="shared" si="19"/>
        <v>0</v>
      </c>
      <c r="P37" s="132">
        <f>SUM(P38,P39,P40,P41,P42)</f>
        <v>0</v>
      </c>
      <c r="Q37" s="132">
        <f t="shared" ref="Q37:R37" si="20">SUM(Q38,Q39,Q40,Q41,Q42)</f>
        <v>0</v>
      </c>
      <c r="R37" s="132">
        <f t="shared" si="20"/>
        <v>0</v>
      </c>
    </row>
    <row r="38" spans="2:18" ht="15" customHeight="1" x14ac:dyDescent="0.25">
      <c r="B38" s="150">
        <v>4</v>
      </c>
      <c r="C38" s="57" t="s">
        <v>174</v>
      </c>
      <c r="D38" s="4">
        <v>0</v>
      </c>
      <c r="E38" s="4">
        <v>0</v>
      </c>
      <c r="F38" s="4">
        <v>0</v>
      </c>
      <c r="G38" s="4">
        <v>0</v>
      </c>
      <c r="H38" s="4">
        <v>0</v>
      </c>
      <c r="I38" s="4">
        <v>0</v>
      </c>
      <c r="J38" s="4">
        <v>0</v>
      </c>
      <c r="K38" s="4">
        <v>0</v>
      </c>
      <c r="L38" s="4">
        <v>0</v>
      </c>
      <c r="M38" s="4">
        <v>0</v>
      </c>
      <c r="N38" s="4">
        <v>0</v>
      </c>
      <c r="O38" s="4">
        <v>0</v>
      </c>
      <c r="P38" s="27"/>
      <c r="Q38" s="101">
        <f t="shared" ref="Q38:Q42" si="21">SUM(O38,M38,K38,I38,G38,E38)</f>
        <v>0</v>
      </c>
      <c r="R38" s="102">
        <f t="shared" ref="R38:R42" si="22">(SUM(P38,N38,L38,J38,H38,F38))</f>
        <v>0</v>
      </c>
    </row>
    <row r="39" spans="2:18" ht="15" customHeight="1" x14ac:dyDescent="0.25">
      <c r="B39" s="151"/>
      <c r="C39" s="57" t="s">
        <v>173</v>
      </c>
      <c r="D39" s="4">
        <v>0</v>
      </c>
      <c r="E39" s="4">
        <v>0</v>
      </c>
      <c r="F39" s="4">
        <v>0</v>
      </c>
      <c r="G39" s="4">
        <v>0</v>
      </c>
      <c r="H39" s="4">
        <v>0</v>
      </c>
      <c r="I39" s="4">
        <v>0</v>
      </c>
      <c r="J39" s="4">
        <v>0</v>
      </c>
      <c r="K39" s="4">
        <v>0</v>
      </c>
      <c r="L39" s="4">
        <v>0</v>
      </c>
      <c r="M39" s="4">
        <v>0</v>
      </c>
      <c r="N39" s="4">
        <v>0</v>
      </c>
      <c r="O39" s="4">
        <v>0</v>
      </c>
      <c r="P39" s="4"/>
      <c r="Q39" s="101">
        <f t="shared" si="21"/>
        <v>0</v>
      </c>
      <c r="R39" s="102">
        <f t="shared" si="22"/>
        <v>0</v>
      </c>
    </row>
    <row r="40" spans="2:18" x14ac:dyDescent="0.25">
      <c r="B40" s="151"/>
      <c r="C40" s="57" t="s">
        <v>172</v>
      </c>
      <c r="D40" s="4">
        <v>0</v>
      </c>
      <c r="E40" s="4">
        <v>0</v>
      </c>
      <c r="F40" s="4">
        <v>0</v>
      </c>
      <c r="G40" s="4">
        <v>0</v>
      </c>
      <c r="H40" s="4">
        <v>0</v>
      </c>
      <c r="I40" s="4">
        <v>0</v>
      </c>
      <c r="J40" s="4">
        <v>0</v>
      </c>
      <c r="K40" s="4">
        <v>0</v>
      </c>
      <c r="L40" s="4">
        <v>0</v>
      </c>
      <c r="M40" s="4">
        <v>0</v>
      </c>
      <c r="N40" s="4">
        <v>0</v>
      </c>
      <c r="O40" s="4">
        <v>0</v>
      </c>
      <c r="P40" s="27"/>
      <c r="Q40" s="101">
        <f t="shared" si="21"/>
        <v>0</v>
      </c>
      <c r="R40" s="102">
        <f t="shared" si="22"/>
        <v>0</v>
      </c>
    </row>
    <row r="41" spans="2:18" x14ac:dyDescent="0.25">
      <c r="B41" s="151"/>
      <c r="C41" s="57" t="s">
        <v>146</v>
      </c>
      <c r="D41" s="4">
        <v>0</v>
      </c>
      <c r="E41" s="4">
        <v>0</v>
      </c>
      <c r="F41" s="4">
        <v>0</v>
      </c>
      <c r="G41" s="4">
        <v>0</v>
      </c>
      <c r="H41" s="4">
        <v>0</v>
      </c>
      <c r="I41" s="4">
        <v>0</v>
      </c>
      <c r="J41" s="4">
        <v>0</v>
      </c>
      <c r="K41" s="4">
        <v>0</v>
      </c>
      <c r="L41" s="4">
        <v>0</v>
      </c>
      <c r="M41" s="4">
        <v>0</v>
      </c>
      <c r="N41" s="4">
        <v>0</v>
      </c>
      <c r="O41" s="4">
        <v>0</v>
      </c>
      <c r="P41" s="39"/>
      <c r="Q41" s="101">
        <f t="shared" si="21"/>
        <v>0</v>
      </c>
      <c r="R41" s="102">
        <f t="shared" si="22"/>
        <v>0</v>
      </c>
    </row>
    <row r="42" spans="2:18" x14ac:dyDescent="0.25">
      <c r="B42" s="152"/>
      <c r="C42" s="57" t="s">
        <v>175</v>
      </c>
      <c r="D42" s="4">
        <v>0</v>
      </c>
      <c r="E42" s="4">
        <v>0</v>
      </c>
      <c r="F42" s="4">
        <v>0</v>
      </c>
      <c r="G42" s="4">
        <v>0</v>
      </c>
      <c r="H42" s="4">
        <v>0</v>
      </c>
      <c r="I42" s="4">
        <v>0</v>
      </c>
      <c r="J42" s="4">
        <v>0</v>
      </c>
      <c r="K42" s="4">
        <v>0</v>
      </c>
      <c r="L42" s="4">
        <v>0</v>
      </c>
      <c r="M42" s="4">
        <v>0</v>
      </c>
      <c r="N42" s="4">
        <v>0</v>
      </c>
      <c r="O42" s="4">
        <v>0</v>
      </c>
      <c r="P42" s="4"/>
      <c r="Q42" s="101">
        <f t="shared" si="21"/>
        <v>0</v>
      </c>
      <c r="R42" s="102">
        <f t="shared" si="22"/>
        <v>0</v>
      </c>
    </row>
    <row r="43" spans="2:18" s="133" customFormat="1" ht="34.5" customHeight="1" x14ac:dyDescent="0.25">
      <c r="B43" s="155" t="s">
        <v>168</v>
      </c>
      <c r="C43" s="161"/>
      <c r="D43" s="134">
        <f>SUM(D44,D45,D46,D47,D48,D49,D50,D51,D52,D53,D54,D55)</f>
        <v>10</v>
      </c>
      <c r="E43" s="134">
        <f t="shared" ref="E43:O43" si="23">SUM(E44,E45,E46,E47,E48,E49,E50,E51,E52,E53,E54,E55)</f>
        <v>12</v>
      </c>
      <c r="F43" s="134">
        <f t="shared" si="23"/>
        <v>10</v>
      </c>
      <c r="G43" s="134">
        <f t="shared" si="23"/>
        <v>12</v>
      </c>
      <c r="H43" s="134">
        <f t="shared" si="23"/>
        <v>10</v>
      </c>
      <c r="I43" s="134">
        <f t="shared" si="23"/>
        <v>8</v>
      </c>
      <c r="J43" s="134">
        <f t="shared" si="23"/>
        <v>10</v>
      </c>
      <c r="K43" s="134">
        <f t="shared" si="23"/>
        <v>0</v>
      </c>
      <c r="L43" s="134">
        <f t="shared" si="23"/>
        <v>0</v>
      </c>
      <c r="M43" s="134">
        <f t="shared" si="23"/>
        <v>0</v>
      </c>
      <c r="N43" s="134">
        <f t="shared" si="23"/>
        <v>0</v>
      </c>
      <c r="O43" s="134">
        <f t="shared" si="23"/>
        <v>0</v>
      </c>
      <c r="P43" s="132">
        <f>SUM(P44,P45,P46,P47,P48)</f>
        <v>0</v>
      </c>
      <c r="Q43" s="132">
        <f t="shared" ref="Q43:R43" si="24">SUM(Q44,Q45,Q46,Q47,Q48)</f>
        <v>0</v>
      </c>
      <c r="R43" s="132">
        <f t="shared" si="24"/>
        <v>0</v>
      </c>
    </row>
    <row r="44" spans="2:18" x14ac:dyDescent="0.25">
      <c r="B44" s="189">
        <v>5</v>
      </c>
      <c r="C44" s="135" t="s">
        <v>176</v>
      </c>
      <c r="D44" s="136">
        <v>0</v>
      </c>
      <c r="E44" s="136">
        <v>0</v>
      </c>
      <c r="F44" s="136">
        <v>0</v>
      </c>
      <c r="G44" s="136">
        <v>0</v>
      </c>
      <c r="H44" s="136">
        <v>0</v>
      </c>
      <c r="I44" s="136">
        <v>0</v>
      </c>
      <c r="J44" s="136">
        <v>0</v>
      </c>
      <c r="K44" s="136">
        <v>0</v>
      </c>
      <c r="L44" s="136">
        <v>0</v>
      </c>
      <c r="M44" s="136">
        <v>0</v>
      </c>
      <c r="N44" s="136">
        <v>0</v>
      </c>
      <c r="O44" s="136">
        <v>0</v>
      </c>
      <c r="P44" s="4"/>
      <c r="Q44" s="101">
        <f>SUM(O44,M44,K44,I44,G44,E44)</f>
        <v>0</v>
      </c>
      <c r="R44" s="102">
        <f>(SUM(P44,N44,L44,J44,H44,F44))</f>
        <v>0</v>
      </c>
    </row>
    <row r="45" spans="2:18" x14ac:dyDescent="0.25">
      <c r="B45" s="190"/>
      <c r="C45" s="135" t="s">
        <v>180</v>
      </c>
      <c r="D45" s="136">
        <v>0</v>
      </c>
      <c r="E45" s="136">
        <v>0</v>
      </c>
      <c r="F45" s="136">
        <v>0</v>
      </c>
      <c r="G45" s="136">
        <v>0</v>
      </c>
      <c r="H45" s="136">
        <v>0</v>
      </c>
      <c r="I45" s="136">
        <v>0</v>
      </c>
      <c r="J45" s="136">
        <v>0</v>
      </c>
      <c r="K45" s="136">
        <v>0</v>
      </c>
      <c r="L45" s="136">
        <v>0</v>
      </c>
      <c r="M45" s="136">
        <v>0</v>
      </c>
      <c r="N45" s="136">
        <v>0</v>
      </c>
      <c r="O45" s="136">
        <v>0</v>
      </c>
      <c r="P45" s="4"/>
      <c r="Q45" s="101">
        <f t="shared" ref="Q45:Q48" si="25">SUM(O45,M45,K45,I45,G45,E45)</f>
        <v>0</v>
      </c>
      <c r="R45" s="102">
        <f t="shared" ref="R45:R48" si="26">(SUM(P45,N45,L45,J45,H45,F45))</f>
        <v>0</v>
      </c>
    </row>
    <row r="46" spans="2:18" x14ac:dyDescent="0.25">
      <c r="B46" s="190"/>
      <c r="C46" s="135" t="s">
        <v>181</v>
      </c>
      <c r="D46" s="136">
        <v>0</v>
      </c>
      <c r="E46" s="136">
        <v>0</v>
      </c>
      <c r="F46" s="136">
        <v>0</v>
      </c>
      <c r="G46" s="136">
        <v>0</v>
      </c>
      <c r="H46" s="136">
        <v>0</v>
      </c>
      <c r="I46" s="136">
        <v>0</v>
      </c>
      <c r="J46" s="136">
        <v>0</v>
      </c>
      <c r="K46" s="136">
        <v>0</v>
      </c>
      <c r="L46" s="136">
        <v>0</v>
      </c>
      <c r="M46" s="136">
        <v>0</v>
      </c>
      <c r="N46" s="136">
        <v>0</v>
      </c>
      <c r="O46" s="136">
        <v>0</v>
      </c>
      <c r="P46" s="4"/>
      <c r="Q46" s="101">
        <f t="shared" si="25"/>
        <v>0</v>
      </c>
      <c r="R46" s="102">
        <f t="shared" si="26"/>
        <v>0</v>
      </c>
    </row>
    <row r="47" spans="2:18" x14ac:dyDescent="0.25">
      <c r="B47" s="190"/>
      <c r="C47" s="135" t="s">
        <v>179</v>
      </c>
      <c r="D47" s="136">
        <v>0</v>
      </c>
      <c r="E47" s="136">
        <v>0</v>
      </c>
      <c r="F47" s="136">
        <v>0</v>
      </c>
      <c r="G47" s="136">
        <v>0</v>
      </c>
      <c r="H47" s="136">
        <v>0</v>
      </c>
      <c r="I47" s="136">
        <v>0</v>
      </c>
      <c r="J47" s="136">
        <v>0</v>
      </c>
      <c r="K47" s="136">
        <v>0</v>
      </c>
      <c r="L47" s="136">
        <v>0</v>
      </c>
      <c r="M47" s="136">
        <v>0</v>
      </c>
      <c r="N47" s="136">
        <v>0</v>
      </c>
      <c r="O47" s="136">
        <v>0</v>
      </c>
      <c r="P47" s="4"/>
      <c r="Q47" s="101">
        <f t="shared" si="25"/>
        <v>0</v>
      </c>
      <c r="R47" s="102">
        <f t="shared" si="26"/>
        <v>0</v>
      </c>
    </row>
    <row r="48" spans="2:18" x14ac:dyDescent="0.25">
      <c r="B48" s="190"/>
      <c r="C48" s="135" t="s">
        <v>182</v>
      </c>
      <c r="D48" s="136">
        <v>0</v>
      </c>
      <c r="E48" s="136">
        <v>0</v>
      </c>
      <c r="F48" s="136">
        <v>0</v>
      </c>
      <c r="G48" s="136">
        <v>0</v>
      </c>
      <c r="H48" s="136">
        <v>0</v>
      </c>
      <c r="I48" s="136">
        <v>0</v>
      </c>
      <c r="J48" s="136">
        <v>0</v>
      </c>
      <c r="K48" s="136">
        <v>0</v>
      </c>
      <c r="L48" s="136">
        <v>0</v>
      </c>
      <c r="M48" s="136">
        <v>0</v>
      </c>
      <c r="N48" s="136">
        <v>0</v>
      </c>
      <c r="O48" s="136">
        <v>0</v>
      </c>
      <c r="P48" s="4"/>
      <c r="Q48" s="101">
        <f t="shared" si="25"/>
        <v>0</v>
      </c>
      <c r="R48" s="102">
        <f t="shared" si="26"/>
        <v>0</v>
      </c>
    </row>
    <row r="49" spans="2:20" x14ac:dyDescent="0.25">
      <c r="B49" s="190"/>
      <c r="C49" s="135" t="s">
        <v>183</v>
      </c>
      <c r="D49" s="136">
        <v>0</v>
      </c>
      <c r="E49" s="136">
        <v>0</v>
      </c>
      <c r="F49" s="136">
        <v>0</v>
      </c>
      <c r="G49" s="136">
        <v>0</v>
      </c>
      <c r="H49" s="136">
        <v>0</v>
      </c>
      <c r="I49" s="136">
        <v>0</v>
      </c>
      <c r="J49" s="136">
        <v>0</v>
      </c>
      <c r="K49" s="136">
        <v>0</v>
      </c>
      <c r="L49" s="136">
        <v>0</v>
      </c>
      <c r="M49" s="136">
        <v>0</v>
      </c>
      <c r="N49" s="136">
        <v>0</v>
      </c>
      <c r="O49" s="136">
        <v>0</v>
      </c>
      <c r="P49" s="4"/>
      <c r="Q49" s="101">
        <f>SUM(O49,M49,K49,I49,G49,E49)</f>
        <v>0</v>
      </c>
      <c r="R49" s="102">
        <f>(SUM(P49,N49,L49,J49,H49,F49))</f>
        <v>0</v>
      </c>
    </row>
    <row r="50" spans="2:20" x14ac:dyDescent="0.25">
      <c r="B50" s="190"/>
      <c r="C50" s="135" t="s">
        <v>169</v>
      </c>
      <c r="D50" s="136">
        <v>0</v>
      </c>
      <c r="E50" s="136">
        <v>0</v>
      </c>
      <c r="F50" s="136">
        <v>0</v>
      </c>
      <c r="G50" s="136">
        <v>0</v>
      </c>
      <c r="H50" s="136">
        <v>0</v>
      </c>
      <c r="I50" s="136">
        <v>0</v>
      </c>
      <c r="J50" s="136">
        <v>0</v>
      </c>
      <c r="K50" s="136">
        <v>0</v>
      </c>
      <c r="L50" s="136">
        <v>0</v>
      </c>
      <c r="M50" s="136">
        <v>0</v>
      </c>
      <c r="N50" s="136">
        <v>0</v>
      </c>
      <c r="O50" s="136">
        <v>0</v>
      </c>
      <c r="P50" s="4"/>
      <c r="Q50" s="101">
        <f t="shared" ref="Q50" si="27">SUM(O50,M50,K50,I50,G50,E50)</f>
        <v>0</v>
      </c>
      <c r="R50" s="102">
        <f t="shared" ref="R50" si="28">(SUM(P50,N50,L50,J50,H50,F50))</f>
        <v>0</v>
      </c>
    </row>
    <row r="51" spans="2:20" x14ac:dyDescent="0.25">
      <c r="B51" s="190"/>
      <c r="C51" s="135" t="s">
        <v>170</v>
      </c>
      <c r="D51" s="136">
        <v>0</v>
      </c>
      <c r="E51" s="136">
        <v>0</v>
      </c>
      <c r="F51" s="136">
        <v>0</v>
      </c>
      <c r="G51" s="136">
        <v>0</v>
      </c>
      <c r="H51" s="136">
        <v>0</v>
      </c>
      <c r="I51" s="136">
        <v>0</v>
      </c>
      <c r="J51" s="136">
        <v>0</v>
      </c>
      <c r="K51" s="136">
        <v>0</v>
      </c>
      <c r="L51" s="136">
        <v>0</v>
      </c>
      <c r="M51" s="136">
        <v>0</v>
      </c>
      <c r="N51" s="136">
        <v>0</v>
      </c>
      <c r="O51" s="136">
        <v>0</v>
      </c>
      <c r="P51" s="4"/>
      <c r="Q51" s="101">
        <f>SUM(O51,M51,K51,I51,G51,E51)</f>
        <v>0</v>
      </c>
      <c r="R51" s="102">
        <f>(SUM(P51,N51,L51,J51,H51,F51))</f>
        <v>0</v>
      </c>
    </row>
    <row r="52" spans="2:20" x14ac:dyDescent="0.25">
      <c r="B52" s="190"/>
      <c r="C52" s="135" t="s">
        <v>177</v>
      </c>
      <c r="D52" s="136">
        <v>0</v>
      </c>
      <c r="E52" s="136">
        <v>0</v>
      </c>
      <c r="F52" s="136">
        <v>0</v>
      </c>
      <c r="G52" s="136">
        <v>0</v>
      </c>
      <c r="H52" s="136">
        <v>0</v>
      </c>
      <c r="I52" s="136">
        <v>0</v>
      </c>
      <c r="J52" s="136">
        <v>0</v>
      </c>
      <c r="K52" s="136">
        <v>0</v>
      </c>
      <c r="L52" s="136">
        <v>0</v>
      </c>
      <c r="M52" s="136">
        <v>0</v>
      </c>
      <c r="N52" s="136">
        <v>0</v>
      </c>
      <c r="O52" s="136">
        <v>0</v>
      </c>
      <c r="P52" s="4"/>
      <c r="Q52" s="101">
        <f t="shared" ref="Q52:Q55" si="29">SUM(O52,M52,K52,I52,G52,E52)</f>
        <v>0</v>
      </c>
      <c r="R52" s="102">
        <f t="shared" ref="R52:R55" si="30">(SUM(P52,N52,L52,J52,H52,F52))</f>
        <v>0</v>
      </c>
    </row>
    <row r="53" spans="2:20" ht="15.75" customHeight="1" x14ac:dyDescent="0.25">
      <c r="B53" s="190"/>
      <c r="C53" s="137" t="s">
        <v>184</v>
      </c>
      <c r="D53" s="138">
        <v>10</v>
      </c>
      <c r="E53" s="138">
        <v>12</v>
      </c>
      <c r="F53" s="138">
        <v>10</v>
      </c>
      <c r="G53" s="138">
        <v>12</v>
      </c>
      <c r="H53" s="138">
        <v>10</v>
      </c>
      <c r="I53" s="138">
        <v>8</v>
      </c>
      <c r="J53" s="138">
        <v>10</v>
      </c>
      <c r="K53" s="138">
        <v>0</v>
      </c>
      <c r="L53" s="138">
        <v>0</v>
      </c>
      <c r="M53" s="138">
        <v>0</v>
      </c>
      <c r="N53" s="138">
        <v>0</v>
      </c>
      <c r="O53" s="138">
        <v>0</v>
      </c>
      <c r="P53" s="138">
        <f t="shared" ref="P53" si="31">SUM(D53,F53,H53,J53,L53,N53)</f>
        <v>40</v>
      </c>
      <c r="Q53" s="138">
        <f>D53+F53+H53+J53+L53+N53</f>
        <v>40</v>
      </c>
      <c r="R53" s="138">
        <f>E53+G53+I53+K53+M53+O53</f>
        <v>32</v>
      </c>
      <c r="S53" s="45">
        <f>D53+F53+H53</f>
        <v>30</v>
      </c>
      <c r="T53" s="45">
        <f>R53/S53</f>
        <v>1.0666666666666667</v>
      </c>
    </row>
    <row r="54" spans="2:20" x14ac:dyDescent="0.25">
      <c r="B54" s="190"/>
      <c r="C54" s="135" t="s">
        <v>154</v>
      </c>
      <c r="D54" s="136">
        <v>0</v>
      </c>
      <c r="E54" s="136">
        <v>0</v>
      </c>
      <c r="F54" s="136">
        <v>0</v>
      </c>
      <c r="G54" s="136">
        <v>0</v>
      </c>
      <c r="H54" s="136">
        <v>0</v>
      </c>
      <c r="I54" s="136">
        <v>0</v>
      </c>
      <c r="J54" s="136">
        <v>0</v>
      </c>
      <c r="K54" s="136">
        <v>0</v>
      </c>
      <c r="L54" s="136">
        <v>0</v>
      </c>
      <c r="M54" s="136">
        <v>0</v>
      </c>
      <c r="N54" s="136">
        <v>0</v>
      </c>
      <c r="O54" s="136">
        <v>0</v>
      </c>
      <c r="P54" s="4"/>
      <c r="Q54" s="101">
        <f t="shared" si="29"/>
        <v>0</v>
      </c>
      <c r="R54" s="102">
        <f t="shared" si="30"/>
        <v>0</v>
      </c>
    </row>
    <row r="55" spans="2:20" x14ac:dyDescent="0.25">
      <c r="B55" s="191"/>
      <c r="C55" s="135" t="s">
        <v>178</v>
      </c>
      <c r="D55" s="136">
        <v>0</v>
      </c>
      <c r="E55" s="136">
        <v>0</v>
      </c>
      <c r="F55" s="136">
        <v>0</v>
      </c>
      <c r="G55" s="136">
        <v>0</v>
      </c>
      <c r="H55" s="136">
        <v>0</v>
      </c>
      <c r="I55" s="136">
        <v>0</v>
      </c>
      <c r="J55" s="136">
        <v>0</v>
      </c>
      <c r="K55" s="136">
        <v>0</v>
      </c>
      <c r="L55" s="136">
        <v>0</v>
      </c>
      <c r="M55" s="136">
        <v>0</v>
      </c>
      <c r="N55" s="136">
        <v>0</v>
      </c>
      <c r="O55" s="136">
        <v>0</v>
      </c>
      <c r="P55" s="4"/>
      <c r="Q55" s="101">
        <f t="shared" si="29"/>
        <v>0</v>
      </c>
      <c r="R55" s="102">
        <f t="shared" si="30"/>
        <v>0</v>
      </c>
    </row>
    <row r="56" spans="2:20" x14ac:dyDescent="0.25">
      <c r="B56" s="43"/>
      <c r="C56" s="43">
        <v>1</v>
      </c>
      <c r="D56" s="43">
        <v>1</v>
      </c>
      <c r="E56" s="43"/>
      <c r="F56" s="43">
        <v>1</v>
      </c>
      <c r="G56" s="43">
        <v>1</v>
      </c>
      <c r="H56" s="43"/>
      <c r="I56" s="43">
        <v>1</v>
      </c>
      <c r="J56" s="43">
        <v>1</v>
      </c>
      <c r="K56" s="43"/>
      <c r="L56" s="43">
        <v>1</v>
      </c>
      <c r="M56" s="43">
        <v>1</v>
      </c>
      <c r="N56" s="43"/>
      <c r="O56" s="43">
        <v>1</v>
      </c>
      <c r="P56" s="43">
        <v>1</v>
      </c>
      <c r="Q56" s="43"/>
      <c r="R56" s="43">
        <v>1</v>
      </c>
    </row>
  </sheetData>
  <mergeCells count="18">
    <mergeCell ref="P1:R1"/>
    <mergeCell ref="B4:B8"/>
    <mergeCell ref="B10:B16"/>
    <mergeCell ref="B1:C2"/>
    <mergeCell ref="D1:E1"/>
    <mergeCell ref="F1:G1"/>
    <mergeCell ref="H1:I1"/>
    <mergeCell ref="J1:K1"/>
    <mergeCell ref="L1:M1"/>
    <mergeCell ref="B3:C3"/>
    <mergeCell ref="B9:C9"/>
    <mergeCell ref="B17:C17"/>
    <mergeCell ref="B37:C37"/>
    <mergeCell ref="B43:C43"/>
    <mergeCell ref="B44:B55"/>
    <mergeCell ref="N1:O1"/>
    <mergeCell ref="B18:B36"/>
    <mergeCell ref="B38:B4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1:T56"/>
  <sheetViews>
    <sheetView topLeftCell="B31" zoomScale="70" zoomScaleNormal="70" workbookViewId="0">
      <selection activeCell="B1" sqref="B1:G36"/>
    </sheetView>
  </sheetViews>
  <sheetFormatPr baseColWidth="10" defaultRowHeight="15" x14ac:dyDescent="0.25"/>
  <cols>
    <col min="1" max="1" width="3.7109375" style="45" customWidth="1"/>
    <col min="2" max="2" width="8.7109375" style="47" customWidth="1"/>
    <col min="3" max="3" width="72" style="46" customWidth="1"/>
    <col min="4" max="17" width="13.7109375" style="3" customWidth="1"/>
    <col min="18" max="16384" width="11.42578125" style="45"/>
  </cols>
  <sheetData>
    <row r="1" spans="2:17" s="47" customFormat="1" ht="74.25" customHeight="1" thickBot="1" x14ac:dyDescent="0.3">
      <c r="B1" s="199" t="s">
        <v>186</v>
      </c>
      <c r="C1" s="200"/>
      <c r="D1" s="147" t="s">
        <v>8</v>
      </c>
      <c r="E1" s="148"/>
      <c r="F1" s="147" t="s">
        <v>9</v>
      </c>
      <c r="G1" s="148"/>
      <c r="H1" s="147" t="s">
        <v>10</v>
      </c>
      <c r="I1" s="148"/>
      <c r="J1" s="147" t="s">
        <v>11</v>
      </c>
      <c r="K1" s="148"/>
      <c r="L1" s="147" t="s">
        <v>12</v>
      </c>
      <c r="M1" s="148"/>
      <c r="N1" s="147" t="s">
        <v>13</v>
      </c>
      <c r="O1" s="148"/>
      <c r="P1" s="149" t="s">
        <v>14</v>
      </c>
      <c r="Q1" s="148"/>
    </row>
    <row r="2" spans="2:17" s="47" customFormat="1" ht="74.25" customHeight="1" x14ac:dyDescent="0.25">
      <c r="B2" s="201"/>
      <c r="C2" s="202"/>
      <c r="D2" s="10" t="s">
        <v>39</v>
      </c>
      <c r="E2" s="11" t="s">
        <v>40</v>
      </c>
      <c r="F2" s="10" t="s">
        <v>39</v>
      </c>
      <c r="G2" s="11" t="s">
        <v>40</v>
      </c>
      <c r="H2" s="10" t="s">
        <v>39</v>
      </c>
      <c r="I2" s="11" t="s">
        <v>40</v>
      </c>
      <c r="J2" s="10" t="s">
        <v>39</v>
      </c>
      <c r="K2" s="11" t="s">
        <v>40</v>
      </c>
      <c r="L2" s="10" t="s">
        <v>39</v>
      </c>
      <c r="M2" s="11" t="s">
        <v>40</v>
      </c>
      <c r="N2" s="10" t="s">
        <v>39</v>
      </c>
      <c r="O2" s="11" t="s">
        <v>40</v>
      </c>
      <c r="P2" s="12" t="s">
        <v>42</v>
      </c>
      <c r="Q2" s="11" t="s">
        <v>40</v>
      </c>
    </row>
    <row r="3" spans="2:17" s="133" customFormat="1" ht="34.5" customHeight="1" x14ac:dyDescent="0.25">
      <c r="B3" s="155" t="s">
        <v>124</v>
      </c>
      <c r="C3" s="161"/>
      <c r="D3" s="134">
        <f>SUM(D4,D5,D6,D7,D8)</f>
        <v>0</v>
      </c>
      <c r="E3" s="134">
        <f t="shared" ref="E3:O3" si="0">SUM(E4,E5,E6,E7,E8,E9,E10,E11,E12,E13,E14,E15)</f>
        <v>0</v>
      </c>
      <c r="F3" s="134">
        <f t="shared" si="0"/>
        <v>0</v>
      </c>
      <c r="G3" s="134">
        <f t="shared" si="0"/>
        <v>0</v>
      </c>
      <c r="H3" s="134">
        <f t="shared" si="0"/>
        <v>0</v>
      </c>
      <c r="I3" s="134">
        <f t="shared" si="0"/>
        <v>0</v>
      </c>
      <c r="J3" s="134">
        <f t="shared" si="0"/>
        <v>0</v>
      </c>
      <c r="K3" s="134">
        <f t="shared" si="0"/>
        <v>0</v>
      </c>
      <c r="L3" s="134">
        <f t="shared" si="0"/>
        <v>0</v>
      </c>
      <c r="M3" s="134">
        <f t="shared" si="0"/>
        <v>0</v>
      </c>
      <c r="N3" s="134">
        <f t="shared" si="0"/>
        <v>0</v>
      </c>
      <c r="O3" s="134">
        <f t="shared" si="0"/>
        <v>0</v>
      </c>
      <c r="P3" s="132">
        <f>SUM(Q4,Q5,Q6,Q7,Q8)</f>
        <v>0</v>
      </c>
      <c r="Q3" s="132">
        <f>SUM(R4,R5,R6,R7,R8)</f>
        <v>0</v>
      </c>
    </row>
    <row r="4" spans="2:17" x14ac:dyDescent="0.25">
      <c r="B4" s="150">
        <v>1</v>
      </c>
      <c r="C4" s="57" t="s">
        <v>167</v>
      </c>
      <c r="D4" s="4">
        <v>0</v>
      </c>
      <c r="E4" s="4">
        <v>0</v>
      </c>
      <c r="F4" s="4">
        <v>0</v>
      </c>
      <c r="G4" s="4">
        <v>0</v>
      </c>
      <c r="H4" s="4">
        <v>0</v>
      </c>
      <c r="I4" s="4">
        <v>0</v>
      </c>
      <c r="J4" s="4">
        <v>0</v>
      </c>
      <c r="K4" s="4">
        <v>0</v>
      </c>
      <c r="L4" s="4">
        <v>0</v>
      </c>
      <c r="M4" s="4">
        <v>0</v>
      </c>
      <c r="N4" s="4">
        <v>0</v>
      </c>
      <c r="O4" s="4">
        <v>0</v>
      </c>
      <c r="P4" s="101">
        <f>SUM(N4,L4,J4,H4,F4,D4)</f>
        <v>0</v>
      </c>
      <c r="Q4" s="102">
        <f>(SUM(O4,M4,K4,I4,G4,E4))</f>
        <v>0</v>
      </c>
    </row>
    <row r="5" spans="2:17" x14ac:dyDescent="0.25">
      <c r="B5" s="151"/>
      <c r="C5" s="57" t="s">
        <v>125</v>
      </c>
      <c r="D5" s="4">
        <v>0</v>
      </c>
      <c r="E5" s="4">
        <v>0</v>
      </c>
      <c r="F5" s="4">
        <v>0</v>
      </c>
      <c r="G5" s="4">
        <v>0</v>
      </c>
      <c r="H5" s="4">
        <v>0</v>
      </c>
      <c r="I5" s="4">
        <v>0</v>
      </c>
      <c r="J5" s="4">
        <v>0</v>
      </c>
      <c r="K5" s="4">
        <v>0</v>
      </c>
      <c r="L5" s="4">
        <v>0</v>
      </c>
      <c r="M5" s="4">
        <v>0</v>
      </c>
      <c r="N5" s="4">
        <v>0</v>
      </c>
      <c r="O5" s="4">
        <v>0</v>
      </c>
      <c r="P5" s="101">
        <f t="shared" ref="P5:P8" si="1">SUM(N5,L5,J5,H5,F5,D5)</f>
        <v>0</v>
      </c>
      <c r="Q5" s="102">
        <f t="shared" ref="Q5:Q8" si="2">(SUM(O5,M5,K5,I5,G5,E5))</f>
        <v>0</v>
      </c>
    </row>
    <row r="6" spans="2:17" x14ac:dyDescent="0.25">
      <c r="B6" s="151"/>
      <c r="C6" s="57" t="s">
        <v>126</v>
      </c>
      <c r="D6" s="4">
        <v>0</v>
      </c>
      <c r="E6" s="4">
        <v>0</v>
      </c>
      <c r="F6" s="4">
        <v>0</v>
      </c>
      <c r="G6" s="4">
        <v>0</v>
      </c>
      <c r="H6" s="4">
        <v>0</v>
      </c>
      <c r="I6" s="4">
        <v>0</v>
      </c>
      <c r="J6" s="4">
        <v>0</v>
      </c>
      <c r="K6" s="4">
        <v>0</v>
      </c>
      <c r="L6" s="4">
        <v>0</v>
      </c>
      <c r="M6" s="4">
        <v>0</v>
      </c>
      <c r="N6" s="4">
        <v>0</v>
      </c>
      <c r="O6" s="4">
        <v>0</v>
      </c>
      <c r="P6" s="101">
        <f t="shared" si="1"/>
        <v>0</v>
      </c>
      <c r="Q6" s="102">
        <f t="shared" si="2"/>
        <v>0</v>
      </c>
    </row>
    <row r="7" spans="2:17" x14ac:dyDescent="0.25">
      <c r="B7" s="151"/>
      <c r="C7" s="57" t="s">
        <v>127</v>
      </c>
      <c r="D7" s="4">
        <v>0</v>
      </c>
      <c r="E7" s="4">
        <v>0</v>
      </c>
      <c r="F7" s="4">
        <v>0</v>
      </c>
      <c r="G7" s="4">
        <v>0</v>
      </c>
      <c r="H7" s="4">
        <v>0</v>
      </c>
      <c r="I7" s="4">
        <v>0</v>
      </c>
      <c r="J7" s="4">
        <v>0</v>
      </c>
      <c r="K7" s="4">
        <v>0</v>
      </c>
      <c r="L7" s="4">
        <v>0</v>
      </c>
      <c r="M7" s="4">
        <v>0</v>
      </c>
      <c r="N7" s="4">
        <v>0</v>
      </c>
      <c r="O7" s="4">
        <v>0</v>
      </c>
      <c r="P7" s="101">
        <f t="shared" si="1"/>
        <v>0</v>
      </c>
      <c r="Q7" s="102">
        <f t="shared" si="2"/>
        <v>0</v>
      </c>
    </row>
    <row r="8" spans="2:17" x14ac:dyDescent="0.25">
      <c r="B8" s="152"/>
      <c r="C8" s="57" t="s">
        <v>128</v>
      </c>
      <c r="D8" s="4">
        <v>0</v>
      </c>
      <c r="E8" s="4">
        <v>0</v>
      </c>
      <c r="F8" s="4">
        <v>0</v>
      </c>
      <c r="G8" s="4">
        <v>0</v>
      </c>
      <c r="H8" s="4">
        <v>0</v>
      </c>
      <c r="I8" s="4">
        <v>0</v>
      </c>
      <c r="J8" s="4">
        <v>0</v>
      </c>
      <c r="K8" s="4">
        <v>0</v>
      </c>
      <c r="L8" s="4">
        <v>0</v>
      </c>
      <c r="M8" s="4">
        <v>0</v>
      </c>
      <c r="N8" s="4">
        <v>0</v>
      </c>
      <c r="O8" s="4">
        <v>0</v>
      </c>
      <c r="P8" s="101">
        <f t="shared" si="1"/>
        <v>0</v>
      </c>
      <c r="Q8" s="102">
        <f t="shared" si="2"/>
        <v>0</v>
      </c>
    </row>
    <row r="9" spans="2:17" s="133" customFormat="1" ht="34.5" customHeight="1" x14ac:dyDescent="0.25">
      <c r="B9" s="155" t="s">
        <v>83</v>
      </c>
      <c r="C9" s="161"/>
      <c r="D9" s="132">
        <f>SUM(D10,D11,D12,D13,D14,D15,D16)</f>
        <v>0</v>
      </c>
      <c r="E9" s="132">
        <f t="shared" ref="E9:O9" si="3">SUM(E10,E11,E12,E13,E14)</f>
        <v>0</v>
      </c>
      <c r="F9" s="132">
        <f t="shared" si="3"/>
        <v>0</v>
      </c>
      <c r="G9" s="132">
        <f t="shared" si="3"/>
        <v>0</v>
      </c>
      <c r="H9" s="132">
        <f t="shared" si="3"/>
        <v>0</v>
      </c>
      <c r="I9" s="132">
        <f t="shared" si="3"/>
        <v>0</v>
      </c>
      <c r="J9" s="132">
        <f t="shared" si="3"/>
        <v>0</v>
      </c>
      <c r="K9" s="132">
        <f t="shared" si="3"/>
        <v>0</v>
      </c>
      <c r="L9" s="132">
        <f t="shared" si="3"/>
        <v>0</v>
      </c>
      <c r="M9" s="132">
        <f t="shared" si="3"/>
        <v>0</v>
      </c>
      <c r="N9" s="132">
        <f t="shared" si="3"/>
        <v>0</v>
      </c>
      <c r="O9" s="132">
        <f t="shared" si="3"/>
        <v>0</v>
      </c>
      <c r="P9" s="132">
        <f>SUM(Q10,Q11,Q12,Q13,Q14)</f>
        <v>0</v>
      </c>
      <c r="Q9" s="132">
        <f>SUM(R10,R11,R12,R13,R14)</f>
        <v>0</v>
      </c>
    </row>
    <row r="10" spans="2:17" x14ac:dyDescent="0.25">
      <c r="B10" s="150">
        <v>2</v>
      </c>
      <c r="C10" s="57" t="s">
        <v>130</v>
      </c>
      <c r="D10" s="4">
        <v>0</v>
      </c>
      <c r="E10" s="4">
        <v>0</v>
      </c>
      <c r="F10" s="4">
        <v>0</v>
      </c>
      <c r="G10" s="4">
        <v>0</v>
      </c>
      <c r="H10" s="4">
        <v>0</v>
      </c>
      <c r="I10" s="4">
        <v>0</v>
      </c>
      <c r="J10" s="4">
        <v>0</v>
      </c>
      <c r="K10" s="4">
        <v>0</v>
      </c>
      <c r="L10" s="4">
        <v>0</v>
      </c>
      <c r="M10" s="4">
        <v>0</v>
      </c>
      <c r="N10" s="4">
        <v>0</v>
      </c>
      <c r="O10" s="4">
        <v>0</v>
      </c>
      <c r="P10" s="101">
        <f t="shared" ref="P10:P14" si="4">SUM(N10,L10,J10,H10,F10,D10)</f>
        <v>0</v>
      </c>
      <c r="Q10" s="102">
        <f t="shared" ref="Q10:Q14" si="5">(SUM(O10,M10,K10,I10,G10,E10))</f>
        <v>0</v>
      </c>
    </row>
    <row r="11" spans="2:17" x14ac:dyDescent="0.25">
      <c r="B11" s="151"/>
      <c r="C11" s="57" t="s">
        <v>131</v>
      </c>
      <c r="D11" s="4">
        <v>0</v>
      </c>
      <c r="E11" s="4">
        <v>0</v>
      </c>
      <c r="F11" s="4">
        <v>0</v>
      </c>
      <c r="G11" s="4">
        <v>0</v>
      </c>
      <c r="H11" s="4">
        <v>0</v>
      </c>
      <c r="I11" s="4">
        <v>0</v>
      </c>
      <c r="J11" s="4">
        <v>0</v>
      </c>
      <c r="K11" s="4">
        <v>0</v>
      </c>
      <c r="L11" s="4">
        <v>0</v>
      </c>
      <c r="M11" s="4">
        <v>0</v>
      </c>
      <c r="N11" s="4">
        <v>0</v>
      </c>
      <c r="O11" s="4">
        <v>0</v>
      </c>
      <c r="P11" s="101">
        <f t="shared" si="4"/>
        <v>0</v>
      </c>
      <c r="Q11" s="102">
        <f t="shared" si="5"/>
        <v>0</v>
      </c>
    </row>
    <row r="12" spans="2:17" x14ac:dyDescent="0.25">
      <c r="B12" s="151"/>
      <c r="C12" s="57" t="s">
        <v>132</v>
      </c>
      <c r="D12" s="4">
        <v>0</v>
      </c>
      <c r="E12" s="4">
        <v>0</v>
      </c>
      <c r="F12" s="4">
        <v>0</v>
      </c>
      <c r="G12" s="4">
        <v>0</v>
      </c>
      <c r="H12" s="4">
        <v>0</v>
      </c>
      <c r="I12" s="4">
        <v>0</v>
      </c>
      <c r="J12" s="4">
        <v>0</v>
      </c>
      <c r="K12" s="4">
        <v>0</v>
      </c>
      <c r="L12" s="4">
        <v>0</v>
      </c>
      <c r="M12" s="4">
        <v>0</v>
      </c>
      <c r="N12" s="4">
        <v>0</v>
      </c>
      <c r="O12" s="4">
        <v>0</v>
      </c>
      <c r="P12" s="101">
        <f t="shared" si="4"/>
        <v>0</v>
      </c>
      <c r="Q12" s="102">
        <f t="shared" si="5"/>
        <v>0</v>
      </c>
    </row>
    <row r="13" spans="2:17" x14ac:dyDescent="0.25">
      <c r="B13" s="151"/>
      <c r="C13" s="57" t="s">
        <v>133</v>
      </c>
      <c r="D13" s="4">
        <v>0</v>
      </c>
      <c r="E13" s="4">
        <v>0</v>
      </c>
      <c r="F13" s="4">
        <v>0</v>
      </c>
      <c r="G13" s="4">
        <v>0</v>
      </c>
      <c r="H13" s="4">
        <v>0</v>
      </c>
      <c r="I13" s="4">
        <v>0</v>
      </c>
      <c r="J13" s="4">
        <v>0</v>
      </c>
      <c r="K13" s="4">
        <v>0</v>
      </c>
      <c r="L13" s="4">
        <v>0</v>
      </c>
      <c r="M13" s="4">
        <v>0</v>
      </c>
      <c r="N13" s="4">
        <v>0</v>
      </c>
      <c r="O13" s="4">
        <v>0</v>
      </c>
      <c r="P13" s="101">
        <f t="shared" si="4"/>
        <v>0</v>
      </c>
      <c r="Q13" s="102">
        <f t="shared" si="5"/>
        <v>0</v>
      </c>
    </row>
    <row r="14" spans="2:17" x14ac:dyDescent="0.25">
      <c r="B14" s="151"/>
      <c r="C14" s="57" t="s">
        <v>134</v>
      </c>
      <c r="D14" s="4">
        <v>0</v>
      </c>
      <c r="E14" s="4">
        <v>0</v>
      </c>
      <c r="F14" s="4">
        <v>0</v>
      </c>
      <c r="G14" s="4">
        <v>0</v>
      </c>
      <c r="H14" s="4">
        <v>0</v>
      </c>
      <c r="I14" s="4">
        <v>0</v>
      </c>
      <c r="J14" s="4">
        <v>0</v>
      </c>
      <c r="K14" s="4">
        <v>0</v>
      </c>
      <c r="L14" s="4">
        <v>0</v>
      </c>
      <c r="M14" s="4">
        <v>0</v>
      </c>
      <c r="N14" s="4">
        <v>0</v>
      </c>
      <c r="O14" s="4">
        <v>0</v>
      </c>
      <c r="P14" s="101">
        <f t="shared" si="4"/>
        <v>0</v>
      </c>
      <c r="Q14" s="102">
        <f t="shared" si="5"/>
        <v>0</v>
      </c>
    </row>
    <row r="15" spans="2:17" x14ac:dyDescent="0.25">
      <c r="B15" s="151"/>
      <c r="C15" s="57" t="s">
        <v>135</v>
      </c>
      <c r="D15" s="4">
        <v>0</v>
      </c>
      <c r="E15" s="4">
        <v>0</v>
      </c>
      <c r="F15" s="4">
        <v>0</v>
      </c>
      <c r="G15" s="4">
        <v>0</v>
      </c>
      <c r="H15" s="4">
        <v>0</v>
      </c>
      <c r="I15" s="4">
        <v>0</v>
      </c>
      <c r="J15" s="4">
        <v>0</v>
      </c>
      <c r="K15" s="4">
        <v>0</v>
      </c>
      <c r="L15" s="4">
        <v>0</v>
      </c>
      <c r="M15" s="4">
        <v>0</v>
      </c>
      <c r="N15" s="4">
        <v>0</v>
      </c>
      <c r="O15" s="4">
        <v>0</v>
      </c>
      <c r="P15" s="101">
        <f t="shared" ref="P15:P16" si="6">SUM(N15,L15,J15,H15,F15,D15)</f>
        <v>0</v>
      </c>
      <c r="Q15" s="102">
        <f t="shared" ref="Q15:Q16" si="7">(SUM(O15,M15,K15,I15,G15,E15))</f>
        <v>0</v>
      </c>
    </row>
    <row r="16" spans="2:17" x14ac:dyDescent="0.25">
      <c r="B16" s="152"/>
      <c r="C16" s="57" t="s">
        <v>136</v>
      </c>
      <c r="D16" s="4">
        <v>0</v>
      </c>
      <c r="E16" s="4">
        <v>0</v>
      </c>
      <c r="F16" s="4">
        <v>0</v>
      </c>
      <c r="G16" s="4">
        <v>0</v>
      </c>
      <c r="H16" s="4">
        <v>0</v>
      </c>
      <c r="I16" s="4">
        <v>0</v>
      </c>
      <c r="J16" s="4">
        <v>0</v>
      </c>
      <c r="K16" s="4">
        <v>0</v>
      </c>
      <c r="L16" s="4">
        <v>0</v>
      </c>
      <c r="M16" s="4">
        <v>0</v>
      </c>
      <c r="N16" s="4">
        <v>0</v>
      </c>
      <c r="O16" s="4">
        <v>0</v>
      </c>
      <c r="P16" s="101">
        <f t="shared" si="6"/>
        <v>0</v>
      </c>
      <c r="Q16" s="102">
        <f t="shared" si="7"/>
        <v>0</v>
      </c>
    </row>
    <row r="17" spans="2:17" s="133" customFormat="1" ht="34.5" customHeight="1" x14ac:dyDescent="0.25">
      <c r="B17" s="155" t="s">
        <v>120</v>
      </c>
      <c r="C17" s="161"/>
      <c r="D17" s="134">
        <f>SUM(D18,D19,D20,D21,D22,D23,D24,D25,D26,D27,D28,D29,D30,D31,D32,D33,D34,D35,D36)</f>
        <v>2</v>
      </c>
      <c r="E17" s="134">
        <f t="shared" ref="E17:O17" si="8">SUM(E18,E19,E20,E21,E22,E23,E24,E25,E26,E27,E28,E29)</f>
        <v>1</v>
      </c>
      <c r="F17" s="134">
        <f t="shared" si="8"/>
        <v>0</v>
      </c>
      <c r="G17" s="134">
        <f t="shared" si="8"/>
        <v>0</v>
      </c>
      <c r="H17" s="134">
        <f t="shared" si="8"/>
        <v>0</v>
      </c>
      <c r="I17" s="134">
        <f t="shared" si="8"/>
        <v>0</v>
      </c>
      <c r="J17" s="134">
        <f t="shared" si="8"/>
        <v>1</v>
      </c>
      <c r="K17" s="134">
        <f t="shared" si="8"/>
        <v>1</v>
      </c>
      <c r="L17" s="134">
        <f t="shared" si="8"/>
        <v>1</v>
      </c>
      <c r="M17" s="134">
        <f t="shared" si="8"/>
        <v>1</v>
      </c>
      <c r="N17" s="134">
        <f t="shared" si="8"/>
        <v>1</v>
      </c>
      <c r="O17" s="134">
        <f t="shared" si="8"/>
        <v>1</v>
      </c>
      <c r="P17" s="132">
        <f>SUM(Q18,Q19,Q20,Q21,Q22)</f>
        <v>0</v>
      </c>
      <c r="Q17" s="132">
        <f>SUM(R18,R19,R20,R21,R22)</f>
        <v>0</v>
      </c>
    </row>
    <row r="18" spans="2:17" x14ac:dyDescent="0.25">
      <c r="B18" s="196">
        <v>3</v>
      </c>
      <c r="C18" s="135" t="s">
        <v>137</v>
      </c>
      <c r="D18" s="136">
        <v>0</v>
      </c>
      <c r="E18" s="136">
        <v>0</v>
      </c>
      <c r="F18" s="136">
        <v>0</v>
      </c>
      <c r="G18" s="136">
        <v>0</v>
      </c>
      <c r="H18" s="136">
        <v>0</v>
      </c>
      <c r="I18" s="136">
        <v>0</v>
      </c>
      <c r="J18" s="136">
        <v>0</v>
      </c>
      <c r="K18" s="136">
        <v>0</v>
      </c>
      <c r="L18" s="136">
        <v>0</v>
      </c>
      <c r="M18" s="136">
        <v>0</v>
      </c>
      <c r="N18" s="136">
        <v>0</v>
      </c>
      <c r="O18" s="136">
        <v>0</v>
      </c>
      <c r="P18" s="101">
        <f t="shared" ref="P18:P22" si="9">SUM(N18,L18,J18,H18,F18,D18)</f>
        <v>0</v>
      </c>
      <c r="Q18" s="102">
        <f t="shared" ref="Q18:Q22" si="10">(SUM(O18,M18,K18,I18,G18,E18))</f>
        <v>0</v>
      </c>
    </row>
    <row r="19" spans="2:17" x14ac:dyDescent="0.25">
      <c r="B19" s="197"/>
      <c r="C19" s="135" t="s">
        <v>138</v>
      </c>
      <c r="D19" s="136">
        <v>0</v>
      </c>
      <c r="E19" s="136">
        <v>0</v>
      </c>
      <c r="F19" s="136">
        <v>0</v>
      </c>
      <c r="G19" s="136">
        <v>0</v>
      </c>
      <c r="H19" s="136">
        <v>0</v>
      </c>
      <c r="I19" s="136">
        <v>0</v>
      </c>
      <c r="J19" s="136">
        <v>0</v>
      </c>
      <c r="K19" s="136">
        <v>0</v>
      </c>
      <c r="L19" s="136">
        <v>0</v>
      </c>
      <c r="M19" s="136">
        <v>0</v>
      </c>
      <c r="N19" s="136">
        <v>0</v>
      </c>
      <c r="O19" s="136">
        <v>0</v>
      </c>
      <c r="P19" s="101">
        <f t="shared" si="9"/>
        <v>0</v>
      </c>
      <c r="Q19" s="102">
        <f t="shared" si="10"/>
        <v>0</v>
      </c>
    </row>
    <row r="20" spans="2:17" x14ac:dyDescent="0.25">
      <c r="B20" s="197"/>
      <c r="C20" s="135" t="s">
        <v>129</v>
      </c>
      <c r="D20" s="136">
        <v>0</v>
      </c>
      <c r="E20" s="136">
        <v>0</v>
      </c>
      <c r="F20" s="136">
        <v>0</v>
      </c>
      <c r="G20" s="136">
        <v>0</v>
      </c>
      <c r="H20" s="136">
        <v>0</v>
      </c>
      <c r="I20" s="136">
        <v>0</v>
      </c>
      <c r="J20" s="136">
        <v>0</v>
      </c>
      <c r="K20" s="136">
        <v>0</v>
      </c>
      <c r="L20" s="136">
        <v>0</v>
      </c>
      <c r="M20" s="136">
        <v>0</v>
      </c>
      <c r="N20" s="136">
        <v>0</v>
      </c>
      <c r="O20" s="136">
        <v>0</v>
      </c>
      <c r="P20" s="101">
        <f t="shared" si="9"/>
        <v>0</v>
      </c>
      <c r="Q20" s="102">
        <f t="shared" si="10"/>
        <v>0</v>
      </c>
    </row>
    <row r="21" spans="2:17" x14ac:dyDescent="0.25">
      <c r="B21" s="197"/>
      <c r="C21" s="135" t="s">
        <v>139</v>
      </c>
      <c r="D21" s="136">
        <v>0</v>
      </c>
      <c r="E21" s="136">
        <v>0</v>
      </c>
      <c r="F21" s="136">
        <v>0</v>
      </c>
      <c r="G21" s="136">
        <v>0</v>
      </c>
      <c r="H21" s="136">
        <v>0</v>
      </c>
      <c r="I21" s="136">
        <v>0</v>
      </c>
      <c r="J21" s="136">
        <v>0</v>
      </c>
      <c r="K21" s="136">
        <v>0</v>
      </c>
      <c r="L21" s="136">
        <v>0</v>
      </c>
      <c r="M21" s="136">
        <v>0</v>
      </c>
      <c r="N21" s="136">
        <v>0</v>
      </c>
      <c r="O21" s="136">
        <v>0</v>
      </c>
      <c r="P21" s="101">
        <f t="shared" si="9"/>
        <v>0</v>
      </c>
      <c r="Q21" s="102">
        <f t="shared" si="10"/>
        <v>0</v>
      </c>
    </row>
    <row r="22" spans="2:17" ht="14.25" customHeight="1" x14ac:dyDescent="0.25">
      <c r="B22" s="197"/>
      <c r="C22" s="135" t="s">
        <v>140</v>
      </c>
      <c r="D22" s="136">
        <v>0</v>
      </c>
      <c r="E22" s="136">
        <v>0</v>
      </c>
      <c r="F22" s="136">
        <v>0</v>
      </c>
      <c r="G22" s="136">
        <v>0</v>
      </c>
      <c r="H22" s="136">
        <v>0</v>
      </c>
      <c r="I22" s="136">
        <v>0</v>
      </c>
      <c r="J22" s="136">
        <v>0</v>
      </c>
      <c r="K22" s="136">
        <v>0</v>
      </c>
      <c r="L22" s="136">
        <v>0</v>
      </c>
      <c r="M22" s="136">
        <v>0</v>
      </c>
      <c r="N22" s="136">
        <v>0</v>
      </c>
      <c r="O22" s="136">
        <v>0</v>
      </c>
      <c r="P22" s="101">
        <f t="shared" si="9"/>
        <v>0</v>
      </c>
      <c r="Q22" s="102">
        <f t="shared" si="10"/>
        <v>0</v>
      </c>
    </row>
    <row r="23" spans="2:17" x14ac:dyDescent="0.25">
      <c r="B23" s="197"/>
      <c r="C23" s="135" t="s">
        <v>141</v>
      </c>
      <c r="D23" s="136">
        <v>0</v>
      </c>
      <c r="E23" s="136">
        <v>0</v>
      </c>
      <c r="F23" s="136">
        <v>0</v>
      </c>
      <c r="G23" s="136">
        <v>0</v>
      </c>
      <c r="H23" s="136">
        <v>0</v>
      </c>
      <c r="I23" s="136">
        <v>0</v>
      </c>
      <c r="J23" s="136">
        <v>0</v>
      </c>
      <c r="K23" s="136">
        <v>0</v>
      </c>
      <c r="L23" s="136">
        <v>0</v>
      </c>
      <c r="M23" s="136">
        <v>0</v>
      </c>
      <c r="N23" s="136">
        <v>0</v>
      </c>
      <c r="O23" s="136">
        <v>0</v>
      </c>
      <c r="P23" s="101">
        <f t="shared" ref="P23:P36" si="11">SUM(N23,L23,J23,H23,F23,D23)</f>
        <v>0</v>
      </c>
      <c r="Q23" s="102">
        <f t="shared" ref="Q23:Q36" si="12">(SUM(O23,M23,K23,I23,G23,E23))</f>
        <v>0</v>
      </c>
    </row>
    <row r="24" spans="2:17" x14ac:dyDescent="0.25">
      <c r="B24" s="197"/>
      <c r="C24" s="135" t="s">
        <v>142</v>
      </c>
      <c r="D24" s="136">
        <v>0</v>
      </c>
      <c r="E24" s="136">
        <v>0</v>
      </c>
      <c r="F24" s="136">
        <v>0</v>
      </c>
      <c r="G24" s="136">
        <v>0</v>
      </c>
      <c r="H24" s="136">
        <v>0</v>
      </c>
      <c r="I24" s="136">
        <v>0</v>
      </c>
      <c r="J24" s="136">
        <v>0</v>
      </c>
      <c r="K24" s="136">
        <v>0</v>
      </c>
      <c r="L24" s="136">
        <v>0</v>
      </c>
      <c r="M24" s="136">
        <v>0</v>
      </c>
      <c r="N24" s="136">
        <v>0</v>
      </c>
      <c r="O24" s="136">
        <v>0</v>
      </c>
      <c r="P24" s="101">
        <f t="shared" si="11"/>
        <v>0</v>
      </c>
      <c r="Q24" s="102">
        <f t="shared" si="12"/>
        <v>0</v>
      </c>
    </row>
    <row r="25" spans="2:17" x14ac:dyDescent="0.25">
      <c r="B25" s="197"/>
      <c r="C25" s="135" t="s">
        <v>143</v>
      </c>
      <c r="D25" s="136">
        <v>0</v>
      </c>
      <c r="E25" s="136">
        <v>0</v>
      </c>
      <c r="F25" s="136">
        <v>0</v>
      </c>
      <c r="G25" s="136">
        <v>0</v>
      </c>
      <c r="H25" s="136">
        <v>0</v>
      </c>
      <c r="I25" s="136">
        <v>0</v>
      </c>
      <c r="J25" s="136">
        <v>0</v>
      </c>
      <c r="K25" s="136">
        <v>0</v>
      </c>
      <c r="L25" s="136">
        <v>0</v>
      </c>
      <c r="M25" s="136">
        <v>0</v>
      </c>
      <c r="N25" s="136">
        <v>0</v>
      </c>
      <c r="O25" s="136">
        <v>0</v>
      </c>
      <c r="P25" s="101">
        <f t="shared" si="11"/>
        <v>0</v>
      </c>
      <c r="Q25" s="102">
        <f t="shared" si="12"/>
        <v>0</v>
      </c>
    </row>
    <row r="26" spans="2:17" x14ac:dyDescent="0.25">
      <c r="B26" s="197"/>
      <c r="C26" s="135" t="s">
        <v>144</v>
      </c>
      <c r="D26" s="136">
        <v>0</v>
      </c>
      <c r="E26" s="136">
        <v>0</v>
      </c>
      <c r="F26" s="136">
        <v>0</v>
      </c>
      <c r="G26" s="136">
        <v>0</v>
      </c>
      <c r="H26" s="136">
        <v>0</v>
      </c>
      <c r="I26" s="136">
        <v>0</v>
      </c>
      <c r="J26" s="136">
        <v>0</v>
      </c>
      <c r="K26" s="136">
        <v>0</v>
      </c>
      <c r="L26" s="136">
        <v>0</v>
      </c>
      <c r="M26" s="136">
        <v>0</v>
      </c>
      <c r="N26" s="136">
        <v>0</v>
      </c>
      <c r="O26" s="136">
        <v>0</v>
      </c>
      <c r="P26" s="101">
        <f t="shared" si="11"/>
        <v>0</v>
      </c>
      <c r="Q26" s="102">
        <f t="shared" si="12"/>
        <v>0</v>
      </c>
    </row>
    <row r="27" spans="2:17" x14ac:dyDescent="0.25">
      <c r="B27" s="197"/>
      <c r="C27" s="135" t="s">
        <v>145</v>
      </c>
      <c r="D27" s="136">
        <v>0</v>
      </c>
      <c r="E27" s="136">
        <v>0</v>
      </c>
      <c r="F27" s="136">
        <v>0</v>
      </c>
      <c r="G27" s="136">
        <v>0</v>
      </c>
      <c r="H27" s="136">
        <v>0</v>
      </c>
      <c r="I27" s="136">
        <v>0</v>
      </c>
      <c r="J27" s="136">
        <v>0</v>
      </c>
      <c r="K27" s="136">
        <v>0</v>
      </c>
      <c r="L27" s="136">
        <v>0</v>
      </c>
      <c r="M27" s="136">
        <v>0</v>
      </c>
      <c r="N27" s="136">
        <v>0</v>
      </c>
      <c r="O27" s="136">
        <v>0</v>
      </c>
      <c r="P27" s="101">
        <f t="shared" si="11"/>
        <v>0</v>
      </c>
      <c r="Q27" s="102">
        <f t="shared" si="12"/>
        <v>0</v>
      </c>
    </row>
    <row r="28" spans="2:17" x14ac:dyDescent="0.25">
      <c r="B28" s="197"/>
      <c r="C28" s="141" t="s">
        <v>147</v>
      </c>
      <c r="D28" s="142">
        <v>1</v>
      </c>
      <c r="E28" s="142">
        <v>1</v>
      </c>
      <c r="F28" s="142">
        <v>0</v>
      </c>
      <c r="G28" s="142">
        <v>0</v>
      </c>
      <c r="H28" s="142">
        <v>0</v>
      </c>
      <c r="I28" s="142">
        <v>0</v>
      </c>
      <c r="J28" s="142">
        <v>1</v>
      </c>
      <c r="K28" s="142">
        <v>1</v>
      </c>
      <c r="L28" s="142">
        <v>1</v>
      </c>
      <c r="M28" s="142">
        <v>1</v>
      </c>
      <c r="N28" s="142">
        <v>1</v>
      </c>
      <c r="O28" s="142">
        <v>1</v>
      </c>
      <c r="P28" s="101">
        <f t="shared" si="11"/>
        <v>4</v>
      </c>
      <c r="Q28" s="102">
        <f t="shared" si="12"/>
        <v>4</v>
      </c>
    </row>
    <row r="29" spans="2:17" x14ac:dyDescent="0.25">
      <c r="B29" s="197"/>
      <c r="C29" s="135" t="s">
        <v>148</v>
      </c>
      <c r="D29" s="136">
        <v>0</v>
      </c>
      <c r="E29" s="136">
        <v>0</v>
      </c>
      <c r="F29" s="136">
        <v>0</v>
      </c>
      <c r="G29" s="136">
        <v>0</v>
      </c>
      <c r="H29" s="136">
        <v>0</v>
      </c>
      <c r="I29" s="136">
        <v>0</v>
      </c>
      <c r="J29" s="136">
        <v>0</v>
      </c>
      <c r="K29" s="136">
        <v>0</v>
      </c>
      <c r="L29" s="136">
        <v>0</v>
      </c>
      <c r="M29" s="136">
        <v>0</v>
      </c>
      <c r="N29" s="136">
        <v>0</v>
      </c>
      <c r="O29" s="136">
        <v>0</v>
      </c>
      <c r="P29" s="101">
        <f t="shared" si="11"/>
        <v>0</v>
      </c>
      <c r="Q29" s="102">
        <f t="shared" si="12"/>
        <v>0</v>
      </c>
    </row>
    <row r="30" spans="2:17" x14ac:dyDescent="0.25">
      <c r="B30" s="197"/>
      <c r="C30" s="135" t="s">
        <v>149</v>
      </c>
      <c r="D30" s="136">
        <v>0</v>
      </c>
      <c r="E30" s="136">
        <v>0</v>
      </c>
      <c r="F30" s="136">
        <v>0</v>
      </c>
      <c r="G30" s="136">
        <v>0</v>
      </c>
      <c r="H30" s="136">
        <v>0</v>
      </c>
      <c r="I30" s="136">
        <v>0</v>
      </c>
      <c r="J30" s="136">
        <v>0</v>
      </c>
      <c r="K30" s="136">
        <v>0</v>
      </c>
      <c r="L30" s="136">
        <v>0</v>
      </c>
      <c r="M30" s="136">
        <v>0</v>
      </c>
      <c r="N30" s="136">
        <v>0</v>
      </c>
      <c r="O30" s="136">
        <v>0</v>
      </c>
      <c r="P30" s="101">
        <f t="shared" si="11"/>
        <v>0</v>
      </c>
      <c r="Q30" s="102">
        <f t="shared" si="12"/>
        <v>0</v>
      </c>
    </row>
    <row r="31" spans="2:17" x14ac:dyDescent="0.25">
      <c r="B31" s="197"/>
      <c r="C31" s="135" t="s">
        <v>150</v>
      </c>
      <c r="D31" s="136">
        <v>0</v>
      </c>
      <c r="E31" s="136">
        <v>0</v>
      </c>
      <c r="F31" s="136">
        <v>0</v>
      </c>
      <c r="G31" s="136">
        <v>0</v>
      </c>
      <c r="H31" s="136">
        <v>0</v>
      </c>
      <c r="I31" s="136">
        <v>0</v>
      </c>
      <c r="J31" s="136">
        <v>0</v>
      </c>
      <c r="K31" s="136">
        <v>0</v>
      </c>
      <c r="L31" s="136">
        <v>0</v>
      </c>
      <c r="M31" s="136">
        <v>0</v>
      </c>
      <c r="N31" s="136">
        <v>0</v>
      </c>
      <c r="O31" s="136">
        <v>0</v>
      </c>
      <c r="P31" s="101">
        <f t="shared" si="11"/>
        <v>0</v>
      </c>
      <c r="Q31" s="102">
        <f t="shared" si="12"/>
        <v>0</v>
      </c>
    </row>
    <row r="32" spans="2:17" x14ac:dyDescent="0.25">
      <c r="B32" s="197"/>
      <c r="C32" s="135" t="s">
        <v>151</v>
      </c>
      <c r="D32" s="136">
        <v>0</v>
      </c>
      <c r="E32" s="136">
        <v>0</v>
      </c>
      <c r="F32" s="136">
        <v>0</v>
      </c>
      <c r="G32" s="136">
        <v>0</v>
      </c>
      <c r="H32" s="136">
        <v>0</v>
      </c>
      <c r="I32" s="136">
        <v>0</v>
      </c>
      <c r="J32" s="136">
        <v>0</v>
      </c>
      <c r="K32" s="136">
        <v>0</v>
      </c>
      <c r="L32" s="136">
        <v>0</v>
      </c>
      <c r="M32" s="136">
        <v>0</v>
      </c>
      <c r="N32" s="136">
        <v>0</v>
      </c>
      <c r="O32" s="136">
        <v>0</v>
      </c>
      <c r="P32" s="101">
        <f t="shared" si="11"/>
        <v>0</v>
      </c>
      <c r="Q32" s="102">
        <f t="shared" si="12"/>
        <v>0</v>
      </c>
    </row>
    <row r="33" spans="2:18" x14ac:dyDescent="0.25">
      <c r="B33" s="197"/>
      <c r="C33" s="141" t="s">
        <v>152</v>
      </c>
      <c r="D33" s="142">
        <v>1</v>
      </c>
      <c r="E33" s="142">
        <v>2</v>
      </c>
      <c r="F33" s="142">
        <v>1</v>
      </c>
      <c r="G33" s="142">
        <v>2</v>
      </c>
      <c r="H33" s="142">
        <v>0</v>
      </c>
      <c r="I33" s="142">
        <v>0</v>
      </c>
      <c r="J33" s="142">
        <v>1</v>
      </c>
      <c r="K33" s="142">
        <v>1</v>
      </c>
      <c r="L33" s="142">
        <v>1</v>
      </c>
      <c r="M33" s="142">
        <v>0</v>
      </c>
      <c r="N33" s="142">
        <v>1</v>
      </c>
      <c r="O33" s="142">
        <v>0</v>
      </c>
      <c r="P33" s="101">
        <f t="shared" si="11"/>
        <v>5</v>
      </c>
      <c r="Q33" s="102">
        <f t="shared" si="12"/>
        <v>5</v>
      </c>
    </row>
    <row r="34" spans="2:18" x14ac:dyDescent="0.25">
      <c r="B34" s="197"/>
      <c r="C34" s="135" t="s">
        <v>153</v>
      </c>
      <c r="D34" s="136">
        <v>0</v>
      </c>
      <c r="E34" s="136">
        <v>0</v>
      </c>
      <c r="F34" s="136">
        <v>0</v>
      </c>
      <c r="G34" s="136">
        <v>0</v>
      </c>
      <c r="H34" s="136">
        <v>0</v>
      </c>
      <c r="I34" s="136">
        <v>0</v>
      </c>
      <c r="J34" s="136">
        <v>0</v>
      </c>
      <c r="K34" s="136">
        <v>0</v>
      </c>
      <c r="L34" s="136">
        <v>0</v>
      </c>
      <c r="M34" s="136">
        <v>0</v>
      </c>
      <c r="N34" s="136">
        <v>0</v>
      </c>
      <c r="O34" s="136">
        <v>0</v>
      </c>
      <c r="P34" s="101">
        <f t="shared" si="11"/>
        <v>0</v>
      </c>
      <c r="Q34" s="102">
        <f t="shared" si="12"/>
        <v>0</v>
      </c>
    </row>
    <row r="35" spans="2:18" x14ac:dyDescent="0.25">
      <c r="B35" s="197"/>
      <c r="C35" s="135" t="s">
        <v>192</v>
      </c>
      <c r="D35" s="136">
        <v>0</v>
      </c>
      <c r="E35" s="136">
        <v>0</v>
      </c>
      <c r="F35" s="136">
        <v>0</v>
      </c>
      <c r="G35" s="136">
        <v>0</v>
      </c>
      <c r="H35" s="136">
        <v>0</v>
      </c>
      <c r="I35" s="136">
        <v>0</v>
      </c>
      <c r="J35" s="136">
        <v>0</v>
      </c>
      <c r="K35" s="136">
        <v>0</v>
      </c>
      <c r="L35" s="136">
        <v>0</v>
      </c>
      <c r="M35" s="136">
        <v>0</v>
      </c>
      <c r="N35" s="136">
        <v>0</v>
      </c>
      <c r="O35" s="136">
        <v>0</v>
      </c>
      <c r="P35" s="4"/>
      <c r="Q35" s="4">
        <f t="shared" ref="Q35:R35" si="13">SUM(N35,L35,J35,H35,F35,D35)</f>
        <v>0</v>
      </c>
      <c r="R35" s="4">
        <f t="shared" si="13"/>
        <v>0</v>
      </c>
    </row>
    <row r="36" spans="2:18" x14ac:dyDescent="0.25">
      <c r="B36" s="198"/>
      <c r="C36" s="135" t="s">
        <v>171</v>
      </c>
      <c r="D36" s="136">
        <v>0</v>
      </c>
      <c r="E36" s="136">
        <v>0</v>
      </c>
      <c r="F36" s="136">
        <v>0</v>
      </c>
      <c r="G36" s="136">
        <v>0</v>
      </c>
      <c r="H36" s="136">
        <v>0</v>
      </c>
      <c r="I36" s="136">
        <v>0</v>
      </c>
      <c r="J36" s="136">
        <v>0</v>
      </c>
      <c r="K36" s="136">
        <v>0</v>
      </c>
      <c r="L36" s="136">
        <v>0</v>
      </c>
      <c r="M36" s="136">
        <v>0</v>
      </c>
      <c r="N36" s="136">
        <v>0</v>
      </c>
      <c r="O36" s="136">
        <v>0</v>
      </c>
      <c r="P36" s="101">
        <f t="shared" si="11"/>
        <v>0</v>
      </c>
      <c r="Q36" s="102">
        <f t="shared" si="12"/>
        <v>0</v>
      </c>
    </row>
    <row r="37" spans="2:18" s="133" customFormat="1" ht="34.5" customHeight="1" x14ac:dyDescent="0.25">
      <c r="B37" s="155" t="s">
        <v>121</v>
      </c>
      <c r="C37" s="161"/>
      <c r="D37" s="134">
        <f>SUM(D38,D39,D40,D41,D42)</f>
        <v>0</v>
      </c>
      <c r="E37" s="134">
        <f t="shared" ref="E37:O37" si="14">SUM(E38,E39,E40,E41,E42,E43,E44,E45,E46,E47,E48,E49)</f>
        <v>48</v>
      </c>
      <c r="F37" s="134">
        <f t="shared" si="14"/>
        <v>22</v>
      </c>
      <c r="G37" s="134">
        <f t="shared" si="14"/>
        <v>36</v>
      </c>
      <c r="H37" s="134">
        <f t="shared" si="14"/>
        <v>20</v>
      </c>
      <c r="I37" s="134">
        <f t="shared" si="14"/>
        <v>24</v>
      </c>
      <c r="J37" s="134">
        <f t="shared" si="14"/>
        <v>42</v>
      </c>
      <c r="K37" s="134">
        <f t="shared" si="14"/>
        <v>22</v>
      </c>
      <c r="L37" s="134">
        <f t="shared" si="14"/>
        <v>28</v>
      </c>
      <c r="M37" s="134">
        <f t="shared" si="14"/>
        <v>0</v>
      </c>
      <c r="N37" s="134">
        <f t="shared" si="14"/>
        <v>28</v>
      </c>
      <c r="O37" s="134">
        <f t="shared" si="14"/>
        <v>0</v>
      </c>
      <c r="P37" s="132">
        <f>SUM(Q38,Q39,Q40,Q41,Q42)</f>
        <v>0</v>
      </c>
      <c r="Q37" s="132">
        <f>SUM(R38,R39,R40,R41,R42)</f>
        <v>0</v>
      </c>
    </row>
    <row r="38" spans="2:18" ht="15" customHeight="1" x14ac:dyDescent="0.25">
      <c r="B38" s="150">
        <v>4</v>
      </c>
      <c r="C38" s="57" t="s">
        <v>174</v>
      </c>
      <c r="D38" s="4">
        <v>0</v>
      </c>
      <c r="E38" s="4">
        <v>0</v>
      </c>
      <c r="F38" s="4">
        <v>0</v>
      </c>
      <c r="G38" s="4">
        <v>0</v>
      </c>
      <c r="H38" s="4">
        <v>0</v>
      </c>
      <c r="I38" s="4">
        <v>0</v>
      </c>
      <c r="J38" s="4">
        <v>0</v>
      </c>
      <c r="K38" s="4">
        <v>0</v>
      </c>
      <c r="L38" s="4">
        <v>0</v>
      </c>
      <c r="M38" s="4">
        <v>0</v>
      </c>
      <c r="N38" s="4">
        <v>0</v>
      </c>
      <c r="O38" s="4">
        <v>0</v>
      </c>
      <c r="P38" s="101">
        <f t="shared" ref="P38:P42" si="15">SUM(N38,L38,J38,H38,F38,D38)</f>
        <v>0</v>
      </c>
      <c r="Q38" s="102">
        <f t="shared" ref="Q38:Q42" si="16">(SUM(O38,M38,K38,I38,G38,E38))</f>
        <v>0</v>
      </c>
    </row>
    <row r="39" spans="2:18" ht="15" customHeight="1" x14ac:dyDescent="0.25">
      <c r="B39" s="151"/>
      <c r="C39" s="57" t="s">
        <v>173</v>
      </c>
      <c r="D39" s="4">
        <v>0</v>
      </c>
      <c r="E39" s="4">
        <v>0</v>
      </c>
      <c r="F39" s="4">
        <v>0</v>
      </c>
      <c r="G39" s="4">
        <v>0</v>
      </c>
      <c r="H39" s="4">
        <v>0</v>
      </c>
      <c r="I39" s="4">
        <v>0</v>
      </c>
      <c r="J39" s="4">
        <v>0</v>
      </c>
      <c r="K39" s="4">
        <v>0</v>
      </c>
      <c r="L39" s="4">
        <v>0</v>
      </c>
      <c r="M39" s="4">
        <v>0</v>
      </c>
      <c r="N39" s="4">
        <v>0</v>
      </c>
      <c r="O39" s="4">
        <v>0</v>
      </c>
      <c r="P39" s="101">
        <f t="shared" si="15"/>
        <v>0</v>
      </c>
      <c r="Q39" s="102">
        <f t="shared" si="16"/>
        <v>0</v>
      </c>
    </row>
    <row r="40" spans="2:18" x14ac:dyDescent="0.25">
      <c r="B40" s="151"/>
      <c r="C40" s="57" t="s">
        <v>172</v>
      </c>
      <c r="D40" s="4">
        <v>0</v>
      </c>
      <c r="E40" s="4">
        <v>0</v>
      </c>
      <c r="F40" s="4">
        <v>0</v>
      </c>
      <c r="G40" s="4">
        <v>0</v>
      </c>
      <c r="H40" s="4">
        <v>0</v>
      </c>
      <c r="I40" s="4">
        <v>0</v>
      </c>
      <c r="J40" s="4">
        <v>0</v>
      </c>
      <c r="K40" s="4">
        <v>0</v>
      </c>
      <c r="L40" s="4">
        <v>0</v>
      </c>
      <c r="M40" s="4">
        <v>0</v>
      </c>
      <c r="N40" s="4">
        <v>0</v>
      </c>
      <c r="O40" s="4">
        <v>0</v>
      </c>
      <c r="P40" s="101">
        <f t="shared" si="15"/>
        <v>0</v>
      </c>
      <c r="Q40" s="102">
        <f t="shared" si="16"/>
        <v>0</v>
      </c>
    </row>
    <row r="41" spans="2:18" x14ac:dyDescent="0.25">
      <c r="B41" s="151"/>
      <c r="C41" s="57" t="s">
        <v>146</v>
      </c>
      <c r="D41" s="4">
        <v>0</v>
      </c>
      <c r="E41" s="4">
        <v>0</v>
      </c>
      <c r="F41" s="4">
        <v>0</v>
      </c>
      <c r="G41" s="4">
        <v>0</v>
      </c>
      <c r="H41" s="4">
        <v>0</v>
      </c>
      <c r="I41" s="4">
        <v>0</v>
      </c>
      <c r="J41" s="4">
        <v>0</v>
      </c>
      <c r="K41" s="4">
        <v>0</v>
      </c>
      <c r="L41" s="4">
        <v>0</v>
      </c>
      <c r="M41" s="4">
        <v>0</v>
      </c>
      <c r="N41" s="4">
        <v>0</v>
      </c>
      <c r="O41" s="4">
        <v>0</v>
      </c>
      <c r="P41" s="101">
        <f t="shared" si="15"/>
        <v>0</v>
      </c>
      <c r="Q41" s="102">
        <f t="shared" si="16"/>
        <v>0</v>
      </c>
    </row>
    <row r="42" spans="2:18" x14ac:dyDescent="0.25">
      <c r="B42" s="152"/>
      <c r="C42" s="57" t="s">
        <v>175</v>
      </c>
      <c r="D42" s="4">
        <v>0</v>
      </c>
      <c r="E42" s="4">
        <v>0</v>
      </c>
      <c r="F42" s="4">
        <v>0</v>
      </c>
      <c r="G42" s="4">
        <v>0</v>
      </c>
      <c r="H42" s="4">
        <v>0</v>
      </c>
      <c r="I42" s="4">
        <v>0</v>
      </c>
      <c r="J42" s="4">
        <v>0</v>
      </c>
      <c r="K42" s="4">
        <v>0</v>
      </c>
      <c r="L42" s="4">
        <v>0</v>
      </c>
      <c r="M42" s="4">
        <v>0</v>
      </c>
      <c r="N42" s="4">
        <v>0</v>
      </c>
      <c r="O42" s="4">
        <v>0</v>
      </c>
      <c r="P42" s="101">
        <f t="shared" si="15"/>
        <v>0</v>
      </c>
      <c r="Q42" s="102">
        <f t="shared" si="16"/>
        <v>0</v>
      </c>
    </row>
    <row r="43" spans="2:18" s="133" customFormat="1" ht="34.5" customHeight="1" x14ac:dyDescent="0.25">
      <c r="B43" s="155" t="s">
        <v>168</v>
      </c>
      <c r="C43" s="161"/>
      <c r="D43" s="134">
        <f>SUM(D44,D45,D46,D47,D48,D49,D50,D51,D52,D53,D54,D55)</f>
        <v>16</v>
      </c>
      <c r="E43" s="134">
        <f t="shared" ref="E43:O43" si="17">SUM(E44,E45,E46,E47,E48,E49,E50,E51,E52,E53,E54,E55)</f>
        <v>25</v>
      </c>
      <c r="F43" s="134">
        <f t="shared" si="17"/>
        <v>12</v>
      </c>
      <c r="G43" s="134">
        <f t="shared" si="17"/>
        <v>19</v>
      </c>
      <c r="H43" s="134">
        <f t="shared" si="17"/>
        <v>10</v>
      </c>
      <c r="I43" s="134">
        <f t="shared" si="17"/>
        <v>12</v>
      </c>
      <c r="J43" s="134">
        <f t="shared" si="17"/>
        <v>30</v>
      </c>
      <c r="K43" s="134">
        <f t="shared" si="17"/>
        <v>11</v>
      </c>
      <c r="L43" s="134">
        <f t="shared" si="17"/>
        <v>15</v>
      </c>
      <c r="M43" s="134">
        <f t="shared" si="17"/>
        <v>0</v>
      </c>
      <c r="N43" s="134">
        <f t="shared" si="17"/>
        <v>15</v>
      </c>
      <c r="O43" s="134">
        <f t="shared" si="17"/>
        <v>0</v>
      </c>
      <c r="P43" s="132">
        <f>SUM(Q44,Q45,Q46,Q47,Q48)</f>
        <v>63</v>
      </c>
      <c r="Q43" s="132">
        <f>SUM(R44,R45,R46,R47,R48)</f>
        <v>0</v>
      </c>
    </row>
    <row r="44" spans="2:18" x14ac:dyDescent="0.25">
      <c r="B44" s="196">
        <v>5</v>
      </c>
      <c r="C44" s="141" t="s">
        <v>176</v>
      </c>
      <c r="D44" s="142">
        <v>10</v>
      </c>
      <c r="E44" s="142">
        <v>10</v>
      </c>
      <c r="F44" s="142">
        <v>8</v>
      </c>
      <c r="G44" s="142">
        <v>10</v>
      </c>
      <c r="H44" s="142">
        <v>8</v>
      </c>
      <c r="I44" s="142">
        <v>10</v>
      </c>
      <c r="J44" s="142">
        <v>10</v>
      </c>
      <c r="K44" s="142">
        <v>11</v>
      </c>
      <c r="L44" s="142">
        <v>10</v>
      </c>
      <c r="M44" s="142">
        <v>0</v>
      </c>
      <c r="N44" s="142">
        <v>10</v>
      </c>
      <c r="O44" s="142">
        <v>0</v>
      </c>
      <c r="P44" s="101">
        <f t="shared" ref="P44:P48" si="18">SUM(N44,L44,J44,H44,F44,D44)</f>
        <v>56</v>
      </c>
      <c r="Q44" s="102">
        <f t="shared" ref="Q44:Q48" si="19">(SUM(O44,M44,K44,I44,G44,E44))</f>
        <v>41</v>
      </c>
    </row>
    <row r="45" spans="2:18" x14ac:dyDescent="0.25">
      <c r="B45" s="197"/>
      <c r="C45" s="141" t="s">
        <v>180</v>
      </c>
      <c r="D45" s="142">
        <v>3</v>
      </c>
      <c r="E45" s="142">
        <v>3</v>
      </c>
      <c r="F45" s="142">
        <v>1</v>
      </c>
      <c r="G45" s="142">
        <v>1</v>
      </c>
      <c r="H45" s="142">
        <v>1</v>
      </c>
      <c r="I45" s="142">
        <v>1</v>
      </c>
      <c r="J45" s="142">
        <v>1</v>
      </c>
      <c r="K45" s="142">
        <v>0</v>
      </c>
      <c r="L45" s="142">
        <v>2</v>
      </c>
      <c r="M45" s="142">
        <v>0</v>
      </c>
      <c r="N45" s="142">
        <v>1</v>
      </c>
      <c r="O45" s="142">
        <v>0</v>
      </c>
      <c r="P45" s="101">
        <f t="shared" si="18"/>
        <v>9</v>
      </c>
      <c r="Q45" s="102">
        <f t="shared" si="19"/>
        <v>5</v>
      </c>
    </row>
    <row r="46" spans="2:18" x14ac:dyDescent="0.25">
      <c r="B46" s="197"/>
      <c r="C46" s="141" t="s">
        <v>181</v>
      </c>
      <c r="D46" s="142">
        <v>0</v>
      </c>
      <c r="E46" s="142">
        <v>9</v>
      </c>
      <c r="F46" s="142">
        <v>0</v>
      </c>
      <c r="G46" s="142">
        <v>5</v>
      </c>
      <c r="H46" s="142">
        <v>0</v>
      </c>
      <c r="I46" s="142">
        <v>0</v>
      </c>
      <c r="J46" s="142">
        <v>0</v>
      </c>
      <c r="K46" s="142">
        <v>0</v>
      </c>
      <c r="L46" s="142">
        <v>0</v>
      </c>
      <c r="M46" s="142">
        <v>0</v>
      </c>
      <c r="N46" s="142">
        <v>0</v>
      </c>
      <c r="O46" s="142">
        <v>0</v>
      </c>
      <c r="P46" s="101">
        <f t="shared" si="18"/>
        <v>0</v>
      </c>
      <c r="Q46" s="102">
        <f t="shared" si="19"/>
        <v>14</v>
      </c>
    </row>
    <row r="47" spans="2:18" x14ac:dyDescent="0.25">
      <c r="B47" s="197"/>
      <c r="C47" s="135" t="s">
        <v>179</v>
      </c>
      <c r="D47" s="136">
        <v>0</v>
      </c>
      <c r="E47" s="136">
        <v>0</v>
      </c>
      <c r="F47" s="136">
        <v>0</v>
      </c>
      <c r="G47" s="136">
        <v>0</v>
      </c>
      <c r="H47" s="136">
        <v>0</v>
      </c>
      <c r="I47" s="136">
        <v>0</v>
      </c>
      <c r="J47" s="136">
        <v>0</v>
      </c>
      <c r="K47" s="136">
        <v>0</v>
      </c>
      <c r="L47" s="136">
        <v>0</v>
      </c>
      <c r="M47" s="136">
        <v>0</v>
      </c>
      <c r="N47" s="136">
        <v>0</v>
      </c>
      <c r="O47" s="136">
        <v>0</v>
      </c>
      <c r="P47" s="101">
        <f t="shared" si="18"/>
        <v>0</v>
      </c>
      <c r="Q47" s="102">
        <f t="shared" si="19"/>
        <v>0</v>
      </c>
    </row>
    <row r="48" spans="2:18" x14ac:dyDescent="0.25">
      <c r="B48" s="197"/>
      <c r="C48" s="141" t="s">
        <v>182</v>
      </c>
      <c r="D48" s="142">
        <v>1</v>
      </c>
      <c r="E48" s="142">
        <v>1</v>
      </c>
      <c r="F48" s="142">
        <v>1</v>
      </c>
      <c r="G48" s="142">
        <v>1</v>
      </c>
      <c r="H48" s="142">
        <v>1</v>
      </c>
      <c r="I48" s="142">
        <v>1</v>
      </c>
      <c r="J48" s="142">
        <v>1</v>
      </c>
      <c r="K48" s="142"/>
      <c r="L48" s="142">
        <v>1</v>
      </c>
      <c r="M48" s="142">
        <v>0</v>
      </c>
      <c r="N48" s="142">
        <v>2</v>
      </c>
      <c r="O48" s="142">
        <v>0</v>
      </c>
      <c r="P48" s="101">
        <f t="shared" si="18"/>
        <v>7</v>
      </c>
      <c r="Q48" s="102">
        <f t="shared" si="19"/>
        <v>3</v>
      </c>
    </row>
    <row r="49" spans="2:20" x14ac:dyDescent="0.25">
      <c r="B49" s="197"/>
      <c r="C49" s="135" t="s">
        <v>183</v>
      </c>
      <c r="D49" s="136">
        <v>0</v>
      </c>
      <c r="E49" s="136">
        <v>0</v>
      </c>
      <c r="F49" s="136">
        <v>0</v>
      </c>
      <c r="G49" s="136">
        <v>0</v>
      </c>
      <c r="H49" s="136">
        <v>0</v>
      </c>
      <c r="I49" s="136">
        <v>0</v>
      </c>
      <c r="J49" s="136">
        <v>0</v>
      </c>
      <c r="K49" s="136">
        <v>0</v>
      </c>
      <c r="L49" s="136">
        <v>0</v>
      </c>
      <c r="M49" s="136">
        <v>0</v>
      </c>
      <c r="N49" s="136">
        <v>0</v>
      </c>
      <c r="O49" s="136">
        <v>0</v>
      </c>
      <c r="P49" s="101">
        <f t="shared" ref="P49:P55" si="20">SUM(N49,L49,J49,H49,F49,D49)</f>
        <v>0</v>
      </c>
      <c r="Q49" s="102">
        <f t="shared" ref="Q49:Q55" si="21">(SUM(O49,M49,K49,I49,G49,E49))</f>
        <v>0</v>
      </c>
    </row>
    <row r="50" spans="2:20" x14ac:dyDescent="0.25">
      <c r="B50" s="197"/>
      <c r="C50" s="135" t="s">
        <v>169</v>
      </c>
      <c r="D50" s="136">
        <v>0</v>
      </c>
      <c r="E50" s="136">
        <v>0</v>
      </c>
      <c r="F50" s="136">
        <v>0</v>
      </c>
      <c r="G50" s="136">
        <v>0</v>
      </c>
      <c r="H50" s="136">
        <v>0</v>
      </c>
      <c r="I50" s="136">
        <v>0</v>
      </c>
      <c r="J50" s="136">
        <v>0</v>
      </c>
      <c r="K50" s="136">
        <v>0</v>
      </c>
      <c r="L50" s="136">
        <v>0</v>
      </c>
      <c r="M50" s="136">
        <v>0</v>
      </c>
      <c r="N50" s="136">
        <v>0</v>
      </c>
      <c r="O50" s="136">
        <v>0</v>
      </c>
      <c r="P50" s="101">
        <f t="shared" si="20"/>
        <v>0</v>
      </c>
      <c r="Q50" s="102">
        <f t="shared" si="21"/>
        <v>0</v>
      </c>
    </row>
    <row r="51" spans="2:20" x14ac:dyDescent="0.25">
      <c r="B51" s="197"/>
      <c r="C51" s="135" t="s">
        <v>170</v>
      </c>
      <c r="D51" s="136">
        <v>0</v>
      </c>
      <c r="E51" s="136">
        <v>0</v>
      </c>
      <c r="F51" s="136">
        <v>0</v>
      </c>
      <c r="G51" s="136">
        <v>0</v>
      </c>
      <c r="H51" s="136">
        <v>0</v>
      </c>
      <c r="I51" s="136">
        <v>0</v>
      </c>
      <c r="J51" s="136">
        <v>0</v>
      </c>
      <c r="K51" s="136">
        <v>0</v>
      </c>
      <c r="L51" s="136">
        <v>0</v>
      </c>
      <c r="M51" s="136">
        <v>0</v>
      </c>
      <c r="N51" s="136">
        <v>0</v>
      </c>
      <c r="O51" s="136">
        <v>0</v>
      </c>
      <c r="P51" s="101">
        <f t="shared" si="20"/>
        <v>0</v>
      </c>
      <c r="Q51" s="102">
        <f t="shared" si="21"/>
        <v>0</v>
      </c>
    </row>
    <row r="52" spans="2:20" x14ac:dyDescent="0.25">
      <c r="B52" s="197"/>
      <c r="C52" s="135" t="s">
        <v>177</v>
      </c>
      <c r="D52" s="136">
        <v>0</v>
      </c>
      <c r="E52" s="136">
        <v>0</v>
      </c>
      <c r="F52" s="136">
        <v>0</v>
      </c>
      <c r="G52" s="136">
        <v>0</v>
      </c>
      <c r="H52" s="136">
        <v>0</v>
      </c>
      <c r="I52" s="136">
        <v>0</v>
      </c>
      <c r="J52" s="136">
        <v>0</v>
      </c>
      <c r="K52" s="136">
        <v>0</v>
      </c>
      <c r="L52" s="136">
        <v>0</v>
      </c>
      <c r="M52" s="136">
        <v>0</v>
      </c>
      <c r="N52" s="136">
        <v>0</v>
      </c>
      <c r="O52" s="136">
        <v>0</v>
      </c>
      <c r="P52" s="101">
        <f t="shared" si="20"/>
        <v>0</v>
      </c>
      <c r="Q52" s="102">
        <f t="shared" si="21"/>
        <v>0</v>
      </c>
    </row>
    <row r="53" spans="2:20" ht="15.75" customHeight="1" x14ac:dyDescent="0.25">
      <c r="B53" s="197"/>
      <c r="C53" s="141" t="s">
        <v>184</v>
      </c>
      <c r="D53" s="142">
        <v>2</v>
      </c>
      <c r="E53" s="142">
        <v>2</v>
      </c>
      <c r="F53" s="142">
        <v>2</v>
      </c>
      <c r="G53" s="142">
        <v>2</v>
      </c>
      <c r="H53" s="142">
        <v>0</v>
      </c>
      <c r="I53" s="142">
        <v>0</v>
      </c>
      <c r="J53" s="142">
        <v>18</v>
      </c>
      <c r="K53" s="142">
        <v>0</v>
      </c>
      <c r="L53" s="142">
        <v>2</v>
      </c>
      <c r="M53" s="142">
        <v>0</v>
      </c>
      <c r="N53" s="142">
        <v>2</v>
      </c>
      <c r="O53" s="142">
        <v>0</v>
      </c>
      <c r="P53" s="142">
        <f t="shared" ref="P53" si="22">SUM(D53,F53,H53,J53,L53,N53)</f>
        <v>26</v>
      </c>
      <c r="Q53" s="142">
        <f>D53+F53+H53+J53+L53+N53</f>
        <v>26</v>
      </c>
      <c r="R53" s="142">
        <f>E53+G53+I53+K53+M53+O53</f>
        <v>4</v>
      </c>
      <c r="S53" s="45">
        <f>D53+F53+H53</f>
        <v>4</v>
      </c>
      <c r="T53" s="45">
        <f>R53/S53</f>
        <v>1</v>
      </c>
    </row>
    <row r="54" spans="2:20" x14ac:dyDescent="0.25">
      <c r="B54" s="197"/>
      <c r="C54" s="135" t="s">
        <v>154</v>
      </c>
      <c r="D54" s="136">
        <v>0</v>
      </c>
      <c r="E54" s="136">
        <v>0</v>
      </c>
      <c r="F54" s="136">
        <v>0</v>
      </c>
      <c r="G54" s="136">
        <v>0</v>
      </c>
      <c r="H54" s="136">
        <v>0</v>
      </c>
      <c r="I54" s="136">
        <v>0</v>
      </c>
      <c r="J54" s="136">
        <v>0</v>
      </c>
      <c r="K54" s="136">
        <v>0</v>
      </c>
      <c r="L54" s="136">
        <v>0</v>
      </c>
      <c r="M54" s="136">
        <v>0</v>
      </c>
      <c r="N54" s="136">
        <v>0</v>
      </c>
      <c r="O54" s="136">
        <v>0</v>
      </c>
      <c r="P54" s="101">
        <f t="shared" si="20"/>
        <v>0</v>
      </c>
      <c r="Q54" s="102">
        <f t="shared" si="21"/>
        <v>0</v>
      </c>
    </row>
    <row r="55" spans="2:20" x14ac:dyDescent="0.25">
      <c r="B55" s="198"/>
      <c r="C55" s="135" t="s">
        <v>178</v>
      </c>
      <c r="D55" s="136">
        <v>0</v>
      </c>
      <c r="E55" s="136">
        <v>0</v>
      </c>
      <c r="F55" s="136">
        <v>0</v>
      </c>
      <c r="G55" s="136">
        <v>0</v>
      </c>
      <c r="H55" s="136">
        <v>0</v>
      </c>
      <c r="I55" s="136">
        <v>0</v>
      </c>
      <c r="J55" s="136">
        <v>0</v>
      </c>
      <c r="K55" s="136">
        <v>0</v>
      </c>
      <c r="L55" s="136">
        <v>0</v>
      </c>
      <c r="M55" s="136">
        <v>0</v>
      </c>
      <c r="N55" s="136">
        <v>0</v>
      </c>
      <c r="O55" s="136">
        <v>0</v>
      </c>
      <c r="P55" s="101">
        <f t="shared" si="20"/>
        <v>0</v>
      </c>
      <c r="Q55" s="102">
        <f t="shared" si="21"/>
        <v>0</v>
      </c>
    </row>
    <row r="56" spans="2:20" x14ac:dyDescent="0.25">
      <c r="B56" s="43"/>
      <c r="C56" s="43">
        <v>1</v>
      </c>
      <c r="D56" s="43">
        <v>1</v>
      </c>
      <c r="E56" s="43"/>
      <c r="F56" s="43">
        <v>1</v>
      </c>
      <c r="G56" s="43">
        <v>1</v>
      </c>
      <c r="H56" s="43"/>
      <c r="I56" s="43">
        <v>1</v>
      </c>
      <c r="J56" s="43">
        <v>1</v>
      </c>
      <c r="K56" s="43"/>
      <c r="L56" s="43">
        <v>1</v>
      </c>
      <c r="M56" s="43">
        <v>1</v>
      </c>
      <c r="N56" s="43"/>
      <c r="O56" s="43">
        <v>1</v>
      </c>
      <c r="P56" s="43"/>
      <c r="Q56" s="43">
        <v>1</v>
      </c>
    </row>
  </sheetData>
  <mergeCells count="18">
    <mergeCell ref="P1:Q1"/>
    <mergeCell ref="B4:B8"/>
    <mergeCell ref="B10:B16"/>
    <mergeCell ref="B1:C2"/>
    <mergeCell ref="D1:E1"/>
    <mergeCell ref="F1:G1"/>
    <mergeCell ref="H1:I1"/>
    <mergeCell ref="J1:K1"/>
    <mergeCell ref="L1:M1"/>
    <mergeCell ref="B3:C3"/>
    <mergeCell ref="B9:C9"/>
    <mergeCell ref="B17:C17"/>
    <mergeCell ref="B37:C37"/>
    <mergeCell ref="B43:C43"/>
    <mergeCell ref="B44:B55"/>
    <mergeCell ref="N1:O1"/>
    <mergeCell ref="B18:B36"/>
    <mergeCell ref="B38:B4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vt:i4>
      </vt:variant>
    </vt:vector>
  </HeadingPairs>
  <TitlesOfParts>
    <vt:vector size="13" baseType="lpstr">
      <vt:lpstr>Componentes-Programas</vt:lpstr>
      <vt:lpstr>Actividades</vt:lpstr>
      <vt:lpstr>Sociodemográfica</vt:lpstr>
      <vt:lpstr>Económicofinanciera</vt:lpstr>
      <vt:lpstr>Geográficoambiental</vt:lpstr>
      <vt:lpstr>Gobierno Seguridad y Justicia</vt:lpstr>
      <vt:lpstr>Tecnologías de Información</vt:lpstr>
      <vt:lpstr>Coordinación del Sistema</vt:lpstr>
      <vt:lpstr>Asuntos Jurídicos</vt:lpstr>
      <vt:lpstr>Administrativa</vt:lpstr>
      <vt:lpstr>Órgano de Control y Vigilancia</vt:lpstr>
      <vt:lpstr>Dirección General</vt:lpstr>
      <vt:lpstr>'Dirección General'!Área_de_impresión</vt:lpstr>
    </vt:vector>
  </TitlesOfParts>
  <Company>IITEJ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Montserrat Guevara Rubio</dc:creator>
  <cp:lastModifiedBy>Administrador</cp:lastModifiedBy>
  <cp:lastPrinted>2014-10-03T19:40:45Z</cp:lastPrinted>
  <dcterms:created xsi:type="dcterms:W3CDTF">2014-09-30T19:28:02Z</dcterms:created>
  <dcterms:modified xsi:type="dcterms:W3CDTF">2015-01-13T18:46:19Z</dcterms:modified>
</cp:coreProperties>
</file>