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570" windowWidth="12240" windowHeight="7425" tabRatio="610" activeTab="2"/>
  </bookViews>
  <sheets>
    <sheet name="Balanza de Comprobacion" sheetId="1" r:id="rId1"/>
    <sheet name="Balance general" sheetId="2" r:id="rId2"/>
    <sheet name="Estado Actividades" sheetId="3" r:id="rId3"/>
    <sheet name="Avance ingresos" sheetId="4" r:id="rId4"/>
    <sheet name="Avance Egreso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<sst xmlns="http://schemas.openxmlformats.org/spreadsheetml/2006/main" count="4762" uniqueCount="2323">
  <si>
    <t xml:space="preserve">CUENTAS POR COBRAR                                </t>
  </si>
  <si>
    <t xml:space="preserve">MOBILIARIO Y EQUIPO DE OFICINA                    </t>
  </si>
  <si>
    <t>ACREEDORES DIVERSOS</t>
  </si>
  <si>
    <t xml:space="preserve">Depreciación Acumulada Equipo de Computo          </t>
  </si>
  <si>
    <t xml:space="preserve">INVERSION EN INMUEBLES                            </t>
  </si>
  <si>
    <t xml:space="preserve">Depreciación Acumulada                            </t>
  </si>
  <si>
    <t xml:space="preserve">TERRENOS                                          </t>
  </si>
  <si>
    <t xml:space="preserve">DIFERIDO                                          </t>
  </si>
  <si>
    <t xml:space="preserve">DEPOSITOS EN GARANTIA                             </t>
  </si>
  <si>
    <t xml:space="preserve">PASIVO                                            </t>
  </si>
  <si>
    <t xml:space="preserve">PROVEEDORES                                       </t>
  </si>
  <si>
    <t xml:space="preserve">INTERESES POR FINANCIAMIENTOS                     </t>
  </si>
  <si>
    <t xml:space="preserve">INGRESOS POR VENTA DE TERRENOS                    </t>
  </si>
  <si>
    <t xml:space="preserve">PAGO OTRAS PRESTACIONES SEGURIDAD SOCIAL          </t>
  </si>
  <si>
    <t xml:space="preserve">PAGO DE OTRAS PRESTACIONES                        </t>
  </si>
  <si>
    <t>EDIFICIOS Y CONSTRUCCIONES</t>
  </si>
  <si>
    <t xml:space="preserve">EDIFICIOS Y CONSTRUCCIONES                        </t>
  </si>
  <si>
    <t xml:space="preserve">RESULTADOS EJERCICIOS ANTERIORES                  </t>
  </si>
  <si>
    <t xml:space="preserve">INGRESOS                                          </t>
  </si>
  <si>
    <t xml:space="preserve">SUBSIDIO PARA GASTO CORRIENTE                     </t>
  </si>
  <si>
    <t xml:space="preserve">SUBSIDIO PARA INVERSION                           </t>
  </si>
  <si>
    <t xml:space="preserve">OTROS INGRESOS                                    </t>
  </si>
  <si>
    <t xml:space="preserve">INGRESOS POR CONCESIONES                          </t>
  </si>
  <si>
    <t xml:space="preserve">ALIMENTOS Y UTENCILIOS                            </t>
  </si>
  <si>
    <t xml:space="preserve">MATERIAS PRIMAS Y MATERIALES DE PRODUCCION        </t>
  </si>
  <si>
    <t xml:space="preserve">MATERIALES Y ARTICULOS DE CONSTRUCCION            </t>
  </si>
  <si>
    <t xml:space="preserve">QUIMICOS FARMACEUTICOS Y DE LABORATORIO           </t>
  </si>
  <si>
    <t xml:space="preserve">COMBUSTIBLES, LUBRICANTES Y ADITIVOS              </t>
  </si>
  <si>
    <t xml:space="preserve">SERVICIO DE MANTTO., CONSERVACION E INSTALAC      </t>
  </si>
  <si>
    <t xml:space="preserve">SERVICIOS OFICIALES                               </t>
  </si>
  <si>
    <t xml:space="preserve">GASTOS DIVERSOS                                   </t>
  </si>
  <si>
    <t xml:space="preserve">GASTOS EXTRAORDINARIOS                            </t>
  </si>
  <si>
    <t>Total Cuentas</t>
  </si>
  <si>
    <t>^NO impresas</t>
  </si>
  <si>
    <t xml:space="preserve">Sumas Iguales: </t>
  </si>
  <si>
    <t>C u e n t a</t>
  </si>
  <si>
    <t>N o m b r e</t>
  </si>
  <si>
    <t>Saldos</t>
  </si>
  <si>
    <t>Iniciales</t>
  </si>
  <si>
    <t>Actuales</t>
  </si>
  <si>
    <t>Deudor</t>
  </si>
  <si>
    <t>Acreedor</t>
  </si>
  <si>
    <t>Cargos</t>
  </si>
  <si>
    <t>Abonos</t>
  </si>
  <si>
    <t xml:space="preserve">ACTIVO                                            </t>
  </si>
  <si>
    <t xml:space="preserve"> </t>
  </si>
  <si>
    <t xml:space="preserve">CIRCULANTE                                        </t>
  </si>
  <si>
    <t xml:space="preserve">CAJA                                              </t>
  </si>
  <si>
    <t xml:space="preserve">BANCOS                                            </t>
  </si>
  <si>
    <t xml:space="preserve">INVERSIONES EN VALORES                            </t>
  </si>
  <si>
    <t xml:space="preserve">ANTICIPO A PROVEEDORES                            </t>
  </si>
  <si>
    <t xml:space="preserve">FUNCIONARIOS Y EMPLEADOS                          </t>
  </si>
  <si>
    <t>I N G R E S O S</t>
  </si>
  <si>
    <t xml:space="preserve">    INGRESOS                                          </t>
  </si>
  <si>
    <t xml:space="preserve">    SUBSIDIO GOBIERNO DEL ESTADO                      </t>
  </si>
  <si>
    <t xml:space="preserve">    TOTAL SUBSIDIO GOBIERNO DEL ESTADO                      </t>
  </si>
  <si>
    <t xml:space="preserve">    OTROS INGRESOS                                    </t>
  </si>
  <si>
    <t xml:space="preserve">    TOTAL OTROS INGRESOS                                    </t>
  </si>
  <si>
    <t xml:space="preserve">    TOTAL INGRESOS                                          </t>
  </si>
  <si>
    <t xml:space="preserve">    TOTAL SUMA DE INGRESOS</t>
  </si>
  <si>
    <t>E G R E S O S</t>
  </si>
  <si>
    <t xml:space="preserve">    EGRESOS                                           </t>
  </si>
  <si>
    <t xml:space="preserve">    SERVICIOS PERSONALES                              </t>
  </si>
  <si>
    <t xml:space="preserve">    TOTAL SERVICIOS PERSONALES                              </t>
  </si>
  <si>
    <t xml:space="preserve">    MATERIALES Y SUMINISTROS                          </t>
  </si>
  <si>
    <t xml:space="preserve">    TOTAL MATERIALES Y SUMINISTROS                          </t>
  </si>
  <si>
    <t xml:space="preserve">    SERVICIOS GENERALES                               </t>
  </si>
  <si>
    <t xml:space="preserve">    TOTAL SERVICIOS GENERALES                               </t>
  </si>
  <si>
    <t xml:space="preserve">    GASTOS EXTRAORDINARIOS                            </t>
  </si>
  <si>
    <t xml:space="preserve">    TOTAL GASTOS EXTRAORDINARIOS                            </t>
  </si>
  <si>
    <t xml:space="preserve">    TOTAL EGRESOS                                           </t>
  </si>
  <si>
    <t xml:space="preserve">    TOTAL SUMA DE EGRESOS</t>
  </si>
  <si>
    <t>%</t>
  </si>
  <si>
    <t>Acumulado</t>
  </si>
  <si>
    <t>Parque Metropolitano de Guadalajara</t>
  </si>
  <si>
    <t>A C T I V O</t>
  </si>
  <si>
    <t>P A S I V O</t>
  </si>
  <si>
    <t xml:space="preserve">    CIRCULANTE                                        </t>
  </si>
  <si>
    <t xml:space="preserve">    TOTAL CIRCULANTE                                        </t>
  </si>
  <si>
    <t xml:space="preserve">    FIJO                                              </t>
  </si>
  <si>
    <t xml:space="preserve">    TOTAL FIJO                                              </t>
  </si>
  <si>
    <t xml:space="preserve">    TOTAL PASIVO</t>
  </si>
  <si>
    <t xml:space="preserve">    DIFERIDO                                          </t>
  </si>
  <si>
    <t xml:space="preserve">    TOTAL DIFERIDO                                          </t>
  </si>
  <si>
    <t xml:space="preserve">    TOTAL CAPITAL</t>
  </si>
  <si>
    <t xml:space="preserve">    TOTAL ACTIVO</t>
  </si>
  <si>
    <t xml:space="preserve">DEUDORES DIVERSOS                                 </t>
  </si>
  <si>
    <t xml:space="preserve">PAGO POR INCREMENTOS SALARIALES                   </t>
  </si>
  <si>
    <t xml:space="preserve">SERVICIOS DE DIFUSION E INFORMACION               </t>
  </si>
  <si>
    <t>SUELDOS POR PAGAR</t>
  </si>
  <si>
    <t xml:space="preserve">SUELDOS POR PAGAR                                 </t>
  </si>
  <si>
    <t xml:space="preserve">IMPUESTOS POR PAGAR                               </t>
  </si>
  <si>
    <t xml:space="preserve">PATRIMONIO                                        </t>
  </si>
  <si>
    <t xml:space="preserve">APORTACIONES                                      </t>
  </si>
  <si>
    <t xml:space="preserve">INTERESES BANCARIOS                               </t>
  </si>
  <si>
    <t xml:space="preserve">EGRESOS                                           </t>
  </si>
  <si>
    <t xml:space="preserve">SERVICIOS PERSONALES                              </t>
  </si>
  <si>
    <t xml:space="preserve">REMUNERACIONES AL PERSONAL PERMANENTE             </t>
  </si>
  <si>
    <t xml:space="preserve">SALARIOS AL PERSONAL EVENTUAL                     </t>
  </si>
  <si>
    <t xml:space="preserve">REMUNERACIONES ADICIONALES Y ESPECIALES           </t>
  </si>
  <si>
    <t xml:space="preserve">PAGO POR CONCEPTO DE SEGURIDAD SOCIAL             </t>
  </si>
  <si>
    <t xml:space="preserve">MATERIALES Y SUMINISTROS                          </t>
  </si>
  <si>
    <t xml:space="preserve">MATERIALES DE ADMINISTRACION                      </t>
  </si>
  <si>
    <t>Depreciación Acumulada Mobiliario y Eq. de Oficina</t>
  </si>
  <si>
    <t xml:space="preserve">MAQUINARIA Y EQUIPO                               </t>
  </si>
  <si>
    <t xml:space="preserve">VESTUARIO, BLANCOS, PRENDAS DE PROTECCION         </t>
  </si>
  <si>
    <t xml:space="preserve">SERVICIOS GENERALES                               </t>
  </si>
  <si>
    <t xml:space="preserve">SERVICIOS BASICOS                                 </t>
  </si>
  <si>
    <t xml:space="preserve">SERVICIOS DE ARRENDAMIENTO                        </t>
  </si>
  <si>
    <t xml:space="preserve">SERVICIOS DE CAPACITACION Y ASESORIA              </t>
  </si>
  <si>
    <t xml:space="preserve">SERVICIOS COMERCIALES Y BANCARIOS                 </t>
  </si>
  <si>
    <t xml:space="preserve">Depreciación Acumulada Maquinaria y Equipo        </t>
  </si>
  <si>
    <t xml:space="preserve">EQUIPO DE TRANSPORTE                              </t>
  </si>
  <si>
    <t xml:space="preserve">Depreciación Acumulada Equipo de Transporte       </t>
  </si>
  <si>
    <t xml:space="preserve">EQUIPO DE COMPUTO                                 </t>
  </si>
  <si>
    <t>OTRAS MEDIDAS DE CARÁCTER LABORAL</t>
  </si>
  <si>
    <t>Parque Metropolitano de Guadalajara 2009</t>
  </si>
  <si>
    <t>100-0000</t>
  </si>
  <si>
    <t>110-0000</t>
  </si>
  <si>
    <t>111-0000</t>
  </si>
  <si>
    <t>111-0101</t>
  </si>
  <si>
    <t xml:space="preserve">Paola Estrada Cardenas                            </t>
  </si>
  <si>
    <t>112-0000</t>
  </si>
  <si>
    <t>112-0101</t>
  </si>
  <si>
    <t xml:space="preserve">Bancomer 452315009                                </t>
  </si>
  <si>
    <t>112-0102</t>
  </si>
  <si>
    <t xml:space="preserve">Bancomer 455000831                                </t>
  </si>
  <si>
    <t>112-0103</t>
  </si>
  <si>
    <t xml:space="preserve">Bancomer 144652479                                </t>
  </si>
  <si>
    <t>112-0104</t>
  </si>
  <si>
    <t xml:space="preserve">Santander 9200846668                              </t>
  </si>
  <si>
    <t>113-0000</t>
  </si>
  <si>
    <t>113-0101</t>
  </si>
  <si>
    <t xml:space="preserve">Multivalores 25066-3                              </t>
  </si>
  <si>
    <t>113-0102</t>
  </si>
  <si>
    <t xml:space="preserve">Santander 92000846668                             </t>
  </si>
  <si>
    <t>114-0000</t>
  </si>
  <si>
    <t>114-0101</t>
  </si>
  <si>
    <t xml:space="preserve">Milenio Motors SA de CV                           </t>
  </si>
  <si>
    <t>115-0000</t>
  </si>
  <si>
    <t>115-0001</t>
  </si>
  <si>
    <t xml:space="preserve">Martinez Rocha Enrique                            </t>
  </si>
  <si>
    <t>115-0002</t>
  </si>
  <si>
    <t xml:space="preserve">Camacho Torres Nicolas                            </t>
  </si>
  <si>
    <t>115-0003</t>
  </si>
  <si>
    <t xml:space="preserve">Munguia Mora Vicente                              </t>
  </si>
  <si>
    <t>115-0004</t>
  </si>
  <si>
    <t xml:space="preserve">Hernandez Luis Carlos                             </t>
  </si>
  <si>
    <t>115-0005</t>
  </si>
  <si>
    <t xml:space="preserve">Vives Arciga Omar                                 </t>
  </si>
  <si>
    <t>115-0006</t>
  </si>
  <si>
    <t xml:space="preserve">Renteria Rodriguez F. Daniel                      </t>
  </si>
  <si>
    <t>115-0007</t>
  </si>
  <si>
    <t xml:space="preserve">Orta Espinoza J. Jesus                            </t>
  </si>
  <si>
    <t>115-0008</t>
  </si>
  <si>
    <t xml:space="preserve">Verdin Preciado David Ernesto                     </t>
  </si>
  <si>
    <t>115-0009</t>
  </si>
  <si>
    <t xml:space="preserve">Velasco Vazquez del Mercado Francisco A.          </t>
  </si>
  <si>
    <t>116-0000</t>
  </si>
  <si>
    <t>116-0001</t>
  </si>
  <si>
    <t xml:space="preserve">Lopez Jesus                                       </t>
  </si>
  <si>
    <t>116-0002</t>
  </si>
  <si>
    <t xml:space="preserve">Lopez Salvador                                    </t>
  </si>
  <si>
    <t>116-0003</t>
  </si>
  <si>
    <t xml:space="preserve">Navarro Luis                                      </t>
  </si>
  <si>
    <t>116-0004</t>
  </si>
  <si>
    <t xml:space="preserve">Hernandez Salazar Cecilio                         </t>
  </si>
  <si>
    <t>121-0000</t>
  </si>
  <si>
    <t>121-0001</t>
  </si>
  <si>
    <t xml:space="preserve">Sumadora Hi Speed 12 Digitos                      </t>
  </si>
  <si>
    <t xml:space="preserve">Maquina de Escribir portatil                      </t>
  </si>
  <si>
    <t xml:space="preserve">8 Mesas de computo                                </t>
  </si>
  <si>
    <t xml:space="preserve">4 Libreros negros                                 </t>
  </si>
  <si>
    <t xml:space="preserve">4 Archiveros de computo                           </t>
  </si>
  <si>
    <t xml:space="preserve">5 Sillas secretariales                            </t>
  </si>
  <si>
    <t xml:space="preserve">Escritorio 1.60 X .60                             </t>
  </si>
  <si>
    <t xml:space="preserve">Mesa multiusos                                    </t>
  </si>
  <si>
    <t xml:space="preserve">Credenza ejecutiva                                </t>
  </si>
  <si>
    <t xml:space="preserve">Escritorio 1.20 X .70                             </t>
  </si>
  <si>
    <t xml:space="preserve">Mesa Multiusos                                    </t>
  </si>
  <si>
    <t xml:space="preserve">Archivero y gavetas                               </t>
  </si>
  <si>
    <t xml:space="preserve">Sillon ejecutivo                                  </t>
  </si>
  <si>
    <t xml:space="preserve">Copiadora Mod. 5305                               </t>
  </si>
  <si>
    <t xml:space="preserve">Proyector de acetatos                             </t>
  </si>
  <si>
    <t xml:space="preserve">Fax                                               </t>
  </si>
  <si>
    <t xml:space="preserve">6 Sillas y un tablon                              </t>
  </si>
  <si>
    <t xml:space="preserve">2 Archiveros con gavetas                          </t>
  </si>
  <si>
    <t xml:space="preserve">Calculadora SHARP                                 </t>
  </si>
  <si>
    <t xml:space="preserve">Reloj Checador Amano                              </t>
  </si>
  <si>
    <t xml:space="preserve">Archivero Mod. 306 c/3 gavetas                    </t>
  </si>
  <si>
    <t xml:space="preserve">Central y telefono multimedia                     </t>
  </si>
  <si>
    <t xml:space="preserve">6 telefonos unilinea                              </t>
  </si>
  <si>
    <t xml:space="preserve">4 Escritorios Mod. 802                            </t>
  </si>
  <si>
    <t xml:space="preserve">4 Credenzas Mod. 805 Encino                       </t>
  </si>
  <si>
    <t xml:space="preserve">Mesa de Consejo Mod. 809                          </t>
  </si>
  <si>
    <t xml:space="preserve">Librero Modular Especial                          </t>
  </si>
  <si>
    <t xml:space="preserve">Mesa de consejo 2.40                              </t>
  </si>
  <si>
    <t xml:space="preserve">10 Trineo tipo jonico                             </t>
  </si>
  <si>
    <t xml:space="preserve">10 Alessandra S/B20                               </t>
  </si>
  <si>
    <t xml:space="preserve">Isla Liverpool 7000                               </t>
  </si>
  <si>
    <t xml:space="preserve">5 Sillon ejecutivo                                </t>
  </si>
  <si>
    <t xml:space="preserve">Escritorio Palermo                                </t>
  </si>
  <si>
    <t xml:space="preserve">2 Mesas de 1.20                                   </t>
  </si>
  <si>
    <t xml:space="preserve">Modulo marinas Ergonomicas                        </t>
  </si>
  <si>
    <t xml:space="preserve">Locker 2 puertas                                  </t>
  </si>
  <si>
    <t xml:space="preserve">Sofa cama Rossesa                                 </t>
  </si>
  <si>
    <t xml:space="preserve">Calentador Cinsa EHV-1                            </t>
  </si>
  <si>
    <t xml:space="preserve">2 Radios P110 2 Canales                           </t>
  </si>
  <si>
    <t xml:space="preserve">2 Aspiradoras Robot                               </t>
  </si>
  <si>
    <t xml:space="preserve">5 Extintores 9 Kg                                 </t>
  </si>
  <si>
    <t xml:space="preserve">Extintor 70 Kgs                                   </t>
  </si>
  <si>
    <t xml:space="preserve">Video camara y grabadora                          </t>
  </si>
  <si>
    <t xml:space="preserve">Televisor V648301729VV                            </t>
  </si>
  <si>
    <t xml:space="preserve">Videocasettera 4 cabezas                          </t>
  </si>
  <si>
    <t xml:space="preserve">Camara Pentax                                     </t>
  </si>
  <si>
    <t xml:space="preserve">Contestadora Automatica                           </t>
  </si>
  <si>
    <t xml:space="preserve">Celular Nokia 252                                 </t>
  </si>
  <si>
    <t xml:space="preserve">4 Modulos de estanteria                           </t>
  </si>
  <si>
    <t xml:space="preserve">Proyector Kodak                                   </t>
  </si>
  <si>
    <t xml:space="preserve">Celular Star Tac 6500                             </t>
  </si>
  <si>
    <t xml:space="preserve">Escritorio con lateral cajones                    </t>
  </si>
  <si>
    <t xml:space="preserve">Silla Capturista con brazos                       </t>
  </si>
  <si>
    <t xml:space="preserve">Silla secretarial negro                           </t>
  </si>
  <si>
    <t xml:space="preserve">4 Sillas ergon RS500                              </t>
  </si>
  <si>
    <t xml:space="preserve">2 libreros 2 puertas                              </t>
  </si>
  <si>
    <t xml:space="preserve">Escritorio telefonista                            </t>
  </si>
  <si>
    <t xml:space="preserve">4 Escritorios grapa 2 cajones                     </t>
  </si>
  <si>
    <t xml:space="preserve">Silla trabajo para cajero                         </t>
  </si>
  <si>
    <t xml:space="preserve">5 Escritorios cajon                               </t>
  </si>
  <si>
    <t xml:space="preserve">2 Archiveros                                      </t>
  </si>
  <si>
    <t xml:space="preserve">5 Sillas                                          </t>
  </si>
  <si>
    <t xml:space="preserve">2 Sillas con brazos                               </t>
  </si>
  <si>
    <t xml:space="preserve">2 Escritorios con lateral                         </t>
  </si>
  <si>
    <t xml:space="preserve">Archivero 3 gavetas                               </t>
  </si>
  <si>
    <t xml:space="preserve">Amplificador de voces                             </t>
  </si>
  <si>
    <t xml:space="preserve">Archivero 4 gavetas                               </t>
  </si>
  <si>
    <t xml:space="preserve">Refrigerador                                      </t>
  </si>
  <si>
    <t xml:space="preserve">5 Mesas plegables                                 </t>
  </si>
  <si>
    <t xml:space="preserve">5 Mesas 2.4 M                                     </t>
  </si>
  <si>
    <t xml:space="preserve">20 sillas                                         </t>
  </si>
  <si>
    <t xml:space="preserve">20 Sillas negras                                  </t>
  </si>
  <si>
    <t xml:space="preserve">9 Radios Kenwood TK210                            </t>
  </si>
  <si>
    <t xml:space="preserve">7 Lockers deportivos                              </t>
  </si>
  <si>
    <t xml:space="preserve">Copiadora Minolta                                 </t>
  </si>
  <si>
    <t xml:space="preserve">Camara digital                                    </t>
  </si>
  <si>
    <t xml:space="preserve">Sillon Italiano                                   </t>
  </si>
  <si>
    <t xml:space="preserve">Aire acondicionado                                </t>
  </si>
  <si>
    <t xml:space="preserve">Locker deportivo 2 puertas                        </t>
  </si>
  <si>
    <t xml:space="preserve">2 Binoculares japoneses                           </t>
  </si>
  <si>
    <t xml:space="preserve">OK-07663 Sumadora                                 </t>
  </si>
  <si>
    <t xml:space="preserve">OK-07664 Sumadora                                 </t>
  </si>
  <si>
    <t xml:space="preserve">OK-07666 Sumadora                                 </t>
  </si>
  <si>
    <t xml:space="preserve">OK-07667 Sumadora                                 </t>
  </si>
  <si>
    <t xml:space="preserve">Consola N-BDJDM60791                              </t>
  </si>
  <si>
    <t xml:space="preserve">Amplificador con bocinas                          </t>
  </si>
  <si>
    <t xml:space="preserve">Batidora Oster                                    </t>
  </si>
  <si>
    <t xml:space="preserve">Licuadora Oster                                   </t>
  </si>
  <si>
    <t xml:space="preserve">Extractor Turmix                                  </t>
  </si>
  <si>
    <t xml:space="preserve">Esquinero para PC                                 </t>
  </si>
  <si>
    <t xml:space="preserve">Toldo mosquitero                                  </t>
  </si>
  <si>
    <t xml:space="preserve">Gabinete Universal                                </t>
  </si>
  <si>
    <t xml:space="preserve">Maquina copiadora                                 </t>
  </si>
  <si>
    <t xml:space="preserve">Archivero vertical                                </t>
  </si>
  <si>
    <t xml:space="preserve">Gabinete 3 reposaderas                            </t>
  </si>
  <si>
    <t xml:space="preserve">TV Phillips 29"                                   </t>
  </si>
  <si>
    <t xml:space="preserve">Reloj checador Amano TCX                          </t>
  </si>
  <si>
    <t xml:space="preserve">Camara Digital Cannon                             </t>
  </si>
  <si>
    <t xml:space="preserve">Caja Fuerte KE-073                                </t>
  </si>
  <si>
    <t xml:space="preserve">Fax panasonic KX-FPG175                           </t>
  </si>
  <si>
    <t xml:space="preserve">Engargoladora GBC Dual                            </t>
  </si>
  <si>
    <t xml:space="preserve">Mini Split 1.5 Ton LG                             </t>
  </si>
  <si>
    <t xml:space="preserve">Engargoladora Aros Metalicos                      </t>
  </si>
  <si>
    <t xml:space="preserve">Conmutador Panasonic                              </t>
  </si>
  <si>
    <t xml:space="preserve">Videocamara Sony DCR-DVD610                       </t>
  </si>
  <si>
    <t xml:space="preserve">Librero con divisiones Color Peral                </t>
  </si>
  <si>
    <t xml:space="preserve">OK-076668 Sumadora Printaform                     </t>
  </si>
  <si>
    <t>Depreciacion acumulada Mobiliario y Eq. de Oficina</t>
  </si>
  <si>
    <t xml:space="preserve">Depreciacion acumulada Mob y equipo de oficina    </t>
  </si>
  <si>
    <t>122-0000</t>
  </si>
  <si>
    <t>122-0001</t>
  </si>
  <si>
    <t xml:space="preserve">Desvanadora No. 6                                 </t>
  </si>
  <si>
    <t>122-0002</t>
  </si>
  <si>
    <t xml:space="preserve">Motosierra Husqvarna                              </t>
  </si>
  <si>
    <t>122-0003</t>
  </si>
  <si>
    <t xml:space="preserve">Maquina de Soldar Ramiro                          </t>
  </si>
  <si>
    <t>122-0004</t>
  </si>
  <si>
    <t xml:space="preserve">7 Maquinas desmalezadoras                         </t>
  </si>
  <si>
    <t>122-0005</t>
  </si>
  <si>
    <t xml:space="preserve">2 Maquinas desmalezadoras                         </t>
  </si>
  <si>
    <t>122-0006</t>
  </si>
  <si>
    <t xml:space="preserve">Mototaladro y cavahoyos                           </t>
  </si>
  <si>
    <t>122-0007</t>
  </si>
  <si>
    <t xml:space="preserve">Tractor podador Murray                            </t>
  </si>
  <si>
    <t>122-0008</t>
  </si>
  <si>
    <t xml:space="preserve">Tractor podador Murray 46430X                     </t>
  </si>
  <si>
    <t>122-0009</t>
  </si>
  <si>
    <t xml:space="preserve">Cañon Eureka Alum                                 </t>
  </si>
  <si>
    <t>122-0010</t>
  </si>
  <si>
    <t xml:space="preserve">Revolvedora Marca Ge                              </t>
  </si>
  <si>
    <t>122-0011</t>
  </si>
  <si>
    <t xml:space="preserve">Generador Honda 2500V                             </t>
  </si>
  <si>
    <t>122-0012</t>
  </si>
  <si>
    <t xml:space="preserve">Tractor Agricola                                  </t>
  </si>
  <si>
    <t>122-0013</t>
  </si>
  <si>
    <t xml:space="preserve">Desbrozadora Shinaiwa                             </t>
  </si>
  <si>
    <t>122-0014</t>
  </si>
  <si>
    <t xml:space="preserve">Motosierra Shindaiwa                              </t>
  </si>
  <si>
    <t>122-0015</t>
  </si>
  <si>
    <t xml:space="preserve">Desvaradora Azteca                                </t>
  </si>
  <si>
    <t>122-0016</t>
  </si>
  <si>
    <t xml:space="preserve">Aspersora y pistola                               </t>
  </si>
  <si>
    <t>122-0017</t>
  </si>
  <si>
    <t xml:space="preserve">Tanque estacionario                               </t>
  </si>
  <si>
    <t>122-0018</t>
  </si>
  <si>
    <t xml:space="preserve">Abatefuegos (5) F 85093                           </t>
  </si>
  <si>
    <t>122-0019</t>
  </si>
  <si>
    <t xml:space="preserve">Clinometro PM5/36PC                               </t>
  </si>
  <si>
    <t>122-0020</t>
  </si>
  <si>
    <t xml:space="preserve">Mochila aspersora                                 </t>
  </si>
  <si>
    <t>122-0021</t>
  </si>
  <si>
    <t xml:space="preserve">Motobomba de 4HP 2.2                              </t>
  </si>
  <si>
    <t>122-0022</t>
  </si>
  <si>
    <t xml:space="preserve">Planta de luz Dimofi                              </t>
  </si>
  <si>
    <t>122-0023</t>
  </si>
  <si>
    <t xml:space="preserve">Motobomba ideal 3X3                               </t>
  </si>
  <si>
    <t>122-0024</t>
  </si>
  <si>
    <t xml:space="preserve">Astilladora Beart Cat                             </t>
  </si>
  <si>
    <t>122-0025</t>
  </si>
  <si>
    <t xml:space="preserve">Hidroneumatico Duplex                             </t>
  </si>
  <si>
    <t>122-0026</t>
  </si>
  <si>
    <t xml:space="preserve">Maq. Karcher No. 256024                           </t>
  </si>
  <si>
    <t>122-0027</t>
  </si>
  <si>
    <t xml:space="preserve">Desbrozadora 01180011                             </t>
  </si>
  <si>
    <t>122-0028</t>
  </si>
  <si>
    <t>122-0029</t>
  </si>
  <si>
    <t xml:space="preserve">Amperimetro de gancho                             </t>
  </si>
  <si>
    <t>122-0030</t>
  </si>
  <si>
    <t xml:space="preserve">Motosierra telescopica                            </t>
  </si>
  <si>
    <t>122-0031</t>
  </si>
  <si>
    <t xml:space="preserve">Desbrozadora arimitsu                             </t>
  </si>
  <si>
    <t>122-0032</t>
  </si>
  <si>
    <t>122-0033</t>
  </si>
  <si>
    <t xml:space="preserve">Tractor John Deere                                </t>
  </si>
  <si>
    <t>122-0034</t>
  </si>
  <si>
    <t xml:space="preserve">Desvaradora IAMSA                                 </t>
  </si>
  <si>
    <t>122-0035</t>
  </si>
  <si>
    <t xml:space="preserve">Abonadora cargadora                               </t>
  </si>
  <si>
    <t>122-0036</t>
  </si>
  <si>
    <t xml:space="preserve">Escalera de extension                             </t>
  </si>
  <si>
    <t xml:space="preserve">Cortadora de metales                              </t>
  </si>
  <si>
    <t xml:space="preserve">Eq. S/C TP Smith´s Silver                         </t>
  </si>
  <si>
    <t xml:space="preserve">Filtro purificador de agua                        </t>
  </si>
  <si>
    <t xml:space="preserve">Desbrozadora serie 022                            </t>
  </si>
  <si>
    <t xml:space="preserve">Probador de presion de aire                       </t>
  </si>
  <si>
    <t xml:space="preserve">Compresor de 3/4 T/30                             </t>
  </si>
  <si>
    <t xml:space="preserve">Cargador de baterias                              </t>
  </si>
  <si>
    <t xml:space="preserve">ATD 5596 Lampara de tiempo                        </t>
  </si>
  <si>
    <t xml:space="preserve">Remachadora de acordeon                           </t>
  </si>
  <si>
    <t xml:space="preserve">Taladro de 1/2 VVR 0-550                          </t>
  </si>
  <si>
    <t xml:space="preserve">Radio base motorola                               </t>
  </si>
  <si>
    <t xml:space="preserve">Prensa de banco manual                            </t>
  </si>
  <si>
    <t xml:space="preserve">Taladro de piso 1HP                               </t>
  </si>
  <si>
    <t xml:space="preserve">Radio Kenwood                                     </t>
  </si>
  <si>
    <t xml:space="preserve">Escuadra de combinacion                           </t>
  </si>
  <si>
    <t xml:space="preserve">Desbrozadora Husqvarna                            </t>
  </si>
  <si>
    <t xml:space="preserve">Desbrozadora husqvarna                            </t>
  </si>
  <si>
    <t xml:space="preserve">Motobomba centrifuga                              </t>
  </si>
  <si>
    <t xml:space="preserve">Maquina de soldar predator                        </t>
  </si>
  <si>
    <t xml:space="preserve">Minicompactador de 4.8                            </t>
  </si>
  <si>
    <t xml:space="preserve">Tool movil de 3 gavetas                           </t>
  </si>
  <si>
    <t xml:space="preserve">Caja compactadora                                 </t>
  </si>
  <si>
    <t xml:space="preserve">Bomba tipo jet de 1HP                             </t>
  </si>
  <si>
    <t xml:space="preserve">Martillo universal de 1 1/8                       </t>
  </si>
  <si>
    <t xml:space="preserve">Motosierra Husqvarna 372Xi                        </t>
  </si>
  <si>
    <t xml:space="preserve">Cizalla calibre 14                                </t>
  </si>
  <si>
    <t xml:space="preserve">Compresor de aire 5HP CBS                         </t>
  </si>
  <si>
    <t xml:space="preserve">Motobomba de 13HP GX390                           </t>
  </si>
  <si>
    <t xml:space="preserve">Lote de herramientas 420 piezas                   </t>
  </si>
  <si>
    <t xml:space="preserve">Sierra cinta 40"                                  </t>
  </si>
  <si>
    <t xml:space="preserve">Equipo barrenador cabahoyos                       </t>
  </si>
  <si>
    <t xml:space="preserve">Gato patin 3 toneladas                            </t>
  </si>
  <si>
    <t xml:space="preserve">Caseta Luv 02                                     </t>
  </si>
  <si>
    <t xml:space="preserve">Tractor podador John Deere                        </t>
  </si>
  <si>
    <t xml:space="preserve">Motobomba de 18HP 4"                              </t>
  </si>
  <si>
    <t xml:space="preserve">Aserradero portatil                               </t>
  </si>
  <si>
    <t xml:space="preserve">Tractor podador cub cadet                         </t>
  </si>
  <si>
    <t xml:space="preserve">Desbrozadora Stihl 361                            </t>
  </si>
  <si>
    <t xml:space="preserve">Cañon agricola                                    </t>
  </si>
  <si>
    <t xml:space="preserve">Desmalezadora Stihl                               </t>
  </si>
  <si>
    <t xml:space="preserve">Motosierra Stihl                                  </t>
  </si>
  <si>
    <t xml:space="preserve">Aspersora Honda                                   </t>
  </si>
  <si>
    <t xml:space="preserve">Orillador Mclane                                  </t>
  </si>
  <si>
    <t xml:space="preserve">Aspersora Honda 1.1 HP                            </t>
  </si>
  <si>
    <t xml:space="preserve">Tractor podador grass hopper                      </t>
  </si>
  <si>
    <t xml:space="preserve">Trituradora 5.5" 18 HP                            </t>
  </si>
  <si>
    <t xml:space="preserve">Tractor podador Massey Ferguson                   </t>
  </si>
  <si>
    <t>122-9998</t>
  </si>
  <si>
    <t xml:space="preserve">Depreciacion acumulada de Maquinaria y Equipo     </t>
  </si>
  <si>
    <t>122-9999</t>
  </si>
  <si>
    <t>123-0000</t>
  </si>
  <si>
    <t>123-0001</t>
  </si>
  <si>
    <t xml:space="preserve">Nissan doble cabina                               </t>
  </si>
  <si>
    <t>123-0002</t>
  </si>
  <si>
    <t xml:space="preserve">Ford pick up 93                                   </t>
  </si>
  <si>
    <t>123-0003</t>
  </si>
  <si>
    <t xml:space="preserve">Ram charger limited                               </t>
  </si>
  <si>
    <t>123-0004</t>
  </si>
  <si>
    <t xml:space="preserve">Chevrolet Silverado                               </t>
  </si>
  <si>
    <t>123-0005</t>
  </si>
  <si>
    <t xml:space="preserve">VW Sedan blanco                                   </t>
  </si>
  <si>
    <t>123-0006</t>
  </si>
  <si>
    <t>123-0007</t>
  </si>
  <si>
    <t xml:space="preserve">Bicicleta Benotto                                 </t>
  </si>
  <si>
    <t>123-0008</t>
  </si>
  <si>
    <t>123-0009</t>
  </si>
  <si>
    <t xml:space="preserve">Bicicleta BR Mod. Full                            </t>
  </si>
  <si>
    <t>123-0010</t>
  </si>
  <si>
    <t>123-0011</t>
  </si>
  <si>
    <t xml:space="preserve">Bicicleta GMC                                     </t>
  </si>
  <si>
    <t>123-0012</t>
  </si>
  <si>
    <t xml:space="preserve">Luv doble cabina 2002                             </t>
  </si>
  <si>
    <t>123-0013</t>
  </si>
  <si>
    <t>123-0014</t>
  </si>
  <si>
    <t xml:space="preserve">Silverado custom 2002                             </t>
  </si>
  <si>
    <t>123-0015</t>
  </si>
  <si>
    <t xml:space="preserve">Luv estacas 2002                                  </t>
  </si>
  <si>
    <t>123-0016</t>
  </si>
  <si>
    <t xml:space="preserve">Chevy 4 puertas                                   </t>
  </si>
  <si>
    <t>123-0017</t>
  </si>
  <si>
    <t xml:space="preserve">Camion dodge estacas                              </t>
  </si>
  <si>
    <t>123-0018</t>
  </si>
  <si>
    <t xml:space="preserve">Camioneta chevrolet                               </t>
  </si>
  <si>
    <t>123-0019</t>
  </si>
  <si>
    <t xml:space="preserve">Camioneta Ford pick up                            </t>
  </si>
  <si>
    <t>123-0020</t>
  </si>
  <si>
    <t xml:space="preserve">Camioneta dodge estacas                           </t>
  </si>
  <si>
    <t>123-0021</t>
  </si>
  <si>
    <t xml:space="preserve">Luv doble cabina 2005                             </t>
  </si>
  <si>
    <t>123-0022</t>
  </si>
  <si>
    <t>123-0023</t>
  </si>
  <si>
    <t>123-0024</t>
  </si>
  <si>
    <t xml:space="preserve">Cuatrimoto Yamaha Bruin                           </t>
  </si>
  <si>
    <t>123-0025</t>
  </si>
  <si>
    <t>123-0026</t>
  </si>
  <si>
    <t xml:space="preserve">Caseta Luv 2005                                   </t>
  </si>
  <si>
    <t>123-0027</t>
  </si>
  <si>
    <t>123-0028</t>
  </si>
  <si>
    <t>123-0029</t>
  </si>
  <si>
    <t xml:space="preserve">Caseta silverado 2002                             </t>
  </si>
  <si>
    <t>123-0030</t>
  </si>
  <si>
    <t xml:space="preserve">Luv 2005 2 puertas                                </t>
  </si>
  <si>
    <t>123-0031</t>
  </si>
  <si>
    <t xml:space="preserve">Uplander 2005                                     </t>
  </si>
  <si>
    <t>123-0032</t>
  </si>
  <si>
    <t xml:space="preserve">Bicicleta R26 Sport                               </t>
  </si>
  <si>
    <t>123-0033</t>
  </si>
  <si>
    <t xml:space="preserve">Cuatrimoto Suzuki 2009                            </t>
  </si>
  <si>
    <t>123-0034</t>
  </si>
  <si>
    <t>123-9998</t>
  </si>
  <si>
    <t xml:space="preserve">Depreciacion acumulada de equipo de transporte    </t>
  </si>
  <si>
    <t>123-9999</t>
  </si>
  <si>
    <t>124-0000</t>
  </si>
  <si>
    <t>124-0001</t>
  </si>
  <si>
    <t xml:space="preserve">Computadora Pentium                               </t>
  </si>
  <si>
    <t>124-0002</t>
  </si>
  <si>
    <t xml:space="preserve">Impresora HP Draftpro                             </t>
  </si>
  <si>
    <t>124-0003</t>
  </si>
  <si>
    <t xml:space="preserve">Sist. Inf. Ver 6.21 DOS                           </t>
  </si>
  <si>
    <t>124-0004</t>
  </si>
  <si>
    <t xml:space="preserve">Computadora Satellite                             </t>
  </si>
  <si>
    <t>124-0005</t>
  </si>
  <si>
    <t xml:space="preserve">Scanner Genius Collor                             </t>
  </si>
  <si>
    <t>124-0006</t>
  </si>
  <si>
    <t xml:space="preserve">Impresora MP 670 Color                            </t>
  </si>
  <si>
    <t>124-0007</t>
  </si>
  <si>
    <t xml:space="preserve">Computadora Intel 486 SVGA                        </t>
  </si>
  <si>
    <t>124-0008</t>
  </si>
  <si>
    <t xml:space="preserve">Paquete Contpaq                                   </t>
  </si>
  <si>
    <t>124-0009</t>
  </si>
  <si>
    <t xml:space="preserve">CD Rom Int. 36X Bocinas                           </t>
  </si>
  <si>
    <t>124-0010</t>
  </si>
  <si>
    <t xml:space="preserve">Act. Contpaq 98 Win                               </t>
  </si>
  <si>
    <t>124-0011</t>
  </si>
  <si>
    <t xml:space="preserve">Unidad Omega Zip 100                              </t>
  </si>
  <si>
    <t>124-0012</t>
  </si>
  <si>
    <t xml:space="preserve">Computadora Pentium III 450 MHZ                   </t>
  </si>
  <si>
    <t>124-0013</t>
  </si>
  <si>
    <t xml:space="preserve">Act. Nomipaq                                      </t>
  </si>
  <si>
    <t>124-0014</t>
  </si>
  <si>
    <t xml:space="preserve">Quemador Rico N/S 10458                           </t>
  </si>
  <si>
    <t>124-0015</t>
  </si>
  <si>
    <t xml:space="preserve">Antivirus                                         </t>
  </si>
  <si>
    <t>124-0016</t>
  </si>
  <si>
    <t xml:space="preserve">Scanner                                           </t>
  </si>
  <si>
    <t>124-0017</t>
  </si>
  <si>
    <t xml:space="preserve">Act. Precios unitarios Neodata                    </t>
  </si>
  <si>
    <t>124-0018</t>
  </si>
  <si>
    <t xml:space="preserve">Impresora HP 710 C                                </t>
  </si>
  <si>
    <t>124-0019</t>
  </si>
  <si>
    <t xml:space="preserve">Impresora HP 1120 Doble                           </t>
  </si>
  <si>
    <t>124-0020</t>
  </si>
  <si>
    <t xml:space="preserve">Computadora Contpaq Presario                      </t>
  </si>
  <si>
    <t>124-0021</t>
  </si>
  <si>
    <t xml:space="preserve">Computadora Celeron                               </t>
  </si>
  <si>
    <t>124-0022</t>
  </si>
  <si>
    <t xml:space="preserve">E-01 F18020 No Break Sola                         </t>
  </si>
  <si>
    <t>124-0023</t>
  </si>
  <si>
    <t xml:space="preserve">E-01 F18243 No Break Sola                         </t>
  </si>
  <si>
    <t>124-0024</t>
  </si>
  <si>
    <t xml:space="preserve">E-01 F218235 No break Sola                        </t>
  </si>
  <si>
    <t>124-0025</t>
  </si>
  <si>
    <t xml:space="preserve">E-01 F18009 No Break Sola                         </t>
  </si>
  <si>
    <t xml:space="preserve">E-01 F18242 No Break Sola                         </t>
  </si>
  <si>
    <t>124-0027</t>
  </si>
  <si>
    <t xml:space="preserve">HP Pavillion Cel. 766 MHZ                         </t>
  </si>
  <si>
    <t>124-0028</t>
  </si>
  <si>
    <t xml:space="preserve">Computadora HP Pavillion                          </t>
  </si>
  <si>
    <t>124-0029</t>
  </si>
  <si>
    <t xml:space="preserve">E-01 G24741 No Break Sola                         </t>
  </si>
  <si>
    <t>124-0030</t>
  </si>
  <si>
    <t xml:space="preserve">E-01 G24790 No break Sola                         </t>
  </si>
  <si>
    <t>124-0031</t>
  </si>
  <si>
    <t xml:space="preserve">E-01 H27930 No Break Sola                         </t>
  </si>
  <si>
    <t>124-0032</t>
  </si>
  <si>
    <t xml:space="preserve">Equipo Lanix y monitor                            </t>
  </si>
  <si>
    <t>124-0033</t>
  </si>
  <si>
    <t>124-0034</t>
  </si>
  <si>
    <t xml:space="preserve">Impresora HP Deskjet 940                          </t>
  </si>
  <si>
    <t xml:space="preserve">Impresora HP Deskjet 960                          </t>
  </si>
  <si>
    <t xml:space="preserve">Symantec Norton Antivirus                         </t>
  </si>
  <si>
    <t xml:space="preserve">Winpaq Red 5 usuarios                             </t>
  </si>
  <si>
    <t xml:space="preserve">HP portatil XN9010                                </t>
  </si>
  <si>
    <t xml:space="preserve">Impresora HP Deskjet 550                          </t>
  </si>
  <si>
    <t xml:space="preserve">Proyector Vision LCD-14                           </t>
  </si>
  <si>
    <t xml:space="preserve">Impresora Deskjet 450C                            </t>
  </si>
  <si>
    <t xml:space="preserve">HP Compac D310D                                   </t>
  </si>
  <si>
    <t xml:space="preserve">Computadora Workstation                           </t>
  </si>
  <si>
    <t xml:space="preserve">Scanner HP Scanjet                                </t>
  </si>
  <si>
    <t xml:space="preserve">Multifuncional HP 2175                            </t>
  </si>
  <si>
    <t xml:space="preserve">Impresora HP Deskjet 65                           </t>
  </si>
  <si>
    <t xml:space="preserve">Impresora Epson FX-890                            </t>
  </si>
  <si>
    <t xml:space="preserve">Computadora Alaska                                </t>
  </si>
  <si>
    <t xml:space="preserve">Computadora Pentium IV                            </t>
  </si>
  <si>
    <t xml:space="preserve">Copiadora e impresora                             </t>
  </si>
  <si>
    <t xml:space="preserve">Licencia Strucz                                   </t>
  </si>
  <si>
    <t xml:space="preserve">Lap Top Sony Vaio TZ-15                           </t>
  </si>
  <si>
    <t xml:space="preserve">Videoproyector Sony                               </t>
  </si>
  <si>
    <t xml:space="preserve">Eq. Retencion de mensajes                         </t>
  </si>
  <si>
    <t xml:space="preserve">Computadora Athlon                                </t>
  </si>
  <si>
    <t xml:space="preserve">Computadora Intel Pentium                         </t>
  </si>
  <si>
    <t>124-9998</t>
  </si>
  <si>
    <t xml:space="preserve">Depreciacion acumulada equipo de computo          </t>
  </si>
  <si>
    <t>124-9999</t>
  </si>
  <si>
    <t>125-0000</t>
  </si>
  <si>
    <t xml:space="preserve">INVERSIONES EN INMUEBLES                          </t>
  </si>
  <si>
    <t>125-0001</t>
  </si>
  <si>
    <t xml:space="preserve">Malla ciclonica oficinas                          </t>
  </si>
  <si>
    <t>125-0002</t>
  </si>
  <si>
    <t xml:space="preserve">Asta bandera plaza roja                           </t>
  </si>
  <si>
    <t>126-0000</t>
  </si>
  <si>
    <t>126-0001</t>
  </si>
  <si>
    <t xml:space="preserve">Superficie del parque                             </t>
  </si>
  <si>
    <t>127-0000</t>
  </si>
  <si>
    <t>127-0001</t>
  </si>
  <si>
    <t xml:space="preserve">Andadores y estacionamiento                       </t>
  </si>
  <si>
    <t xml:space="preserve">Lavaderos y alcantarillas                         </t>
  </si>
  <si>
    <t xml:space="preserve">Modulos de asadores estancia 2                    </t>
  </si>
  <si>
    <t xml:space="preserve">Plaza de acceso 1 y baños                         </t>
  </si>
  <si>
    <t xml:space="preserve">Estacionamiento 1                                 </t>
  </si>
  <si>
    <t xml:space="preserve">Estacionamiento 19                                </t>
  </si>
  <si>
    <t xml:space="preserve">Modulo de usos multiples y vivero                 </t>
  </si>
  <si>
    <t xml:space="preserve">Modulos de asadores estancia 3                    </t>
  </si>
  <si>
    <t xml:space="preserve">Modulos de asadores estancia 4                    </t>
  </si>
  <si>
    <t xml:space="preserve">Modulos de asadores estancia 10                   </t>
  </si>
  <si>
    <t xml:space="preserve">Modulos de asadores estancia 11                   </t>
  </si>
  <si>
    <t xml:space="preserve">Modulos de asadores estancia 12                   </t>
  </si>
  <si>
    <t xml:space="preserve">Modulos de asadores estancia 13                   </t>
  </si>
  <si>
    <t xml:space="preserve">Oficinas provisionales Beethoven 5800             </t>
  </si>
  <si>
    <t xml:space="preserve">Caseta provisional en viveros                     </t>
  </si>
  <si>
    <t xml:space="preserve">Modulos de asadores estancia 8                    </t>
  </si>
  <si>
    <t xml:space="preserve">Modulos de asadores estancia 9                    </t>
  </si>
  <si>
    <t xml:space="preserve">Edificio de mantenimiento                         </t>
  </si>
  <si>
    <t xml:space="preserve">Sanitarios lago sur                               </t>
  </si>
  <si>
    <t xml:space="preserve">Estacionamiento 18                                </t>
  </si>
  <si>
    <t xml:space="preserve">Plaza acceso 6                                    </t>
  </si>
  <si>
    <t xml:space="preserve">Modulos de asadores estancia 5                    </t>
  </si>
  <si>
    <t xml:space="preserve">Modulos de asadores estancia 6                    </t>
  </si>
  <si>
    <t xml:space="preserve">Modulos de asadores estancia 27                   </t>
  </si>
  <si>
    <t xml:space="preserve">Sanitarios lago norte                             </t>
  </si>
  <si>
    <t xml:space="preserve">Fuente de sodas                                   </t>
  </si>
  <si>
    <t xml:space="preserve">Estacionamiento 17                                </t>
  </si>
  <si>
    <t xml:space="preserve">Modulo de vigilancia                              </t>
  </si>
  <si>
    <t xml:space="preserve">Modulo de juegos infantiles                       </t>
  </si>
  <si>
    <t xml:space="preserve">Modulo de aulas y oficinas vivero                 </t>
  </si>
  <si>
    <t xml:space="preserve">Modulo de bicicletas                              </t>
  </si>
  <si>
    <t xml:space="preserve">Modulo y plataforma para cuatriciclos             </t>
  </si>
  <si>
    <t xml:space="preserve">Caseta de ingresos a oficinas                     </t>
  </si>
  <si>
    <t xml:space="preserve">Estacionamiento 16                                </t>
  </si>
  <si>
    <t xml:space="preserve">Piedras miliarias                                 </t>
  </si>
  <si>
    <t>130-0000</t>
  </si>
  <si>
    <t>131-0000</t>
  </si>
  <si>
    <t>131-0001</t>
  </si>
  <si>
    <t xml:space="preserve">Multigas SA de CV                                 </t>
  </si>
  <si>
    <t>131-0002</t>
  </si>
  <si>
    <t xml:space="preserve">INFRA SA de CV                                    </t>
  </si>
  <si>
    <t>200-0000</t>
  </si>
  <si>
    <t>210-0000</t>
  </si>
  <si>
    <t>211-0000</t>
  </si>
  <si>
    <t>211-0001</t>
  </si>
  <si>
    <t xml:space="preserve">Comision Federal de Electricidad                  </t>
  </si>
  <si>
    <t>211-0002</t>
  </si>
  <si>
    <t xml:space="preserve">Romero Quezada y Cia. S.C.                        </t>
  </si>
  <si>
    <t>211-0003</t>
  </si>
  <si>
    <t xml:space="preserve">Servicio Colli SA de CV                           </t>
  </si>
  <si>
    <t>211-0004</t>
  </si>
  <si>
    <t xml:space="preserve">Embotelladora Zapopan SA de CV                    </t>
  </si>
  <si>
    <t>211-0005</t>
  </si>
  <si>
    <t xml:space="preserve">Union Editorialista SA de CV                      </t>
  </si>
  <si>
    <t>211-0006</t>
  </si>
  <si>
    <t xml:space="preserve">Rafael Navarro Rodriguez                          </t>
  </si>
  <si>
    <t>211-0007</t>
  </si>
  <si>
    <t xml:space="preserve">Mantenimiento en Valvulas Abe SA de CV            </t>
  </si>
  <si>
    <t>211-0008</t>
  </si>
  <si>
    <t xml:space="preserve">Andrea Zazueta Azpeitia                           </t>
  </si>
  <si>
    <t>211-0009</t>
  </si>
  <si>
    <t xml:space="preserve">Anna Yamile Oxte Azuara                           </t>
  </si>
  <si>
    <t>211-0010</t>
  </si>
  <si>
    <t xml:space="preserve">Secretaria de Finanzas del Estado de Jalisco      </t>
  </si>
  <si>
    <t>211-0011</t>
  </si>
  <si>
    <t xml:space="preserve">BBVA Bancomer SA                                  </t>
  </si>
  <si>
    <t>211-0012</t>
  </si>
  <si>
    <t xml:space="preserve">Varios                                            </t>
  </si>
  <si>
    <t>211-0013</t>
  </si>
  <si>
    <t>Integracion de Desarrollos e informatica de Guadal</t>
  </si>
  <si>
    <t>211-0014</t>
  </si>
  <si>
    <t xml:space="preserve">Josefina Morales Garcia                           </t>
  </si>
  <si>
    <t>211-0015</t>
  </si>
  <si>
    <t xml:space="preserve">Grupo Ispe SA de CV                               </t>
  </si>
  <si>
    <t>211-0016</t>
  </si>
  <si>
    <t xml:space="preserve">Jose Rafael Alvarez Lopez                         </t>
  </si>
  <si>
    <t>211-0017</t>
  </si>
  <si>
    <t xml:space="preserve">Leticia Garcia Godinez                            </t>
  </si>
  <si>
    <t>211-0018</t>
  </si>
  <si>
    <t xml:space="preserve">Luis Alfredo del Barrio Aragones                  </t>
  </si>
  <si>
    <t>211-0019</t>
  </si>
  <si>
    <t xml:space="preserve">Nueva Walmart de Mexico S de RL de CV             </t>
  </si>
  <si>
    <t>211-0020</t>
  </si>
  <si>
    <t xml:space="preserve">Autoelectrica Los Angeles SA de CV                </t>
  </si>
  <si>
    <t>211-0021</t>
  </si>
  <si>
    <t xml:space="preserve">Office Depot de Mexico SA de CV                   </t>
  </si>
  <si>
    <t>211-0022</t>
  </si>
  <si>
    <t xml:space="preserve">Alignt S.C:                                       </t>
  </si>
  <si>
    <t>211-0023</t>
  </si>
  <si>
    <t xml:space="preserve">Comunicaciones Nextel de Mexico SA de CV          </t>
  </si>
  <si>
    <t>211-0024</t>
  </si>
  <si>
    <t>211-0025</t>
  </si>
  <si>
    <t xml:space="preserve">Oropeza, Oropeza y Asociados S.C.                 </t>
  </si>
  <si>
    <t>211-0026</t>
  </si>
  <si>
    <t xml:space="preserve">Carlos Alberto Avedoy Martinez                    </t>
  </si>
  <si>
    <t>211-0027</t>
  </si>
  <si>
    <t>211-0028</t>
  </si>
  <si>
    <t xml:space="preserve">Mario Teran Rivera                                </t>
  </si>
  <si>
    <t>211-0029</t>
  </si>
  <si>
    <t xml:space="preserve">Ivan Herrera Cejudo                               </t>
  </si>
  <si>
    <t>211-0030</t>
  </si>
  <si>
    <t xml:space="preserve">Mauricio Reynoso Hernandez                        </t>
  </si>
  <si>
    <t>211-0031</t>
  </si>
  <si>
    <t xml:space="preserve">Aqua Vac Ingenieria Sanitaria SA de CV            </t>
  </si>
  <si>
    <t>211-0032</t>
  </si>
  <si>
    <t xml:space="preserve">Luis Antonio Loza Alba                            </t>
  </si>
  <si>
    <t>211-0033</t>
  </si>
  <si>
    <t xml:space="preserve">Motos y Partes Chavane SA de CV                   </t>
  </si>
  <si>
    <t>211-0034</t>
  </si>
  <si>
    <t xml:space="preserve">Telefonos de Mexico SAB de CV                     </t>
  </si>
  <si>
    <t>211-0035</t>
  </si>
  <si>
    <t xml:space="preserve">Radiomovil Dipsa SA de CV                         </t>
  </si>
  <si>
    <t>211-0036</t>
  </si>
  <si>
    <t xml:space="preserve">Banco Santander SA                                </t>
  </si>
  <si>
    <t>211-0037</t>
  </si>
  <si>
    <t xml:space="preserve">Seguros Banorte Generalli                         </t>
  </si>
  <si>
    <t>212-0000</t>
  </si>
  <si>
    <t>212-0001</t>
  </si>
  <si>
    <t xml:space="preserve">Sueldos por pagar                                 </t>
  </si>
  <si>
    <t>213-0000</t>
  </si>
  <si>
    <t>213-0001</t>
  </si>
  <si>
    <t xml:space="preserve">Retencion ISPT                                    </t>
  </si>
  <si>
    <t>213-0002</t>
  </si>
  <si>
    <t xml:space="preserve">IMSS                                              </t>
  </si>
  <si>
    <t>213-0003</t>
  </si>
  <si>
    <t xml:space="preserve">Retencion 10% Honorarios                          </t>
  </si>
  <si>
    <t>213-0004</t>
  </si>
  <si>
    <t xml:space="preserve">5% Retencion Pensiones                            </t>
  </si>
  <si>
    <t>213-0005</t>
  </si>
  <si>
    <t xml:space="preserve">Retencion prestamo pensiones del Estado           </t>
  </si>
  <si>
    <t>213-0006</t>
  </si>
  <si>
    <t xml:space="preserve">SEDAR                                             </t>
  </si>
  <si>
    <t>300-0000</t>
  </si>
  <si>
    <t>310-0000</t>
  </si>
  <si>
    <t>310-0001</t>
  </si>
  <si>
    <t xml:space="preserve">Aportaciones                                      </t>
  </si>
  <si>
    <t>320-0000</t>
  </si>
  <si>
    <t xml:space="preserve">RESULTADO DE EJERCICIOS ANTERIORES                </t>
  </si>
  <si>
    <t>320-0001</t>
  </si>
  <si>
    <t xml:space="preserve">Resultado ejercicio 96                            </t>
  </si>
  <si>
    <t>320-0002</t>
  </si>
  <si>
    <t xml:space="preserve">Resultado ejercicio 97                            </t>
  </si>
  <si>
    <t>320-0003</t>
  </si>
  <si>
    <t xml:space="preserve">Resultado ejercicio 98                            </t>
  </si>
  <si>
    <t>320-0004</t>
  </si>
  <si>
    <t xml:space="preserve">Resultado ejercicio 99                            </t>
  </si>
  <si>
    <t>320-0005</t>
  </si>
  <si>
    <t xml:space="preserve">Resultado ejericico 00                            </t>
  </si>
  <si>
    <t>320-0006</t>
  </si>
  <si>
    <t xml:space="preserve">Resultado ejericicio 01                           </t>
  </si>
  <si>
    <t>320-0007</t>
  </si>
  <si>
    <t xml:space="preserve">Resultado ejericicio 02                           </t>
  </si>
  <si>
    <t>320-0008</t>
  </si>
  <si>
    <t xml:space="preserve">Resultado ejercicio 03                            </t>
  </si>
  <si>
    <t>320-0009</t>
  </si>
  <si>
    <t xml:space="preserve">Resultado ejercicio 04                            </t>
  </si>
  <si>
    <t>320-0010</t>
  </si>
  <si>
    <t xml:space="preserve">Resultado ejericicio 05                           </t>
  </si>
  <si>
    <t>320-0011</t>
  </si>
  <si>
    <t xml:space="preserve">Resultado ejericicio 06                           </t>
  </si>
  <si>
    <t>320-0012</t>
  </si>
  <si>
    <t xml:space="preserve">Resultado ejercicio 07                            </t>
  </si>
  <si>
    <t>320-0013</t>
  </si>
  <si>
    <t xml:space="preserve">Resultado ejercicio 08                            </t>
  </si>
  <si>
    <t>400-0000</t>
  </si>
  <si>
    <t>410-0000</t>
  </si>
  <si>
    <t xml:space="preserve">SUBSIDIO DEL GOBIERNO DEL ESTADO                  </t>
  </si>
  <si>
    <t>411-0000</t>
  </si>
  <si>
    <t xml:space="preserve">Subsidio para Gasto Corriente                     </t>
  </si>
  <si>
    <t>420-0000</t>
  </si>
  <si>
    <t>421-0000</t>
  </si>
  <si>
    <t>421-0001</t>
  </si>
  <si>
    <t xml:space="preserve">Brincolines y camas                               </t>
  </si>
  <si>
    <t>421-0002</t>
  </si>
  <si>
    <t>421-0003</t>
  </si>
  <si>
    <t xml:space="preserve">Bicicletas y Cuatriciclos                         </t>
  </si>
  <si>
    <t>421-0004</t>
  </si>
  <si>
    <t xml:space="preserve">Frutas y Snacks                                   </t>
  </si>
  <si>
    <t>421-0005</t>
  </si>
  <si>
    <t xml:space="preserve">Canchas de Futbol Americano                       </t>
  </si>
  <si>
    <t>421-0006</t>
  </si>
  <si>
    <t xml:space="preserve">Artesanias de Yeso                                </t>
  </si>
  <si>
    <t>421-0007</t>
  </si>
  <si>
    <t xml:space="preserve">Crepaletas y Café                                 </t>
  </si>
  <si>
    <t>421-0008</t>
  </si>
  <si>
    <t xml:space="preserve">Gotcha                                            </t>
  </si>
  <si>
    <t>421-0009</t>
  </si>
  <si>
    <t xml:space="preserve">Venta de bicicletas y accesorios                  </t>
  </si>
  <si>
    <t>421-0010</t>
  </si>
  <si>
    <t xml:space="preserve">Nachos y baguettes                                </t>
  </si>
  <si>
    <t>421-0011</t>
  </si>
  <si>
    <t xml:space="preserve">Venta de Tenis                                    </t>
  </si>
  <si>
    <t>422-0000</t>
  </si>
  <si>
    <t xml:space="preserve">INGRESOS ACTIVIDADES DEL PARQUE                   </t>
  </si>
  <si>
    <t>422-0001</t>
  </si>
  <si>
    <t xml:space="preserve">Cursos                                            </t>
  </si>
  <si>
    <t>422-0002</t>
  </si>
  <si>
    <t xml:space="preserve">Eventos del Parque                                </t>
  </si>
  <si>
    <t>423-0000</t>
  </si>
  <si>
    <t>423-0001</t>
  </si>
  <si>
    <t xml:space="preserve">Promocion de productos                            </t>
  </si>
  <si>
    <t>423-0002</t>
  </si>
  <si>
    <t xml:space="preserve">Eventos deportivos                                </t>
  </si>
  <si>
    <t>423-0003</t>
  </si>
  <si>
    <t xml:space="preserve">Festejos infantiles                               </t>
  </si>
  <si>
    <t>423-0004</t>
  </si>
  <si>
    <t xml:space="preserve">Festejos familiares                               </t>
  </si>
  <si>
    <t>423-0005</t>
  </si>
  <si>
    <t xml:space="preserve">Convivencias empresariales                        </t>
  </si>
  <si>
    <t>423-0006</t>
  </si>
  <si>
    <t xml:space="preserve">Reparacion de daños                               </t>
  </si>
  <si>
    <t>423-0007</t>
  </si>
  <si>
    <t xml:space="preserve">Filmaciones                                       </t>
  </si>
  <si>
    <t>423-0008</t>
  </si>
  <si>
    <t xml:space="preserve">Tomas fotograficas                                </t>
  </si>
  <si>
    <t>423-0009</t>
  </si>
  <si>
    <t xml:space="preserve">Permiso venta de articulos                        </t>
  </si>
  <si>
    <t>423-0010</t>
  </si>
  <si>
    <t xml:space="preserve">Palapa grande                                     </t>
  </si>
  <si>
    <t>423-0011</t>
  </si>
  <si>
    <t xml:space="preserve">Palapa chica                                      </t>
  </si>
  <si>
    <t>423-0012</t>
  </si>
  <si>
    <t xml:space="preserve">Palapa Vip                                        </t>
  </si>
  <si>
    <t>423-0013</t>
  </si>
  <si>
    <t xml:space="preserve">Estudios e investigaciones                        </t>
  </si>
  <si>
    <t>423-0014</t>
  </si>
  <si>
    <t xml:space="preserve">Productos vivero                                  </t>
  </si>
  <si>
    <t>423-0015</t>
  </si>
  <si>
    <t xml:space="preserve">Festejos escolares                                </t>
  </si>
  <si>
    <t>423-0016</t>
  </si>
  <si>
    <t xml:space="preserve">Clases y entrenamientos                           </t>
  </si>
  <si>
    <t>423-0017</t>
  </si>
  <si>
    <t xml:space="preserve">Canchas de futbol                                 </t>
  </si>
  <si>
    <t>423-0018</t>
  </si>
  <si>
    <t xml:space="preserve">Patrocinios                                       </t>
  </si>
  <si>
    <t>423-0019</t>
  </si>
  <si>
    <t xml:space="preserve">Depositos no identificados                        </t>
  </si>
  <si>
    <t>423-0020</t>
  </si>
  <si>
    <t xml:space="preserve">Energia Electrica                                 </t>
  </si>
  <si>
    <t>423-0021</t>
  </si>
  <si>
    <t xml:space="preserve">Ceremonias                                        </t>
  </si>
  <si>
    <t>424-0000</t>
  </si>
  <si>
    <t>424-0001</t>
  </si>
  <si>
    <t xml:space="preserve">Gasto Corriente                                   </t>
  </si>
  <si>
    <t>424-0002</t>
  </si>
  <si>
    <t xml:space="preserve">Concesiones                                       </t>
  </si>
  <si>
    <t>424-0003</t>
  </si>
  <si>
    <t xml:space="preserve">Obra                                              </t>
  </si>
  <si>
    <t>500-0000</t>
  </si>
  <si>
    <t>510-0000</t>
  </si>
  <si>
    <t>511-0000</t>
  </si>
  <si>
    <t xml:space="preserve">REMUNERACIONES AL PERSONAL DE CARACTER PERMANENTE </t>
  </si>
  <si>
    <t>511-0001</t>
  </si>
  <si>
    <t xml:space="preserve">Sueldo Base                                       </t>
  </si>
  <si>
    <t>512-0000</t>
  </si>
  <si>
    <t>REMUNERACIONES AL PERSONAL DE CARACTER TRANSITORIO</t>
  </si>
  <si>
    <t>512-0004</t>
  </si>
  <si>
    <t xml:space="preserve">Salarios al personal eventual                     </t>
  </si>
  <si>
    <t>513-0000</t>
  </si>
  <si>
    <t>513-0007</t>
  </si>
  <si>
    <t xml:space="preserve">Compensaciones adicionales                        </t>
  </si>
  <si>
    <t>513-0011</t>
  </si>
  <si>
    <t xml:space="preserve">Prima vacacional y dominical                      </t>
  </si>
  <si>
    <t>513-0012</t>
  </si>
  <si>
    <t xml:space="preserve">Aguinaldo                                         </t>
  </si>
  <si>
    <t>513-0014</t>
  </si>
  <si>
    <t>Laudos, liquidaciones e indemnizaciones por sueldo</t>
  </si>
  <si>
    <t>513-0025</t>
  </si>
  <si>
    <t xml:space="preserve">Estimulo por el dia del servidor público          </t>
  </si>
  <si>
    <t>514-0000</t>
  </si>
  <si>
    <t>514-0001</t>
  </si>
  <si>
    <t xml:space="preserve">Cuotas a Pensiones                                </t>
  </si>
  <si>
    <t>514-0002</t>
  </si>
  <si>
    <t xml:space="preserve">Cuotas para la vivienda                           </t>
  </si>
  <si>
    <t>514-0003</t>
  </si>
  <si>
    <t xml:space="preserve">Cuotas para el seguro de vida del personal        </t>
  </si>
  <si>
    <t>514-0004</t>
  </si>
  <si>
    <t xml:space="preserve">Cuotas al IMSS por enfermedades y maternidad      </t>
  </si>
  <si>
    <t>514-0005</t>
  </si>
  <si>
    <t xml:space="preserve">Cuotas para el SEDAR                              </t>
  </si>
  <si>
    <t>516-0000</t>
  </si>
  <si>
    <t>516-0001</t>
  </si>
  <si>
    <t xml:space="preserve">Ayuda para despensa                               </t>
  </si>
  <si>
    <t>516-0002</t>
  </si>
  <si>
    <t xml:space="preserve">Ayuda para pasajes                                </t>
  </si>
  <si>
    <t>517-0000</t>
  </si>
  <si>
    <t>517-0002</t>
  </si>
  <si>
    <t xml:space="preserve">Otras medidas de carácter laboral y económicas    </t>
  </si>
  <si>
    <t>520-0000</t>
  </si>
  <si>
    <t>521-0000</t>
  </si>
  <si>
    <t>521-0100</t>
  </si>
  <si>
    <t xml:space="preserve">Material de Oficina                               </t>
  </si>
  <si>
    <t>521-0101</t>
  </si>
  <si>
    <t xml:space="preserve">Papeleria                                         </t>
  </si>
  <si>
    <t>521-0102</t>
  </si>
  <si>
    <t xml:space="preserve">Material de archivo                               </t>
  </si>
  <si>
    <t>521-0103</t>
  </si>
  <si>
    <t xml:space="preserve">Material de escritura y sujecion                  </t>
  </si>
  <si>
    <t>521-0104</t>
  </si>
  <si>
    <t xml:space="preserve">Otros                                             </t>
  </si>
  <si>
    <t>521-0200</t>
  </si>
  <si>
    <t xml:space="preserve">Material de limpieza                              </t>
  </si>
  <si>
    <t>521-0201</t>
  </si>
  <si>
    <t xml:space="preserve">Liquidos                                          </t>
  </si>
  <si>
    <t>521-0202</t>
  </si>
  <si>
    <t xml:space="preserve">Bolsas basura                                     </t>
  </si>
  <si>
    <t>521-0203</t>
  </si>
  <si>
    <t xml:space="preserve">Jarcieria                                         </t>
  </si>
  <si>
    <t>521-0204</t>
  </si>
  <si>
    <t xml:space="preserve">Fibras y papel                                    </t>
  </si>
  <si>
    <t>521-0300</t>
  </si>
  <si>
    <t xml:space="preserve">Material didactico                                </t>
  </si>
  <si>
    <t>521-0301</t>
  </si>
  <si>
    <t xml:space="preserve">Libros y revistas                                 </t>
  </si>
  <si>
    <t>521-0302</t>
  </si>
  <si>
    <t xml:space="preserve">Mapas                                             </t>
  </si>
  <si>
    <t>521-0303</t>
  </si>
  <si>
    <t xml:space="preserve">Videos                                            </t>
  </si>
  <si>
    <t>521-0500</t>
  </si>
  <si>
    <t xml:space="preserve">Materiales y utiles de impresion y reproduccion   </t>
  </si>
  <si>
    <t>521-0501</t>
  </si>
  <si>
    <t xml:space="preserve">Toner                                             </t>
  </si>
  <si>
    <t>521-0502</t>
  </si>
  <si>
    <t xml:space="preserve">Pastas y arillos                                  </t>
  </si>
  <si>
    <t>521-0600</t>
  </si>
  <si>
    <t>Accesorios, materiales y utiles de equipo de compu</t>
  </si>
  <si>
    <t>521-0601</t>
  </si>
  <si>
    <t xml:space="preserve">Accesorios equipo de computo                      </t>
  </si>
  <si>
    <t>521-0602</t>
  </si>
  <si>
    <t xml:space="preserve">Cartuchos impresoras                              </t>
  </si>
  <si>
    <t>521-0603</t>
  </si>
  <si>
    <t xml:space="preserve">Discos virgenes                                   </t>
  </si>
  <si>
    <t>521-0604</t>
  </si>
  <si>
    <t xml:space="preserve">Memorias                                          </t>
  </si>
  <si>
    <t>522-0000</t>
  </si>
  <si>
    <t>522-0100</t>
  </si>
  <si>
    <t xml:space="preserve">Alimentacion para servidores públicos             </t>
  </si>
  <si>
    <t>522-0101</t>
  </si>
  <si>
    <t xml:space="preserve">Alimentos Consejo de Administracion               </t>
  </si>
  <si>
    <t>522-0102</t>
  </si>
  <si>
    <t xml:space="preserve">Alimentos funcionarios                            </t>
  </si>
  <si>
    <t>522-0103</t>
  </si>
  <si>
    <t xml:space="preserve">Alimentos Integracion                             </t>
  </si>
  <si>
    <t>522-0104</t>
  </si>
  <si>
    <t xml:space="preserve">Agua                                              </t>
  </si>
  <si>
    <t>522-0400</t>
  </si>
  <si>
    <t xml:space="preserve">Utencilios para el servicio de alimentacion       </t>
  </si>
  <si>
    <t>522-0401</t>
  </si>
  <si>
    <t xml:space="preserve">Desechables                                       </t>
  </si>
  <si>
    <t>523-0000</t>
  </si>
  <si>
    <t>523-0100</t>
  </si>
  <si>
    <t xml:space="preserve">Materias Primas                                   </t>
  </si>
  <si>
    <t>523-0101</t>
  </si>
  <si>
    <t xml:space="preserve">Plasticos                                         </t>
  </si>
  <si>
    <t>523-0102</t>
  </si>
  <si>
    <t xml:space="preserve">Plantas                                           </t>
  </si>
  <si>
    <t>523-0200</t>
  </si>
  <si>
    <t xml:space="preserve">Refacciones, Accesorios y Herramientas menores    </t>
  </si>
  <si>
    <t>523-0201</t>
  </si>
  <si>
    <t xml:space="preserve">Herramientas                                      </t>
  </si>
  <si>
    <t>523-0202</t>
  </si>
  <si>
    <t xml:space="preserve">Refacciones vehiculos                             </t>
  </si>
  <si>
    <t>523-0203</t>
  </si>
  <si>
    <t xml:space="preserve">Refacciones maquinaria y equipo                   </t>
  </si>
  <si>
    <t>523-0204</t>
  </si>
  <si>
    <t xml:space="preserve">Tlapaleria y ferreteria                           </t>
  </si>
  <si>
    <t>524-0000</t>
  </si>
  <si>
    <t>MATERIALES Y ARTICULOS DE CONSTRUCCION Y REPARACIO</t>
  </si>
  <si>
    <t>524-0100</t>
  </si>
  <si>
    <t xml:space="preserve">Materiales de Construccion                        </t>
  </si>
  <si>
    <t>524-0101</t>
  </si>
  <si>
    <t xml:space="preserve">Pinturas y solventes                              </t>
  </si>
  <si>
    <t>524-0102</t>
  </si>
  <si>
    <t xml:space="preserve">Materiales de construccion                        </t>
  </si>
  <si>
    <t>524-0200</t>
  </si>
  <si>
    <t xml:space="preserve">Estructuras y manufacturas                        </t>
  </si>
  <si>
    <t>524-0201</t>
  </si>
  <si>
    <t xml:space="preserve">Plomeria                                          </t>
  </si>
  <si>
    <t>524-0202</t>
  </si>
  <si>
    <t xml:space="preserve">Herrajes                                          </t>
  </si>
  <si>
    <t>524-0203</t>
  </si>
  <si>
    <t xml:space="preserve">Perfiles y aceros                                 </t>
  </si>
  <si>
    <t>524-0300</t>
  </si>
  <si>
    <t xml:space="preserve">Materiales Complementarios                        </t>
  </si>
  <si>
    <t>524-0301</t>
  </si>
  <si>
    <t xml:space="preserve">Persianas y cortinas                              </t>
  </si>
  <si>
    <t>524-0302</t>
  </si>
  <si>
    <t xml:space="preserve">Letreros y placas                                 </t>
  </si>
  <si>
    <t>524-0400</t>
  </si>
  <si>
    <t xml:space="preserve">Material Electrico                                </t>
  </si>
  <si>
    <t>524-0401</t>
  </si>
  <si>
    <t xml:space="preserve">Cables                                            </t>
  </si>
  <si>
    <t>524-0402</t>
  </si>
  <si>
    <t xml:space="preserve">Accesorios electricos                             </t>
  </si>
  <si>
    <t>524-0403</t>
  </si>
  <si>
    <t xml:space="preserve">Iluminacion                                       </t>
  </si>
  <si>
    <t>525-0000</t>
  </si>
  <si>
    <t>PRODUCTOS QUIMICOS, FARMACEUTICOS Y DE LABORATORIO</t>
  </si>
  <si>
    <t>525-0200</t>
  </si>
  <si>
    <t xml:space="preserve">Plaguicidas, abonos y fertilizantes               </t>
  </si>
  <si>
    <t>525-0201</t>
  </si>
  <si>
    <t xml:space="preserve">Plaguicidas                                       </t>
  </si>
  <si>
    <t>525-0202</t>
  </si>
  <si>
    <t xml:space="preserve">Fertilizantes                                     </t>
  </si>
  <si>
    <t>525-0300</t>
  </si>
  <si>
    <t xml:space="preserve">Medicinas y productos farmaceuticos               </t>
  </si>
  <si>
    <t>525-0301</t>
  </si>
  <si>
    <t xml:space="preserve">Medicinas                                         </t>
  </si>
  <si>
    <t>525-0302</t>
  </si>
  <si>
    <t xml:space="preserve">Productos farmaceuticos                           </t>
  </si>
  <si>
    <t>526-0000</t>
  </si>
  <si>
    <t>526-0100</t>
  </si>
  <si>
    <t xml:space="preserve">Combustibles y lubricantes                        </t>
  </si>
  <si>
    <t>526-0101</t>
  </si>
  <si>
    <t xml:space="preserve">Gasolina y diesel                                 </t>
  </si>
  <si>
    <t>526-0102</t>
  </si>
  <si>
    <t xml:space="preserve">Gas LP                                            </t>
  </si>
  <si>
    <t>526-0103</t>
  </si>
  <si>
    <t xml:space="preserve">Oxigeno industrial                                </t>
  </si>
  <si>
    <t>526-0200</t>
  </si>
  <si>
    <t xml:space="preserve">Lubricantes y aditivos                            </t>
  </si>
  <si>
    <t>526-0201</t>
  </si>
  <si>
    <t>526-0202</t>
  </si>
  <si>
    <t xml:space="preserve">Grasas                                            </t>
  </si>
  <si>
    <t>526-0203</t>
  </si>
  <si>
    <t xml:space="preserve">Aceites                                           </t>
  </si>
  <si>
    <t>527-0000</t>
  </si>
  <si>
    <t>VESTUARIO, BLANCOS, PRENDAS DE PROTECCION Y ARTS D</t>
  </si>
  <si>
    <t>527-0100</t>
  </si>
  <si>
    <t xml:space="preserve">Vestuario, uniformes y blancos                    </t>
  </si>
  <si>
    <t>527-0101</t>
  </si>
  <si>
    <t xml:space="preserve">Operativos                                        </t>
  </si>
  <si>
    <t>527-0102</t>
  </si>
  <si>
    <t xml:space="preserve">Supervision                                       </t>
  </si>
  <si>
    <t>527-0103</t>
  </si>
  <si>
    <t xml:space="preserve">Administracion                                    </t>
  </si>
  <si>
    <t>527-0104</t>
  </si>
  <si>
    <t xml:space="preserve">Manteleria                                        </t>
  </si>
  <si>
    <t>527-0105</t>
  </si>
  <si>
    <t xml:space="preserve">Logos y emblemas                                  </t>
  </si>
  <si>
    <t>527-0200</t>
  </si>
  <si>
    <t xml:space="preserve">Prendas de proteccion                             </t>
  </si>
  <si>
    <t>527-0201</t>
  </si>
  <si>
    <t xml:space="preserve">Equipo de proteccion                              </t>
  </si>
  <si>
    <t>527-0202</t>
  </si>
  <si>
    <t xml:space="preserve">Uniformes especiales                              </t>
  </si>
  <si>
    <t>527-0300</t>
  </si>
  <si>
    <t xml:space="preserve">Articulos deportivos                              </t>
  </si>
  <si>
    <t>527-0301</t>
  </si>
  <si>
    <t xml:space="preserve">Mallas y redes                                    </t>
  </si>
  <si>
    <t>527-0302</t>
  </si>
  <si>
    <t xml:space="preserve">Balones                                           </t>
  </si>
  <si>
    <t>527-0303</t>
  </si>
  <si>
    <t>530-0000</t>
  </si>
  <si>
    <t>531-0000</t>
  </si>
  <si>
    <t>531-0300</t>
  </si>
  <si>
    <t xml:space="preserve">Servicio telefonico                               </t>
  </si>
  <si>
    <t>531-0301</t>
  </si>
  <si>
    <t xml:space="preserve">Telefonos de Mexico                               </t>
  </si>
  <si>
    <t>531-0302</t>
  </si>
  <si>
    <t xml:space="preserve">Comunicaciones Nextel de Mexico                   </t>
  </si>
  <si>
    <t>531-0303</t>
  </si>
  <si>
    <t xml:space="preserve">Radiomovil Dipsa                                  </t>
  </si>
  <si>
    <t>531-0400</t>
  </si>
  <si>
    <t xml:space="preserve">Servicio de Energia Electrica                     </t>
  </si>
  <si>
    <t>531-0401</t>
  </si>
  <si>
    <t>532-0000</t>
  </si>
  <si>
    <t>532-0300</t>
  </si>
  <si>
    <t xml:space="preserve">Arrendamiento de maquinaria y equipo              </t>
  </si>
  <si>
    <t>532-0301</t>
  </si>
  <si>
    <t xml:space="preserve">Equipo de construccion y reparacion               </t>
  </si>
  <si>
    <t>532-0302</t>
  </si>
  <si>
    <t xml:space="preserve">Equipo de fotocopiado                             </t>
  </si>
  <si>
    <t>533-0000</t>
  </si>
  <si>
    <t>533-0100</t>
  </si>
  <si>
    <t xml:space="preserve">Servicios de asesoria                             </t>
  </si>
  <si>
    <t>533-0101</t>
  </si>
  <si>
    <t xml:space="preserve">Asesoria juridica                                 </t>
  </si>
  <si>
    <t>533-0102</t>
  </si>
  <si>
    <t xml:space="preserve">Asesoria administrativa                           </t>
  </si>
  <si>
    <t>533-0400</t>
  </si>
  <si>
    <t xml:space="preserve">Capacitacion especializada                        </t>
  </si>
  <si>
    <t>533-0401</t>
  </si>
  <si>
    <t>534-0000</t>
  </si>
  <si>
    <t>534-0200</t>
  </si>
  <si>
    <t xml:space="preserve">Fletes y maniobras                                </t>
  </si>
  <si>
    <t>534-0201</t>
  </si>
  <si>
    <t>534-0400</t>
  </si>
  <si>
    <t xml:space="preserve">Seguros                                           </t>
  </si>
  <si>
    <t>534-0401</t>
  </si>
  <si>
    <t xml:space="preserve">Vehiculos                                         </t>
  </si>
  <si>
    <t>534-0402</t>
  </si>
  <si>
    <t xml:space="preserve">Edificios y contenidos                            </t>
  </si>
  <si>
    <t>534-0403</t>
  </si>
  <si>
    <t xml:space="preserve">Gastos medicos                                    </t>
  </si>
  <si>
    <t>534-0500</t>
  </si>
  <si>
    <t xml:space="preserve">Intereses, descuentos y otros servicios bancarios </t>
  </si>
  <si>
    <t>534-0501</t>
  </si>
  <si>
    <t xml:space="preserve">Comisiones                                        </t>
  </si>
  <si>
    <t>534-0502</t>
  </si>
  <si>
    <t xml:space="preserve">Certificaciones                                   </t>
  </si>
  <si>
    <t>534-0800</t>
  </si>
  <si>
    <t xml:space="preserve">Otros impuestos y derechos                        </t>
  </si>
  <si>
    <t>534-0801</t>
  </si>
  <si>
    <t xml:space="preserve">Refrendos                                         </t>
  </si>
  <si>
    <t>534-0802</t>
  </si>
  <si>
    <t xml:space="preserve">Tenencias                                         </t>
  </si>
  <si>
    <t>535-0000</t>
  </si>
  <si>
    <t>SERVICIOS DE MANTENIMIENTO, CONSERVACION E INSTALA</t>
  </si>
  <si>
    <t>535-0100</t>
  </si>
  <si>
    <t>Mantenimiento y conservacion de mobiliario y equip</t>
  </si>
  <si>
    <t>535-0101</t>
  </si>
  <si>
    <t xml:space="preserve">Cerrajeria                                        </t>
  </si>
  <si>
    <t>535-0102</t>
  </si>
  <si>
    <t xml:space="preserve">Mtto. Equipo comunicaciones                       </t>
  </si>
  <si>
    <t>535-0103</t>
  </si>
  <si>
    <t xml:space="preserve">Mtto. Equipo de oficina                           </t>
  </si>
  <si>
    <t>535-0104</t>
  </si>
  <si>
    <t xml:space="preserve">Mtto. equipo de proteccion                        </t>
  </si>
  <si>
    <t>535-0200</t>
  </si>
  <si>
    <t xml:space="preserve">Mantenimiento y conservacion de equipo de computo </t>
  </si>
  <si>
    <t>535-0201</t>
  </si>
  <si>
    <t xml:space="preserve">Mtto. equipo de computo                           </t>
  </si>
  <si>
    <t>535-0300</t>
  </si>
  <si>
    <t>Mantenimiento y cons. maquinaria y eq. de transpor</t>
  </si>
  <si>
    <t>535-0301</t>
  </si>
  <si>
    <t xml:space="preserve">Mantenimiento vehiculos operativos                </t>
  </si>
  <si>
    <t>535-0302</t>
  </si>
  <si>
    <t xml:space="preserve">Mantenimiento vehiculos administrativos           </t>
  </si>
  <si>
    <t>535-0303</t>
  </si>
  <si>
    <t xml:space="preserve">Mantenimiento cuatrimotos                         </t>
  </si>
  <si>
    <t>535-0304</t>
  </si>
  <si>
    <t xml:space="preserve">Mantenimiento maquinaria                          </t>
  </si>
  <si>
    <t>535-0400</t>
  </si>
  <si>
    <t xml:space="preserve">Mantenimiento y conservacion de Instalaciones     </t>
  </si>
  <si>
    <t>535-0401</t>
  </si>
  <si>
    <t xml:space="preserve">Mantenimiento edificios                           </t>
  </si>
  <si>
    <t>535-0402</t>
  </si>
  <si>
    <t xml:space="preserve">Mantenimiento Pistas                              </t>
  </si>
  <si>
    <t>535-0403</t>
  </si>
  <si>
    <t>535-0404</t>
  </si>
  <si>
    <t xml:space="preserve">Mantenimiento aire acondicionado                  </t>
  </si>
  <si>
    <t>535-0405</t>
  </si>
  <si>
    <t xml:space="preserve">Equipo de riego                                   </t>
  </si>
  <si>
    <t>535-0600</t>
  </si>
  <si>
    <t xml:space="preserve">Mantenimiento y cons. Maquinaria y eq. de trabajo </t>
  </si>
  <si>
    <t>535-0601</t>
  </si>
  <si>
    <t xml:space="preserve">Mantenimiento desbrozadoras                       </t>
  </si>
  <si>
    <t>535-0602</t>
  </si>
  <si>
    <t xml:space="preserve">Mantenimiento tractores podadores                 </t>
  </si>
  <si>
    <t>535-0603</t>
  </si>
  <si>
    <t xml:space="preserve">Mantenimiento tractores                           </t>
  </si>
  <si>
    <t>535-0700</t>
  </si>
  <si>
    <t>Servicios de lavanderia, higiene, limpieza y fumig</t>
  </si>
  <si>
    <t>535-0701</t>
  </si>
  <si>
    <t xml:space="preserve">Limpieza fosas                                    </t>
  </si>
  <si>
    <t>535-0702</t>
  </si>
  <si>
    <t xml:space="preserve">Lavado manteles                                   </t>
  </si>
  <si>
    <t>536-0000</t>
  </si>
  <si>
    <t>536-0100</t>
  </si>
  <si>
    <t>Gastos de difusion, publicaciones y edicion de tra</t>
  </si>
  <si>
    <t>536-0101</t>
  </si>
  <si>
    <t xml:space="preserve">Pagina Web                                        </t>
  </si>
  <si>
    <t>536-0102</t>
  </si>
  <si>
    <t xml:space="preserve">Edicion de folletos                               </t>
  </si>
  <si>
    <t>536-0103</t>
  </si>
  <si>
    <t xml:space="preserve">Portal juridico                                   </t>
  </si>
  <si>
    <t>536-0104</t>
  </si>
  <si>
    <t xml:space="preserve">Publicaciones                                     </t>
  </si>
  <si>
    <t>536-0200</t>
  </si>
  <si>
    <t xml:space="preserve">Impresiones de papeleria oficial                  </t>
  </si>
  <si>
    <t>536-0201</t>
  </si>
  <si>
    <t xml:space="preserve">Credenciales                                      </t>
  </si>
  <si>
    <t>536-0202</t>
  </si>
  <si>
    <t xml:space="preserve">Tarjetas de presentacion                          </t>
  </si>
  <si>
    <t>536-0203</t>
  </si>
  <si>
    <t>536-0204</t>
  </si>
  <si>
    <t xml:space="preserve">Documentos oficiales                              </t>
  </si>
  <si>
    <t>536-0300</t>
  </si>
  <si>
    <t xml:space="preserve">Espectaculos culturales y deportivos              </t>
  </si>
  <si>
    <t>536-0301</t>
  </si>
  <si>
    <t>536-0302</t>
  </si>
  <si>
    <t xml:space="preserve">Carreras                                          </t>
  </si>
  <si>
    <t>537-0000</t>
  </si>
  <si>
    <t xml:space="preserve">GASTOS DE TRASLADO Y VIATICOS                     </t>
  </si>
  <si>
    <t>537-0100</t>
  </si>
  <si>
    <t xml:space="preserve">Pasajes                                           </t>
  </si>
  <si>
    <t>537-0101</t>
  </si>
  <si>
    <t xml:space="preserve">Estacionamientos                                  </t>
  </si>
  <si>
    <t>537-0102</t>
  </si>
  <si>
    <t>537-0200</t>
  </si>
  <si>
    <t xml:space="preserve">Viaticos                                          </t>
  </si>
  <si>
    <t>537-0201</t>
  </si>
  <si>
    <t>538-0000</t>
  </si>
  <si>
    <t>538-0100</t>
  </si>
  <si>
    <t xml:space="preserve">Gastos de ceremonial y orden social               </t>
  </si>
  <si>
    <t>538-0101</t>
  </si>
  <si>
    <t>538-0200</t>
  </si>
  <si>
    <t xml:space="preserve">Congresos, convenciones y exposiciones            </t>
  </si>
  <si>
    <t>538-0201</t>
  </si>
  <si>
    <t>538-0300</t>
  </si>
  <si>
    <t xml:space="preserve">Gastos de representacion                          </t>
  </si>
  <si>
    <t>538-0301</t>
  </si>
  <si>
    <t>538-0400</t>
  </si>
  <si>
    <t xml:space="preserve">Gastos menores                                    </t>
  </si>
  <si>
    <t>538-0401</t>
  </si>
  <si>
    <t>539-0000</t>
  </si>
  <si>
    <t>539-0050</t>
  </si>
  <si>
    <t xml:space="preserve">Depreciacion mobiliario y equipo de oficina       </t>
  </si>
  <si>
    <t>539-0060</t>
  </si>
  <si>
    <t xml:space="preserve">Depreciacion de maquinaria y equipo               </t>
  </si>
  <si>
    <t>539-0070</t>
  </si>
  <si>
    <t xml:space="preserve">Depreciacion de equipo de transporte              </t>
  </si>
  <si>
    <t>539-0080</t>
  </si>
  <si>
    <t xml:space="preserve">Depreciacion equipo de computo                    </t>
  </si>
  <si>
    <t>580-0000</t>
  </si>
  <si>
    <t>580-0010</t>
  </si>
  <si>
    <t>PATRIMONIO</t>
  </si>
  <si>
    <t>115-0010</t>
  </si>
  <si>
    <t xml:space="preserve">Alfonso Gomez Albarran                            </t>
  </si>
  <si>
    <t>115-0011</t>
  </si>
  <si>
    <t xml:space="preserve">Ceballos Bravo Elias Santiago                     </t>
  </si>
  <si>
    <t>115-0012</t>
  </si>
  <si>
    <t xml:space="preserve">Valencia Navarro Jose Felix                       </t>
  </si>
  <si>
    <t>115-0013</t>
  </si>
  <si>
    <t xml:space="preserve">Ochoa Villa Aide del Rocio                        </t>
  </si>
  <si>
    <t>115-0014</t>
  </si>
  <si>
    <t xml:space="preserve">Gutierrez Melchor Luis Ernesto                    </t>
  </si>
  <si>
    <t xml:space="preserve">Hidrolavadora Karcher Mod. 5.68                   </t>
  </si>
  <si>
    <t xml:space="preserve">Engrasadora Neumatica 225                         </t>
  </si>
  <si>
    <t xml:space="preserve">Terminal lectora banda magnetica CA300            </t>
  </si>
  <si>
    <t>211-0038</t>
  </si>
  <si>
    <t xml:space="preserve">Jose Arturo Velazco de Anda                       </t>
  </si>
  <si>
    <t>211-0039</t>
  </si>
  <si>
    <t xml:space="preserve">Jose Luis de la Torre Gonzalez                    </t>
  </si>
  <si>
    <t>211-0040</t>
  </si>
  <si>
    <t xml:space="preserve">Equipo y Accesorios para el Manejo de Combustible </t>
  </si>
  <si>
    <t>211-0041</t>
  </si>
  <si>
    <t xml:space="preserve">Francisco Gonzalez Meza                           </t>
  </si>
  <si>
    <t>211-0042</t>
  </si>
  <si>
    <t xml:space="preserve">Ferro de Occidente SA de CV                       </t>
  </si>
  <si>
    <t>211-0043</t>
  </si>
  <si>
    <t xml:space="preserve">Meeds SA de CV                                    </t>
  </si>
  <si>
    <t>211-0044</t>
  </si>
  <si>
    <t xml:space="preserve">Cubiertas Texas SA de CV                          </t>
  </si>
  <si>
    <t>211-0045</t>
  </si>
  <si>
    <t xml:space="preserve">Balastros y Luminarias de Occidente SA de CV      </t>
  </si>
  <si>
    <t>211-0046</t>
  </si>
  <si>
    <t>211-0047</t>
  </si>
  <si>
    <t xml:space="preserve">Antonio Gonzalez Marin                            </t>
  </si>
  <si>
    <t>211-0048</t>
  </si>
  <si>
    <t xml:space="preserve">Productos Rivial SA de CV                         </t>
  </si>
  <si>
    <t>211-0049</t>
  </si>
  <si>
    <t xml:space="preserve">Laboratorios Julio SA de CV                       </t>
  </si>
  <si>
    <t>211-0050</t>
  </si>
  <si>
    <t xml:space="preserve">Automotriz Zertuche SA de CV                      </t>
  </si>
  <si>
    <t>211-0051</t>
  </si>
  <si>
    <t xml:space="preserve">Heliodoro de Miguel Corona                        </t>
  </si>
  <si>
    <t>211-0052</t>
  </si>
  <si>
    <t xml:space="preserve">Pedro Amezcua Cisneros                            </t>
  </si>
  <si>
    <t>211-0053</t>
  </si>
  <si>
    <t xml:space="preserve">Electro Industrial Tapatia SA de CV               </t>
  </si>
  <si>
    <t>211-0054</t>
  </si>
  <si>
    <t>211-0055</t>
  </si>
  <si>
    <t xml:space="preserve">Luis Alonso Lemus Delgado                         </t>
  </si>
  <si>
    <t>211-0056</t>
  </si>
  <si>
    <t xml:space="preserve">Hotel Malibu SA de CV                             </t>
  </si>
  <si>
    <t>211-0057</t>
  </si>
  <si>
    <t xml:space="preserve">Gloria Leticia Maldonado Vazquez                  </t>
  </si>
  <si>
    <t>211-0058</t>
  </si>
  <si>
    <t xml:space="preserve">Couching Brand SA de CV                           </t>
  </si>
  <si>
    <t>211-0059</t>
  </si>
  <si>
    <t xml:space="preserve">Volks Minerva SA de CV                            </t>
  </si>
  <si>
    <t>211-0060</t>
  </si>
  <si>
    <t xml:space="preserve">Silvia Eufrosina Iñiguez Contla                   </t>
  </si>
  <si>
    <t>211-0061</t>
  </si>
  <si>
    <t xml:space="preserve">Maquinaria y Refacciones Mapsa SA de CV           </t>
  </si>
  <si>
    <t>211-0062</t>
  </si>
  <si>
    <t xml:space="preserve">Costco de Mexico SA de CV                         </t>
  </si>
  <si>
    <t>211-0063</t>
  </si>
  <si>
    <t xml:space="preserve">Radio Shack de Mexico SA de CV                    </t>
  </si>
  <si>
    <t>211-0064</t>
  </si>
  <si>
    <t xml:space="preserve">Andres Huitron Mendoza                            </t>
  </si>
  <si>
    <t>423-0022</t>
  </si>
  <si>
    <t xml:space="preserve">Maquinas Vending                                  </t>
  </si>
  <si>
    <t>523-0206</t>
  </si>
  <si>
    <t xml:space="preserve">Accesorios                                        </t>
  </si>
  <si>
    <t>523-0205</t>
  </si>
  <si>
    <t xml:space="preserve">Refacciones bicicletas                            </t>
  </si>
  <si>
    <t>524-0404</t>
  </si>
  <si>
    <t xml:space="preserve">Medidores electricos                              </t>
  </si>
  <si>
    <t>536-0105</t>
  </si>
  <si>
    <t xml:space="preserve">Publicidad                                        </t>
  </si>
  <si>
    <t xml:space="preserve">SERVICIO DE TRASLADO Y VIATICOS              </t>
  </si>
  <si>
    <t>115-0015</t>
  </si>
  <si>
    <t xml:space="preserve">Javier Rosales Zavala                             </t>
  </si>
  <si>
    <t xml:space="preserve">Depreciacion acumulada edificios y construcciones </t>
  </si>
  <si>
    <t>211-0065</t>
  </si>
  <si>
    <t xml:space="preserve">Aseguradora Interacciones SA                      </t>
  </si>
  <si>
    <t>211-0066</t>
  </si>
  <si>
    <t xml:space="preserve">Seguros Inbursa SA                                </t>
  </si>
  <si>
    <t>211-0068</t>
  </si>
  <si>
    <t xml:space="preserve">Oscar Covarrubias Gutierrez                       </t>
  </si>
  <si>
    <t>211-0069</t>
  </si>
  <si>
    <t xml:space="preserve">Tiendas de Campaña SA de CV                       </t>
  </si>
  <si>
    <t>211-0070</t>
  </si>
  <si>
    <t xml:space="preserve">Evolucion, Soluciones y Servicios para Archivos   </t>
  </si>
  <si>
    <t>211-0071</t>
  </si>
  <si>
    <t xml:space="preserve">Luis Armando Moran Camberos                       </t>
  </si>
  <si>
    <t>211-0072</t>
  </si>
  <si>
    <t xml:space="preserve">Liliana Flores Rivera                             </t>
  </si>
  <si>
    <t>211-0073</t>
  </si>
  <si>
    <t xml:space="preserve">Jose Ricardo Nishimura Torres                     </t>
  </si>
  <si>
    <t>421-0012</t>
  </si>
  <si>
    <t xml:space="preserve">Camas Elasticas (2)                               </t>
  </si>
  <si>
    <t>421-0013</t>
  </si>
  <si>
    <t xml:space="preserve">Juguetes, Botanas y Dulces                        </t>
  </si>
  <si>
    <t>421-0014</t>
  </si>
  <si>
    <t xml:space="preserve">Bebidas Hidratantes                               </t>
  </si>
  <si>
    <t>421-0015</t>
  </si>
  <si>
    <t xml:space="preserve">Nieve de garrafa                                  </t>
  </si>
  <si>
    <t>534-0803</t>
  </si>
  <si>
    <t xml:space="preserve">Certificacion de copias                           </t>
  </si>
  <si>
    <t>535-0604</t>
  </si>
  <si>
    <t xml:space="preserve">Maquinaria de construccion                        </t>
  </si>
  <si>
    <t>536-0106</t>
  </si>
  <si>
    <t xml:space="preserve">Digitalizacion                                    </t>
  </si>
  <si>
    <t>536-0107</t>
  </si>
  <si>
    <t xml:space="preserve">Edicion de reglamentos                            </t>
  </si>
  <si>
    <t>536-0303</t>
  </si>
  <si>
    <t xml:space="preserve">Campamentos                                       </t>
  </si>
  <si>
    <t>539-0090</t>
  </si>
  <si>
    <t xml:space="preserve">Depreciacion edificios y construcciones           </t>
  </si>
  <si>
    <t>PARQUE METROPOLITANO DE GUADALAJARA</t>
  </si>
  <si>
    <t>INGRESOS PROPIOS ESPERADOS 1º OCT AL 31 DE DIC 2008</t>
  </si>
  <si>
    <t xml:space="preserve">Ingresos </t>
  </si>
  <si>
    <t>% Avance</t>
  </si>
  <si>
    <t>Estimado</t>
  </si>
  <si>
    <t>% avance</t>
  </si>
  <si>
    <t>estimados</t>
  </si>
  <si>
    <t>Octubre</t>
  </si>
  <si>
    <t>Nov-Dic</t>
  </si>
  <si>
    <t>SALDO EN BANCOS</t>
  </si>
  <si>
    <t>GRAN TOTAL 2005</t>
  </si>
  <si>
    <t xml:space="preserve">4 Cañones SIME mod. Skkiper 1 1/2                 </t>
  </si>
  <si>
    <t xml:space="preserve">Bomba Evans 1 1/4 127 V                           </t>
  </si>
  <si>
    <t>211-0074</t>
  </si>
  <si>
    <t xml:space="preserve">Jose Rincon Coss                                  </t>
  </si>
  <si>
    <t>211-0075</t>
  </si>
  <si>
    <t xml:space="preserve">PROINCO SA de CV                                  </t>
  </si>
  <si>
    <t>211-0076</t>
  </si>
  <si>
    <t xml:space="preserve">HIPAJAL SA de CV                                  </t>
  </si>
  <si>
    <t>211-0077</t>
  </si>
  <si>
    <t xml:space="preserve">Ma. Candelaria Luna Vielmas                       </t>
  </si>
  <si>
    <t>211-0078</t>
  </si>
  <si>
    <t xml:space="preserve">Gloria Benoni Lozano Cervantes                    </t>
  </si>
  <si>
    <t>211-0079</t>
  </si>
  <si>
    <t xml:space="preserve">Super Partes Abastos SA                           </t>
  </si>
  <si>
    <t>211-0080</t>
  </si>
  <si>
    <t xml:space="preserve">Grupo Llantero Atemajac SA de CV                  </t>
  </si>
  <si>
    <t>421-0016</t>
  </si>
  <si>
    <t xml:space="preserve">Manualidades para niños                           </t>
  </si>
  <si>
    <t>421-0017</t>
  </si>
  <si>
    <t>421-0018</t>
  </si>
  <si>
    <t xml:space="preserve">Juegos Mecanicos                                  </t>
  </si>
  <si>
    <t>421-0019</t>
  </si>
  <si>
    <t xml:space="preserve">Fuente de sodas (2)                               </t>
  </si>
  <si>
    <t>421-0020</t>
  </si>
  <si>
    <t xml:space="preserve">Pintura sobre caballete                           </t>
  </si>
  <si>
    <t>423-0023</t>
  </si>
  <si>
    <t xml:space="preserve">Agua embotellada                                  </t>
  </si>
  <si>
    <t>525-0203</t>
  </si>
  <si>
    <t xml:space="preserve">    TOTAL PASIVO Y PATRIMONIO</t>
  </si>
  <si>
    <t>124-0026</t>
  </si>
  <si>
    <t>124-0035</t>
  </si>
  <si>
    <t>124-0036</t>
  </si>
  <si>
    <t>124-0037</t>
  </si>
  <si>
    <t>124-0038</t>
  </si>
  <si>
    <t>124-0039</t>
  </si>
  <si>
    <t>124-0040</t>
  </si>
  <si>
    <t>124-0041</t>
  </si>
  <si>
    <t>124-0042</t>
  </si>
  <si>
    <t>124-0043</t>
  </si>
  <si>
    <t>124-0044</t>
  </si>
  <si>
    <t>124-0045</t>
  </si>
  <si>
    <t>124-0046</t>
  </si>
  <si>
    <t>124-0047</t>
  </si>
  <si>
    <t>124-0048</t>
  </si>
  <si>
    <t>124-0049</t>
  </si>
  <si>
    <t>124-0050</t>
  </si>
  <si>
    <t>124-0051</t>
  </si>
  <si>
    <t>124-0052</t>
  </si>
  <si>
    <t>124-0053</t>
  </si>
  <si>
    <t>124-0054</t>
  </si>
  <si>
    <t>124-0055</t>
  </si>
  <si>
    <t>124-0056</t>
  </si>
  <si>
    <t>124-0057</t>
  </si>
  <si>
    <t>124-0058</t>
  </si>
  <si>
    <t>124-0059</t>
  </si>
  <si>
    <t>124-0060</t>
  </si>
  <si>
    <t>124-0061</t>
  </si>
  <si>
    <t>124-0062</t>
  </si>
  <si>
    <t>124-0063</t>
  </si>
  <si>
    <t>124-0064</t>
  </si>
  <si>
    <t>124-0065</t>
  </si>
  <si>
    <t>124-0066</t>
  </si>
  <si>
    <t>124-0067</t>
  </si>
  <si>
    <t>124-0068</t>
  </si>
  <si>
    <t>124-0069</t>
  </si>
  <si>
    <t>124-0070</t>
  </si>
  <si>
    <t>124-0071</t>
  </si>
  <si>
    <t>124-0072</t>
  </si>
  <si>
    <t>124-0073</t>
  </si>
  <si>
    <t>124-0074</t>
  </si>
  <si>
    <t>124-0075</t>
  </si>
  <si>
    <t>124-0076</t>
  </si>
  <si>
    <t>124-0077</t>
  </si>
  <si>
    <t>124-0078</t>
  </si>
  <si>
    <t>124-0079</t>
  </si>
  <si>
    <t>124-0080</t>
  </si>
  <si>
    <t>124-0081</t>
  </si>
  <si>
    <t>124-0082</t>
  </si>
  <si>
    <t>124-0083</t>
  </si>
  <si>
    <t>124-0084</t>
  </si>
  <si>
    <t>124-0085</t>
  </si>
  <si>
    <t>124-0086</t>
  </si>
  <si>
    <t>127-0002</t>
  </si>
  <si>
    <t>127-0003</t>
  </si>
  <si>
    <t>580-0020</t>
  </si>
  <si>
    <t xml:space="preserve">Aumento o (disminución) del Ejercicio                </t>
  </si>
  <si>
    <t xml:space="preserve">Mobiliario palapas                                </t>
  </si>
  <si>
    <t xml:space="preserve">Tanque Hidroneumatico 450 Lts                     </t>
  </si>
  <si>
    <t>211-0081</t>
  </si>
  <si>
    <t xml:space="preserve">Operadora Hotelera Libra SA de CV                 </t>
  </si>
  <si>
    <t>211-0082</t>
  </si>
  <si>
    <t xml:space="preserve">Lucila Annabelle Solorzano Arreola                </t>
  </si>
  <si>
    <t>211-0083</t>
  </si>
  <si>
    <t xml:space="preserve">Docudigital SA de CV                              </t>
  </si>
  <si>
    <t>211-0084</t>
  </si>
  <si>
    <t xml:space="preserve">KD Soluciones SA de CV                            </t>
  </si>
  <si>
    <t>211-0085</t>
  </si>
  <si>
    <t xml:space="preserve">Norma Elena Mojarro Bernal                        </t>
  </si>
  <si>
    <t>211-0086</t>
  </si>
  <si>
    <t xml:space="preserve">Taller y Refacciones Alejandro SA de CV           </t>
  </si>
  <si>
    <t>211-0087</t>
  </si>
  <si>
    <t xml:space="preserve">Skog S. de R.L. de C.V.                           </t>
  </si>
  <si>
    <t>211-0088</t>
  </si>
  <si>
    <t xml:space="preserve">Rodygan SA de CV                                  </t>
  </si>
  <si>
    <t>533-0103</t>
  </si>
  <si>
    <t xml:space="preserve">Estudios especializados                           </t>
  </si>
  <si>
    <t xml:space="preserve">Gastos extraordinarios ajuste depreciaciones      </t>
  </si>
  <si>
    <t xml:space="preserve">    TOTAL UTILIDAD o (PERDIDA)</t>
  </si>
  <si>
    <t xml:space="preserve">Leonel Cuevas Ochoa                               </t>
  </si>
  <si>
    <t>115-0016</t>
  </si>
  <si>
    <t xml:space="preserve">Anaqueles c/Entrepaños                            </t>
  </si>
  <si>
    <t xml:space="preserve">Podadora Murray 20"                               </t>
  </si>
  <si>
    <t xml:space="preserve">Desbrozadora Husqvarna 355RX 5                    </t>
  </si>
  <si>
    <t xml:space="preserve">Desbrozadora Husqvarna 240R 40 (2)                </t>
  </si>
  <si>
    <t xml:space="preserve">Desdsbrozadora Husqvarna 240R 40 (1)              </t>
  </si>
  <si>
    <t>211-0089</t>
  </si>
  <si>
    <t>211-0090</t>
  </si>
  <si>
    <t>211-0091</t>
  </si>
  <si>
    <t>211-0092</t>
  </si>
  <si>
    <t>211-0093</t>
  </si>
  <si>
    <t>211-0094</t>
  </si>
  <si>
    <t>211-0095</t>
  </si>
  <si>
    <t>211-0096</t>
  </si>
  <si>
    <t xml:space="preserve">Rafael Abundis Reynoso                            </t>
  </si>
  <si>
    <t xml:space="preserve">Jose Javier Juarez Escobedo                       </t>
  </si>
  <si>
    <t xml:space="preserve">Angelica Ivonne Chavez Toscano                    </t>
  </si>
  <si>
    <t xml:space="preserve">Jesus Barraza Simerman                            </t>
  </si>
  <si>
    <t xml:space="preserve">BDC Travel SA de CV                               </t>
  </si>
  <si>
    <t xml:space="preserve">Hector Martin Hernandez Velazquez                 </t>
  </si>
  <si>
    <t xml:space="preserve">Adriana del Rocio Chavez Zambrano                 </t>
  </si>
  <si>
    <t xml:space="preserve">Gran Operadora Posadas SA de CV                   </t>
  </si>
  <si>
    <t xml:space="preserve">Maria Teresa de Jesus Saenz Lopez                 </t>
  </si>
  <si>
    <t>211-0097</t>
  </si>
  <si>
    <t>421-0021</t>
  </si>
  <si>
    <t>421-0022</t>
  </si>
  <si>
    <t xml:space="preserve">Fruta empacada                                    </t>
  </si>
  <si>
    <t xml:space="preserve">Zancos                                            </t>
  </si>
  <si>
    <t>423-0024</t>
  </si>
  <si>
    <t xml:space="preserve">Mobiliario                                        </t>
  </si>
  <si>
    <t xml:space="preserve">Mallas                                            </t>
  </si>
  <si>
    <t>524-0204</t>
  </si>
  <si>
    <t>114-0102</t>
  </si>
  <si>
    <t xml:space="preserve">Grupo Posadas SA de CV                            </t>
  </si>
  <si>
    <t>115-0017</t>
  </si>
  <si>
    <t xml:space="preserve">Villalvazo Lopez Jorge Fernando                   </t>
  </si>
  <si>
    <t xml:space="preserve">Maq. Cosedora NP-7                                </t>
  </si>
  <si>
    <t xml:space="preserve">Computadora Lanix c/monitor 19" 5971/38873        </t>
  </si>
  <si>
    <t xml:space="preserve">Computadora Lanix c/monitor 5972-9325             </t>
  </si>
  <si>
    <t xml:space="preserve">Computadora Lanix c/monitor 5973-9331             </t>
  </si>
  <si>
    <t xml:space="preserve">Monitor Lanix 39399                               </t>
  </si>
  <si>
    <t>211-0098</t>
  </si>
  <si>
    <t xml:space="preserve">Jose Jimenez Castillo                             </t>
  </si>
  <si>
    <t>211-0099</t>
  </si>
  <si>
    <t xml:space="preserve">Eva Ruth Palencia Chavez                          </t>
  </si>
  <si>
    <t>211-0100</t>
  </si>
  <si>
    <t xml:space="preserve">Instrumental Quirurgico de Occidente SA de CV     </t>
  </si>
  <si>
    <t>211-0101</t>
  </si>
  <si>
    <t xml:space="preserve">Medallas y Monedas Romero SA de CV                </t>
  </si>
  <si>
    <t>211-0102</t>
  </si>
  <si>
    <t xml:space="preserve">Jose Cortes Manuel                                </t>
  </si>
  <si>
    <t>211-0103</t>
  </si>
  <si>
    <t xml:space="preserve">Guillermo Mendez Cervantes                        </t>
  </si>
  <si>
    <t>211-0104</t>
  </si>
  <si>
    <t xml:space="preserve">Compumaximo SA de CV                              </t>
  </si>
  <si>
    <t>421-0023</t>
  </si>
  <si>
    <t xml:space="preserve">Provisionales                                     </t>
  </si>
  <si>
    <t>534-0804</t>
  </si>
  <si>
    <t xml:space="preserve">Membresias                                        </t>
  </si>
  <si>
    <t>536-0108</t>
  </si>
  <si>
    <t xml:space="preserve">Suscricpiones                                     </t>
  </si>
  <si>
    <t xml:space="preserve">Gonzalez Villa Miguel Angel                       </t>
  </si>
  <si>
    <t>115-0018</t>
  </si>
  <si>
    <t>211-0105</t>
  </si>
  <si>
    <t xml:space="preserve">Agua Purificada y Hielo Montreal S.A. de C.V.     </t>
  </si>
  <si>
    <t xml:space="preserve">Mantenimiento Camión de volteo                    </t>
  </si>
  <si>
    <t xml:space="preserve">Mantenimiento de Camiòn compactador               </t>
  </si>
  <si>
    <t>535-0605</t>
  </si>
  <si>
    <t>535-0606</t>
  </si>
  <si>
    <t xml:space="preserve">Lockers tipo deportivo de 2 pts.                  </t>
  </si>
  <si>
    <t xml:space="preserve">Home Depot México S de RL de CV                   </t>
  </si>
  <si>
    <t xml:space="preserve">Tiendas Soriana s.A. de C.V.                      </t>
  </si>
  <si>
    <t xml:space="preserve">Dirección de Pensiones del Estado                 </t>
  </si>
  <si>
    <t xml:space="preserve">Farmacia Guadalajara S.A. de C.V.                 </t>
  </si>
  <si>
    <t xml:space="preserve">Grupo Ferrertería Calzada S.A. de C.V.            </t>
  </si>
  <si>
    <t>211-0106</t>
  </si>
  <si>
    <t>211-0107</t>
  </si>
  <si>
    <t>211-0108</t>
  </si>
  <si>
    <t>211-0109</t>
  </si>
  <si>
    <t>211-0110</t>
  </si>
  <si>
    <t xml:space="preserve">Copias Fotostáticas                               </t>
  </si>
  <si>
    <t>521-0105</t>
  </si>
  <si>
    <t xml:space="preserve">Pisos                                             </t>
  </si>
  <si>
    <t xml:space="preserve">Cristales                                         </t>
  </si>
  <si>
    <t>524-0205</t>
  </si>
  <si>
    <t>524-0206</t>
  </si>
  <si>
    <t>211-0113</t>
  </si>
  <si>
    <t>211-0114</t>
  </si>
  <si>
    <t>211-0115</t>
  </si>
  <si>
    <t xml:space="preserve">Tiendas Comercial Mexicana SA de CV               </t>
  </si>
  <si>
    <t xml:space="preserve">Magdalena Kleemann Rodríguez                      </t>
  </si>
  <si>
    <t xml:space="preserve">Magus S.A. de C.V.                                </t>
  </si>
  <si>
    <t xml:space="preserve">Programa de Conservación de la Mariposa Monarca   </t>
  </si>
  <si>
    <t xml:space="preserve">Hospedaje de Lujo SA de CV                        </t>
  </si>
  <si>
    <t>114-0103</t>
  </si>
  <si>
    <t xml:space="preserve">Copiadora Samsung SCX-4521                        </t>
  </si>
  <si>
    <t>211-0111</t>
  </si>
  <si>
    <t>211-0112</t>
  </si>
  <si>
    <t xml:space="preserve">Rene Rodriguez Gomora                             </t>
  </si>
  <si>
    <t xml:space="preserve">Jonathan Alejandro Jaime Castañeda                </t>
  </si>
  <si>
    <t>211-0116</t>
  </si>
  <si>
    <t xml:space="preserve">Andrea Jurado Martinez                            </t>
  </si>
  <si>
    <t>211-0117</t>
  </si>
  <si>
    <t xml:space="preserve">Jorge Copca Arellano                              </t>
  </si>
  <si>
    <t>211-0118</t>
  </si>
  <si>
    <t xml:space="preserve">Victor Hugo Macias Valle                          </t>
  </si>
  <si>
    <t>211-0119</t>
  </si>
  <si>
    <t xml:space="preserve">Jose Alberto Razo Duran                           </t>
  </si>
  <si>
    <t xml:space="preserve">Snack Natura                                      </t>
  </si>
  <si>
    <t>421-0024</t>
  </si>
  <si>
    <t>423-0025</t>
  </si>
  <si>
    <t>423-0026</t>
  </si>
  <si>
    <t xml:space="preserve">Bazar Navideño                                    </t>
  </si>
  <si>
    <t>535-0406</t>
  </si>
  <si>
    <t xml:space="preserve">Mantenimiento Areas Verdes                        </t>
  </si>
  <si>
    <t>120-0000</t>
  </si>
  <si>
    <t xml:space="preserve">FIJO                                              </t>
  </si>
  <si>
    <t xml:space="preserve">4 Radios portatiles Kenwood 2302K                 </t>
  </si>
  <si>
    <t xml:space="preserve">Sistema sonido 2 vias                             </t>
  </si>
  <si>
    <t xml:space="preserve">Grabador y camaras seguridad                      </t>
  </si>
  <si>
    <t>211-0120</t>
  </si>
  <si>
    <t>211-0121</t>
  </si>
  <si>
    <t>211-0122</t>
  </si>
  <si>
    <t>211-0123</t>
  </si>
  <si>
    <t>211-0124</t>
  </si>
  <si>
    <t>211-0125</t>
  </si>
  <si>
    <t xml:space="preserve">Julio Cesar Figueroa Arreola                      </t>
  </si>
  <si>
    <t xml:space="preserve">Muelles Vazquez del Periferico SA de CV           </t>
  </si>
  <si>
    <t xml:space="preserve">Jose Luis Lopez Izarraraz                         </t>
  </si>
  <si>
    <t xml:space="preserve">PROVEJAL SA de CV                                 </t>
  </si>
  <si>
    <t xml:space="preserve">Ecoplasticos Verdes de America SA de CV           </t>
  </si>
  <si>
    <t xml:space="preserve">Maria Guadalupe Martin Padilla                    </t>
  </si>
  <si>
    <t>214-0000</t>
  </si>
  <si>
    <t>214-0001</t>
  </si>
  <si>
    <t>214-0002</t>
  </si>
  <si>
    <t xml:space="preserve">ACREEDORES DIVERSOS                               </t>
  </si>
  <si>
    <t xml:space="preserve">Daniel Renteria Rodriguez                         </t>
  </si>
  <si>
    <t xml:space="preserve">Miguel Angel Gonzalez Villa                       </t>
  </si>
  <si>
    <t>111-0102</t>
  </si>
  <si>
    <t xml:space="preserve">CLOTILDE GARCIA ROSALES                           </t>
  </si>
  <si>
    <t>121-0002</t>
  </si>
  <si>
    <t>121-0003</t>
  </si>
  <si>
    <t>121-0004</t>
  </si>
  <si>
    <t>121-0005</t>
  </si>
  <si>
    <t>121-0006</t>
  </si>
  <si>
    <t>121-0007</t>
  </si>
  <si>
    <t>121-0008</t>
  </si>
  <si>
    <t>121-0009</t>
  </si>
  <si>
    <t>121-0010</t>
  </si>
  <si>
    <t>121-0011</t>
  </si>
  <si>
    <t>121-0012</t>
  </si>
  <si>
    <t>121-0013</t>
  </si>
  <si>
    <t>121-0014</t>
  </si>
  <si>
    <t>121-0015</t>
  </si>
  <si>
    <t>121-0016</t>
  </si>
  <si>
    <t>121-0017</t>
  </si>
  <si>
    <t>121-0018</t>
  </si>
  <si>
    <t>121-0019</t>
  </si>
  <si>
    <t>121-0020</t>
  </si>
  <si>
    <t>121-0021</t>
  </si>
  <si>
    <t>121-0022</t>
  </si>
  <si>
    <t>121-0023</t>
  </si>
  <si>
    <t>121-0024</t>
  </si>
  <si>
    <t>121-0025</t>
  </si>
  <si>
    <t>121-0026</t>
  </si>
  <si>
    <t>121-0027</t>
  </si>
  <si>
    <t>121-0028</t>
  </si>
  <si>
    <t>121-0029</t>
  </si>
  <si>
    <t>121-0030</t>
  </si>
  <si>
    <t>121-0031</t>
  </si>
  <si>
    <t>121-0032</t>
  </si>
  <si>
    <t>121-0033</t>
  </si>
  <si>
    <t>121-0034</t>
  </si>
  <si>
    <t>121-0035</t>
  </si>
  <si>
    <t>121-0036</t>
  </si>
  <si>
    <t>121-0037</t>
  </si>
  <si>
    <t>121-0038</t>
  </si>
  <si>
    <t>121-0039</t>
  </si>
  <si>
    <t>121-0040</t>
  </si>
  <si>
    <t>121-0042</t>
  </si>
  <si>
    <t>121-0043</t>
  </si>
  <si>
    <t>121-0044</t>
  </si>
  <si>
    <t>121-0045</t>
  </si>
  <si>
    <t>121-0046</t>
  </si>
  <si>
    <t>121-0047</t>
  </si>
  <si>
    <t>121-0048</t>
  </si>
  <si>
    <t>121-0049</t>
  </si>
  <si>
    <t>121-0050</t>
  </si>
  <si>
    <t>121-0051</t>
  </si>
  <si>
    <t>121-0052</t>
  </si>
  <si>
    <t>121-0053</t>
  </si>
  <si>
    <t>121-0054</t>
  </si>
  <si>
    <t>121-0055</t>
  </si>
  <si>
    <t>121-0056</t>
  </si>
  <si>
    <t>121-0057</t>
  </si>
  <si>
    <t>121-0058</t>
  </si>
  <si>
    <t>121-0059</t>
  </si>
  <si>
    <t>121-0060</t>
  </si>
  <si>
    <t>121-0061</t>
  </si>
  <si>
    <t>121-0062</t>
  </si>
  <si>
    <t>121-0063</t>
  </si>
  <si>
    <t>121-0064</t>
  </si>
  <si>
    <t>121-0065</t>
  </si>
  <si>
    <t>121-0066</t>
  </si>
  <si>
    <t>121-0067</t>
  </si>
  <si>
    <t>121-0068</t>
  </si>
  <si>
    <t>121-0069</t>
  </si>
  <si>
    <t>121-0070</t>
  </si>
  <si>
    <t>121-0071</t>
  </si>
  <si>
    <t>121-0072</t>
  </si>
  <si>
    <t>121-0073</t>
  </si>
  <si>
    <t>121-0074</t>
  </si>
  <si>
    <t>121-0075</t>
  </si>
  <si>
    <t>121-0076</t>
  </si>
  <si>
    <t>121-0077</t>
  </si>
  <si>
    <t>121-0078</t>
  </si>
  <si>
    <t>121-0079</t>
  </si>
  <si>
    <t>121-0080</t>
  </si>
  <si>
    <t>121-0081</t>
  </si>
  <si>
    <t>121-0082</t>
  </si>
  <si>
    <t>121-0083</t>
  </si>
  <si>
    <t>121-0084</t>
  </si>
  <si>
    <t>121-0085</t>
  </si>
  <si>
    <t>121-0086</t>
  </si>
  <si>
    <t>121-0087</t>
  </si>
  <si>
    <t>121-0088</t>
  </si>
  <si>
    <t>121-0089</t>
  </si>
  <si>
    <t>121-0090</t>
  </si>
  <si>
    <t>121-0091</t>
  </si>
  <si>
    <t>121-0092</t>
  </si>
  <si>
    <t>121-0093</t>
  </si>
  <si>
    <t>121-0094</t>
  </si>
  <si>
    <t>121-0095</t>
  </si>
  <si>
    <t>121-0096</t>
  </si>
  <si>
    <t>121-0097</t>
  </si>
  <si>
    <t>121-0098</t>
  </si>
  <si>
    <t>121-0099</t>
  </si>
  <si>
    <t>121-0100</t>
  </si>
  <si>
    <t>121-0101</t>
  </si>
  <si>
    <t>121-0102</t>
  </si>
  <si>
    <t>121-0103</t>
  </si>
  <si>
    <t>121-0104</t>
  </si>
  <si>
    <t>121-0105</t>
  </si>
  <si>
    <t>121-0106</t>
  </si>
  <si>
    <t>121-0107</t>
  </si>
  <si>
    <t>121-0108</t>
  </si>
  <si>
    <t>121-0109</t>
  </si>
  <si>
    <t>121-0110</t>
  </si>
  <si>
    <t>121-0111</t>
  </si>
  <si>
    <t>121-0112</t>
  </si>
  <si>
    <t>121-0113</t>
  </si>
  <si>
    <t>121-0114</t>
  </si>
  <si>
    <t>121-0115</t>
  </si>
  <si>
    <t>121-0116</t>
  </si>
  <si>
    <t>121-0117</t>
  </si>
  <si>
    <t>121-0118</t>
  </si>
  <si>
    <t>121-0119</t>
  </si>
  <si>
    <t>121-0120</t>
  </si>
  <si>
    <t>121-0121</t>
  </si>
  <si>
    <t>121-0122</t>
  </si>
  <si>
    <t>121-0123</t>
  </si>
  <si>
    <t>121-9998</t>
  </si>
  <si>
    <t>121-9999</t>
  </si>
  <si>
    <t>122-0037</t>
  </si>
  <si>
    <t>122-0038</t>
  </si>
  <si>
    <t>122-0039</t>
  </si>
  <si>
    <t>122-0040</t>
  </si>
  <si>
    <t>122-0041</t>
  </si>
  <si>
    <t>122-0042</t>
  </si>
  <si>
    <t>122-0043</t>
  </si>
  <si>
    <t>122-0044</t>
  </si>
  <si>
    <t>122-0045</t>
  </si>
  <si>
    <t>122-0046</t>
  </si>
  <si>
    <t>122-0047</t>
  </si>
  <si>
    <t>122-0048</t>
  </si>
  <si>
    <t>122-0049</t>
  </si>
  <si>
    <t>122-0050</t>
  </si>
  <si>
    <t>122-0051</t>
  </si>
  <si>
    <t>122-0052</t>
  </si>
  <si>
    <t>122-0053</t>
  </si>
  <si>
    <t>122-0054</t>
  </si>
  <si>
    <t>122-0055</t>
  </si>
  <si>
    <t>122-0056</t>
  </si>
  <si>
    <t>122-0057</t>
  </si>
  <si>
    <t>122-0058</t>
  </si>
  <si>
    <t>122-0059</t>
  </si>
  <si>
    <t>122-0060</t>
  </si>
  <si>
    <t>122-0061</t>
  </si>
  <si>
    <t>122-0062</t>
  </si>
  <si>
    <t>122-0063</t>
  </si>
  <si>
    <t>122-0064</t>
  </si>
  <si>
    <t>122-0065</t>
  </si>
  <si>
    <t>122-0066</t>
  </si>
  <si>
    <t>122-0067</t>
  </si>
  <si>
    <t>122-0068</t>
  </si>
  <si>
    <t>122-0069</t>
  </si>
  <si>
    <t>122-0070</t>
  </si>
  <si>
    <t>122-0071</t>
  </si>
  <si>
    <t>122-0072</t>
  </si>
  <si>
    <t>122-0073</t>
  </si>
  <si>
    <t>122-0074</t>
  </si>
  <si>
    <t>122-0075</t>
  </si>
  <si>
    <t>122-0076</t>
  </si>
  <si>
    <t>122-0077</t>
  </si>
  <si>
    <t>122-0078</t>
  </si>
  <si>
    <t>122-0079</t>
  </si>
  <si>
    <t>122-0080</t>
  </si>
  <si>
    <t>122-0081</t>
  </si>
  <si>
    <t>122-0082</t>
  </si>
  <si>
    <t>122-0083</t>
  </si>
  <si>
    <t>122-0084</t>
  </si>
  <si>
    <t>122-0085</t>
  </si>
  <si>
    <t>122-0086</t>
  </si>
  <si>
    <t>122-0087</t>
  </si>
  <si>
    <t>122-0088</t>
  </si>
  <si>
    <t>122-0089</t>
  </si>
  <si>
    <t>122-0090</t>
  </si>
  <si>
    <t>122-0091</t>
  </si>
  <si>
    <t>122-0092</t>
  </si>
  <si>
    <t>122-0093</t>
  </si>
  <si>
    <t>122-0094</t>
  </si>
  <si>
    <t>122-0095</t>
  </si>
  <si>
    <t>122-0096</t>
  </si>
  <si>
    <t>122-0097</t>
  </si>
  <si>
    <t>122-0098</t>
  </si>
  <si>
    <t>122-0099</t>
  </si>
  <si>
    <t>122-0100</t>
  </si>
  <si>
    <t>122-0101</t>
  </si>
  <si>
    <t>122-0102</t>
  </si>
  <si>
    <t>122-0103</t>
  </si>
  <si>
    <t>122-0104</t>
  </si>
  <si>
    <t>122-0105</t>
  </si>
  <si>
    <t>122-0106</t>
  </si>
  <si>
    <t>122-0107</t>
  </si>
  <si>
    <t>122-0108</t>
  </si>
  <si>
    <t>122-0109</t>
  </si>
  <si>
    <t>122-0110</t>
  </si>
  <si>
    <t>122-0111</t>
  </si>
  <si>
    <t>122-0112</t>
  </si>
  <si>
    <t>122-0113</t>
  </si>
  <si>
    <t>122-0114</t>
  </si>
  <si>
    <t xml:space="preserve">Motosierra Still 192T                             </t>
  </si>
  <si>
    <t>127-0004</t>
  </si>
  <si>
    <t>127-0005</t>
  </si>
  <si>
    <t>127-0006</t>
  </si>
  <si>
    <t>127-0007</t>
  </si>
  <si>
    <t>127-0008</t>
  </si>
  <si>
    <t>127-0009</t>
  </si>
  <si>
    <t>127-0010</t>
  </si>
  <si>
    <t>127-0011</t>
  </si>
  <si>
    <t>127-0012</t>
  </si>
  <si>
    <t>127-0013</t>
  </si>
  <si>
    <t>127-0014</t>
  </si>
  <si>
    <t>127-0015</t>
  </si>
  <si>
    <t>127-0016</t>
  </si>
  <si>
    <t>127-0017</t>
  </si>
  <si>
    <t>127-0018</t>
  </si>
  <si>
    <t>127-0019</t>
  </si>
  <si>
    <t>127-0020</t>
  </si>
  <si>
    <t>127-0021</t>
  </si>
  <si>
    <t>127-0022</t>
  </si>
  <si>
    <t>127-0023</t>
  </si>
  <si>
    <t>127-0024</t>
  </si>
  <si>
    <t>127-0025</t>
  </si>
  <si>
    <t>127-0026</t>
  </si>
  <si>
    <t>127-0027</t>
  </si>
  <si>
    <t>127-0028</t>
  </si>
  <si>
    <t>127-0029</t>
  </si>
  <si>
    <t>127-0030</t>
  </si>
  <si>
    <t>127-0031</t>
  </si>
  <si>
    <t>127-0032</t>
  </si>
  <si>
    <t>127-0033</t>
  </si>
  <si>
    <t>127-0034</t>
  </si>
  <si>
    <t>127-0035</t>
  </si>
  <si>
    <t>127-0036</t>
  </si>
  <si>
    <t>127-9998</t>
  </si>
  <si>
    <t>127-9999</t>
  </si>
  <si>
    <t>132-0000</t>
  </si>
  <si>
    <t xml:space="preserve">OBRA EN PROCESO                                   </t>
  </si>
  <si>
    <t>132-0001</t>
  </si>
  <si>
    <t xml:space="preserve">Invernadero forestal                              </t>
  </si>
  <si>
    <t>132-0002</t>
  </si>
  <si>
    <t xml:space="preserve">Modulo vial infantil                              </t>
  </si>
  <si>
    <t>211-0126</t>
  </si>
  <si>
    <t xml:space="preserve">Nuñez Acarreos y Excavaciones SA de CV            </t>
  </si>
  <si>
    <t>211-0127</t>
  </si>
  <si>
    <t xml:space="preserve">Ocatvio Gallardo Hernandez                        </t>
  </si>
  <si>
    <t>211-0128</t>
  </si>
  <si>
    <t xml:space="preserve">Juan Rafael Brizio Diaz                           </t>
  </si>
  <si>
    <t>211-0129</t>
  </si>
  <si>
    <t xml:space="preserve">Luis Bernardo Navia Novella                       </t>
  </si>
  <si>
    <t>320-0014</t>
  </si>
  <si>
    <t xml:space="preserve">Resultado ejercicio 09                            </t>
  </si>
  <si>
    <t>513-0001</t>
  </si>
  <si>
    <t xml:space="preserve">Prima Quinquenal                                  </t>
  </si>
  <si>
    <t>532-0303</t>
  </si>
  <si>
    <t>EVENTOS DEL PARQUE</t>
  </si>
  <si>
    <t>PRODUCTOS Y DERECHOS</t>
  </si>
  <si>
    <t>114-0104</t>
  </si>
  <si>
    <t>Batas,Botas y Uniformes Industriales, S.A. de C.V.</t>
  </si>
  <si>
    <t>114-0105</t>
  </si>
  <si>
    <t xml:space="preserve">Rafael Alejandro Anguiano Mendoza                 </t>
  </si>
  <si>
    <t>114-0106</t>
  </si>
  <si>
    <t xml:space="preserve">Adrian Javier Cervantes Muñoz                     </t>
  </si>
  <si>
    <t>115-0019</t>
  </si>
  <si>
    <t xml:space="preserve">Palacios Alcala Maria Elena                       </t>
  </si>
  <si>
    <t>115-0020</t>
  </si>
  <si>
    <t xml:space="preserve">Perez Cabrera Salvador                            </t>
  </si>
  <si>
    <t>115-0021</t>
  </si>
  <si>
    <t xml:space="preserve">Gutierrez Gutierrez Juan Manuel                   </t>
  </si>
  <si>
    <t>115-0022</t>
  </si>
  <si>
    <t xml:space="preserve">José Ramón Melgoza García                         </t>
  </si>
  <si>
    <t>115-0023</t>
  </si>
  <si>
    <t xml:space="preserve">Gonzalez Madrigal Guillermo Jesus                 </t>
  </si>
  <si>
    <t>121-0124</t>
  </si>
  <si>
    <t xml:space="preserve">Radios Portatiles Icom                            </t>
  </si>
  <si>
    <t>121-0125</t>
  </si>
  <si>
    <t xml:space="preserve">Trituradora papeles                               </t>
  </si>
  <si>
    <t>121-0126</t>
  </si>
  <si>
    <t xml:space="preserve">Reloj Checador de Asistencia Amano                </t>
  </si>
  <si>
    <t>121-0127</t>
  </si>
  <si>
    <t xml:space="preserve">Radios Icom                                       </t>
  </si>
  <si>
    <t>121-0128</t>
  </si>
  <si>
    <t>2 Bafles, 01 microfono doble inalambrico, 02 pedes</t>
  </si>
  <si>
    <t>121-0129</t>
  </si>
  <si>
    <t xml:space="preserve">Paq de 10 Sillas de Visita                        </t>
  </si>
  <si>
    <t>122-0115</t>
  </si>
  <si>
    <t xml:space="preserve">Torreta Mod. 454-201-02                           </t>
  </si>
  <si>
    <t>122-0116</t>
  </si>
  <si>
    <t xml:space="preserve">Motocultor Husqvarna 8HP                          </t>
  </si>
  <si>
    <t>122-0117</t>
  </si>
  <si>
    <t xml:space="preserve">Motosierra Sthill MS381                           </t>
  </si>
  <si>
    <t>122-0118</t>
  </si>
  <si>
    <t xml:space="preserve">Desmalezadora Sthill 38.9 CC (1)                  </t>
  </si>
  <si>
    <t>122-0119</t>
  </si>
  <si>
    <t xml:space="preserve">Desmalezadora Sthill 38.9 CC (2)                  </t>
  </si>
  <si>
    <t>122-0120</t>
  </si>
  <si>
    <t xml:space="preserve">Desmalezadora Sthill 38.9 CC (3)                  </t>
  </si>
  <si>
    <t>122-0121</t>
  </si>
  <si>
    <t xml:space="preserve">Desmalezadora con cuchilla Sthill 25.4 CC         </t>
  </si>
  <si>
    <t>122-0122</t>
  </si>
  <si>
    <t xml:space="preserve">Soplador Cifarelli 5HP                            </t>
  </si>
  <si>
    <t>122-0123</t>
  </si>
  <si>
    <t xml:space="preserve">Astilladora de Ramas BC1000 XL                    </t>
  </si>
  <si>
    <t>122-0124</t>
  </si>
  <si>
    <t xml:space="preserve">6 Desmalezadoras Stihl Mod FS 280                 </t>
  </si>
  <si>
    <t>122-0125</t>
  </si>
  <si>
    <t xml:space="preserve">Motosierra Stihl Mod. MS-381                      </t>
  </si>
  <si>
    <t>124-0087</t>
  </si>
  <si>
    <t xml:space="preserve">Impresora HP Office Jet K8600                     </t>
  </si>
  <si>
    <t>124-0088</t>
  </si>
  <si>
    <t xml:space="preserve">Computadora De Escritorio Armada (1)              </t>
  </si>
  <si>
    <t>124-0089</t>
  </si>
  <si>
    <t xml:space="preserve">Computadora De Escritorio Armada (2)              </t>
  </si>
  <si>
    <t>124-0090</t>
  </si>
  <si>
    <t xml:space="preserve">Computadora De Escritorio (3)                     </t>
  </si>
  <si>
    <t>124-0091</t>
  </si>
  <si>
    <t xml:space="preserve">Ipad 64GB 3G                                      </t>
  </si>
  <si>
    <t>211-0130</t>
  </si>
  <si>
    <t xml:space="preserve">Sirenas,Torretas y Radio del Occidente del Pais,  </t>
  </si>
  <si>
    <t>211-0131</t>
  </si>
  <si>
    <t xml:space="preserve">Papeleria Copi-Laser, S. A de C. V                </t>
  </si>
  <si>
    <t>211-0132</t>
  </si>
  <si>
    <t xml:space="preserve">ABA Seguros, S.A de C.V                           </t>
  </si>
  <si>
    <t>211-0133</t>
  </si>
  <si>
    <t xml:space="preserve">Chardin Boutique, S.A. de C.V.                    </t>
  </si>
  <si>
    <t>211-0134</t>
  </si>
  <si>
    <t xml:space="preserve">Batas, Botas y Uniformes Industriales, SA de CV   </t>
  </si>
  <si>
    <t>211-0135</t>
  </si>
  <si>
    <t xml:space="preserve">Copiadoras Vayver SA de CV                        </t>
  </si>
  <si>
    <t>211-0136</t>
  </si>
  <si>
    <t xml:space="preserve">Copiadoras Electronicas de Guadalajara,S.A de C.V </t>
  </si>
  <si>
    <t>211-0137</t>
  </si>
  <si>
    <t xml:space="preserve">Hassan Miguel Gonzalez Rocha                      </t>
  </si>
  <si>
    <t>211-0138</t>
  </si>
  <si>
    <t>Comercializadora De Tuberias Plasticas, S.A de C.V</t>
  </si>
  <si>
    <t>211-0139</t>
  </si>
  <si>
    <t xml:space="preserve">Paulo Cesar Fernández Rojas                       </t>
  </si>
  <si>
    <t>211-0140</t>
  </si>
  <si>
    <t xml:space="preserve">One Stop PC SA de CV                              </t>
  </si>
  <si>
    <t>211-0141</t>
  </si>
  <si>
    <t xml:space="preserve">Corporativo Contable Juridico SC                  </t>
  </si>
  <si>
    <t>211-0142</t>
  </si>
  <si>
    <t xml:space="preserve">Maria Elisa Bañuelos Zepeda                       </t>
  </si>
  <si>
    <t>211-0143</t>
  </si>
  <si>
    <t>211-0144</t>
  </si>
  <si>
    <t xml:space="preserve">Agroservicios Nacionales SAPI de CV               </t>
  </si>
  <si>
    <t>211-0145</t>
  </si>
  <si>
    <t>211-0151</t>
  </si>
  <si>
    <t xml:space="preserve">Maria Elena Anzaldo Avila                         </t>
  </si>
  <si>
    <t>211-0152</t>
  </si>
  <si>
    <t xml:space="preserve">Vermeer Equipment de México, S. A. de C. V        </t>
  </si>
  <si>
    <t>214-0003</t>
  </si>
  <si>
    <t xml:space="preserve">Anabel Garcia Bermudez                            </t>
  </si>
  <si>
    <t>214-0004</t>
  </si>
  <si>
    <t xml:space="preserve">Maria Luisa Vargas Morales                        </t>
  </si>
  <si>
    <t>214-0005</t>
  </si>
  <si>
    <t>302-0015</t>
  </si>
  <si>
    <t xml:space="preserve">Resultadso ejercicio 2010                         </t>
  </si>
  <si>
    <t>320-0015</t>
  </si>
  <si>
    <t xml:space="preserve">Resultado ejercicio 2010                          </t>
  </si>
  <si>
    <t>521-0305</t>
  </si>
  <si>
    <t xml:space="preserve">Material educacion ambiental                      </t>
  </si>
  <si>
    <t>534-0805</t>
  </si>
  <si>
    <t>536-0304</t>
  </si>
  <si>
    <t>536-0305</t>
  </si>
  <si>
    <t xml:space="preserve">Semana Cultural                                   </t>
  </si>
  <si>
    <t>114-0008</t>
  </si>
  <si>
    <t xml:space="preserve">Alberto Sanchez Romero                            </t>
  </si>
  <si>
    <t>114-0107</t>
  </si>
  <si>
    <t xml:space="preserve">Instituto de Pensiones del Estado de Jalisco      </t>
  </si>
  <si>
    <t>115-0024</t>
  </si>
  <si>
    <t xml:space="preserve">Fernandez Navarro David                           </t>
  </si>
  <si>
    <t>115-0025</t>
  </si>
  <si>
    <t xml:space="preserve">Larios Gomez Armando                              </t>
  </si>
  <si>
    <t>115-0026</t>
  </si>
  <si>
    <t xml:space="preserve">Machado Aragon Jorge Eduardo                      </t>
  </si>
  <si>
    <t>115-0027</t>
  </si>
  <si>
    <t xml:space="preserve">Najera Garcia Ricardo                             </t>
  </si>
  <si>
    <t>115-0028</t>
  </si>
  <si>
    <t xml:space="preserve">Veronica Galvan Gomez                             </t>
  </si>
  <si>
    <t>115-0029</t>
  </si>
  <si>
    <t xml:space="preserve">Clotilde Garcia Rosales                           </t>
  </si>
  <si>
    <t>115-0030</t>
  </si>
  <si>
    <t xml:space="preserve">Enriquez Gomez Ricardo                            </t>
  </si>
  <si>
    <t>115-0031</t>
  </si>
  <si>
    <t xml:space="preserve">Rpdriguez Godinez Ramona                          </t>
  </si>
  <si>
    <t>115-0032</t>
  </si>
  <si>
    <t xml:space="preserve">Torres Ruiz Adalberto                             </t>
  </si>
  <si>
    <t>115-0033</t>
  </si>
  <si>
    <t xml:space="preserve">Silva Gomez MIguel Angel                          </t>
  </si>
  <si>
    <t>115-0034</t>
  </si>
  <si>
    <t xml:space="preserve">Gutierrez Arechiga Pedro                          </t>
  </si>
  <si>
    <t>121-0130</t>
  </si>
  <si>
    <t xml:space="preserve">50 sillas plegables para palapa                   </t>
  </si>
  <si>
    <t>121-0131</t>
  </si>
  <si>
    <t xml:space="preserve">Pantalla de Plasma 52"                            </t>
  </si>
  <si>
    <t>122-0126</t>
  </si>
  <si>
    <t xml:space="preserve">Radios Portatiles Kenwood                         </t>
  </si>
  <si>
    <t>122-0127</t>
  </si>
  <si>
    <t xml:space="preserve">Estacion metereologica ambiental                  </t>
  </si>
  <si>
    <t>123-0035</t>
  </si>
  <si>
    <t xml:space="preserve">Chevrolet Colorado 2011                           </t>
  </si>
  <si>
    <t>124-0092</t>
  </si>
  <si>
    <t xml:space="preserve">05 computadoras Lanix Titan Alpha 4230            </t>
  </si>
  <si>
    <t>124-0093</t>
  </si>
  <si>
    <t xml:space="preserve">Videoproyector Sony VPL-EX10                      </t>
  </si>
  <si>
    <t>124-0094</t>
  </si>
  <si>
    <t xml:space="preserve">Lap Top Toshiba                                   </t>
  </si>
  <si>
    <t>127-0037</t>
  </si>
  <si>
    <t>127-0038</t>
  </si>
  <si>
    <t xml:space="preserve">Asta bandera Plaza Roja                           </t>
  </si>
  <si>
    <t>127-0039</t>
  </si>
  <si>
    <t xml:space="preserve">Invernadero Forestal                              </t>
  </si>
  <si>
    <t>127-0040</t>
  </si>
  <si>
    <t>211-0153</t>
  </si>
  <si>
    <t xml:space="preserve">Flosol Motors, S. A de C. V.                      </t>
  </si>
  <si>
    <t>211-0154</t>
  </si>
  <si>
    <t xml:space="preserve">Radial Llantas, sa de cv                          </t>
  </si>
  <si>
    <t>211-0155</t>
  </si>
  <si>
    <t xml:space="preserve">Super Ruedas de Mexico, S. A de C.V.              </t>
  </si>
  <si>
    <t>211-0160</t>
  </si>
  <si>
    <t xml:space="preserve">Aceros Ocotlan, S. A. de C. V.                    </t>
  </si>
  <si>
    <t>211-0161</t>
  </si>
  <si>
    <t xml:space="preserve">Gaxco Petrol de Mexico, sa de cv                  </t>
  </si>
  <si>
    <t>211-0162</t>
  </si>
  <si>
    <t xml:space="preserve">Rodolfo Arturo Martinez Garcia                    </t>
  </si>
  <si>
    <t>211-0163</t>
  </si>
  <si>
    <t xml:space="preserve">Compumaximo, S. A. de C.V.                        </t>
  </si>
  <si>
    <t>211-0164</t>
  </si>
  <si>
    <t xml:space="preserve">IPEJAL                                            </t>
  </si>
  <si>
    <t>211-0165</t>
  </si>
  <si>
    <t xml:space="preserve">Hostales de Jalisco, S.A. de C.V.                 </t>
  </si>
  <si>
    <t>211-0166</t>
  </si>
  <si>
    <t xml:space="preserve">Serrano Publicidad &amp; Comunicación, S. A. de C. V. </t>
  </si>
  <si>
    <t>211-0167</t>
  </si>
  <si>
    <t>Ferreaceros y Materiales de Guadalaja, s.a de c.v.</t>
  </si>
  <si>
    <t>211-0168</t>
  </si>
  <si>
    <t xml:space="preserve">Osorno Hinojosa Karina                            </t>
  </si>
  <si>
    <t>211-0169</t>
  </si>
  <si>
    <t xml:space="preserve">Geusa de Occidente, s.a de c.v                    </t>
  </si>
  <si>
    <t>214-0006</t>
  </si>
  <si>
    <t>320-0016</t>
  </si>
  <si>
    <t xml:space="preserve">Resultado ejercicio 2011                          </t>
  </si>
  <si>
    <t>514-0006</t>
  </si>
  <si>
    <t xml:space="preserve">Seguro de Gastos Medicos Mayores                  </t>
  </si>
  <si>
    <t>535-0607</t>
  </si>
  <si>
    <t xml:space="preserve">Mantenimiento maquinaria diversa                  </t>
  </si>
  <si>
    <t>536-0306</t>
  </si>
  <si>
    <t xml:space="preserve">Congreso Parques                                  </t>
  </si>
  <si>
    <t xml:space="preserve">Contingencias                                     </t>
  </si>
  <si>
    <t>122-0128</t>
  </si>
  <si>
    <t xml:space="preserve">Motosierra Sthill Mod. MS-192T                    </t>
  </si>
  <si>
    <t>122-0129</t>
  </si>
  <si>
    <t xml:space="preserve">Soplador Sthill Mod. BR-600                       </t>
  </si>
  <si>
    <t>114-0108</t>
  </si>
  <si>
    <t xml:space="preserve">Carlos Reynoso Segura                             </t>
  </si>
  <si>
    <t>121-0132</t>
  </si>
  <si>
    <t xml:space="preserve">Sillón Ejecutivo                                  </t>
  </si>
  <si>
    <t>115-0035</t>
  </si>
  <si>
    <t xml:space="preserve">Palencia Alcaraz Guillermo Leonel                 </t>
  </si>
  <si>
    <t>211-0170</t>
  </si>
  <si>
    <t xml:space="preserve">Banamex Fideicomiso SEDAR                         </t>
  </si>
  <si>
    <t>115-0036</t>
  </si>
  <si>
    <t xml:space="preserve">Ricardo Nájera García                             </t>
  </si>
  <si>
    <t>122-1300</t>
  </si>
  <si>
    <t xml:space="preserve">Tractor Grado 0 2012                              </t>
  </si>
  <si>
    <t>211-0171</t>
  </si>
  <si>
    <t xml:space="preserve">Accesorios Forestales de Occidente, s.a de c.v    </t>
  </si>
  <si>
    <t>114-0119</t>
  </si>
  <si>
    <t xml:space="preserve">AFOSA                                             </t>
  </si>
  <si>
    <t>214-0007</t>
  </si>
  <si>
    <t xml:space="preserve">Guillermo Rivera Martinez                         </t>
  </si>
  <si>
    <t>214-0008</t>
  </si>
  <si>
    <t xml:space="preserve">Juan Manuel Rodriguez Gonzalez                    </t>
  </si>
  <si>
    <t>211-0172</t>
  </si>
  <si>
    <t xml:space="preserve">Electropura s de R.L. de C.V                      </t>
  </si>
  <si>
    <t>534-0300</t>
  </si>
  <si>
    <t xml:space="preserve">Comisiones por venta                              </t>
  </si>
  <si>
    <t>534-0301</t>
  </si>
  <si>
    <t>214-0009</t>
  </si>
  <si>
    <t xml:space="preserve">Andres Garcia Sanchez                             </t>
  </si>
  <si>
    <t>214-0010</t>
  </si>
  <si>
    <t xml:space="preserve">Agustin Ramos Martinez                            </t>
  </si>
  <si>
    <t>114-0020</t>
  </si>
  <si>
    <t xml:space="preserve">Operadora Turistica Aca SA de CV                  </t>
  </si>
  <si>
    <t>320-0017</t>
  </si>
  <si>
    <t xml:space="preserve">Resultado ejercicio 2012                          </t>
  </si>
  <si>
    <t>122-0131</t>
  </si>
  <si>
    <t xml:space="preserve">Motosierra Sthil MS-260 c/Barra de 20"            </t>
  </si>
  <si>
    <t>122-0132</t>
  </si>
  <si>
    <t xml:space="preserve">Desbrozadora Sthill FS 450                        </t>
  </si>
  <si>
    <t>122-0133</t>
  </si>
  <si>
    <t xml:space="preserve">Desbrozadora Sthill FS450                         </t>
  </si>
  <si>
    <t>122-0134</t>
  </si>
  <si>
    <t>122-0135</t>
  </si>
  <si>
    <t>123-0036</t>
  </si>
  <si>
    <t xml:space="preserve">CUATRIMOTO HONDA TRX420FE                         </t>
  </si>
  <si>
    <t>211-0173</t>
  </si>
  <si>
    <t xml:space="preserve">Equipo Agroforestal, S.A de C.V                   </t>
  </si>
  <si>
    <t>115-0037</t>
  </si>
  <si>
    <t xml:space="preserve">Araiza Garcia Jose Job                            </t>
  </si>
  <si>
    <t>211-0174</t>
  </si>
  <si>
    <t xml:space="preserve">Dimofi de Mèxico, s.a de c.v.                     </t>
  </si>
  <si>
    <t>211-0175</t>
  </si>
  <si>
    <t xml:space="preserve">R+R Construcción Integral, s.a de c.v.            </t>
  </si>
  <si>
    <t>214-0011</t>
  </si>
  <si>
    <t xml:space="preserve">Retencion Aportacion Cruz Roja Mexicana           </t>
  </si>
  <si>
    <t>214-0012</t>
  </si>
  <si>
    <t xml:space="preserve">Fernando Martin Díaz Robles                       </t>
  </si>
  <si>
    <t>320-0018</t>
  </si>
  <si>
    <t xml:space="preserve">Resultado Ejercicio 2013                          </t>
  </si>
  <si>
    <t>122-0136</t>
  </si>
  <si>
    <t xml:space="preserve">Hidrolavadora Karcher G3050                       </t>
  </si>
  <si>
    <t>123-0037</t>
  </si>
  <si>
    <t xml:space="preserve">Cuatrimoto Honda  TRX 420 TM                      </t>
  </si>
  <si>
    <t xml:space="preserve">No. </t>
  </si>
  <si>
    <t>CUENTA</t>
  </si>
  <si>
    <t>AUTORIZADO</t>
  </si>
  <si>
    <t>MODIFICACIONES</t>
  </si>
  <si>
    <t>MODIFICADO</t>
  </si>
  <si>
    <t>EJERCIDO ACUMULADO</t>
  </si>
  <si>
    <t>DISPONIBLE</t>
  </si>
  <si>
    <t>SERVICIOS PERSONALES</t>
  </si>
  <si>
    <t>REMUNERACIONES AL PERSONAL DE CARÁCTER  PERMANENTE</t>
  </si>
  <si>
    <t>Sueldos base al personal permanente</t>
  </si>
  <si>
    <t>REMUNERACIONES AL PERSONAL DE CARÁCTER  TRANSITORIO</t>
  </si>
  <si>
    <t>Sueldos base al personal eventual</t>
  </si>
  <si>
    <t>REMUNERACIONES ADICIONALES Y ESPECIALES</t>
  </si>
  <si>
    <t>Primas por años de servicios efectivamente prestados</t>
  </si>
  <si>
    <t>Prima vacacional y dominical</t>
  </si>
  <si>
    <t>Aguinaldo</t>
  </si>
  <si>
    <t>Compensaciones</t>
  </si>
  <si>
    <t>SEGURIDAD SOCIAL</t>
  </si>
  <si>
    <t>Cuotas al IMSS por enfermedades y maternidad</t>
  </si>
  <si>
    <t>Cuotas para la vivienda</t>
  </si>
  <si>
    <t>Cuotas a pensiones</t>
  </si>
  <si>
    <t>Cuotas para el sistema de ahorro para el retiro (SEDAR)</t>
  </si>
  <si>
    <t>Cuotas para el seguro de vida del personal (Plan Múltiple de Beneficios)</t>
  </si>
  <si>
    <t>OTRAS PRESTACIONES SOCIALES Y ECONÓMICAS</t>
  </si>
  <si>
    <t>Indemnizaciones</t>
  </si>
  <si>
    <t>PREVISIONES</t>
  </si>
  <si>
    <t>Impácto al salario en el transcurso del año</t>
  </si>
  <si>
    <t>PAGO DE ESTÍMULOS A SERVIDORES PÚBLICOS</t>
  </si>
  <si>
    <t>Ayuda para despensa</t>
  </si>
  <si>
    <t>Ayuda para pasajes</t>
  </si>
  <si>
    <t>Estímulo por el día del Servidor Público</t>
  </si>
  <si>
    <t>TOTAL</t>
  </si>
  <si>
    <t>MATERIALES Y SUMINISTROS</t>
  </si>
  <si>
    <t>MATERIAL DE ADMINISTRACIÓN, EMISIÓN DE DOCUMENTOS Y ARTÍCULOS OFICIALES</t>
  </si>
  <si>
    <t>Materiales y útiles de impresión y reproducción</t>
  </si>
  <si>
    <t>Materiales, útiles y equipos menores de tecnologías de la información y comunicaciones</t>
  </si>
  <si>
    <t>Material de limpieza</t>
  </si>
  <si>
    <t>ALIMENTOS Y UTENSILIOS</t>
  </si>
  <si>
    <t>Productos alimenticios para el personal en las instalaciones de las dependencias y entidades</t>
  </si>
  <si>
    <t>Utensilios para el servicio de alimentación</t>
  </si>
  <si>
    <t>MATERIAS PRIMAS Y MATERIALES DE PRODUCCIÓN Y COMERCIALIZACIÓN</t>
  </si>
  <si>
    <t>Productos alimenticios, agropecuarios y forestales adquiridos como materia prima</t>
  </si>
  <si>
    <t>MATERIALES Y ARTÍCULOS DE CONSTRUCCIÓN Y REPARACIÓN</t>
  </si>
  <si>
    <t>Material eléctrico y electrónico</t>
  </si>
  <si>
    <t>Artículos metálicos para la construcción</t>
  </si>
  <si>
    <t>Materiales complementarios</t>
  </si>
  <si>
    <t>PRODUCTOS QUÍMICOS, FARMACÉUTICOS Y DE LABORATORIO</t>
  </si>
  <si>
    <t>Fertilizantes, pesticidas y otros agroquímicos</t>
  </si>
  <si>
    <t>Medicinas y productos farmacéuticos</t>
  </si>
  <si>
    <t>COMBUSTIBLES, LUBRICANTES Y ADITIVOS</t>
  </si>
  <si>
    <t>Combustibles, lubricantes y aditivos para vehículos terrestres, aéreos, marítimos, lacustres y fluviales destinados a servicios públicos y la operación de programas públicos</t>
  </si>
  <si>
    <t>VESTUARIO, BLANCOS, PRENDAS DE PROTECCIÓN Y ARTÍCULOS DEPORTIVOS</t>
  </si>
  <si>
    <t>Vestuario y uniformes</t>
  </si>
  <si>
    <t>Prendas de seguridad y protección personal</t>
  </si>
  <si>
    <t>Artículos deportivos</t>
  </si>
  <si>
    <t>HERRAMIENTAS, REFACCIONES Y ACCESORIOS MENORES.</t>
  </si>
  <si>
    <t>Herramientas menores</t>
  </si>
  <si>
    <t>Refacciones y herramientas menores de edificios</t>
  </si>
  <si>
    <t>Refacciones y herramientas menores de mobiliarios y equipo de administración, educacional y recreativo</t>
  </si>
  <si>
    <t>Refacciones y accesorios menores para equipo de transporte</t>
  </si>
  <si>
    <t>SUB-TOTAL</t>
  </si>
  <si>
    <t>SERVICIOS GENERALES</t>
  </si>
  <si>
    <t>SERVICIOS BÁSICOS</t>
  </si>
  <si>
    <t xml:space="preserve">Servicio de Energía Eléctrica </t>
  </si>
  <si>
    <t>Servicio de Gas</t>
  </si>
  <si>
    <t>Servicio de Agua</t>
  </si>
  <si>
    <t>Servicio telefónico tradicional</t>
  </si>
  <si>
    <t>SERVICIOS DE ARRENDAMIENTO</t>
  </si>
  <si>
    <t>Arrendamiento de mobiliario y equipo de administración educacional y recreativo</t>
  </si>
  <si>
    <t>SERVICIOS PROFESIONALES, CIENTÍFICOS, TÉCNICOS Y OTROS SERVICIOS</t>
  </si>
  <si>
    <t>Servicios legales, de contabilidad, auditoría y relacionados</t>
  </si>
  <si>
    <t>Servicio de impresión de documentos y papelería oficial</t>
  </si>
  <si>
    <t>Servicios de impresión de material informativo derivado de la operación y administración</t>
  </si>
  <si>
    <t>SERVICIOS FINANCIEROS, BANCARIOS Y COMERCIALES</t>
  </si>
  <si>
    <t>Servicios financieros y bancarios</t>
  </si>
  <si>
    <t>Seguros de bienes patrimoniales</t>
  </si>
  <si>
    <t>SERVICIOS DE INSTALACIÓN, REPARACIÓN, MANTENIMIENTO Y CONSERVACIÓN</t>
  </si>
  <si>
    <t>Mantenimiento y conservación de inmuebles para la prestación de servicios públicos</t>
  </si>
  <si>
    <t>Mantenimiento y conservación de mobiliario y equipo de administración, educacional y recreativo</t>
  </si>
  <si>
    <t>Instalación, reparación y mantenimiento de equipo de computo y tecnologías de información</t>
  </si>
  <si>
    <t>Mantenimiento y conservación de vehículos terrestres, aéreos , marítimos, lacustres y fluviales</t>
  </si>
  <si>
    <t>Mantenimiento y conservación de maquinaria y equipo de trabajo específico</t>
  </si>
  <si>
    <t>Servicios de limpieza y manejo de desechos</t>
  </si>
  <si>
    <t>SERVICIOS DE TRASLADO Y VIÁTICOS</t>
  </si>
  <si>
    <t>Pasajes terrestres nacionales</t>
  </si>
  <si>
    <t>Viáticos en el país</t>
  </si>
  <si>
    <t>OTROS SERVICIOS OFICIALES</t>
  </si>
  <si>
    <t>Otros Impuestos y derechos</t>
  </si>
  <si>
    <t>Laudos laborales</t>
  </si>
  <si>
    <t>Otras medidas de carácter laboral y económicas</t>
  </si>
  <si>
    <t>EROGACIONES CONTINGENTES</t>
  </si>
  <si>
    <t>AYUDAS SOCIALES</t>
  </si>
  <si>
    <t>Aportación para erogaciones contingentes</t>
  </si>
  <si>
    <t>MOBILIARIO Y EQUIPO DE ADMINISTRACIÓN</t>
  </si>
  <si>
    <t>Muebles de oficina y estantería</t>
  </si>
  <si>
    <t>Equipo de computo y tecnologías de la información</t>
  </si>
  <si>
    <t>VEHÍCULOS Y EQUIPO DE TRANSPORTE</t>
  </si>
  <si>
    <t>Vehículos y equipo terrestres  destinados a servicios públicos y la operación de programas públicos</t>
  </si>
  <si>
    <t>MAQUINARIA, OTROS EQUIPOS Y HERRAMIENTAS</t>
  </si>
  <si>
    <t xml:space="preserve">Maquinaria y equipo agropecuario </t>
  </si>
  <si>
    <t>Maquinaria y equipo industrial</t>
  </si>
  <si>
    <t>Equipos de comunicación y telecomunicación</t>
  </si>
  <si>
    <t>Herramientas y máquinas-herramienta</t>
  </si>
  <si>
    <t>GRAN TOTAL</t>
  </si>
  <si>
    <t>122-0137</t>
  </si>
  <si>
    <t xml:space="preserve">Pistola de Impacto neumatica 3/4 7500             </t>
  </si>
  <si>
    <t>122-0138</t>
  </si>
  <si>
    <t xml:space="preserve">Juego de dados para impacto 3/4                   </t>
  </si>
  <si>
    <t>122-0139</t>
  </si>
  <si>
    <t xml:space="preserve">Gato Botella Hidroneumatico 22 Tons GA322         </t>
  </si>
  <si>
    <t>121-0133</t>
  </si>
  <si>
    <t xml:space="preserve">Radios Icom ICF 3013                              </t>
  </si>
  <si>
    <t>122-0140</t>
  </si>
  <si>
    <t xml:space="preserve">Tractor Giro Cero Grass Hopper, 41" B&amp;S 20 H.P.   </t>
  </si>
  <si>
    <t>122-0141</t>
  </si>
  <si>
    <t xml:space="preserve">Motosierra Stihl 16"                              </t>
  </si>
  <si>
    <t>122-0142</t>
  </si>
  <si>
    <t xml:space="preserve">Motosierra Telescopica Stihl 12"                  </t>
  </si>
  <si>
    <t>122-0143</t>
  </si>
  <si>
    <t xml:space="preserve">Sopladora Mochila Stihl BR600 (1)                 </t>
  </si>
  <si>
    <t>122-0144</t>
  </si>
  <si>
    <t xml:space="preserve">Sopladora Mochila Stihl BR600 (2)                 </t>
  </si>
  <si>
    <t>211-0176</t>
  </si>
  <si>
    <t xml:space="preserve">Maquinaria del Pacifico, s.a de c.v./Tractor Giro </t>
  </si>
  <si>
    <t>211-0177</t>
  </si>
  <si>
    <t xml:space="preserve">GHP Consultores Asociados, S.C.                   </t>
  </si>
  <si>
    <t>121-0134</t>
  </si>
  <si>
    <t>12 Radios portatiles digital/ analogo 5w VHF 32 ch</t>
  </si>
  <si>
    <t>211-0178</t>
  </si>
  <si>
    <t xml:space="preserve">Innovación y Desarrollo en Sistemas de Vanguardia </t>
  </si>
  <si>
    <t>211-0179</t>
  </si>
  <si>
    <t xml:space="preserve">Grupo Flexipak, SA de CV                          </t>
  </si>
  <si>
    <t>114-0109</t>
  </si>
  <si>
    <t xml:space="preserve">Jose de Jésus Loera Macías                        </t>
  </si>
  <si>
    <t>122-0145</t>
  </si>
  <si>
    <t xml:space="preserve">TRACTOR USO PROF. BOB CAT 52, 522 ANCHO 26HP SERI </t>
  </si>
  <si>
    <t>123-0038</t>
  </si>
  <si>
    <t xml:space="preserve">Cuatrimoto Suzuki 250                             </t>
  </si>
  <si>
    <t>211-0180</t>
  </si>
  <si>
    <t xml:space="preserve">José de Jesús Loera Macias                        </t>
  </si>
  <si>
    <t>211-0181</t>
  </si>
  <si>
    <t xml:space="preserve">Cega Promoción Corporativa, s.a de c.v.           </t>
  </si>
  <si>
    <t>211-0182</t>
  </si>
  <si>
    <t xml:space="preserve">Consorcio Mayal,S.A de C.V.                       </t>
  </si>
  <si>
    <t>211-0183</t>
  </si>
  <si>
    <t xml:space="preserve">Tecnologia Iaboto, s.a de c.v.                    </t>
  </si>
  <si>
    <t>211-0184</t>
  </si>
  <si>
    <t xml:space="preserve">SUSANA ESMERALDA JIMENEZ TEJEDA                   </t>
  </si>
  <si>
    <t>115-0038</t>
  </si>
  <si>
    <t xml:space="preserve">Bustos Rosales Carlos Arturo                      </t>
  </si>
  <si>
    <t>122-0146</t>
  </si>
  <si>
    <t xml:space="preserve">Podadora Grado Cero Grass Hopper 637.095          </t>
  </si>
  <si>
    <t>122-1301</t>
  </si>
  <si>
    <t xml:space="preserve">TALADRO 20V MAX BRUSHLESS 2.0 dewalt              </t>
  </si>
  <si>
    <t>AVANCE PRESUPUESTAL DE INGRESOS 2015</t>
  </si>
  <si>
    <t>REMANENTE 2014</t>
  </si>
  <si>
    <t>CONTROL PRESUPUESTAL  2015</t>
  </si>
  <si>
    <t>Primas de vacaciones, dominical y gratificación de fin de año</t>
  </si>
  <si>
    <t>Aportaciones de Seguridad Social</t>
  </si>
  <si>
    <t>Aportaciones a fondos de vivienda</t>
  </si>
  <si>
    <t>Aportaciones al sistema de retiro</t>
  </si>
  <si>
    <t>Aportaciones para seguros</t>
  </si>
  <si>
    <t xml:space="preserve">Indemnizaciones  </t>
  </si>
  <si>
    <t>Previsiones de carácter laboral, económica y de seguridad social</t>
  </si>
  <si>
    <t>Estímulos</t>
  </si>
  <si>
    <t>Materiales, útiles y equipos menores de oficina</t>
  </si>
  <si>
    <t>Materiales y útiles de enseñanza</t>
  </si>
  <si>
    <t>Productos alimenticios para personas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</si>
  <si>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</si>
  <si>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</si>
  <si>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</si>
  <si>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</si>
  <si>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</si>
  <si>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Combustibles, lubricantes y aditivos</t>
  </si>
  <si>
    <t>Refacciones y accesorios menores para equipo de computo y telecomunicaciones</t>
  </si>
  <si>
    <t>Energía eléctrica</t>
  </si>
  <si>
    <t>Gas</t>
  </si>
  <si>
    <t>Agua</t>
  </si>
  <si>
    <t>Telefonía tradicional</t>
  </si>
  <si>
    <t>Servicios de apoyo administrativo, traducción, fotocopiado e impresión</t>
  </si>
  <si>
    <t>Servicios de Digitalizacion</t>
  </si>
  <si>
    <t>Conservación y mantenimiento menor de inmuebles</t>
  </si>
  <si>
    <t>Instalación, reparación y mantenimiento de mobiliario y equipo de administración, educacional y recreativo</t>
  </si>
  <si>
    <t>Reparación y mantenimiento de equipo de transporte</t>
  </si>
  <si>
    <t>Instalación, reparación y mantenimiento de maquinaria, otros equipos y herramienta</t>
  </si>
  <si>
    <t>Servicios de jardinería y fumigación</t>
  </si>
  <si>
    <t xml:space="preserve">Pasajes terrestres  </t>
  </si>
  <si>
    <t>Impuestos y derechos</t>
  </si>
  <si>
    <t>Sentencias y resoluciones por autoridad competente</t>
  </si>
  <si>
    <t>Impuesto sobre nóminas y otros que deriven de una relación laboral</t>
  </si>
  <si>
    <t xml:space="preserve">Ayudas Sociales </t>
  </si>
  <si>
    <t>Vehículos y equipo terrestre</t>
  </si>
  <si>
    <t>122-0148</t>
  </si>
  <si>
    <t xml:space="preserve">Bomba adicional JN38252                           </t>
  </si>
  <si>
    <t>211-0185</t>
  </si>
  <si>
    <t xml:space="preserve">Papeleria Coriba, S.A.de C,V                      </t>
  </si>
  <si>
    <t>320-0019</t>
  </si>
  <si>
    <t xml:space="preserve">Resultado Ejercicio 2014                          </t>
  </si>
  <si>
    <t>211-0186</t>
  </si>
  <si>
    <t xml:space="preserve">AUTOZONE DE MEXICO S DE RL DE CV                  </t>
  </si>
  <si>
    <t>211-0187</t>
  </si>
  <si>
    <t xml:space="preserve">GUILLERMINA SANCHEZ MONTES                        </t>
  </si>
  <si>
    <t>211-0188</t>
  </si>
  <si>
    <t xml:space="preserve">ADRIANA DOLORES ENCISO PLASCENCIA                 </t>
  </si>
  <si>
    <t>211-0189</t>
  </si>
  <si>
    <t xml:space="preserve">AUTOBASIC SA DE CV                                </t>
  </si>
  <si>
    <t>214-0013</t>
  </si>
  <si>
    <t xml:space="preserve">Juan Ignacio Ramos Gómez                          </t>
  </si>
  <si>
    <t>121-0135</t>
  </si>
  <si>
    <t xml:space="preserve">11 RADIOS KENWOOD 5WVHF 32 CH C/MICROFONOS        </t>
  </si>
  <si>
    <t>211-0146</t>
  </si>
  <si>
    <t xml:space="preserve">Tropico Seed´s, S.A. de C.V.                      </t>
  </si>
  <si>
    <t>211-0147</t>
  </si>
  <si>
    <t xml:space="preserve">Ruben Uribe Espinoza                              </t>
  </si>
  <si>
    <t>211-0148</t>
  </si>
  <si>
    <t xml:space="preserve">Alejandra Iraíz Robles Sanchez                    </t>
  </si>
  <si>
    <t>211-0149</t>
  </si>
  <si>
    <t>Productos y Lubricantes de Alta Tecnologia SA de C</t>
  </si>
  <si>
    <t>211-0150</t>
  </si>
  <si>
    <t xml:space="preserve">Industria Jalisciense de Rehabilitación Social    </t>
  </si>
  <si>
    <t>211-0190</t>
  </si>
  <si>
    <t xml:space="preserve">Aceros Murillo, S.A DE C.V.                       </t>
  </si>
  <si>
    <t>211-0191</t>
  </si>
  <si>
    <t xml:space="preserve">ANGEL MARTINEZ SERNA                              </t>
  </si>
  <si>
    <t>211-0192</t>
  </si>
  <si>
    <t xml:space="preserve">PINTURAS CASTHER SA DE CV                         </t>
  </si>
  <si>
    <t>211-0193</t>
  </si>
  <si>
    <t xml:space="preserve">GRUPO FLEXIPAK SA DE CV                           </t>
  </si>
  <si>
    <t>524-0207</t>
  </si>
  <si>
    <t>211-0194</t>
  </si>
  <si>
    <t xml:space="preserve">JOSÉ ERNESTO JAUREGUI SANTILLÁN                   </t>
  </si>
  <si>
    <t>211-0195</t>
  </si>
  <si>
    <t xml:space="preserve">AGROTEG EQUIPOS Y HERRAMIENTAS DEL VALLE SA DE CV </t>
  </si>
  <si>
    <t>211-0196</t>
  </si>
  <si>
    <t>211-0197</t>
  </si>
  <si>
    <t xml:space="preserve">OPERADORA OMX SA DE CV                            </t>
  </si>
  <si>
    <t>211-0198</t>
  </si>
  <si>
    <t xml:space="preserve">OSCAR ÁVILA PEREZ                                 </t>
  </si>
  <si>
    <t>211-0199</t>
  </si>
  <si>
    <t xml:space="preserve">GISELLE BUELNA DE LA PARRA                        </t>
  </si>
  <si>
    <t>AVANCE JULIO</t>
  </si>
  <si>
    <t>EJERCIDO AL 30/06/2015</t>
  </si>
  <si>
    <t>EJERCIDO JULIO</t>
  </si>
  <si>
    <t>Balanza de comprobación al  31/ 7/2015</t>
  </si>
  <si>
    <t>211-0200</t>
  </si>
  <si>
    <t xml:space="preserve">LUIS ALBERTO JACOBO CAPETILLO                     </t>
  </si>
  <si>
    <t>POR EL PERIODO  DEL 01 AL 31 DE JULIIO 2015</t>
  </si>
  <si>
    <t>JULIO</t>
  </si>
  <si>
    <t>Balance General al 31/07/2015</t>
  </si>
  <si>
    <t>Estado de Actividades del 01/07/2015 al 31/07/2015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</si>
</sst>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[Red]\(#,##0.00\)"/>
    <numFmt numFmtId="165" formatCode="_-* #,##0_-;\-* #,##0_-;_-* &quot;-&quot;??_-;_-@_-"/>
    <numFmt numFmtId="166" formatCode="#,##0.0"/>
    <numFmt numFmtId="167" formatCode="0000"/>
    <numFmt numFmtId="168" formatCode="#,##0.000000000000"/>
    <numFmt numFmtId="169" formatCode="#,##0.00;[Red]#,##0.00"/>
    <numFmt numFmtId="170" formatCode="#,##0.000000000"/>
  </numFmts>
  <fonts count="5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58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17" fontId="0" fillId="0" borderId="10" xfId="0" applyNumberFormat="1" applyBorder="1" applyAlignment="1">
      <alignment/>
    </xf>
    <xf numFmtId="0" fontId="6" fillId="0" borderId="0" xfId="0" applyFont="1" applyAlignment="1">
      <alignment horizontal="center"/>
    </xf>
    <xf numFmtId="17" fontId="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horizontal="left"/>
    </xf>
    <xf numFmtId="10" fontId="3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10" fontId="3" fillId="0" borderId="15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4" fontId="3" fillId="0" borderId="11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10" fontId="0" fillId="0" borderId="15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33" borderId="16" xfId="0" applyNumberFormat="1" applyFont="1" applyFill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 wrapText="1"/>
    </xf>
    <xf numFmtId="3" fontId="0" fillId="0" borderId="0" xfId="61" applyNumberFormat="1" applyFont="1" applyAlignment="1">
      <alignment vertical="center"/>
    </xf>
    <xf numFmtId="3" fontId="0" fillId="0" borderId="17" xfId="61" applyNumberFormat="1" applyFont="1" applyBorder="1" applyAlignment="1">
      <alignment vertical="center"/>
    </xf>
    <xf numFmtId="0" fontId="0" fillId="34" borderId="17" xfId="0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vertical="center"/>
    </xf>
    <xf numFmtId="3" fontId="0" fillId="34" borderId="17" xfId="0" applyNumberFormat="1" applyFill="1" applyBorder="1" applyAlignment="1">
      <alignment vertical="center"/>
    </xf>
    <xf numFmtId="0" fontId="7" fillId="34" borderId="17" xfId="0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3" fontId="0" fillId="0" borderId="17" xfId="0" applyNumberFormat="1" applyFont="1" applyBorder="1" applyAlignment="1">
      <alignment vertical="center"/>
    </xf>
    <xf numFmtId="0" fontId="0" fillId="0" borderId="17" xfId="0" applyBorder="1" applyAlignment="1">
      <alignment/>
    </xf>
    <xf numFmtId="0" fontId="7" fillId="0" borderId="0" xfId="0" applyFont="1" applyAlignment="1">
      <alignment horizontal="center" wrapText="1"/>
    </xf>
    <xf numFmtId="3" fontId="0" fillId="0" borderId="17" xfId="0" applyNumberFormat="1" applyBorder="1" applyAlignment="1">
      <alignment/>
    </xf>
    <xf numFmtId="0" fontId="0" fillId="0" borderId="0" xfId="0" applyFill="1" applyAlignment="1">
      <alignment/>
    </xf>
    <xf numFmtId="3" fontId="7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3" fontId="7" fillId="0" borderId="19" xfId="0" applyNumberFormat="1" applyFont="1" applyBorder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3" fontId="0" fillId="0" borderId="0" xfId="0" applyNumberFormat="1" applyFill="1" applyAlignment="1">
      <alignment/>
    </xf>
    <xf numFmtId="3" fontId="0" fillId="0" borderId="17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17" xfId="0" applyFill="1" applyBorder="1" applyAlignment="1">
      <alignment/>
    </xf>
    <xf numFmtId="3" fontId="0" fillId="34" borderId="17" xfId="61" applyNumberFormat="1" applyFont="1" applyFill="1" applyBorder="1" applyAlignment="1">
      <alignment vertical="center"/>
    </xf>
    <xf numFmtId="3" fontId="0" fillId="34" borderId="17" xfId="0" applyNumberFormat="1" applyFill="1" applyBorder="1" applyAlignment="1">
      <alignment/>
    </xf>
    <xf numFmtId="165" fontId="0" fillId="0" borderId="17" xfId="53" applyNumberFormat="1" applyFont="1" applyBorder="1" applyAlignment="1">
      <alignment/>
    </xf>
    <xf numFmtId="165" fontId="0" fillId="0" borderId="17" xfId="53" applyNumberFormat="1" applyFont="1" applyFill="1" applyBorder="1" applyAlignment="1">
      <alignment/>
    </xf>
    <xf numFmtId="165" fontId="0" fillId="0" borderId="0" xfId="53" applyNumberFormat="1" applyFont="1" applyAlignment="1">
      <alignment/>
    </xf>
    <xf numFmtId="165" fontId="7" fillId="0" borderId="19" xfId="53" applyNumberFormat="1" applyFont="1" applyBorder="1" applyAlignment="1">
      <alignment horizontal="center" wrapText="1"/>
    </xf>
    <xf numFmtId="165" fontId="7" fillId="0" borderId="0" xfId="53" applyNumberFormat="1" applyFont="1" applyAlignment="1">
      <alignment horizontal="center" wrapText="1"/>
    </xf>
    <xf numFmtId="165" fontId="0" fillId="0" borderId="0" xfId="53" applyNumberFormat="1" applyFont="1" applyFill="1" applyAlignment="1">
      <alignment/>
    </xf>
    <xf numFmtId="165" fontId="0" fillId="34" borderId="17" xfId="53" applyNumberFormat="1" applyFont="1" applyFill="1" applyBorder="1" applyAlignment="1">
      <alignment vertical="center"/>
    </xf>
    <xf numFmtId="165" fontId="0" fillId="34" borderId="17" xfId="53" applyNumberFormat="1" applyFont="1" applyFill="1" applyBorder="1" applyAlignment="1">
      <alignment vertical="center"/>
    </xf>
    <xf numFmtId="9" fontId="0" fillId="0" borderId="17" xfId="100" applyFont="1" applyBorder="1" applyAlignment="1">
      <alignment/>
    </xf>
    <xf numFmtId="9" fontId="0" fillId="18" borderId="17" xfId="100" applyFont="1" applyFill="1" applyBorder="1" applyAlignment="1">
      <alignment/>
    </xf>
    <xf numFmtId="0" fontId="52" fillId="0" borderId="17" xfId="0" applyFont="1" applyBorder="1" applyAlignment="1">
      <alignment horizontal="center" vertical="center"/>
    </xf>
    <xf numFmtId="0" fontId="52" fillId="0" borderId="17" xfId="0" applyFont="1" applyBorder="1" applyAlignment="1">
      <alignment vertical="center" wrapText="1"/>
    </xf>
    <xf numFmtId="0" fontId="0" fillId="0" borderId="0" xfId="0" applyAlignment="1">
      <alignment horizontal="centerContinuous"/>
    </xf>
    <xf numFmtId="4" fontId="8" fillId="0" borderId="0" xfId="0" applyNumberFormat="1" applyFont="1" applyAlignment="1">
      <alignment/>
    </xf>
    <xf numFmtId="4" fontId="1" fillId="33" borderId="16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1" fillId="33" borderId="0" xfId="0" applyNumberFormat="1" applyFont="1" applyFill="1" applyAlignment="1">
      <alignment/>
    </xf>
    <xf numFmtId="4" fontId="1" fillId="0" borderId="14" xfId="0" applyNumberFormat="1" applyFont="1" applyBorder="1" applyAlignment="1">
      <alignment/>
    </xf>
    <xf numFmtId="4" fontId="5" fillId="33" borderId="21" xfId="0" applyNumberFormat="1" applyFont="1" applyFill="1" applyBorder="1" applyAlignment="1">
      <alignment/>
    </xf>
    <xf numFmtId="4" fontId="1" fillId="33" borderId="21" xfId="0" applyNumberFormat="1" applyFont="1" applyFill="1" applyBorder="1" applyAlignment="1">
      <alignment/>
    </xf>
    <xf numFmtId="0" fontId="7" fillId="0" borderId="0" xfId="0" applyFont="1" applyAlignment="1">
      <alignment horizontal="centerContinuous"/>
    </xf>
    <xf numFmtId="4" fontId="53" fillId="0" borderId="0" xfId="0" applyNumberFormat="1" applyFont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0" fillId="0" borderId="0" xfId="0" applyAlignment="1">
      <alignment vertical="top" wrapText="1"/>
    </xf>
    <xf numFmtId="0" fontId="7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0" fontId="33" fillId="0" borderId="17" xfId="0" applyFont="1" applyBorder="1" applyAlignment="1">
      <alignment horizontal="center" vertical="center"/>
    </xf>
    <xf numFmtId="0" fontId="33" fillId="0" borderId="17" xfId="0" applyFont="1" applyBorder="1" applyAlignment="1">
      <alignment vertical="center" wrapText="1"/>
    </xf>
    <xf numFmtId="0" fontId="35" fillId="0" borderId="0" xfId="91">
      <alignment/>
      <protection/>
    </xf>
    <xf numFmtId="164" fontId="35" fillId="0" borderId="0" xfId="91" applyNumberFormat="1">
      <alignment/>
      <protection/>
    </xf>
    <xf numFmtId="4" fontId="54" fillId="33" borderId="16" xfId="0" applyNumberFormat="1" applyFont="1" applyFill="1" applyBorder="1" applyAlignment="1">
      <alignment/>
    </xf>
    <xf numFmtId="0" fontId="35" fillId="0" borderId="0" xfId="91">
      <alignment/>
      <protection/>
    </xf>
    <xf numFmtId="164" fontId="35" fillId="0" borderId="0" xfId="91" applyNumberFormat="1">
      <alignment/>
      <protection/>
    </xf>
    <xf numFmtId="9" fontId="0" fillId="18" borderId="17" xfId="100" applyFont="1" applyFill="1" applyBorder="1" applyAlignment="1">
      <alignment/>
    </xf>
    <xf numFmtId="0" fontId="35" fillId="0" borderId="0" xfId="91">
      <alignment/>
      <protection/>
    </xf>
    <xf numFmtId="164" fontId="35" fillId="0" borderId="0" xfId="91" applyNumberFormat="1">
      <alignment/>
      <protection/>
    </xf>
    <xf numFmtId="0" fontId="35" fillId="0" borderId="0" xfId="91" applyAlignment="1">
      <alignment horizontal="centerContinuous"/>
      <protection/>
    </xf>
    <xf numFmtId="164" fontId="35" fillId="0" borderId="0" xfId="91" applyNumberFormat="1" applyAlignment="1">
      <alignment horizontal="centerContinuous"/>
      <protection/>
    </xf>
    <xf numFmtId="0" fontId="35" fillId="0" borderId="16" xfId="91" applyFill="1" applyBorder="1">
      <alignment/>
      <protection/>
    </xf>
    <xf numFmtId="164" fontId="35" fillId="0" borderId="16" xfId="91" applyNumberFormat="1" applyFill="1" applyBorder="1">
      <alignment/>
      <protection/>
    </xf>
    <xf numFmtId="0" fontId="35" fillId="0" borderId="14" xfId="91" applyFill="1" applyBorder="1">
      <alignment/>
      <protection/>
    </xf>
    <xf numFmtId="164" fontId="35" fillId="0" borderId="14" xfId="91" applyNumberFormat="1" applyFill="1" applyBorder="1">
      <alignment/>
      <protection/>
    </xf>
    <xf numFmtId="4" fontId="53" fillId="33" borderId="16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4" fillId="0" borderId="24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5" xfId="0" applyFont="1" applyBorder="1" applyAlignment="1">
      <alignment horizontal="center"/>
    </xf>
  </cellXfs>
  <cellStyles count="9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Millares 5" xfId="51"/>
    <cellStyle name="Millares 6" xfId="52"/>
    <cellStyle name="Millares 7" xfId="53"/>
    <cellStyle name="Millares 8" xfId="54"/>
    <cellStyle name="Currency" xfId="55"/>
    <cellStyle name="Currency [0]" xfId="56"/>
    <cellStyle name="Moneda 2" xfId="57"/>
    <cellStyle name="Moneda 3" xfId="58"/>
    <cellStyle name="Moneda 4" xfId="59"/>
    <cellStyle name="Moneda 5" xfId="60"/>
    <cellStyle name="Moneda 6" xfId="61"/>
    <cellStyle name="Neutral" xfId="62"/>
    <cellStyle name="Normal 10" xfId="63"/>
    <cellStyle name="Normal 11" xfId="64"/>
    <cellStyle name="Normal 12" xfId="65"/>
    <cellStyle name="Normal 13" xfId="66"/>
    <cellStyle name="Normal 14" xfId="67"/>
    <cellStyle name="Normal 15" xfId="68"/>
    <cellStyle name="Normal 16" xfId="69"/>
    <cellStyle name="Normal 17" xfId="70"/>
    <cellStyle name="Normal 18" xfId="71"/>
    <cellStyle name="Normal 19" xfId="72"/>
    <cellStyle name="Normal 2" xfId="73"/>
    <cellStyle name="Normal 20" xfId="74"/>
    <cellStyle name="Normal 21" xfId="75"/>
    <cellStyle name="Normal 22" xfId="76"/>
    <cellStyle name="Normal 23" xfId="77"/>
    <cellStyle name="Normal 24" xfId="78"/>
    <cellStyle name="Normal 25" xfId="79"/>
    <cellStyle name="Normal 26" xfId="80"/>
    <cellStyle name="Normal 27" xfId="81"/>
    <cellStyle name="Normal 28" xfId="82"/>
    <cellStyle name="Normal 29" xfId="83"/>
    <cellStyle name="Normal 3" xfId="84"/>
    <cellStyle name="Normal 30" xfId="85"/>
    <cellStyle name="Normal 31" xfId="86"/>
    <cellStyle name="Normal 32" xfId="87"/>
    <cellStyle name="Normal 33" xfId="88"/>
    <cellStyle name="Normal 34" xfId="89"/>
    <cellStyle name="Normal 35" xfId="90"/>
    <cellStyle name="Normal 36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Percent" xfId="99"/>
    <cellStyle name="Porcentaje 2" xfId="100"/>
    <cellStyle name="Porcentual 2" xfId="101"/>
    <cellStyle name="Porcentual 3" xfId="102"/>
    <cellStyle name="Porcentual 4" xfId="103"/>
    <cellStyle name="Salida" xfId="104"/>
    <cellStyle name="Texto de advertencia" xfId="105"/>
    <cellStyle name="Texto explicativo" xfId="106"/>
    <cellStyle name="Título" xfId="107"/>
    <cellStyle name="Título 1" xfId="108"/>
    <cellStyle name="Título 2" xfId="109"/>
    <cellStyle name="Título 3" xfId="110"/>
    <cellStyle name="Total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IGUEL\Documents\Miguel%20Angel\2015\CONTROL%20PRESUPUESTAL%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0"/>
      <sheetName val="2000"/>
      <sheetName val="3000"/>
      <sheetName val="4000"/>
      <sheetName val="5000"/>
      <sheetName val="Resumen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</sheetNames>
    <sheetDataSet>
      <sheetData sheetId="0">
        <row r="15">
          <cell r="C15">
            <v>8637600</v>
          </cell>
        </row>
        <row r="18">
          <cell r="C18">
            <v>1350000</v>
          </cell>
        </row>
        <row r="21">
          <cell r="C21">
            <v>70000</v>
          </cell>
        </row>
        <row r="23">
          <cell r="C23">
            <v>170600</v>
          </cell>
        </row>
        <row r="24">
          <cell r="C24">
            <v>1250000</v>
          </cell>
        </row>
        <row r="26">
          <cell r="C26">
            <v>76000</v>
          </cell>
        </row>
        <row r="29">
          <cell r="C29">
            <v>561600</v>
          </cell>
        </row>
        <row r="31">
          <cell r="C31">
            <v>260400</v>
          </cell>
        </row>
        <row r="33">
          <cell r="C33">
            <v>1167600</v>
          </cell>
        </row>
        <row r="34">
          <cell r="C34">
            <v>172800</v>
          </cell>
        </row>
        <row r="36">
          <cell r="C36">
            <v>45000</v>
          </cell>
        </row>
        <row r="39">
          <cell r="C39">
            <v>150000</v>
          </cell>
        </row>
        <row r="42">
          <cell r="C42">
            <v>811200</v>
          </cell>
        </row>
        <row r="45">
          <cell r="C45">
            <v>631200</v>
          </cell>
        </row>
        <row r="46">
          <cell r="C46">
            <v>422400</v>
          </cell>
        </row>
        <row r="47">
          <cell r="C47">
            <v>336000</v>
          </cell>
        </row>
      </sheetData>
      <sheetData sheetId="1">
        <row r="15">
          <cell r="C15">
            <v>43111</v>
          </cell>
        </row>
        <row r="17">
          <cell r="C17">
            <v>2000</v>
          </cell>
        </row>
        <row r="19">
          <cell r="C19">
            <v>8000</v>
          </cell>
        </row>
        <row r="21">
          <cell r="C21">
            <v>68000</v>
          </cell>
        </row>
        <row r="23">
          <cell r="C23">
            <v>1000</v>
          </cell>
        </row>
        <row r="26">
          <cell r="C26">
            <v>45000</v>
          </cell>
        </row>
        <row r="28">
          <cell r="C28">
            <v>2500</v>
          </cell>
        </row>
        <row r="31">
          <cell r="C31">
            <v>25000</v>
          </cell>
        </row>
        <row r="34">
          <cell r="C34">
            <v>60000</v>
          </cell>
        </row>
        <row r="36">
          <cell r="C36">
            <v>60000</v>
          </cell>
        </row>
        <row r="38">
          <cell r="C38">
            <v>5000</v>
          </cell>
        </row>
        <row r="40">
          <cell r="C40">
            <v>10000</v>
          </cell>
        </row>
        <row r="42">
          <cell r="C42">
            <v>5000</v>
          </cell>
        </row>
        <row r="44">
          <cell r="C44">
            <v>12000</v>
          </cell>
        </row>
        <row r="46">
          <cell r="C46">
            <v>50000</v>
          </cell>
        </row>
        <row r="48">
          <cell r="C48">
            <v>10000</v>
          </cell>
        </row>
        <row r="51">
          <cell r="C51">
            <v>40000</v>
          </cell>
        </row>
        <row r="53">
          <cell r="C53">
            <v>5000</v>
          </cell>
        </row>
        <row r="56">
          <cell r="C56">
            <v>880000</v>
          </cell>
        </row>
        <row r="59">
          <cell r="C59">
            <v>145000</v>
          </cell>
        </row>
        <row r="61">
          <cell r="C61">
            <v>20000</v>
          </cell>
        </row>
        <row r="63">
          <cell r="C63">
            <v>5000</v>
          </cell>
        </row>
        <row r="66">
          <cell r="C66">
            <v>35000</v>
          </cell>
        </row>
        <row r="68">
          <cell r="C68">
            <v>25000</v>
          </cell>
        </row>
        <row r="70">
          <cell r="C70">
            <v>5000</v>
          </cell>
        </row>
        <row r="72">
          <cell r="C72">
            <v>8000</v>
          </cell>
        </row>
        <row r="74">
          <cell r="C74">
            <v>350000</v>
          </cell>
        </row>
      </sheetData>
      <sheetData sheetId="2">
        <row r="15">
          <cell r="C15">
            <v>490000</v>
          </cell>
        </row>
        <row r="17">
          <cell r="C17">
            <v>10000</v>
          </cell>
        </row>
        <row r="19">
          <cell r="C19">
            <v>12000</v>
          </cell>
        </row>
        <row r="21">
          <cell r="C21">
            <v>105000</v>
          </cell>
        </row>
        <row r="24">
          <cell r="C24">
            <v>25000</v>
          </cell>
        </row>
        <row r="27">
          <cell r="C27">
            <v>20506</v>
          </cell>
        </row>
        <row r="29">
          <cell r="C29">
            <v>0</v>
          </cell>
        </row>
        <row r="30">
          <cell r="C30">
            <v>0</v>
          </cell>
        </row>
        <row r="34">
          <cell r="C34">
            <v>25000</v>
          </cell>
        </row>
        <row r="36">
          <cell r="C36">
            <v>290000</v>
          </cell>
        </row>
        <row r="39">
          <cell r="C39">
            <v>195000</v>
          </cell>
        </row>
        <row r="41">
          <cell r="C41">
            <v>10000</v>
          </cell>
        </row>
        <row r="43">
          <cell r="C43">
            <v>35000</v>
          </cell>
        </row>
        <row r="45">
          <cell r="C45">
            <v>170000</v>
          </cell>
        </row>
        <row r="47">
          <cell r="C47">
            <v>100000</v>
          </cell>
        </row>
        <row r="49">
          <cell r="C49">
            <v>30000</v>
          </cell>
        </row>
        <row r="54">
          <cell r="C54">
            <v>10000</v>
          </cell>
        </row>
        <row r="56">
          <cell r="C56">
            <v>15000</v>
          </cell>
        </row>
        <row r="59">
          <cell r="C59">
            <v>20000</v>
          </cell>
        </row>
        <row r="61">
          <cell r="C61">
            <v>150000</v>
          </cell>
        </row>
        <row r="63">
          <cell r="C63">
            <v>230000</v>
          </cell>
        </row>
      </sheetData>
      <sheetData sheetId="3">
        <row r="15">
          <cell r="C15">
            <v>175000</v>
          </cell>
        </row>
      </sheetData>
      <sheetData sheetId="4">
        <row r="17">
          <cell r="C17">
            <v>30000</v>
          </cell>
        </row>
        <row r="20">
          <cell r="C20">
            <v>130000</v>
          </cell>
        </row>
        <row r="23">
          <cell r="C23">
            <v>31557</v>
          </cell>
        </row>
        <row r="25">
          <cell r="C25">
            <v>100000</v>
          </cell>
        </row>
        <row r="27">
          <cell r="C27">
            <v>60000</v>
          </cell>
        </row>
        <row r="29">
          <cell r="C29">
            <v>0</v>
          </cell>
        </row>
      </sheetData>
      <sheetData sheetId="11">
        <row r="14">
          <cell r="I14">
            <v>4281367.55</v>
          </cell>
        </row>
        <row r="17">
          <cell r="I17">
            <v>627684.98</v>
          </cell>
        </row>
        <row r="20">
          <cell r="I20">
            <v>40658</v>
          </cell>
        </row>
        <row r="22">
          <cell r="I22">
            <v>17796.64</v>
          </cell>
        </row>
        <row r="23">
          <cell r="I23">
            <v>587736.1</v>
          </cell>
        </row>
        <row r="25">
          <cell r="I25">
            <v>34979.37</v>
          </cell>
        </row>
        <row r="28">
          <cell r="I28">
            <v>269382.42</v>
          </cell>
        </row>
        <row r="30">
          <cell r="I30">
            <v>128828.90000000001</v>
          </cell>
        </row>
        <row r="32">
          <cell r="I32">
            <v>579729.04</v>
          </cell>
        </row>
        <row r="33">
          <cell r="I33">
            <v>84537.7</v>
          </cell>
        </row>
        <row r="35">
          <cell r="I35">
            <v>11284.4</v>
          </cell>
        </row>
        <row r="38">
          <cell r="I38">
            <v>0</v>
          </cell>
        </row>
        <row r="41">
          <cell r="I41">
            <v>0</v>
          </cell>
        </row>
        <row r="44">
          <cell r="I44">
            <v>319312.95</v>
          </cell>
        </row>
        <row r="45">
          <cell r="I45">
            <v>209670.88</v>
          </cell>
        </row>
        <row r="46">
          <cell r="I46">
            <v>0</v>
          </cell>
        </row>
        <row r="55">
          <cell r="I55">
            <v>22054.050000000003</v>
          </cell>
        </row>
        <row r="57">
          <cell r="I57">
            <v>0</v>
          </cell>
        </row>
        <row r="59">
          <cell r="I59">
            <v>2593.99</v>
          </cell>
        </row>
        <row r="61">
          <cell r="I61">
            <v>38109.44</v>
          </cell>
        </row>
        <row r="63">
          <cell r="I63">
            <v>279</v>
          </cell>
        </row>
        <row r="66">
          <cell r="I66">
            <v>9667.68</v>
          </cell>
        </row>
        <row r="68">
          <cell r="I68">
            <v>324.55</v>
          </cell>
        </row>
        <row r="71">
          <cell r="I71">
            <v>0</v>
          </cell>
        </row>
        <row r="74">
          <cell r="I74">
            <v>36791.869999999995</v>
          </cell>
        </row>
        <row r="76">
          <cell r="I76">
            <v>8534.48</v>
          </cell>
        </row>
        <row r="78">
          <cell r="I78">
            <v>0</v>
          </cell>
        </row>
        <row r="80">
          <cell r="I80">
            <v>0</v>
          </cell>
        </row>
        <row r="82">
          <cell r="I82">
            <v>0</v>
          </cell>
        </row>
        <row r="84">
          <cell r="I84">
            <v>105.58</v>
          </cell>
        </row>
        <row r="86">
          <cell r="I86">
            <v>35038.82</v>
          </cell>
        </row>
        <row r="88">
          <cell r="I88">
            <v>9354.6</v>
          </cell>
        </row>
        <row r="91">
          <cell r="I91">
            <v>13080.02</v>
          </cell>
        </row>
        <row r="93">
          <cell r="I93">
            <v>0</v>
          </cell>
        </row>
        <row r="96">
          <cell r="I96">
            <v>333379.89</v>
          </cell>
        </row>
        <row r="99">
          <cell r="I99">
            <v>2843.16</v>
          </cell>
        </row>
        <row r="101">
          <cell r="I101">
            <v>0</v>
          </cell>
        </row>
        <row r="103">
          <cell r="I103">
            <v>1426.27</v>
          </cell>
        </row>
        <row r="106">
          <cell r="I106">
            <v>20716.86</v>
          </cell>
        </row>
        <row r="108">
          <cell r="I108">
            <v>19555.77</v>
          </cell>
        </row>
        <row r="110">
          <cell r="I110">
            <v>0</v>
          </cell>
        </row>
        <row r="112">
          <cell r="I112">
            <v>0</v>
          </cell>
        </row>
        <row r="114">
          <cell r="I114">
            <v>161790.30000000002</v>
          </cell>
        </row>
        <row r="123">
          <cell r="I123">
            <v>195598</v>
          </cell>
        </row>
        <row r="125">
          <cell r="I125">
            <v>0</v>
          </cell>
        </row>
        <row r="127">
          <cell r="I127">
            <v>0</v>
          </cell>
        </row>
        <row r="129">
          <cell r="I129">
            <v>44863.91</v>
          </cell>
        </row>
        <row r="132">
          <cell r="I132">
            <v>7760.860000000001</v>
          </cell>
        </row>
        <row r="135">
          <cell r="I135">
            <v>10200</v>
          </cell>
        </row>
        <row r="137">
          <cell r="I137">
            <v>0</v>
          </cell>
        </row>
        <row r="138">
          <cell r="I138">
            <v>0</v>
          </cell>
        </row>
        <row r="139">
          <cell r="I139">
            <v>0</v>
          </cell>
        </row>
        <row r="142">
          <cell r="I142">
            <v>11044.490000000002</v>
          </cell>
        </row>
        <row r="144">
          <cell r="I144">
            <v>0</v>
          </cell>
        </row>
        <row r="147">
          <cell r="I147">
            <v>148675.9</v>
          </cell>
        </row>
        <row r="149">
          <cell r="I149">
            <v>5418.04</v>
          </cell>
        </row>
        <row r="151">
          <cell r="I151">
            <v>22999.32</v>
          </cell>
        </row>
        <row r="153">
          <cell r="I153">
            <v>71814.78</v>
          </cell>
        </row>
        <row r="155">
          <cell r="I155">
            <v>580</v>
          </cell>
        </row>
        <row r="157">
          <cell r="I157">
            <v>1952.1799999999998</v>
          </cell>
        </row>
        <row r="159">
          <cell r="I159">
            <v>0</v>
          </cell>
        </row>
        <row r="162">
          <cell r="I162">
            <v>2764</v>
          </cell>
        </row>
        <row r="164">
          <cell r="I164">
            <v>11406</v>
          </cell>
        </row>
        <row r="167">
          <cell r="I167">
            <v>21454</v>
          </cell>
        </row>
        <row r="169">
          <cell r="I169">
            <v>0</v>
          </cell>
        </row>
        <row r="171">
          <cell r="I171">
            <v>0</v>
          </cell>
        </row>
        <row r="180">
          <cell r="I180">
            <v>23896</v>
          </cell>
        </row>
        <row r="191">
          <cell r="I191">
            <v>0</v>
          </cell>
        </row>
        <row r="194">
          <cell r="I194">
            <v>0</v>
          </cell>
        </row>
        <row r="197">
          <cell r="I197">
            <v>0</v>
          </cell>
        </row>
        <row r="199">
          <cell r="I199">
            <v>32112</v>
          </cell>
        </row>
        <row r="201">
          <cell r="I201">
            <v>53911</v>
          </cell>
        </row>
        <row r="203">
          <cell r="I20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09"/>
  <sheetViews>
    <sheetView zoomScale="85" zoomScaleNormal="85" zoomScalePageLayoutView="0" workbookViewId="0" topLeftCell="A1080">
      <selection activeCell="M1115" sqref="M1115"/>
    </sheetView>
  </sheetViews>
  <sheetFormatPr defaultColWidth="11.421875" defaultRowHeight="12.75"/>
  <cols>
    <col min="1" max="1" width="10.7109375" style="0" customWidth="1"/>
    <col min="2" max="2" width="30.7109375" style="0" customWidth="1"/>
    <col min="3" max="8" width="14.7109375" style="2" customWidth="1"/>
  </cols>
  <sheetData>
    <row r="1" spans="1:8" ht="15">
      <c r="A1" s="121" t="s">
        <v>116</v>
      </c>
      <c r="B1" s="121"/>
      <c r="C1" s="122"/>
      <c r="D1" s="122"/>
      <c r="E1" s="122"/>
      <c r="F1" s="122"/>
      <c r="G1" s="122"/>
      <c r="H1" s="122"/>
    </row>
    <row r="2" spans="1:8" ht="15">
      <c r="A2" s="121" t="s">
        <v>2316</v>
      </c>
      <c r="B2" s="121"/>
      <c r="C2" s="122"/>
      <c r="D2" s="122"/>
      <c r="E2" s="122"/>
      <c r="F2" s="122"/>
      <c r="G2" s="122"/>
      <c r="H2" s="122"/>
    </row>
    <row r="3" spans="1:8" ht="15.75" thickBot="1">
      <c r="A3" s="119"/>
      <c r="B3" s="119"/>
      <c r="C3" s="119"/>
      <c r="D3" s="119"/>
      <c r="E3" s="119"/>
      <c r="F3" s="119"/>
      <c r="G3" s="119"/>
      <c r="H3" s="119"/>
    </row>
    <row r="4" spans="1:8" ht="15">
      <c r="A4" s="123" t="s">
        <v>35</v>
      </c>
      <c r="B4" s="123" t="s">
        <v>36</v>
      </c>
      <c r="C4" s="124" t="s">
        <v>37</v>
      </c>
      <c r="D4" s="124" t="s">
        <v>38</v>
      </c>
      <c r="E4" s="124"/>
      <c r="F4" s="124"/>
      <c r="G4" s="124" t="s">
        <v>37</v>
      </c>
      <c r="H4" s="124" t="s">
        <v>39</v>
      </c>
    </row>
    <row r="5" spans="1:8" ht="15.75" thickBot="1">
      <c r="A5" s="125"/>
      <c r="B5" s="125"/>
      <c r="C5" s="126" t="s">
        <v>40</v>
      </c>
      <c r="D5" s="126" t="s">
        <v>41</v>
      </c>
      <c r="E5" s="126" t="s">
        <v>42</v>
      </c>
      <c r="F5" s="126" t="s">
        <v>43</v>
      </c>
      <c r="G5" s="126" t="s">
        <v>40</v>
      </c>
      <c r="H5" s="126" t="s">
        <v>41</v>
      </c>
    </row>
    <row r="6" spans="1:8" ht="15">
      <c r="A6" s="119" t="s">
        <v>117</v>
      </c>
      <c r="B6" s="119" t="s">
        <v>44</v>
      </c>
      <c r="C6" s="120">
        <v>128714452.31</v>
      </c>
      <c r="D6" s="120" t="s">
        <v>45</v>
      </c>
      <c r="E6" s="120">
        <v>4268315.5</v>
      </c>
      <c r="F6" s="120">
        <v>4393481.58</v>
      </c>
      <c r="G6" s="120">
        <v>128589286.23</v>
      </c>
      <c r="H6" s="120" t="s">
        <v>45</v>
      </c>
    </row>
    <row r="7" spans="1:8" ht="15">
      <c r="A7" s="119" t="s">
        <v>118</v>
      </c>
      <c r="B7" s="119" t="s">
        <v>46</v>
      </c>
      <c r="C7" s="120">
        <v>2181397.76</v>
      </c>
      <c r="D7" s="120" t="s">
        <v>45</v>
      </c>
      <c r="E7" s="120">
        <v>4268315.5</v>
      </c>
      <c r="F7" s="120">
        <v>4213968.31</v>
      </c>
      <c r="G7" s="120">
        <v>2235744.95</v>
      </c>
      <c r="H7" s="120" t="s">
        <v>45</v>
      </c>
    </row>
    <row r="8" spans="1:8" ht="15">
      <c r="A8" s="119" t="s">
        <v>119</v>
      </c>
      <c r="B8" s="119" t="s">
        <v>47</v>
      </c>
      <c r="C8" s="120">
        <v>10000</v>
      </c>
      <c r="D8" s="120" t="s">
        <v>45</v>
      </c>
      <c r="E8" s="120">
        <v>17448.24</v>
      </c>
      <c r="F8" s="120">
        <v>17448.24</v>
      </c>
      <c r="G8" s="120">
        <v>10000</v>
      </c>
      <c r="H8" s="120" t="s">
        <v>45</v>
      </c>
    </row>
    <row r="9" spans="1:8" ht="15">
      <c r="A9" s="119" t="s">
        <v>120</v>
      </c>
      <c r="B9" s="119" t="s">
        <v>121</v>
      </c>
      <c r="C9" s="120">
        <v>0</v>
      </c>
      <c r="D9" s="120" t="s">
        <v>45</v>
      </c>
      <c r="E9" s="120">
        <v>0</v>
      </c>
      <c r="F9" s="120">
        <v>0</v>
      </c>
      <c r="G9" s="120">
        <v>0</v>
      </c>
      <c r="H9" s="120" t="s">
        <v>45</v>
      </c>
    </row>
    <row r="10" spans="1:8" ht="15">
      <c r="A10" s="119" t="s">
        <v>1555</v>
      </c>
      <c r="B10" s="119" t="s">
        <v>1556</v>
      </c>
      <c r="C10" s="120">
        <v>10000</v>
      </c>
      <c r="D10" s="120" t="s">
        <v>45</v>
      </c>
      <c r="E10" s="120">
        <v>17448.24</v>
      </c>
      <c r="F10" s="120">
        <v>17448.24</v>
      </c>
      <c r="G10" s="120">
        <v>10000</v>
      </c>
      <c r="H10" s="120" t="s">
        <v>45</v>
      </c>
    </row>
    <row r="11" spans="1:8" ht="15">
      <c r="A11" s="119" t="s">
        <v>122</v>
      </c>
      <c r="B11" s="119" t="s">
        <v>48</v>
      </c>
      <c r="C11" s="120">
        <v>1350669.98</v>
      </c>
      <c r="D11" s="120" t="s">
        <v>45</v>
      </c>
      <c r="E11" s="120">
        <v>3650867.26</v>
      </c>
      <c r="F11" s="120">
        <v>3696520.07</v>
      </c>
      <c r="G11" s="120">
        <v>1305017.17</v>
      </c>
      <c r="H11" s="120" t="s">
        <v>45</v>
      </c>
    </row>
    <row r="12" spans="1:8" ht="15">
      <c r="A12" s="119" t="s">
        <v>123</v>
      </c>
      <c r="B12" s="119" t="s">
        <v>124</v>
      </c>
      <c r="C12" s="120">
        <v>1356125.93</v>
      </c>
      <c r="D12" s="120" t="s">
        <v>45</v>
      </c>
      <c r="E12" s="120">
        <v>2695061.49</v>
      </c>
      <c r="F12" s="120">
        <v>2733020.07</v>
      </c>
      <c r="G12" s="120">
        <v>1318167.35</v>
      </c>
      <c r="H12" s="120" t="s">
        <v>45</v>
      </c>
    </row>
    <row r="13" spans="1:8" ht="15">
      <c r="A13" s="119" t="s">
        <v>125</v>
      </c>
      <c r="B13" s="119" t="s">
        <v>126</v>
      </c>
      <c r="C13" s="120">
        <v>-5455.95</v>
      </c>
      <c r="D13" s="120" t="s">
        <v>45</v>
      </c>
      <c r="E13" s="120">
        <v>955805.77</v>
      </c>
      <c r="F13" s="120">
        <v>963500</v>
      </c>
      <c r="G13" s="120">
        <v>-13150.18</v>
      </c>
      <c r="H13" s="120" t="s">
        <v>45</v>
      </c>
    </row>
    <row r="14" spans="1:8" ht="15">
      <c r="A14" s="119" t="s">
        <v>127</v>
      </c>
      <c r="B14" s="119" t="s">
        <v>128</v>
      </c>
      <c r="C14" s="120">
        <v>0</v>
      </c>
      <c r="D14" s="120" t="s">
        <v>45</v>
      </c>
      <c r="E14" s="120">
        <v>0</v>
      </c>
      <c r="F14" s="120">
        <v>0</v>
      </c>
      <c r="G14" s="120">
        <v>0</v>
      </c>
      <c r="H14" s="120" t="s">
        <v>45</v>
      </c>
    </row>
    <row r="15" spans="1:8" ht="15">
      <c r="A15" s="119" t="s">
        <v>129</v>
      </c>
      <c r="B15" s="119" t="s">
        <v>130</v>
      </c>
      <c r="C15" s="120">
        <v>0</v>
      </c>
      <c r="D15" s="120" t="s">
        <v>45</v>
      </c>
      <c r="E15" s="120">
        <v>0</v>
      </c>
      <c r="F15" s="120">
        <v>0</v>
      </c>
      <c r="G15" s="120">
        <v>0</v>
      </c>
      <c r="H15" s="120" t="s">
        <v>45</v>
      </c>
    </row>
    <row r="16" spans="1:8" ht="15">
      <c r="A16" s="119" t="s">
        <v>131</v>
      </c>
      <c r="B16" s="119" t="s">
        <v>49</v>
      </c>
      <c r="C16" s="120">
        <v>800000</v>
      </c>
      <c r="D16" s="120" t="s">
        <v>45</v>
      </c>
      <c r="E16" s="120">
        <v>600000</v>
      </c>
      <c r="F16" s="120">
        <v>500000</v>
      </c>
      <c r="G16" s="120">
        <v>900000</v>
      </c>
      <c r="H16" s="120" t="s">
        <v>45</v>
      </c>
    </row>
    <row r="17" spans="1:8" ht="15">
      <c r="A17" s="119" t="s">
        <v>132</v>
      </c>
      <c r="B17" s="119" t="s">
        <v>133</v>
      </c>
      <c r="C17" s="120">
        <v>800000</v>
      </c>
      <c r="D17" s="120" t="s">
        <v>45</v>
      </c>
      <c r="E17" s="120">
        <v>600000</v>
      </c>
      <c r="F17" s="120">
        <v>500000</v>
      </c>
      <c r="G17" s="120">
        <v>900000</v>
      </c>
      <c r="H17" s="120" t="s">
        <v>45</v>
      </c>
    </row>
    <row r="18" spans="1:8" ht="15">
      <c r="A18" s="119" t="s">
        <v>134</v>
      </c>
      <c r="B18" s="119" t="s">
        <v>135</v>
      </c>
      <c r="C18" s="120">
        <v>0</v>
      </c>
      <c r="D18" s="120" t="s">
        <v>45</v>
      </c>
      <c r="E18" s="120">
        <v>0</v>
      </c>
      <c r="F18" s="120">
        <v>0</v>
      </c>
      <c r="G18" s="120">
        <v>0</v>
      </c>
      <c r="H18" s="120" t="s">
        <v>45</v>
      </c>
    </row>
    <row r="19" spans="1:8" ht="15">
      <c r="A19" s="119" t="s">
        <v>136</v>
      </c>
      <c r="B19" s="119" t="s">
        <v>50</v>
      </c>
      <c r="C19" s="120">
        <v>885.86</v>
      </c>
      <c r="D19" s="120" t="s">
        <v>45</v>
      </c>
      <c r="E19" s="120">
        <v>0</v>
      </c>
      <c r="F19" s="120">
        <v>0</v>
      </c>
      <c r="G19" s="120">
        <v>885.86</v>
      </c>
      <c r="H19" s="120" t="s">
        <v>45</v>
      </c>
    </row>
    <row r="20" spans="1:8" ht="15">
      <c r="A20" s="119" t="s">
        <v>1924</v>
      </c>
      <c r="B20" s="119" t="s">
        <v>1925</v>
      </c>
      <c r="C20" s="120">
        <v>0</v>
      </c>
      <c r="D20" s="120" t="s">
        <v>45</v>
      </c>
      <c r="E20" s="120">
        <v>0</v>
      </c>
      <c r="F20" s="120">
        <v>0</v>
      </c>
      <c r="G20" s="120">
        <v>0</v>
      </c>
      <c r="H20" s="120" t="s">
        <v>45</v>
      </c>
    </row>
    <row r="21" spans="1:8" ht="15">
      <c r="A21" s="119" t="s">
        <v>2041</v>
      </c>
      <c r="B21" s="119" t="s">
        <v>2042</v>
      </c>
      <c r="C21" s="120">
        <v>0</v>
      </c>
      <c r="D21" s="120" t="s">
        <v>45</v>
      </c>
      <c r="E21" s="120">
        <v>0</v>
      </c>
      <c r="F21" s="120">
        <v>0</v>
      </c>
      <c r="G21" s="120">
        <v>0</v>
      </c>
      <c r="H21" s="120" t="s">
        <v>45</v>
      </c>
    </row>
    <row r="22" spans="1:8" ht="15">
      <c r="A22" s="119" t="s">
        <v>137</v>
      </c>
      <c r="B22" s="119" t="s">
        <v>138</v>
      </c>
      <c r="C22" s="120">
        <v>0</v>
      </c>
      <c r="D22" s="120" t="s">
        <v>45</v>
      </c>
      <c r="E22" s="120">
        <v>0</v>
      </c>
      <c r="F22" s="120">
        <v>0</v>
      </c>
      <c r="G22" s="120">
        <v>0</v>
      </c>
      <c r="H22" s="120" t="s">
        <v>45</v>
      </c>
    </row>
    <row r="23" spans="1:8" ht="15">
      <c r="A23" s="119" t="s">
        <v>1449</v>
      </c>
      <c r="B23" s="119" t="s">
        <v>1450</v>
      </c>
      <c r="C23" s="120">
        <v>0</v>
      </c>
      <c r="D23" s="120" t="s">
        <v>45</v>
      </c>
      <c r="E23" s="120">
        <v>0</v>
      </c>
      <c r="F23" s="120">
        <v>0</v>
      </c>
      <c r="G23" s="120">
        <v>0</v>
      </c>
      <c r="H23" s="120" t="s">
        <v>45</v>
      </c>
    </row>
    <row r="24" spans="1:8" ht="15">
      <c r="A24" s="119" t="s">
        <v>1511</v>
      </c>
      <c r="B24" s="119" t="s">
        <v>1510</v>
      </c>
      <c r="C24" s="120">
        <v>0</v>
      </c>
      <c r="D24" s="120" t="s">
        <v>45</v>
      </c>
      <c r="E24" s="120">
        <v>0</v>
      </c>
      <c r="F24" s="120">
        <v>0</v>
      </c>
      <c r="G24" s="120">
        <v>0</v>
      </c>
      <c r="H24" s="120" t="s">
        <v>45</v>
      </c>
    </row>
    <row r="25" spans="1:8" ht="15">
      <c r="A25" s="119" t="s">
        <v>1815</v>
      </c>
      <c r="B25" s="119" t="s">
        <v>1816</v>
      </c>
      <c r="C25" s="120">
        <v>0</v>
      </c>
      <c r="D25" s="120" t="s">
        <v>45</v>
      </c>
      <c r="E25" s="120">
        <v>0</v>
      </c>
      <c r="F25" s="120">
        <v>0</v>
      </c>
      <c r="G25" s="120">
        <v>0</v>
      </c>
      <c r="H25" s="120" t="s">
        <v>45</v>
      </c>
    </row>
    <row r="26" spans="1:8" ht="15">
      <c r="A26" s="119" t="s">
        <v>1817</v>
      </c>
      <c r="B26" s="119" t="s">
        <v>1818</v>
      </c>
      <c r="C26" s="120">
        <v>0</v>
      </c>
      <c r="D26" s="120" t="s">
        <v>45</v>
      </c>
      <c r="E26" s="120">
        <v>0</v>
      </c>
      <c r="F26" s="120">
        <v>0</v>
      </c>
      <c r="G26" s="120">
        <v>0</v>
      </c>
      <c r="H26" s="120" t="s">
        <v>45</v>
      </c>
    </row>
    <row r="27" spans="1:8" ht="15">
      <c r="A27" s="119" t="s">
        <v>1819</v>
      </c>
      <c r="B27" s="119" t="s">
        <v>1820</v>
      </c>
      <c r="C27" s="120">
        <v>0</v>
      </c>
      <c r="D27" s="120" t="s">
        <v>45</v>
      </c>
      <c r="E27" s="120">
        <v>0</v>
      </c>
      <c r="F27" s="120">
        <v>0</v>
      </c>
      <c r="G27" s="120">
        <v>0</v>
      </c>
      <c r="H27" s="120" t="s">
        <v>45</v>
      </c>
    </row>
    <row r="28" spans="1:8" ht="15">
      <c r="A28" s="119" t="s">
        <v>1926</v>
      </c>
      <c r="B28" s="119" t="s">
        <v>1927</v>
      </c>
      <c r="C28" s="120">
        <v>405.62</v>
      </c>
      <c r="D28" s="120" t="s">
        <v>45</v>
      </c>
      <c r="E28" s="120">
        <v>0</v>
      </c>
      <c r="F28" s="120">
        <v>0</v>
      </c>
      <c r="G28" s="120">
        <v>405.62</v>
      </c>
      <c r="H28" s="120" t="s">
        <v>45</v>
      </c>
    </row>
    <row r="29" spans="1:8" ht="15">
      <c r="A29" s="119" t="s">
        <v>2012</v>
      </c>
      <c r="B29" s="119" t="s">
        <v>2013</v>
      </c>
      <c r="C29" s="120">
        <v>480.24</v>
      </c>
      <c r="D29" s="120" t="s">
        <v>45</v>
      </c>
      <c r="E29" s="120">
        <v>0</v>
      </c>
      <c r="F29" s="120">
        <v>0</v>
      </c>
      <c r="G29" s="120">
        <v>480.24</v>
      </c>
      <c r="H29" s="120" t="s">
        <v>45</v>
      </c>
    </row>
    <row r="30" spans="1:8" ht="15">
      <c r="A30" s="119" t="s">
        <v>2205</v>
      </c>
      <c r="B30" s="119" t="s">
        <v>2206</v>
      </c>
      <c r="C30" s="120">
        <v>0</v>
      </c>
      <c r="D30" s="120" t="s">
        <v>45</v>
      </c>
      <c r="E30" s="120">
        <v>0</v>
      </c>
      <c r="F30" s="120">
        <v>0</v>
      </c>
      <c r="G30" s="120">
        <v>0</v>
      </c>
      <c r="H30" s="120" t="s">
        <v>45</v>
      </c>
    </row>
    <row r="31" spans="1:8" ht="15">
      <c r="A31" s="119" t="s">
        <v>2026</v>
      </c>
      <c r="B31" s="119" t="s">
        <v>2027</v>
      </c>
      <c r="C31" s="120">
        <v>0</v>
      </c>
      <c r="D31" s="120" t="s">
        <v>45</v>
      </c>
      <c r="E31" s="120">
        <v>0</v>
      </c>
      <c r="F31" s="120">
        <v>0</v>
      </c>
      <c r="G31" s="120">
        <v>0</v>
      </c>
      <c r="H31" s="120" t="s">
        <v>45</v>
      </c>
    </row>
    <row r="32" spans="1:8" ht="15">
      <c r="A32" s="119" t="s">
        <v>139</v>
      </c>
      <c r="B32" s="119" t="s">
        <v>51</v>
      </c>
      <c r="C32" s="120">
        <v>19841.92</v>
      </c>
      <c r="D32" s="120" t="s">
        <v>45</v>
      </c>
      <c r="E32" s="120">
        <v>0</v>
      </c>
      <c r="F32" s="120">
        <v>0</v>
      </c>
      <c r="G32" s="120">
        <v>19841.92</v>
      </c>
      <c r="H32" s="120" t="s">
        <v>45</v>
      </c>
    </row>
    <row r="33" spans="1:8" ht="15">
      <c r="A33" s="119" t="s">
        <v>140</v>
      </c>
      <c r="B33" s="119" t="s">
        <v>141</v>
      </c>
      <c r="C33" s="120">
        <v>0</v>
      </c>
      <c r="D33" s="120" t="s">
        <v>45</v>
      </c>
      <c r="E33" s="120">
        <v>0</v>
      </c>
      <c r="F33" s="120">
        <v>0</v>
      </c>
      <c r="G33" s="120">
        <v>0</v>
      </c>
      <c r="H33" s="120" t="s">
        <v>45</v>
      </c>
    </row>
    <row r="34" spans="1:8" ht="15">
      <c r="A34" s="119" t="s">
        <v>142</v>
      </c>
      <c r="B34" s="119" t="s">
        <v>143</v>
      </c>
      <c r="C34" s="120">
        <v>0</v>
      </c>
      <c r="D34" s="120" t="s">
        <v>45</v>
      </c>
      <c r="E34" s="120">
        <v>0</v>
      </c>
      <c r="F34" s="120">
        <v>0</v>
      </c>
      <c r="G34" s="120">
        <v>0</v>
      </c>
      <c r="H34" s="120" t="s">
        <v>45</v>
      </c>
    </row>
    <row r="35" spans="1:8" ht="15">
      <c r="A35" s="119" t="s">
        <v>144</v>
      </c>
      <c r="B35" s="119" t="s">
        <v>145</v>
      </c>
      <c r="C35" s="120">
        <v>0</v>
      </c>
      <c r="D35" s="120" t="s">
        <v>45</v>
      </c>
      <c r="E35" s="120">
        <v>0</v>
      </c>
      <c r="F35" s="120">
        <v>0</v>
      </c>
      <c r="G35" s="120">
        <v>0</v>
      </c>
      <c r="H35" s="120" t="s">
        <v>45</v>
      </c>
    </row>
    <row r="36" spans="1:8" ht="15">
      <c r="A36" s="119" t="s">
        <v>146</v>
      </c>
      <c r="B36" s="119" t="s">
        <v>147</v>
      </c>
      <c r="C36" s="120">
        <v>0</v>
      </c>
      <c r="D36" s="120" t="s">
        <v>45</v>
      </c>
      <c r="E36" s="120">
        <v>0</v>
      </c>
      <c r="F36" s="120">
        <v>0</v>
      </c>
      <c r="G36" s="120">
        <v>0</v>
      </c>
      <c r="H36" s="120" t="s">
        <v>45</v>
      </c>
    </row>
    <row r="37" spans="1:8" ht="15">
      <c r="A37" s="119" t="s">
        <v>148</v>
      </c>
      <c r="B37" s="119" t="s">
        <v>149</v>
      </c>
      <c r="C37" s="120">
        <v>0</v>
      </c>
      <c r="D37" s="120" t="s">
        <v>45</v>
      </c>
      <c r="E37" s="120">
        <v>0</v>
      </c>
      <c r="F37" s="120">
        <v>0</v>
      </c>
      <c r="G37" s="120">
        <v>0</v>
      </c>
      <c r="H37" s="120" t="s">
        <v>45</v>
      </c>
    </row>
    <row r="38" spans="1:8" ht="15">
      <c r="A38" s="119" t="s">
        <v>150</v>
      </c>
      <c r="B38" s="119" t="s">
        <v>151</v>
      </c>
      <c r="C38" s="120">
        <v>10381.4</v>
      </c>
      <c r="D38" s="120" t="s">
        <v>45</v>
      </c>
      <c r="E38" s="120">
        <v>0</v>
      </c>
      <c r="F38" s="120">
        <v>0</v>
      </c>
      <c r="G38" s="120">
        <v>10381.4</v>
      </c>
      <c r="H38" s="120" t="s">
        <v>45</v>
      </c>
    </row>
    <row r="39" spans="1:8" ht="15">
      <c r="A39" s="119" t="s">
        <v>152</v>
      </c>
      <c r="B39" s="119" t="s">
        <v>153</v>
      </c>
      <c r="C39" s="120">
        <v>0</v>
      </c>
      <c r="D39" s="120" t="s">
        <v>45</v>
      </c>
      <c r="E39" s="120">
        <v>0</v>
      </c>
      <c r="F39" s="120">
        <v>0</v>
      </c>
      <c r="G39" s="120">
        <v>0</v>
      </c>
      <c r="H39" s="120" t="s">
        <v>45</v>
      </c>
    </row>
    <row r="40" spans="1:8" ht="15">
      <c r="A40" s="119" t="s">
        <v>154</v>
      </c>
      <c r="B40" s="119" t="s">
        <v>155</v>
      </c>
      <c r="C40" s="120">
        <v>0</v>
      </c>
      <c r="D40" s="120" t="s">
        <v>45</v>
      </c>
      <c r="E40" s="120">
        <v>0</v>
      </c>
      <c r="F40" s="120">
        <v>0</v>
      </c>
      <c r="G40" s="120">
        <v>0</v>
      </c>
      <c r="H40" s="120" t="s">
        <v>45</v>
      </c>
    </row>
    <row r="41" spans="1:8" ht="15">
      <c r="A41" s="119" t="s">
        <v>156</v>
      </c>
      <c r="B41" s="119" t="s">
        <v>157</v>
      </c>
      <c r="C41" s="120">
        <v>0</v>
      </c>
      <c r="D41" s="120" t="s">
        <v>45</v>
      </c>
      <c r="E41" s="120">
        <v>0</v>
      </c>
      <c r="F41" s="120">
        <v>0</v>
      </c>
      <c r="G41" s="120">
        <v>0</v>
      </c>
      <c r="H41" s="120" t="s">
        <v>45</v>
      </c>
    </row>
    <row r="42" spans="1:8" ht="15">
      <c r="A42" s="119" t="s">
        <v>1182</v>
      </c>
      <c r="B42" s="119" t="s">
        <v>1183</v>
      </c>
      <c r="C42" s="120">
        <v>486</v>
      </c>
      <c r="D42" s="120" t="s">
        <v>45</v>
      </c>
      <c r="E42" s="120">
        <v>0</v>
      </c>
      <c r="F42" s="120">
        <v>0</v>
      </c>
      <c r="G42" s="120">
        <v>486</v>
      </c>
      <c r="H42" s="120" t="s">
        <v>45</v>
      </c>
    </row>
    <row r="43" spans="1:8" ht="15">
      <c r="A43" s="119" t="s">
        <v>1184</v>
      </c>
      <c r="B43" s="119" t="s">
        <v>1185</v>
      </c>
      <c r="C43" s="120">
        <v>0</v>
      </c>
      <c r="D43" s="120" t="s">
        <v>45</v>
      </c>
      <c r="E43" s="120">
        <v>0</v>
      </c>
      <c r="F43" s="120">
        <v>0</v>
      </c>
      <c r="G43" s="120">
        <v>0</v>
      </c>
      <c r="H43" s="120" t="s">
        <v>45</v>
      </c>
    </row>
    <row r="44" spans="1:8" ht="15">
      <c r="A44" s="119" t="s">
        <v>1186</v>
      </c>
      <c r="B44" s="119" t="s">
        <v>1187</v>
      </c>
      <c r="C44" s="120">
        <v>1020.8</v>
      </c>
      <c r="D44" s="120" t="s">
        <v>45</v>
      </c>
      <c r="E44" s="120">
        <v>0</v>
      </c>
      <c r="F44" s="120">
        <v>0</v>
      </c>
      <c r="G44" s="120">
        <v>1020.8</v>
      </c>
      <c r="H44" s="120" t="s">
        <v>45</v>
      </c>
    </row>
    <row r="45" spans="1:8" ht="15">
      <c r="A45" s="119" t="s">
        <v>1188</v>
      </c>
      <c r="B45" s="119" t="s">
        <v>1189</v>
      </c>
      <c r="C45" s="120">
        <v>0</v>
      </c>
      <c r="D45" s="120" t="s">
        <v>45</v>
      </c>
      <c r="E45" s="120">
        <v>0</v>
      </c>
      <c r="F45" s="120">
        <v>0</v>
      </c>
      <c r="G45" s="120">
        <v>0</v>
      </c>
      <c r="H45" s="120" t="s">
        <v>45</v>
      </c>
    </row>
    <row r="46" spans="1:8" ht="15">
      <c r="A46" s="119" t="s">
        <v>1190</v>
      </c>
      <c r="B46" s="119" t="s">
        <v>1191</v>
      </c>
      <c r="C46" s="120">
        <v>0</v>
      </c>
      <c r="D46" s="120" t="s">
        <v>45</v>
      </c>
      <c r="E46" s="120">
        <v>0</v>
      </c>
      <c r="F46" s="120">
        <v>0</v>
      </c>
      <c r="G46" s="120">
        <v>0</v>
      </c>
      <c r="H46" s="120" t="s">
        <v>45</v>
      </c>
    </row>
    <row r="47" spans="1:8" ht="15">
      <c r="A47" s="119" t="s">
        <v>1258</v>
      </c>
      <c r="B47" s="119" t="s">
        <v>1259</v>
      </c>
      <c r="C47" s="120">
        <v>0</v>
      </c>
      <c r="D47" s="120" t="s">
        <v>45</v>
      </c>
      <c r="E47" s="120">
        <v>0</v>
      </c>
      <c r="F47" s="120">
        <v>0</v>
      </c>
      <c r="G47" s="120">
        <v>0</v>
      </c>
      <c r="H47" s="120" t="s">
        <v>45</v>
      </c>
    </row>
    <row r="48" spans="1:8" ht="15">
      <c r="A48" s="119" t="s">
        <v>1417</v>
      </c>
      <c r="B48" s="119" t="s">
        <v>1416</v>
      </c>
      <c r="C48" s="120">
        <v>677</v>
      </c>
      <c r="D48" s="120" t="s">
        <v>45</v>
      </c>
      <c r="E48" s="120">
        <v>0</v>
      </c>
      <c r="F48" s="120">
        <v>0</v>
      </c>
      <c r="G48" s="120">
        <v>677</v>
      </c>
      <c r="H48" s="120" t="s">
        <v>45</v>
      </c>
    </row>
    <row r="49" spans="1:8" ht="15">
      <c r="A49" s="119" t="s">
        <v>1451</v>
      </c>
      <c r="B49" s="119" t="s">
        <v>1452</v>
      </c>
      <c r="C49" s="120">
        <v>614.98</v>
      </c>
      <c r="D49" s="120" t="s">
        <v>45</v>
      </c>
      <c r="E49" s="120">
        <v>0</v>
      </c>
      <c r="F49" s="120">
        <v>0</v>
      </c>
      <c r="G49" s="120">
        <v>614.98</v>
      </c>
      <c r="H49" s="120" t="s">
        <v>45</v>
      </c>
    </row>
    <row r="50" spans="1:8" ht="15">
      <c r="A50" s="119" t="s">
        <v>1479</v>
      </c>
      <c r="B50" s="119" t="s">
        <v>1478</v>
      </c>
      <c r="C50" s="120">
        <v>2653.92</v>
      </c>
      <c r="D50" s="120" t="s">
        <v>45</v>
      </c>
      <c r="E50" s="120">
        <v>0</v>
      </c>
      <c r="F50" s="120">
        <v>0</v>
      </c>
      <c r="G50" s="120">
        <v>2653.92</v>
      </c>
      <c r="H50" s="120" t="s">
        <v>45</v>
      </c>
    </row>
    <row r="51" spans="1:8" ht="15">
      <c r="A51" s="119" t="s">
        <v>1821</v>
      </c>
      <c r="B51" s="119" t="s">
        <v>1822</v>
      </c>
      <c r="C51" s="120">
        <v>0</v>
      </c>
      <c r="D51" s="120" t="s">
        <v>45</v>
      </c>
      <c r="E51" s="120">
        <v>0</v>
      </c>
      <c r="F51" s="120">
        <v>0</v>
      </c>
      <c r="G51" s="120">
        <v>0</v>
      </c>
      <c r="H51" s="120" t="s">
        <v>45</v>
      </c>
    </row>
    <row r="52" spans="1:8" ht="15">
      <c r="A52" s="119" t="s">
        <v>1823</v>
      </c>
      <c r="B52" s="119" t="s">
        <v>1824</v>
      </c>
      <c r="C52" s="120">
        <v>0</v>
      </c>
      <c r="D52" s="120" t="s">
        <v>45</v>
      </c>
      <c r="E52" s="120">
        <v>0</v>
      </c>
      <c r="F52" s="120">
        <v>0</v>
      </c>
      <c r="G52" s="120">
        <v>0</v>
      </c>
      <c r="H52" s="120" t="s">
        <v>45</v>
      </c>
    </row>
    <row r="53" spans="1:8" ht="15">
      <c r="A53" s="119" t="s">
        <v>1825</v>
      </c>
      <c r="B53" s="119" t="s">
        <v>1826</v>
      </c>
      <c r="C53" s="120">
        <v>0</v>
      </c>
      <c r="D53" s="120" t="s">
        <v>45</v>
      </c>
      <c r="E53" s="120">
        <v>0</v>
      </c>
      <c r="F53" s="120">
        <v>0</v>
      </c>
      <c r="G53" s="120">
        <v>0</v>
      </c>
      <c r="H53" s="120" t="s">
        <v>45</v>
      </c>
    </row>
    <row r="54" spans="1:8" ht="15">
      <c r="A54" s="119" t="s">
        <v>1827</v>
      </c>
      <c r="B54" s="119" t="s">
        <v>1828</v>
      </c>
      <c r="C54" s="120">
        <v>0</v>
      </c>
      <c r="D54" s="120" t="s">
        <v>45</v>
      </c>
      <c r="E54" s="120">
        <v>0</v>
      </c>
      <c r="F54" s="120">
        <v>0</v>
      </c>
      <c r="G54" s="120">
        <v>0</v>
      </c>
      <c r="H54" s="120" t="s">
        <v>45</v>
      </c>
    </row>
    <row r="55" spans="1:8" ht="15">
      <c r="A55" s="119" t="s">
        <v>1829</v>
      </c>
      <c r="B55" s="119" t="s">
        <v>1830</v>
      </c>
      <c r="C55" s="120">
        <v>0</v>
      </c>
      <c r="D55" s="120" t="s">
        <v>45</v>
      </c>
      <c r="E55" s="120">
        <v>0</v>
      </c>
      <c r="F55" s="120">
        <v>0</v>
      </c>
      <c r="G55" s="120">
        <v>0</v>
      </c>
      <c r="H55" s="120" t="s">
        <v>45</v>
      </c>
    </row>
    <row r="56" spans="1:8" ht="15">
      <c r="A56" s="119" t="s">
        <v>1928</v>
      </c>
      <c r="B56" s="119" t="s">
        <v>1929</v>
      </c>
      <c r="C56" s="120">
        <v>0</v>
      </c>
      <c r="D56" s="120" t="s">
        <v>45</v>
      </c>
      <c r="E56" s="120">
        <v>0</v>
      </c>
      <c r="F56" s="120">
        <v>0</v>
      </c>
      <c r="G56" s="120">
        <v>0</v>
      </c>
      <c r="H56" s="120" t="s">
        <v>45</v>
      </c>
    </row>
    <row r="57" spans="1:8" ht="15">
      <c r="A57" s="119" t="s">
        <v>1930</v>
      </c>
      <c r="B57" s="119" t="s">
        <v>1931</v>
      </c>
      <c r="C57" s="120">
        <v>0</v>
      </c>
      <c r="D57" s="120" t="s">
        <v>45</v>
      </c>
      <c r="E57" s="120">
        <v>0</v>
      </c>
      <c r="F57" s="120">
        <v>0</v>
      </c>
      <c r="G57" s="120">
        <v>0</v>
      </c>
      <c r="H57" s="120" t="s">
        <v>45</v>
      </c>
    </row>
    <row r="58" spans="1:8" ht="15">
      <c r="A58" s="119" t="s">
        <v>1932</v>
      </c>
      <c r="B58" s="119" t="s">
        <v>1933</v>
      </c>
      <c r="C58" s="120">
        <v>0</v>
      </c>
      <c r="D58" s="120" t="s">
        <v>45</v>
      </c>
      <c r="E58" s="120">
        <v>0</v>
      </c>
      <c r="F58" s="120">
        <v>0</v>
      </c>
      <c r="G58" s="120">
        <v>0</v>
      </c>
      <c r="H58" s="120" t="s">
        <v>45</v>
      </c>
    </row>
    <row r="59" spans="1:8" ht="15">
      <c r="A59" s="119" t="s">
        <v>1934</v>
      </c>
      <c r="B59" s="119" t="s">
        <v>1935</v>
      </c>
      <c r="C59" s="120">
        <v>0</v>
      </c>
      <c r="D59" s="120" t="s">
        <v>45</v>
      </c>
      <c r="E59" s="120">
        <v>0</v>
      </c>
      <c r="F59" s="120">
        <v>0</v>
      </c>
      <c r="G59" s="120">
        <v>0</v>
      </c>
      <c r="H59" s="120" t="s">
        <v>45</v>
      </c>
    </row>
    <row r="60" spans="1:8" ht="15">
      <c r="A60" s="119" t="s">
        <v>1936</v>
      </c>
      <c r="B60" s="119" t="s">
        <v>1937</v>
      </c>
      <c r="C60" s="120">
        <v>0</v>
      </c>
      <c r="D60" s="120" t="s">
        <v>45</v>
      </c>
      <c r="E60" s="120">
        <v>0</v>
      </c>
      <c r="F60" s="120">
        <v>0</v>
      </c>
      <c r="G60" s="120">
        <v>0</v>
      </c>
      <c r="H60" s="120" t="s">
        <v>45</v>
      </c>
    </row>
    <row r="61" spans="1:8" ht="15">
      <c r="A61" s="119" t="s">
        <v>1938</v>
      </c>
      <c r="B61" s="119" t="s">
        <v>1939</v>
      </c>
      <c r="C61" s="120">
        <v>0</v>
      </c>
      <c r="D61" s="120" t="s">
        <v>45</v>
      </c>
      <c r="E61" s="120">
        <v>0</v>
      </c>
      <c r="F61" s="120">
        <v>0</v>
      </c>
      <c r="G61" s="120">
        <v>0</v>
      </c>
      <c r="H61" s="120" t="s">
        <v>45</v>
      </c>
    </row>
    <row r="62" spans="1:8" ht="15">
      <c r="A62" s="119" t="s">
        <v>1940</v>
      </c>
      <c r="B62" s="119" t="s">
        <v>1941</v>
      </c>
      <c r="C62" s="120">
        <v>0</v>
      </c>
      <c r="D62" s="120" t="s">
        <v>45</v>
      </c>
      <c r="E62" s="120">
        <v>0</v>
      </c>
      <c r="F62" s="120">
        <v>0</v>
      </c>
      <c r="G62" s="120">
        <v>0</v>
      </c>
      <c r="H62" s="120" t="s">
        <v>45</v>
      </c>
    </row>
    <row r="63" spans="1:8" ht="15">
      <c r="A63" s="119" t="s">
        <v>1942</v>
      </c>
      <c r="B63" s="119" t="s">
        <v>1943</v>
      </c>
      <c r="C63" s="120">
        <v>681.88</v>
      </c>
      <c r="D63" s="120" t="s">
        <v>45</v>
      </c>
      <c r="E63" s="120">
        <v>0</v>
      </c>
      <c r="F63" s="120">
        <v>0</v>
      </c>
      <c r="G63" s="120">
        <v>681.88</v>
      </c>
      <c r="H63" s="120" t="s">
        <v>45</v>
      </c>
    </row>
    <row r="64" spans="1:8" ht="15">
      <c r="A64" s="119" t="s">
        <v>1944</v>
      </c>
      <c r="B64" s="119" t="s">
        <v>1945</v>
      </c>
      <c r="C64" s="120">
        <v>0</v>
      </c>
      <c r="D64" s="120" t="s">
        <v>45</v>
      </c>
      <c r="E64" s="120">
        <v>0</v>
      </c>
      <c r="F64" s="120">
        <v>0</v>
      </c>
      <c r="G64" s="120">
        <v>0</v>
      </c>
      <c r="H64" s="120" t="s">
        <v>45</v>
      </c>
    </row>
    <row r="65" spans="1:8" ht="15">
      <c r="A65" s="119" t="s">
        <v>1946</v>
      </c>
      <c r="B65" s="119" t="s">
        <v>1947</v>
      </c>
      <c r="C65" s="120">
        <v>0</v>
      </c>
      <c r="D65" s="120" t="s">
        <v>45</v>
      </c>
      <c r="E65" s="120">
        <v>0</v>
      </c>
      <c r="F65" s="120">
        <v>0</v>
      </c>
      <c r="G65" s="120">
        <v>0</v>
      </c>
      <c r="H65" s="120" t="s">
        <v>45</v>
      </c>
    </row>
    <row r="66" spans="1:8" ht="15">
      <c r="A66" s="119" t="s">
        <v>1948</v>
      </c>
      <c r="B66" s="119" t="s">
        <v>1949</v>
      </c>
      <c r="C66" s="120">
        <v>0</v>
      </c>
      <c r="D66" s="120" t="s">
        <v>45</v>
      </c>
      <c r="E66" s="120">
        <v>0</v>
      </c>
      <c r="F66" s="120">
        <v>0</v>
      </c>
      <c r="G66" s="120">
        <v>0</v>
      </c>
      <c r="H66" s="120" t="s">
        <v>45</v>
      </c>
    </row>
    <row r="67" spans="1:8" ht="15">
      <c r="A67" s="119" t="s">
        <v>2016</v>
      </c>
      <c r="B67" s="119" t="s">
        <v>2017</v>
      </c>
      <c r="C67" s="120">
        <v>0</v>
      </c>
      <c r="D67" s="120" t="s">
        <v>45</v>
      </c>
      <c r="E67" s="120">
        <v>0</v>
      </c>
      <c r="F67" s="120">
        <v>0</v>
      </c>
      <c r="G67" s="120">
        <v>0</v>
      </c>
      <c r="H67" s="120" t="s">
        <v>45</v>
      </c>
    </row>
    <row r="68" spans="1:8" ht="15">
      <c r="A68" s="119" t="s">
        <v>2020</v>
      </c>
      <c r="B68" s="119" t="s">
        <v>2021</v>
      </c>
      <c r="C68" s="120">
        <v>0</v>
      </c>
      <c r="D68" s="120" t="s">
        <v>45</v>
      </c>
      <c r="E68" s="120">
        <v>0</v>
      </c>
      <c r="F68" s="120">
        <v>0</v>
      </c>
      <c r="G68" s="120">
        <v>0</v>
      </c>
      <c r="H68" s="120" t="s">
        <v>45</v>
      </c>
    </row>
    <row r="69" spans="1:8" ht="15">
      <c r="A69" s="119" t="s">
        <v>2057</v>
      </c>
      <c r="B69" s="119" t="s">
        <v>2058</v>
      </c>
      <c r="C69" s="120">
        <v>3325.83</v>
      </c>
      <c r="D69" s="120" t="s">
        <v>45</v>
      </c>
      <c r="E69" s="120">
        <v>0</v>
      </c>
      <c r="F69" s="120">
        <v>0</v>
      </c>
      <c r="G69" s="120">
        <v>3325.83</v>
      </c>
      <c r="H69" s="120" t="s">
        <v>45</v>
      </c>
    </row>
    <row r="70" spans="1:8" ht="15">
      <c r="A70" s="119" t="s">
        <v>2221</v>
      </c>
      <c r="B70" s="119" t="s">
        <v>2222</v>
      </c>
      <c r="C70" s="120">
        <v>0.11</v>
      </c>
      <c r="D70" s="120" t="s">
        <v>45</v>
      </c>
      <c r="E70" s="120">
        <v>0</v>
      </c>
      <c r="F70" s="120">
        <v>0</v>
      </c>
      <c r="G70" s="120">
        <v>0.11</v>
      </c>
      <c r="H70" s="120" t="s">
        <v>45</v>
      </c>
    </row>
    <row r="71" spans="1:8" ht="15">
      <c r="A71" s="119" t="s">
        <v>158</v>
      </c>
      <c r="B71" s="119" t="s">
        <v>86</v>
      </c>
      <c r="C71" s="120">
        <v>0</v>
      </c>
      <c r="D71" s="120" t="s">
        <v>45</v>
      </c>
      <c r="E71" s="120">
        <v>0</v>
      </c>
      <c r="F71" s="120">
        <v>0</v>
      </c>
      <c r="G71" s="120">
        <v>0</v>
      </c>
      <c r="H71" s="120" t="s">
        <v>45</v>
      </c>
    </row>
    <row r="72" spans="1:8" ht="15">
      <c r="A72" s="119" t="s">
        <v>159</v>
      </c>
      <c r="B72" s="119" t="s">
        <v>160</v>
      </c>
      <c r="C72" s="120">
        <v>0</v>
      </c>
      <c r="D72" s="120" t="s">
        <v>45</v>
      </c>
      <c r="E72" s="120">
        <v>0</v>
      </c>
      <c r="F72" s="120">
        <v>0</v>
      </c>
      <c r="G72" s="120">
        <v>0</v>
      </c>
      <c r="H72" s="120" t="s">
        <v>45</v>
      </c>
    </row>
    <row r="73" spans="1:8" ht="15">
      <c r="A73" s="119" t="s">
        <v>161</v>
      </c>
      <c r="B73" s="119" t="s">
        <v>162</v>
      </c>
      <c r="C73" s="120">
        <v>0</v>
      </c>
      <c r="D73" s="120" t="s">
        <v>45</v>
      </c>
      <c r="E73" s="120">
        <v>0</v>
      </c>
      <c r="F73" s="120">
        <v>0</v>
      </c>
      <c r="G73" s="120">
        <v>0</v>
      </c>
      <c r="H73" s="120" t="s">
        <v>45</v>
      </c>
    </row>
    <row r="74" spans="1:8" ht="15">
      <c r="A74" s="119" t="s">
        <v>163</v>
      </c>
      <c r="B74" s="119" t="s">
        <v>164</v>
      </c>
      <c r="C74" s="120">
        <v>0</v>
      </c>
      <c r="D74" s="120" t="s">
        <v>45</v>
      </c>
      <c r="E74" s="120">
        <v>0</v>
      </c>
      <c r="F74" s="120">
        <v>0</v>
      </c>
      <c r="G74" s="120">
        <v>0</v>
      </c>
      <c r="H74" s="120" t="s">
        <v>45</v>
      </c>
    </row>
    <row r="75" spans="1:8" ht="15">
      <c r="A75" s="119" t="s">
        <v>165</v>
      </c>
      <c r="B75" s="119" t="s">
        <v>166</v>
      </c>
      <c r="C75" s="120">
        <v>0</v>
      </c>
      <c r="D75" s="120" t="s">
        <v>45</v>
      </c>
      <c r="E75" s="120">
        <v>0</v>
      </c>
      <c r="F75" s="120">
        <v>0</v>
      </c>
      <c r="G75" s="120">
        <v>0</v>
      </c>
      <c r="H75" s="120" t="s">
        <v>45</v>
      </c>
    </row>
    <row r="76" spans="1:8" ht="15">
      <c r="A76" s="119" t="s">
        <v>1532</v>
      </c>
      <c r="B76" s="119" t="s">
        <v>1533</v>
      </c>
      <c r="C76" s="120">
        <v>-7109394.93</v>
      </c>
      <c r="D76" s="120" t="s">
        <v>45</v>
      </c>
      <c r="E76" s="120">
        <v>0</v>
      </c>
      <c r="F76" s="120">
        <v>179513.27</v>
      </c>
      <c r="G76" s="120">
        <v>-7288908.2</v>
      </c>
      <c r="H76" s="120" t="s">
        <v>45</v>
      </c>
    </row>
    <row r="77" spans="1:8" ht="15">
      <c r="A77" s="119" t="s">
        <v>167</v>
      </c>
      <c r="B77" s="119" t="s">
        <v>1</v>
      </c>
      <c r="C77" s="120">
        <v>28616.76</v>
      </c>
      <c r="D77" s="120" t="s">
        <v>45</v>
      </c>
      <c r="E77" s="120">
        <v>0</v>
      </c>
      <c r="F77" s="120">
        <v>0</v>
      </c>
      <c r="G77" s="120">
        <v>28616.76</v>
      </c>
      <c r="H77" s="120" t="s">
        <v>45</v>
      </c>
    </row>
    <row r="78" spans="1:8" ht="15">
      <c r="A78" s="119" t="s">
        <v>168</v>
      </c>
      <c r="B78" s="119" t="s">
        <v>169</v>
      </c>
      <c r="C78" s="120">
        <v>739</v>
      </c>
      <c r="D78" s="120" t="s">
        <v>45</v>
      </c>
      <c r="E78" s="120">
        <v>0</v>
      </c>
      <c r="F78" s="120">
        <v>0</v>
      </c>
      <c r="G78" s="120">
        <v>739</v>
      </c>
      <c r="H78" s="120" t="s">
        <v>45</v>
      </c>
    </row>
    <row r="79" spans="1:8" ht="15">
      <c r="A79" s="119" t="s">
        <v>1557</v>
      </c>
      <c r="B79" s="119" t="s">
        <v>170</v>
      </c>
      <c r="C79" s="120">
        <v>990</v>
      </c>
      <c r="D79" s="120" t="s">
        <v>45</v>
      </c>
      <c r="E79" s="120">
        <v>0</v>
      </c>
      <c r="F79" s="120">
        <v>0</v>
      </c>
      <c r="G79" s="120">
        <v>990</v>
      </c>
      <c r="H79" s="120" t="s">
        <v>45</v>
      </c>
    </row>
    <row r="80" spans="1:8" ht="15">
      <c r="A80" s="119" t="s">
        <v>1558</v>
      </c>
      <c r="B80" s="119" t="s">
        <v>171</v>
      </c>
      <c r="C80" s="120">
        <v>0</v>
      </c>
      <c r="D80" s="120" t="s">
        <v>45</v>
      </c>
      <c r="E80" s="120">
        <v>0</v>
      </c>
      <c r="F80" s="120">
        <v>0</v>
      </c>
      <c r="G80" s="120">
        <v>0</v>
      </c>
      <c r="H80" s="120" t="s">
        <v>45</v>
      </c>
    </row>
    <row r="81" spans="1:8" ht="15">
      <c r="A81" s="119" t="s">
        <v>1559</v>
      </c>
      <c r="B81" s="119" t="s">
        <v>172</v>
      </c>
      <c r="C81" s="120">
        <v>0</v>
      </c>
      <c r="D81" s="120" t="s">
        <v>45</v>
      </c>
      <c r="E81" s="120">
        <v>0</v>
      </c>
      <c r="F81" s="120">
        <v>0</v>
      </c>
      <c r="G81" s="120">
        <v>0</v>
      </c>
      <c r="H81" s="120" t="s">
        <v>45</v>
      </c>
    </row>
    <row r="82" spans="1:8" ht="15">
      <c r="A82" s="119" t="s">
        <v>1560</v>
      </c>
      <c r="B82" s="119" t="s">
        <v>173</v>
      </c>
      <c r="C82" s="120">
        <v>3080</v>
      </c>
      <c r="D82" s="120" t="s">
        <v>45</v>
      </c>
      <c r="E82" s="120">
        <v>0</v>
      </c>
      <c r="F82" s="120">
        <v>0</v>
      </c>
      <c r="G82" s="120">
        <v>3080</v>
      </c>
      <c r="H82" s="120" t="s">
        <v>45</v>
      </c>
    </row>
    <row r="83" spans="1:8" ht="15">
      <c r="A83" s="119" t="s">
        <v>1561</v>
      </c>
      <c r="B83" s="119" t="s">
        <v>174</v>
      </c>
      <c r="C83" s="120">
        <v>0.01</v>
      </c>
      <c r="D83" s="120" t="s">
        <v>45</v>
      </c>
      <c r="E83" s="120">
        <v>0</v>
      </c>
      <c r="F83" s="120">
        <v>0</v>
      </c>
      <c r="G83" s="120">
        <v>0.01</v>
      </c>
      <c r="H83" s="120" t="s">
        <v>45</v>
      </c>
    </row>
    <row r="84" spans="1:8" ht="15">
      <c r="A84" s="119" t="s">
        <v>1562</v>
      </c>
      <c r="B84" s="119" t="s">
        <v>175</v>
      </c>
      <c r="C84" s="120">
        <v>1900</v>
      </c>
      <c r="D84" s="120" t="s">
        <v>45</v>
      </c>
      <c r="E84" s="120">
        <v>0</v>
      </c>
      <c r="F84" s="120">
        <v>0</v>
      </c>
      <c r="G84" s="120">
        <v>1900</v>
      </c>
      <c r="H84" s="120" t="s">
        <v>45</v>
      </c>
    </row>
    <row r="85" spans="1:8" ht="15">
      <c r="A85" s="119" t="s">
        <v>1563</v>
      </c>
      <c r="B85" s="119" t="s">
        <v>176</v>
      </c>
      <c r="C85" s="120">
        <v>640</v>
      </c>
      <c r="D85" s="120" t="s">
        <v>45</v>
      </c>
      <c r="E85" s="120">
        <v>0</v>
      </c>
      <c r="F85" s="120">
        <v>0</v>
      </c>
      <c r="G85" s="120">
        <v>640</v>
      </c>
      <c r="H85" s="120" t="s">
        <v>45</v>
      </c>
    </row>
    <row r="86" spans="1:8" ht="15">
      <c r="A86" s="119" t="s">
        <v>1564</v>
      </c>
      <c r="B86" s="119" t="s">
        <v>177</v>
      </c>
      <c r="C86" s="120">
        <v>1500</v>
      </c>
      <c r="D86" s="120" t="s">
        <v>45</v>
      </c>
      <c r="E86" s="120">
        <v>0</v>
      </c>
      <c r="F86" s="120">
        <v>0</v>
      </c>
      <c r="G86" s="120">
        <v>1500</v>
      </c>
      <c r="H86" s="120" t="s">
        <v>45</v>
      </c>
    </row>
    <row r="87" spans="1:8" ht="15">
      <c r="A87" s="119" t="s">
        <v>1565</v>
      </c>
      <c r="B87" s="119" t="s">
        <v>178</v>
      </c>
      <c r="C87" s="120">
        <v>1080</v>
      </c>
      <c r="D87" s="120" t="s">
        <v>45</v>
      </c>
      <c r="E87" s="120">
        <v>0</v>
      </c>
      <c r="F87" s="120">
        <v>0</v>
      </c>
      <c r="G87" s="120">
        <v>1080</v>
      </c>
      <c r="H87" s="120" t="s">
        <v>45</v>
      </c>
    </row>
    <row r="88" spans="1:8" ht="15">
      <c r="A88" s="119" t="s">
        <v>1566</v>
      </c>
      <c r="B88" s="119" t="s">
        <v>179</v>
      </c>
      <c r="C88" s="120">
        <v>440</v>
      </c>
      <c r="D88" s="120" t="s">
        <v>45</v>
      </c>
      <c r="E88" s="120">
        <v>0</v>
      </c>
      <c r="F88" s="120">
        <v>0</v>
      </c>
      <c r="G88" s="120">
        <v>440</v>
      </c>
      <c r="H88" s="120" t="s">
        <v>45</v>
      </c>
    </row>
    <row r="89" spans="1:8" ht="15">
      <c r="A89" s="119" t="s">
        <v>1567</v>
      </c>
      <c r="B89" s="119" t="s">
        <v>180</v>
      </c>
      <c r="C89" s="120">
        <v>1270</v>
      </c>
      <c r="D89" s="120" t="s">
        <v>45</v>
      </c>
      <c r="E89" s="120">
        <v>0</v>
      </c>
      <c r="F89" s="120">
        <v>0</v>
      </c>
      <c r="G89" s="120">
        <v>1270</v>
      </c>
      <c r="H89" s="120" t="s">
        <v>45</v>
      </c>
    </row>
    <row r="90" spans="1:8" ht="15">
      <c r="A90" s="119" t="s">
        <v>1568</v>
      </c>
      <c r="B90" s="119" t="s">
        <v>181</v>
      </c>
      <c r="C90" s="120">
        <v>0</v>
      </c>
      <c r="D90" s="120" t="s">
        <v>45</v>
      </c>
      <c r="E90" s="120">
        <v>0</v>
      </c>
      <c r="F90" s="120">
        <v>0</v>
      </c>
      <c r="G90" s="120">
        <v>0</v>
      </c>
      <c r="H90" s="120" t="s">
        <v>45</v>
      </c>
    </row>
    <row r="91" spans="1:8" ht="15">
      <c r="A91" s="119" t="s">
        <v>1569</v>
      </c>
      <c r="B91" s="119" t="s">
        <v>182</v>
      </c>
      <c r="C91" s="120">
        <v>0</v>
      </c>
      <c r="D91" s="120" t="s">
        <v>45</v>
      </c>
      <c r="E91" s="120">
        <v>0</v>
      </c>
      <c r="F91" s="120">
        <v>0</v>
      </c>
      <c r="G91" s="120">
        <v>0</v>
      </c>
      <c r="H91" s="120" t="s">
        <v>45</v>
      </c>
    </row>
    <row r="92" spans="1:8" ht="15">
      <c r="A92" s="119" t="s">
        <v>1570</v>
      </c>
      <c r="B92" s="119" t="s">
        <v>183</v>
      </c>
      <c r="C92" s="120">
        <v>2189</v>
      </c>
      <c r="D92" s="120" t="s">
        <v>45</v>
      </c>
      <c r="E92" s="120">
        <v>0</v>
      </c>
      <c r="F92" s="120">
        <v>0</v>
      </c>
      <c r="G92" s="120">
        <v>2189</v>
      </c>
      <c r="H92" s="120" t="s">
        <v>45</v>
      </c>
    </row>
    <row r="93" spans="1:8" ht="15">
      <c r="A93" s="119" t="s">
        <v>1571</v>
      </c>
      <c r="B93" s="119" t="s">
        <v>184</v>
      </c>
      <c r="C93" s="120">
        <v>0</v>
      </c>
      <c r="D93" s="120" t="s">
        <v>45</v>
      </c>
      <c r="E93" s="120">
        <v>0</v>
      </c>
      <c r="F93" s="120">
        <v>0</v>
      </c>
      <c r="G93" s="120">
        <v>0</v>
      </c>
      <c r="H93" s="120" t="s">
        <v>45</v>
      </c>
    </row>
    <row r="94" spans="1:8" ht="15">
      <c r="A94" s="119" t="s">
        <v>1572</v>
      </c>
      <c r="B94" s="119" t="s">
        <v>185</v>
      </c>
      <c r="C94" s="120">
        <v>1150</v>
      </c>
      <c r="D94" s="120" t="s">
        <v>45</v>
      </c>
      <c r="E94" s="120">
        <v>0</v>
      </c>
      <c r="F94" s="120">
        <v>0</v>
      </c>
      <c r="G94" s="120">
        <v>1150</v>
      </c>
      <c r="H94" s="120" t="s">
        <v>45</v>
      </c>
    </row>
    <row r="95" spans="1:8" ht="15">
      <c r="A95" s="119" t="s">
        <v>1573</v>
      </c>
      <c r="B95" s="119" t="s">
        <v>186</v>
      </c>
      <c r="C95" s="120">
        <v>1895.67</v>
      </c>
      <c r="D95" s="120" t="s">
        <v>45</v>
      </c>
      <c r="E95" s="120">
        <v>0</v>
      </c>
      <c r="F95" s="120">
        <v>0</v>
      </c>
      <c r="G95" s="120">
        <v>1895.67</v>
      </c>
      <c r="H95" s="120" t="s">
        <v>45</v>
      </c>
    </row>
    <row r="96" spans="1:8" ht="15">
      <c r="A96" s="119" t="s">
        <v>1574</v>
      </c>
      <c r="B96" s="119" t="s">
        <v>187</v>
      </c>
      <c r="C96" s="120">
        <v>0</v>
      </c>
      <c r="D96" s="120" t="s">
        <v>45</v>
      </c>
      <c r="E96" s="120">
        <v>0</v>
      </c>
      <c r="F96" s="120">
        <v>0</v>
      </c>
      <c r="G96" s="120">
        <v>0</v>
      </c>
      <c r="H96" s="120" t="s">
        <v>45</v>
      </c>
    </row>
    <row r="97" spans="1:8" ht="15">
      <c r="A97" s="119" t="s">
        <v>1575</v>
      </c>
      <c r="B97" s="119" t="s">
        <v>188</v>
      </c>
      <c r="C97" s="120">
        <v>2200</v>
      </c>
      <c r="D97" s="120" t="s">
        <v>45</v>
      </c>
      <c r="E97" s="120">
        <v>0</v>
      </c>
      <c r="F97" s="120">
        <v>0</v>
      </c>
      <c r="G97" s="120">
        <v>2200</v>
      </c>
      <c r="H97" s="120" t="s">
        <v>45</v>
      </c>
    </row>
    <row r="98" spans="1:8" ht="15">
      <c r="A98" s="119" t="s">
        <v>1576</v>
      </c>
      <c r="B98" s="119" t="s">
        <v>189</v>
      </c>
      <c r="C98" s="120">
        <v>1314</v>
      </c>
      <c r="D98" s="120" t="s">
        <v>45</v>
      </c>
      <c r="E98" s="120">
        <v>0</v>
      </c>
      <c r="F98" s="120">
        <v>0</v>
      </c>
      <c r="G98" s="120">
        <v>1314</v>
      </c>
      <c r="H98" s="120" t="s">
        <v>45</v>
      </c>
    </row>
    <row r="99" spans="1:8" ht="15">
      <c r="A99" s="119" t="s">
        <v>1577</v>
      </c>
      <c r="B99" s="119" t="s">
        <v>190</v>
      </c>
      <c r="C99" s="120">
        <v>5355</v>
      </c>
      <c r="D99" s="120" t="s">
        <v>45</v>
      </c>
      <c r="E99" s="120">
        <v>0</v>
      </c>
      <c r="F99" s="120">
        <v>0</v>
      </c>
      <c r="G99" s="120">
        <v>5355</v>
      </c>
      <c r="H99" s="120" t="s">
        <v>45</v>
      </c>
    </row>
    <row r="100" spans="1:8" ht="15">
      <c r="A100" s="119" t="s">
        <v>1578</v>
      </c>
      <c r="B100" s="119" t="s">
        <v>191</v>
      </c>
      <c r="C100" s="120">
        <v>0</v>
      </c>
      <c r="D100" s="120" t="s">
        <v>45</v>
      </c>
      <c r="E100" s="120">
        <v>0</v>
      </c>
      <c r="F100" s="120">
        <v>0</v>
      </c>
      <c r="G100" s="120">
        <v>0</v>
      </c>
      <c r="H100" s="120" t="s">
        <v>45</v>
      </c>
    </row>
    <row r="101" spans="1:8" ht="15">
      <c r="A101" s="119" t="s">
        <v>1579</v>
      </c>
      <c r="B101" s="119" t="s">
        <v>192</v>
      </c>
      <c r="C101" s="120">
        <v>9800</v>
      </c>
      <c r="D101" s="120" t="s">
        <v>45</v>
      </c>
      <c r="E101" s="120">
        <v>0</v>
      </c>
      <c r="F101" s="120">
        <v>0</v>
      </c>
      <c r="G101" s="120">
        <v>9800</v>
      </c>
      <c r="H101" s="120" t="s">
        <v>45</v>
      </c>
    </row>
    <row r="102" spans="1:8" ht="15">
      <c r="A102" s="119" t="s">
        <v>1580</v>
      </c>
      <c r="B102" s="119" t="s">
        <v>193</v>
      </c>
      <c r="C102" s="120">
        <v>7736</v>
      </c>
      <c r="D102" s="120" t="s">
        <v>45</v>
      </c>
      <c r="E102" s="120">
        <v>0</v>
      </c>
      <c r="F102" s="120">
        <v>0</v>
      </c>
      <c r="G102" s="120">
        <v>7736</v>
      </c>
      <c r="H102" s="120" t="s">
        <v>45</v>
      </c>
    </row>
    <row r="103" spans="1:8" ht="15">
      <c r="A103" s="119" t="s">
        <v>1581</v>
      </c>
      <c r="B103" s="119" t="s">
        <v>194</v>
      </c>
      <c r="C103" s="120">
        <v>-2</v>
      </c>
      <c r="D103" s="120" t="s">
        <v>45</v>
      </c>
      <c r="E103" s="120">
        <v>0</v>
      </c>
      <c r="F103" s="120">
        <v>0</v>
      </c>
      <c r="G103" s="120">
        <v>-2</v>
      </c>
      <c r="H103" s="120" t="s">
        <v>45</v>
      </c>
    </row>
    <row r="104" spans="1:8" ht="15">
      <c r="A104" s="119" t="s">
        <v>1582</v>
      </c>
      <c r="B104" s="119" t="s">
        <v>195</v>
      </c>
      <c r="C104" s="120">
        <v>0</v>
      </c>
      <c r="D104" s="120" t="s">
        <v>45</v>
      </c>
      <c r="E104" s="120">
        <v>0</v>
      </c>
      <c r="F104" s="120">
        <v>0</v>
      </c>
      <c r="G104" s="120">
        <v>0</v>
      </c>
      <c r="H104" s="120" t="s">
        <v>45</v>
      </c>
    </row>
    <row r="105" spans="1:8" ht="15">
      <c r="A105" s="119" t="s">
        <v>1583</v>
      </c>
      <c r="B105" s="119" t="s">
        <v>196</v>
      </c>
      <c r="C105" s="120">
        <v>3111.5</v>
      </c>
      <c r="D105" s="120" t="s">
        <v>45</v>
      </c>
      <c r="E105" s="120">
        <v>0</v>
      </c>
      <c r="F105" s="120">
        <v>0</v>
      </c>
      <c r="G105" s="120">
        <v>3111.5</v>
      </c>
      <c r="H105" s="120" t="s">
        <v>45</v>
      </c>
    </row>
    <row r="106" spans="1:8" ht="15">
      <c r="A106" s="119" t="s">
        <v>1584</v>
      </c>
      <c r="B106" s="119" t="s">
        <v>197</v>
      </c>
      <c r="C106" s="120">
        <v>0</v>
      </c>
      <c r="D106" s="120" t="s">
        <v>45</v>
      </c>
      <c r="E106" s="120">
        <v>0</v>
      </c>
      <c r="F106" s="120">
        <v>0</v>
      </c>
      <c r="G106" s="120">
        <v>0</v>
      </c>
      <c r="H106" s="120" t="s">
        <v>45</v>
      </c>
    </row>
    <row r="107" spans="1:8" ht="15">
      <c r="A107" s="119" t="s">
        <v>1585</v>
      </c>
      <c r="B107" s="119" t="s">
        <v>198</v>
      </c>
      <c r="C107" s="120">
        <v>0</v>
      </c>
      <c r="D107" s="120" t="s">
        <v>45</v>
      </c>
      <c r="E107" s="120">
        <v>0</v>
      </c>
      <c r="F107" s="120">
        <v>0</v>
      </c>
      <c r="G107" s="120">
        <v>0</v>
      </c>
      <c r="H107" s="120" t="s">
        <v>45</v>
      </c>
    </row>
    <row r="108" spans="1:8" ht="15">
      <c r="A108" s="119" t="s">
        <v>1586</v>
      </c>
      <c r="B108" s="119" t="s">
        <v>199</v>
      </c>
      <c r="C108" s="120">
        <v>6670</v>
      </c>
      <c r="D108" s="120" t="s">
        <v>45</v>
      </c>
      <c r="E108" s="120">
        <v>0</v>
      </c>
      <c r="F108" s="120">
        <v>0</v>
      </c>
      <c r="G108" s="120">
        <v>6670</v>
      </c>
      <c r="H108" s="120" t="s">
        <v>45</v>
      </c>
    </row>
    <row r="109" spans="1:8" ht="15">
      <c r="A109" s="119" t="s">
        <v>1587</v>
      </c>
      <c r="B109" s="119" t="s">
        <v>200</v>
      </c>
      <c r="C109" s="120">
        <v>7670</v>
      </c>
      <c r="D109" s="120" t="s">
        <v>45</v>
      </c>
      <c r="E109" s="120">
        <v>0</v>
      </c>
      <c r="F109" s="120">
        <v>0</v>
      </c>
      <c r="G109" s="120">
        <v>7670</v>
      </c>
      <c r="H109" s="120" t="s">
        <v>45</v>
      </c>
    </row>
    <row r="110" spans="1:8" ht="15">
      <c r="A110" s="119" t="s">
        <v>1588</v>
      </c>
      <c r="B110" s="119" t="s">
        <v>201</v>
      </c>
      <c r="C110" s="120">
        <v>1034</v>
      </c>
      <c r="D110" s="120" t="s">
        <v>45</v>
      </c>
      <c r="E110" s="120">
        <v>0</v>
      </c>
      <c r="F110" s="120">
        <v>0</v>
      </c>
      <c r="G110" s="120">
        <v>1034</v>
      </c>
      <c r="H110" s="120" t="s">
        <v>45</v>
      </c>
    </row>
    <row r="111" spans="1:8" ht="15">
      <c r="A111" s="119" t="s">
        <v>1589</v>
      </c>
      <c r="B111" s="119" t="s">
        <v>202</v>
      </c>
      <c r="C111" s="120">
        <v>1064</v>
      </c>
      <c r="D111" s="120" t="s">
        <v>45</v>
      </c>
      <c r="E111" s="120">
        <v>0</v>
      </c>
      <c r="F111" s="120">
        <v>0</v>
      </c>
      <c r="G111" s="120">
        <v>1064</v>
      </c>
      <c r="H111" s="120" t="s">
        <v>45</v>
      </c>
    </row>
    <row r="112" spans="1:8" ht="15">
      <c r="A112" s="119" t="s">
        <v>1590</v>
      </c>
      <c r="B112" s="119" t="s">
        <v>203</v>
      </c>
      <c r="C112" s="120">
        <v>0</v>
      </c>
      <c r="D112" s="120" t="s">
        <v>45</v>
      </c>
      <c r="E112" s="120">
        <v>0</v>
      </c>
      <c r="F112" s="120">
        <v>0</v>
      </c>
      <c r="G112" s="120">
        <v>0</v>
      </c>
      <c r="H112" s="120" t="s">
        <v>45</v>
      </c>
    </row>
    <row r="113" spans="1:8" ht="15">
      <c r="A113" s="119" t="s">
        <v>1591</v>
      </c>
      <c r="B113" s="119" t="s">
        <v>204</v>
      </c>
      <c r="C113" s="120">
        <v>1030.44</v>
      </c>
      <c r="D113" s="120" t="s">
        <v>45</v>
      </c>
      <c r="E113" s="120">
        <v>0</v>
      </c>
      <c r="F113" s="120">
        <v>0</v>
      </c>
      <c r="G113" s="120">
        <v>1030.44</v>
      </c>
      <c r="H113" s="120" t="s">
        <v>45</v>
      </c>
    </row>
    <row r="114" spans="1:8" ht="15">
      <c r="A114" s="119" t="s">
        <v>1592</v>
      </c>
      <c r="B114" s="119" t="s">
        <v>205</v>
      </c>
      <c r="C114" s="120">
        <v>955.65</v>
      </c>
      <c r="D114" s="120" t="s">
        <v>45</v>
      </c>
      <c r="E114" s="120">
        <v>0</v>
      </c>
      <c r="F114" s="120">
        <v>0</v>
      </c>
      <c r="G114" s="120">
        <v>955.65</v>
      </c>
      <c r="H114" s="120" t="s">
        <v>45</v>
      </c>
    </row>
    <row r="115" spans="1:8" ht="15">
      <c r="A115" s="119" t="s">
        <v>1593</v>
      </c>
      <c r="B115" s="119" t="s">
        <v>206</v>
      </c>
      <c r="C115" s="120">
        <v>904.26</v>
      </c>
      <c r="D115" s="120" t="s">
        <v>45</v>
      </c>
      <c r="E115" s="120">
        <v>0</v>
      </c>
      <c r="F115" s="120">
        <v>0</v>
      </c>
      <c r="G115" s="120">
        <v>904.26</v>
      </c>
      <c r="H115" s="120" t="s">
        <v>45</v>
      </c>
    </row>
    <row r="116" spans="1:8" ht="15">
      <c r="A116" s="119" t="s">
        <v>1594</v>
      </c>
      <c r="B116" s="119" t="s">
        <v>207</v>
      </c>
      <c r="C116" s="120">
        <v>6280.74</v>
      </c>
      <c r="D116" s="120" t="s">
        <v>45</v>
      </c>
      <c r="E116" s="120">
        <v>0</v>
      </c>
      <c r="F116" s="120">
        <v>0</v>
      </c>
      <c r="G116" s="120">
        <v>6280.74</v>
      </c>
      <c r="H116" s="120" t="s">
        <v>45</v>
      </c>
    </row>
    <row r="117" spans="1:8" ht="15">
      <c r="A117" s="119" t="s">
        <v>1595</v>
      </c>
      <c r="B117" s="119" t="s">
        <v>208</v>
      </c>
      <c r="C117" s="120">
        <v>0</v>
      </c>
      <c r="D117" s="120" t="s">
        <v>45</v>
      </c>
      <c r="E117" s="120">
        <v>0</v>
      </c>
      <c r="F117" s="120">
        <v>0</v>
      </c>
      <c r="G117" s="120">
        <v>0</v>
      </c>
      <c r="H117" s="120" t="s">
        <v>45</v>
      </c>
    </row>
    <row r="118" spans="1:8" ht="15">
      <c r="A118" s="119" t="s">
        <v>1596</v>
      </c>
      <c r="B118" s="119" t="s">
        <v>209</v>
      </c>
      <c r="C118" s="120">
        <v>1500</v>
      </c>
      <c r="D118" s="120" t="s">
        <v>45</v>
      </c>
      <c r="E118" s="120">
        <v>0</v>
      </c>
      <c r="F118" s="120">
        <v>0</v>
      </c>
      <c r="G118" s="120">
        <v>1500</v>
      </c>
      <c r="H118" s="120" t="s">
        <v>45</v>
      </c>
    </row>
    <row r="119" spans="1:8" ht="15">
      <c r="A119" s="119" t="s">
        <v>1597</v>
      </c>
      <c r="B119" s="119" t="s">
        <v>210</v>
      </c>
      <c r="C119" s="120">
        <v>2905</v>
      </c>
      <c r="D119" s="120" t="s">
        <v>45</v>
      </c>
      <c r="E119" s="120">
        <v>0</v>
      </c>
      <c r="F119" s="120">
        <v>0</v>
      </c>
      <c r="G119" s="120">
        <v>2905</v>
      </c>
      <c r="H119" s="120" t="s">
        <v>45</v>
      </c>
    </row>
    <row r="120" spans="1:8" ht="15">
      <c r="A120" s="119" t="s">
        <v>1598</v>
      </c>
      <c r="B120" s="119" t="s">
        <v>211</v>
      </c>
      <c r="C120" s="120">
        <v>0</v>
      </c>
      <c r="D120" s="120" t="s">
        <v>45</v>
      </c>
      <c r="E120" s="120">
        <v>0</v>
      </c>
      <c r="F120" s="120">
        <v>0</v>
      </c>
      <c r="G120" s="120">
        <v>0</v>
      </c>
      <c r="H120" s="120" t="s">
        <v>45</v>
      </c>
    </row>
    <row r="121" spans="1:8" ht="15">
      <c r="A121" s="119" t="s">
        <v>1599</v>
      </c>
      <c r="B121" s="119" t="s">
        <v>212</v>
      </c>
      <c r="C121" s="120">
        <v>1913.02</v>
      </c>
      <c r="D121" s="120" t="s">
        <v>45</v>
      </c>
      <c r="E121" s="120">
        <v>0</v>
      </c>
      <c r="F121" s="120">
        <v>0</v>
      </c>
      <c r="G121" s="120">
        <v>1913.02</v>
      </c>
      <c r="H121" s="120" t="s">
        <v>45</v>
      </c>
    </row>
    <row r="122" spans="1:8" ht="15">
      <c r="A122" s="119" t="s">
        <v>1600</v>
      </c>
      <c r="B122" s="119" t="s">
        <v>213</v>
      </c>
      <c r="C122" s="120">
        <v>0</v>
      </c>
      <c r="D122" s="120" t="s">
        <v>45</v>
      </c>
      <c r="E122" s="120">
        <v>0</v>
      </c>
      <c r="F122" s="120">
        <v>0</v>
      </c>
      <c r="G122" s="120">
        <v>0</v>
      </c>
      <c r="H122" s="120" t="s">
        <v>45</v>
      </c>
    </row>
    <row r="123" spans="1:8" ht="15">
      <c r="A123" s="119" t="s">
        <v>1601</v>
      </c>
      <c r="B123" s="119" t="s">
        <v>214</v>
      </c>
      <c r="C123" s="120">
        <v>0</v>
      </c>
      <c r="D123" s="120" t="s">
        <v>45</v>
      </c>
      <c r="E123" s="120">
        <v>0</v>
      </c>
      <c r="F123" s="120">
        <v>0</v>
      </c>
      <c r="G123" s="120">
        <v>0</v>
      </c>
      <c r="H123" s="120" t="s">
        <v>45</v>
      </c>
    </row>
    <row r="124" spans="1:8" ht="15">
      <c r="A124" s="119" t="s">
        <v>1602</v>
      </c>
      <c r="B124" s="119" t="s">
        <v>215</v>
      </c>
      <c r="C124" s="120">
        <v>1788.56</v>
      </c>
      <c r="D124" s="120" t="s">
        <v>45</v>
      </c>
      <c r="E124" s="120">
        <v>0</v>
      </c>
      <c r="F124" s="120">
        <v>0</v>
      </c>
      <c r="G124" s="120">
        <v>1788.56</v>
      </c>
      <c r="H124" s="120" t="s">
        <v>45</v>
      </c>
    </row>
    <row r="125" spans="1:8" ht="15">
      <c r="A125" s="119" t="s">
        <v>1603</v>
      </c>
      <c r="B125" s="119" t="s">
        <v>216</v>
      </c>
      <c r="C125" s="120">
        <v>0</v>
      </c>
      <c r="D125" s="120" t="s">
        <v>45</v>
      </c>
      <c r="E125" s="120">
        <v>0</v>
      </c>
      <c r="F125" s="120">
        <v>0</v>
      </c>
      <c r="G125" s="120">
        <v>0</v>
      </c>
      <c r="H125" s="120" t="s">
        <v>45</v>
      </c>
    </row>
    <row r="126" spans="1:8" ht="15">
      <c r="A126" s="119" t="s">
        <v>1604</v>
      </c>
      <c r="B126" s="119" t="s">
        <v>217</v>
      </c>
      <c r="C126" s="120">
        <v>1464.8</v>
      </c>
      <c r="D126" s="120" t="s">
        <v>45</v>
      </c>
      <c r="E126" s="120">
        <v>0</v>
      </c>
      <c r="F126" s="120">
        <v>0</v>
      </c>
      <c r="G126" s="120">
        <v>1464.8</v>
      </c>
      <c r="H126" s="120" t="s">
        <v>45</v>
      </c>
    </row>
    <row r="127" spans="1:8" ht="15">
      <c r="A127" s="119" t="s">
        <v>1605</v>
      </c>
      <c r="B127" s="119" t="s">
        <v>218</v>
      </c>
      <c r="C127" s="120">
        <v>0</v>
      </c>
      <c r="D127" s="120" t="s">
        <v>45</v>
      </c>
      <c r="E127" s="120">
        <v>0</v>
      </c>
      <c r="F127" s="120">
        <v>0</v>
      </c>
      <c r="G127" s="120">
        <v>0</v>
      </c>
      <c r="H127" s="120" t="s">
        <v>45</v>
      </c>
    </row>
    <row r="128" spans="1:8" ht="15">
      <c r="A128" s="119" t="s">
        <v>1606</v>
      </c>
      <c r="B128" s="119" t="s">
        <v>219</v>
      </c>
      <c r="C128" s="120">
        <v>0</v>
      </c>
      <c r="D128" s="120" t="s">
        <v>45</v>
      </c>
      <c r="E128" s="120">
        <v>0</v>
      </c>
      <c r="F128" s="120">
        <v>0</v>
      </c>
      <c r="G128" s="120">
        <v>0</v>
      </c>
      <c r="H128" s="120" t="s">
        <v>45</v>
      </c>
    </row>
    <row r="129" spans="1:8" ht="15">
      <c r="A129" s="119" t="s">
        <v>1607</v>
      </c>
      <c r="B129" s="119" t="s">
        <v>220</v>
      </c>
      <c r="C129" s="120">
        <v>5245.35</v>
      </c>
      <c r="D129" s="120" t="s">
        <v>45</v>
      </c>
      <c r="E129" s="120">
        <v>0</v>
      </c>
      <c r="F129" s="120">
        <v>0</v>
      </c>
      <c r="G129" s="120">
        <v>5245.35</v>
      </c>
      <c r="H129" s="120" t="s">
        <v>45</v>
      </c>
    </row>
    <row r="130" spans="1:8" ht="15">
      <c r="A130" s="119" t="s">
        <v>1608</v>
      </c>
      <c r="B130" s="119" t="s">
        <v>221</v>
      </c>
      <c r="C130" s="120">
        <v>1545</v>
      </c>
      <c r="D130" s="120" t="s">
        <v>45</v>
      </c>
      <c r="E130" s="120">
        <v>0</v>
      </c>
      <c r="F130" s="120">
        <v>0</v>
      </c>
      <c r="G130" s="120">
        <v>1545</v>
      </c>
      <c r="H130" s="120" t="s">
        <v>45</v>
      </c>
    </row>
    <row r="131" spans="1:8" ht="15">
      <c r="A131" s="119" t="s">
        <v>1609</v>
      </c>
      <c r="B131" s="119" t="s">
        <v>222</v>
      </c>
      <c r="C131" s="120">
        <v>0</v>
      </c>
      <c r="D131" s="120" t="s">
        <v>45</v>
      </c>
      <c r="E131" s="120">
        <v>0</v>
      </c>
      <c r="F131" s="120">
        <v>0</v>
      </c>
      <c r="G131" s="120">
        <v>0</v>
      </c>
      <c r="H131" s="120" t="s">
        <v>45</v>
      </c>
    </row>
    <row r="132" spans="1:8" ht="15">
      <c r="A132" s="119" t="s">
        <v>1610</v>
      </c>
      <c r="B132" s="119" t="s">
        <v>223</v>
      </c>
      <c r="C132" s="120">
        <v>4160</v>
      </c>
      <c r="D132" s="120" t="s">
        <v>45</v>
      </c>
      <c r="E132" s="120">
        <v>0</v>
      </c>
      <c r="F132" s="120">
        <v>0</v>
      </c>
      <c r="G132" s="120">
        <v>4160</v>
      </c>
      <c r="H132" s="120" t="s">
        <v>45</v>
      </c>
    </row>
    <row r="133" spans="1:8" ht="15">
      <c r="A133" s="119" t="s">
        <v>1611</v>
      </c>
      <c r="B133" s="119" t="s">
        <v>224</v>
      </c>
      <c r="C133" s="120">
        <v>6312.1</v>
      </c>
      <c r="D133" s="120" t="s">
        <v>45</v>
      </c>
      <c r="E133" s="120">
        <v>0</v>
      </c>
      <c r="F133" s="120">
        <v>0</v>
      </c>
      <c r="G133" s="120">
        <v>6312.1</v>
      </c>
      <c r="H133" s="120" t="s">
        <v>45</v>
      </c>
    </row>
    <row r="134" spans="1:8" ht="15">
      <c r="A134" s="119" t="s">
        <v>1612</v>
      </c>
      <c r="B134" s="119" t="s">
        <v>225</v>
      </c>
      <c r="C134" s="120">
        <v>4181.15</v>
      </c>
      <c r="D134" s="120" t="s">
        <v>45</v>
      </c>
      <c r="E134" s="120">
        <v>0</v>
      </c>
      <c r="F134" s="120">
        <v>0</v>
      </c>
      <c r="G134" s="120">
        <v>4181.15</v>
      </c>
      <c r="H134" s="120" t="s">
        <v>45</v>
      </c>
    </row>
    <row r="135" spans="1:8" ht="15">
      <c r="A135" s="119" t="s">
        <v>1613</v>
      </c>
      <c r="B135" s="119" t="s">
        <v>226</v>
      </c>
      <c r="C135" s="120">
        <v>9584.6</v>
      </c>
      <c r="D135" s="120" t="s">
        <v>45</v>
      </c>
      <c r="E135" s="120">
        <v>0</v>
      </c>
      <c r="F135" s="120">
        <v>0</v>
      </c>
      <c r="G135" s="120">
        <v>9584.6</v>
      </c>
      <c r="H135" s="120" t="s">
        <v>45</v>
      </c>
    </row>
    <row r="136" spans="1:8" ht="15">
      <c r="A136" s="119" t="s">
        <v>1614</v>
      </c>
      <c r="B136" s="119" t="s">
        <v>227</v>
      </c>
      <c r="C136" s="120">
        <v>885</v>
      </c>
      <c r="D136" s="120" t="s">
        <v>45</v>
      </c>
      <c r="E136" s="120">
        <v>0</v>
      </c>
      <c r="F136" s="120">
        <v>0</v>
      </c>
      <c r="G136" s="120">
        <v>885</v>
      </c>
      <c r="H136" s="120" t="s">
        <v>45</v>
      </c>
    </row>
    <row r="137" spans="1:8" ht="15">
      <c r="A137" s="119" t="s">
        <v>1615</v>
      </c>
      <c r="B137" s="119" t="s">
        <v>228</v>
      </c>
      <c r="C137" s="120">
        <v>11190</v>
      </c>
      <c r="D137" s="120" t="s">
        <v>45</v>
      </c>
      <c r="E137" s="120">
        <v>0</v>
      </c>
      <c r="F137" s="120">
        <v>0</v>
      </c>
      <c r="G137" s="120">
        <v>11190</v>
      </c>
      <c r="H137" s="120" t="s">
        <v>45</v>
      </c>
    </row>
    <row r="138" spans="1:8" ht="15">
      <c r="A138" s="119" t="s">
        <v>1616</v>
      </c>
      <c r="B138" s="119" t="s">
        <v>229</v>
      </c>
      <c r="C138" s="120">
        <v>4760</v>
      </c>
      <c r="D138" s="120" t="s">
        <v>45</v>
      </c>
      <c r="E138" s="120">
        <v>0</v>
      </c>
      <c r="F138" s="120">
        <v>0</v>
      </c>
      <c r="G138" s="120">
        <v>4760</v>
      </c>
      <c r="H138" s="120" t="s">
        <v>45</v>
      </c>
    </row>
    <row r="139" spans="1:8" ht="15">
      <c r="A139" s="119" t="s">
        <v>1617</v>
      </c>
      <c r="B139" s="119" t="s">
        <v>230</v>
      </c>
      <c r="C139" s="120">
        <v>4995</v>
      </c>
      <c r="D139" s="120" t="s">
        <v>45</v>
      </c>
      <c r="E139" s="120">
        <v>0</v>
      </c>
      <c r="F139" s="120">
        <v>0</v>
      </c>
      <c r="G139" s="120">
        <v>4995</v>
      </c>
      <c r="H139" s="120" t="s">
        <v>45</v>
      </c>
    </row>
    <row r="140" spans="1:8" ht="15">
      <c r="A140" s="119" t="s">
        <v>1618</v>
      </c>
      <c r="B140" s="119" t="s">
        <v>231</v>
      </c>
      <c r="C140" s="120">
        <v>2676</v>
      </c>
      <c r="D140" s="120" t="s">
        <v>45</v>
      </c>
      <c r="E140" s="120">
        <v>0</v>
      </c>
      <c r="F140" s="120">
        <v>0</v>
      </c>
      <c r="G140" s="120">
        <v>2676</v>
      </c>
      <c r="H140" s="120" t="s">
        <v>45</v>
      </c>
    </row>
    <row r="141" spans="1:8" ht="15">
      <c r="A141" s="119" t="s">
        <v>1619</v>
      </c>
      <c r="B141" s="119" t="s">
        <v>232</v>
      </c>
      <c r="C141" s="120">
        <v>7380</v>
      </c>
      <c r="D141" s="120" t="s">
        <v>45</v>
      </c>
      <c r="E141" s="120">
        <v>0</v>
      </c>
      <c r="F141" s="120">
        <v>0</v>
      </c>
      <c r="G141" s="120">
        <v>7380</v>
      </c>
      <c r="H141" s="120" t="s">
        <v>45</v>
      </c>
    </row>
    <row r="142" spans="1:8" ht="15">
      <c r="A142" s="119" t="s">
        <v>1620</v>
      </c>
      <c r="B142" s="119" t="s">
        <v>233</v>
      </c>
      <c r="C142" s="120">
        <v>2380</v>
      </c>
      <c r="D142" s="120" t="s">
        <v>45</v>
      </c>
      <c r="E142" s="120">
        <v>0</v>
      </c>
      <c r="F142" s="120">
        <v>0</v>
      </c>
      <c r="G142" s="120">
        <v>2380</v>
      </c>
      <c r="H142" s="120" t="s">
        <v>45</v>
      </c>
    </row>
    <row r="143" spans="1:8" ht="15">
      <c r="A143" s="119" t="s">
        <v>1621</v>
      </c>
      <c r="B143" s="119" t="s">
        <v>234</v>
      </c>
      <c r="C143" s="120">
        <v>906.73</v>
      </c>
      <c r="D143" s="120" t="s">
        <v>45</v>
      </c>
      <c r="E143" s="120">
        <v>0</v>
      </c>
      <c r="F143" s="120">
        <v>0</v>
      </c>
      <c r="G143" s="120">
        <v>906.73</v>
      </c>
      <c r="H143" s="120" t="s">
        <v>45</v>
      </c>
    </row>
    <row r="144" spans="1:8" ht="15">
      <c r="A144" s="119" t="s">
        <v>1622</v>
      </c>
      <c r="B144" s="119" t="s">
        <v>235</v>
      </c>
      <c r="C144" s="120">
        <v>2750</v>
      </c>
      <c r="D144" s="120" t="s">
        <v>45</v>
      </c>
      <c r="E144" s="120">
        <v>0</v>
      </c>
      <c r="F144" s="120">
        <v>0</v>
      </c>
      <c r="G144" s="120">
        <v>2750</v>
      </c>
      <c r="H144" s="120" t="s">
        <v>45</v>
      </c>
    </row>
    <row r="145" spans="1:8" ht="15">
      <c r="A145" s="119" t="s">
        <v>1623</v>
      </c>
      <c r="B145" s="119" t="s">
        <v>236</v>
      </c>
      <c r="C145" s="120">
        <v>3652.17</v>
      </c>
      <c r="D145" s="120" t="s">
        <v>45</v>
      </c>
      <c r="E145" s="120">
        <v>0</v>
      </c>
      <c r="F145" s="120">
        <v>0</v>
      </c>
      <c r="G145" s="120">
        <v>3652.17</v>
      </c>
      <c r="H145" s="120" t="s">
        <v>45</v>
      </c>
    </row>
    <row r="146" spans="1:8" ht="15">
      <c r="A146" s="119" t="s">
        <v>1624</v>
      </c>
      <c r="B146" s="119" t="s">
        <v>237</v>
      </c>
      <c r="C146" s="120">
        <v>0</v>
      </c>
      <c r="D146" s="120" t="s">
        <v>45</v>
      </c>
      <c r="E146" s="120">
        <v>0</v>
      </c>
      <c r="F146" s="120">
        <v>0</v>
      </c>
      <c r="G146" s="120">
        <v>0</v>
      </c>
      <c r="H146" s="120" t="s">
        <v>45</v>
      </c>
    </row>
    <row r="147" spans="1:8" ht="15">
      <c r="A147" s="119" t="s">
        <v>1625</v>
      </c>
      <c r="B147" s="119" t="s">
        <v>238</v>
      </c>
      <c r="C147" s="120">
        <v>0</v>
      </c>
      <c r="D147" s="120" t="s">
        <v>45</v>
      </c>
      <c r="E147" s="120">
        <v>0</v>
      </c>
      <c r="F147" s="120">
        <v>0</v>
      </c>
      <c r="G147" s="120">
        <v>0</v>
      </c>
      <c r="H147" s="120" t="s">
        <v>45</v>
      </c>
    </row>
    <row r="148" spans="1:8" ht="15">
      <c r="A148" s="119" t="s">
        <v>1626</v>
      </c>
      <c r="B148" s="119" t="s">
        <v>239</v>
      </c>
      <c r="C148" s="120">
        <v>3052.26</v>
      </c>
      <c r="D148" s="120" t="s">
        <v>45</v>
      </c>
      <c r="E148" s="120">
        <v>0</v>
      </c>
      <c r="F148" s="120">
        <v>0</v>
      </c>
      <c r="G148" s="120">
        <v>3052.26</v>
      </c>
      <c r="H148" s="120" t="s">
        <v>45</v>
      </c>
    </row>
    <row r="149" spans="1:8" ht="15">
      <c r="A149" s="119" t="s">
        <v>1627</v>
      </c>
      <c r="B149" s="119" t="s">
        <v>240</v>
      </c>
      <c r="C149" s="120">
        <v>4852.2</v>
      </c>
      <c r="D149" s="120" t="s">
        <v>45</v>
      </c>
      <c r="E149" s="120">
        <v>0</v>
      </c>
      <c r="F149" s="120">
        <v>0</v>
      </c>
      <c r="G149" s="120">
        <v>4852.2</v>
      </c>
      <c r="H149" s="120" t="s">
        <v>45</v>
      </c>
    </row>
    <row r="150" spans="1:8" ht="15">
      <c r="A150" s="119" t="s">
        <v>1628</v>
      </c>
      <c r="B150" s="119" t="s">
        <v>241</v>
      </c>
      <c r="C150" s="120">
        <v>19377.79</v>
      </c>
      <c r="D150" s="120" t="s">
        <v>45</v>
      </c>
      <c r="E150" s="120">
        <v>0</v>
      </c>
      <c r="F150" s="120">
        <v>0</v>
      </c>
      <c r="G150" s="120">
        <v>19377.79</v>
      </c>
      <c r="H150" s="120" t="s">
        <v>45</v>
      </c>
    </row>
    <row r="151" spans="1:8" ht="15">
      <c r="A151" s="119" t="s">
        <v>1629</v>
      </c>
      <c r="B151" s="119" t="s">
        <v>242</v>
      </c>
      <c r="C151" s="120">
        <v>3850</v>
      </c>
      <c r="D151" s="120" t="s">
        <v>45</v>
      </c>
      <c r="E151" s="120">
        <v>0</v>
      </c>
      <c r="F151" s="120">
        <v>0</v>
      </c>
      <c r="G151" s="120">
        <v>3850</v>
      </c>
      <c r="H151" s="120" t="s">
        <v>45</v>
      </c>
    </row>
    <row r="152" spans="1:8" ht="15">
      <c r="A152" s="119" t="s">
        <v>1630</v>
      </c>
      <c r="B152" s="119" t="s">
        <v>243</v>
      </c>
      <c r="C152" s="120">
        <v>0</v>
      </c>
      <c r="D152" s="120" t="s">
        <v>45</v>
      </c>
      <c r="E152" s="120">
        <v>0</v>
      </c>
      <c r="F152" s="120">
        <v>0</v>
      </c>
      <c r="G152" s="120">
        <v>0</v>
      </c>
      <c r="H152" s="120" t="s">
        <v>45</v>
      </c>
    </row>
    <row r="153" spans="1:8" ht="15">
      <c r="A153" s="119" t="s">
        <v>1631</v>
      </c>
      <c r="B153" s="119" t="s">
        <v>244</v>
      </c>
      <c r="C153" s="120">
        <v>0</v>
      </c>
      <c r="D153" s="120" t="s">
        <v>45</v>
      </c>
      <c r="E153" s="120">
        <v>0</v>
      </c>
      <c r="F153" s="120">
        <v>0</v>
      </c>
      <c r="G153" s="120">
        <v>0</v>
      </c>
      <c r="H153" s="120" t="s">
        <v>45</v>
      </c>
    </row>
    <row r="154" spans="1:8" ht="15">
      <c r="A154" s="119" t="s">
        <v>1632</v>
      </c>
      <c r="B154" s="119" t="s">
        <v>245</v>
      </c>
      <c r="C154" s="120">
        <v>3380</v>
      </c>
      <c r="D154" s="120" t="s">
        <v>45</v>
      </c>
      <c r="E154" s="120">
        <v>0</v>
      </c>
      <c r="F154" s="120">
        <v>0</v>
      </c>
      <c r="G154" s="120">
        <v>3380</v>
      </c>
      <c r="H154" s="120" t="s">
        <v>45</v>
      </c>
    </row>
    <row r="155" spans="1:8" ht="15">
      <c r="A155" s="119" t="s">
        <v>1633</v>
      </c>
      <c r="B155" s="119" t="s">
        <v>233</v>
      </c>
      <c r="C155" s="120">
        <v>2550</v>
      </c>
      <c r="D155" s="120" t="s">
        <v>45</v>
      </c>
      <c r="E155" s="120">
        <v>0</v>
      </c>
      <c r="F155" s="120">
        <v>0</v>
      </c>
      <c r="G155" s="120">
        <v>2550</v>
      </c>
      <c r="H155" s="120" t="s">
        <v>45</v>
      </c>
    </row>
    <row r="156" spans="1:8" ht="15">
      <c r="A156" s="119" t="s">
        <v>1634</v>
      </c>
      <c r="B156" s="119" t="s">
        <v>233</v>
      </c>
      <c r="C156" s="120">
        <v>2730</v>
      </c>
      <c r="D156" s="120" t="s">
        <v>45</v>
      </c>
      <c r="E156" s="120">
        <v>0</v>
      </c>
      <c r="F156" s="120">
        <v>0</v>
      </c>
      <c r="G156" s="120">
        <v>2730</v>
      </c>
      <c r="H156" s="120" t="s">
        <v>45</v>
      </c>
    </row>
    <row r="157" spans="1:8" ht="15">
      <c r="A157" s="119" t="s">
        <v>1635</v>
      </c>
      <c r="B157" s="119" t="s">
        <v>246</v>
      </c>
      <c r="C157" s="120">
        <v>4000</v>
      </c>
      <c r="D157" s="120" t="s">
        <v>45</v>
      </c>
      <c r="E157" s="120">
        <v>0</v>
      </c>
      <c r="F157" s="120">
        <v>0</v>
      </c>
      <c r="G157" s="120">
        <v>4000</v>
      </c>
      <c r="H157" s="120" t="s">
        <v>45</v>
      </c>
    </row>
    <row r="158" spans="1:8" ht="15">
      <c r="A158" s="119" t="s">
        <v>1636</v>
      </c>
      <c r="B158" s="119" t="s">
        <v>233</v>
      </c>
      <c r="C158" s="120">
        <v>5100</v>
      </c>
      <c r="D158" s="120" t="s">
        <v>45</v>
      </c>
      <c r="E158" s="120">
        <v>0</v>
      </c>
      <c r="F158" s="120">
        <v>0</v>
      </c>
      <c r="G158" s="120">
        <v>5100</v>
      </c>
      <c r="H158" s="120" t="s">
        <v>45</v>
      </c>
    </row>
    <row r="159" spans="1:8" ht="15">
      <c r="A159" s="119" t="s">
        <v>1637</v>
      </c>
      <c r="B159" s="119" t="s">
        <v>233</v>
      </c>
      <c r="C159" s="120">
        <v>2350</v>
      </c>
      <c r="D159" s="120" t="s">
        <v>45</v>
      </c>
      <c r="E159" s="120">
        <v>0</v>
      </c>
      <c r="F159" s="120">
        <v>0</v>
      </c>
      <c r="G159" s="120">
        <v>2350</v>
      </c>
      <c r="H159" s="120" t="s">
        <v>45</v>
      </c>
    </row>
    <row r="160" spans="1:8" ht="15">
      <c r="A160" s="119" t="s">
        <v>1638</v>
      </c>
      <c r="B160" s="119" t="s">
        <v>247</v>
      </c>
      <c r="C160" s="120">
        <v>550</v>
      </c>
      <c r="D160" s="120" t="s">
        <v>45</v>
      </c>
      <c r="E160" s="120">
        <v>0</v>
      </c>
      <c r="F160" s="120">
        <v>0</v>
      </c>
      <c r="G160" s="120">
        <v>550</v>
      </c>
      <c r="H160" s="120" t="s">
        <v>45</v>
      </c>
    </row>
    <row r="161" spans="1:8" ht="15">
      <c r="A161" s="119" t="s">
        <v>1639</v>
      </c>
      <c r="B161" s="119" t="s">
        <v>248</v>
      </c>
      <c r="C161" s="120">
        <v>511.74</v>
      </c>
      <c r="D161" s="120" t="s">
        <v>45</v>
      </c>
      <c r="E161" s="120">
        <v>0</v>
      </c>
      <c r="F161" s="120">
        <v>0</v>
      </c>
      <c r="G161" s="120">
        <v>511.74</v>
      </c>
      <c r="H161" s="120" t="s">
        <v>45</v>
      </c>
    </row>
    <row r="162" spans="1:8" ht="15">
      <c r="A162" s="119" t="s">
        <v>1640</v>
      </c>
      <c r="B162" s="119" t="s">
        <v>249</v>
      </c>
      <c r="C162" s="120">
        <v>0</v>
      </c>
      <c r="D162" s="120" t="s">
        <v>45</v>
      </c>
      <c r="E162" s="120">
        <v>0</v>
      </c>
      <c r="F162" s="120">
        <v>0</v>
      </c>
      <c r="G162" s="120">
        <v>0</v>
      </c>
      <c r="H162" s="120" t="s">
        <v>45</v>
      </c>
    </row>
    <row r="163" spans="1:8" ht="15">
      <c r="A163" s="119" t="s">
        <v>1641</v>
      </c>
      <c r="B163" s="119" t="s">
        <v>250</v>
      </c>
      <c r="C163" s="120">
        <v>0</v>
      </c>
      <c r="D163" s="120" t="s">
        <v>45</v>
      </c>
      <c r="E163" s="120">
        <v>0</v>
      </c>
      <c r="F163" s="120">
        <v>0</v>
      </c>
      <c r="G163" s="120">
        <v>0</v>
      </c>
      <c r="H163" s="120" t="s">
        <v>45</v>
      </c>
    </row>
    <row r="164" spans="1:8" ht="15">
      <c r="A164" s="119" t="s">
        <v>1642</v>
      </c>
      <c r="B164" s="119" t="s">
        <v>251</v>
      </c>
      <c r="C164" s="120">
        <v>0</v>
      </c>
      <c r="D164" s="120" t="s">
        <v>45</v>
      </c>
      <c r="E164" s="120">
        <v>0</v>
      </c>
      <c r="F164" s="120">
        <v>0</v>
      </c>
      <c r="G164" s="120">
        <v>0</v>
      </c>
      <c r="H164" s="120" t="s">
        <v>45</v>
      </c>
    </row>
    <row r="165" spans="1:8" ht="15">
      <c r="A165" s="119" t="s">
        <v>1643</v>
      </c>
      <c r="B165" s="119" t="s">
        <v>252</v>
      </c>
      <c r="C165" s="120">
        <v>0</v>
      </c>
      <c r="D165" s="120" t="s">
        <v>45</v>
      </c>
      <c r="E165" s="120">
        <v>0</v>
      </c>
      <c r="F165" s="120">
        <v>0</v>
      </c>
      <c r="G165" s="120">
        <v>0</v>
      </c>
      <c r="H165" s="120" t="s">
        <v>45</v>
      </c>
    </row>
    <row r="166" spans="1:8" ht="15">
      <c r="A166" s="119" t="s">
        <v>1644</v>
      </c>
      <c r="B166" s="119" t="s">
        <v>253</v>
      </c>
      <c r="C166" s="120">
        <v>2279.68</v>
      </c>
      <c r="D166" s="120" t="s">
        <v>45</v>
      </c>
      <c r="E166" s="120">
        <v>0</v>
      </c>
      <c r="F166" s="120">
        <v>0</v>
      </c>
      <c r="G166" s="120">
        <v>2279.68</v>
      </c>
      <c r="H166" s="120" t="s">
        <v>45</v>
      </c>
    </row>
    <row r="167" spans="1:8" ht="15">
      <c r="A167" s="119" t="s">
        <v>1645</v>
      </c>
      <c r="B167" s="119" t="s">
        <v>254</v>
      </c>
      <c r="C167" s="120">
        <v>0</v>
      </c>
      <c r="D167" s="120" t="s">
        <v>45</v>
      </c>
      <c r="E167" s="120">
        <v>0</v>
      </c>
      <c r="F167" s="120">
        <v>0</v>
      </c>
      <c r="G167" s="120">
        <v>0</v>
      </c>
      <c r="H167" s="120" t="s">
        <v>45</v>
      </c>
    </row>
    <row r="168" spans="1:8" ht="15">
      <c r="A168" s="119" t="s">
        <v>1646</v>
      </c>
      <c r="B168" s="119" t="s">
        <v>255</v>
      </c>
      <c r="C168" s="120">
        <v>860</v>
      </c>
      <c r="D168" s="120" t="s">
        <v>45</v>
      </c>
      <c r="E168" s="120">
        <v>0</v>
      </c>
      <c r="F168" s="120">
        <v>0</v>
      </c>
      <c r="G168" s="120">
        <v>860</v>
      </c>
      <c r="H168" s="120" t="s">
        <v>45</v>
      </c>
    </row>
    <row r="169" spans="1:8" ht="15">
      <c r="A169" s="119" t="s">
        <v>1647</v>
      </c>
      <c r="B169" s="119" t="s">
        <v>256</v>
      </c>
      <c r="C169" s="120">
        <v>495.65</v>
      </c>
      <c r="D169" s="120" t="s">
        <v>45</v>
      </c>
      <c r="E169" s="120">
        <v>0</v>
      </c>
      <c r="F169" s="120">
        <v>0</v>
      </c>
      <c r="G169" s="120">
        <v>495.65</v>
      </c>
      <c r="H169" s="120" t="s">
        <v>45</v>
      </c>
    </row>
    <row r="170" spans="1:8" ht="15">
      <c r="A170" s="119" t="s">
        <v>1648</v>
      </c>
      <c r="B170" s="119" t="s">
        <v>257</v>
      </c>
      <c r="C170" s="120">
        <v>1130.43</v>
      </c>
      <c r="D170" s="120" t="s">
        <v>45</v>
      </c>
      <c r="E170" s="120">
        <v>0</v>
      </c>
      <c r="F170" s="120">
        <v>0</v>
      </c>
      <c r="G170" s="120">
        <v>1130.43</v>
      </c>
      <c r="H170" s="120" t="s">
        <v>45</v>
      </c>
    </row>
    <row r="171" spans="1:8" ht="15">
      <c r="A171" s="119" t="s">
        <v>1649</v>
      </c>
      <c r="B171" s="119" t="s">
        <v>258</v>
      </c>
      <c r="C171" s="120">
        <v>1599.01</v>
      </c>
      <c r="D171" s="120" t="s">
        <v>45</v>
      </c>
      <c r="E171" s="120">
        <v>0</v>
      </c>
      <c r="F171" s="120">
        <v>0</v>
      </c>
      <c r="G171" s="120">
        <v>1599.01</v>
      </c>
      <c r="H171" s="120" t="s">
        <v>45</v>
      </c>
    </row>
    <row r="172" spans="1:8" ht="15">
      <c r="A172" s="119" t="s">
        <v>1650</v>
      </c>
      <c r="B172" s="119" t="s">
        <v>259</v>
      </c>
      <c r="C172" s="120">
        <v>0</v>
      </c>
      <c r="D172" s="120" t="s">
        <v>45</v>
      </c>
      <c r="E172" s="120">
        <v>0</v>
      </c>
      <c r="F172" s="120">
        <v>0</v>
      </c>
      <c r="G172" s="120">
        <v>0</v>
      </c>
      <c r="H172" s="120" t="s">
        <v>45</v>
      </c>
    </row>
    <row r="173" spans="1:8" ht="15">
      <c r="A173" s="119" t="s">
        <v>1651</v>
      </c>
      <c r="B173" s="119" t="s">
        <v>260</v>
      </c>
      <c r="C173" s="120">
        <v>1380</v>
      </c>
      <c r="D173" s="120" t="s">
        <v>45</v>
      </c>
      <c r="E173" s="120">
        <v>0</v>
      </c>
      <c r="F173" s="120">
        <v>0</v>
      </c>
      <c r="G173" s="120">
        <v>1380</v>
      </c>
      <c r="H173" s="120" t="s">
        <v>45</v>
      </c>
    </row>
    <row r="174" spans="1:8" ht="15">
      <c r="A174" s="119" t="s">
        <v>1652</v>
      </c>
      <c r="B174" s="119" t="s">
        <v>261</v>
      </c>
      <c r="C174" s="120">
        <v>0</v>
      </c>
      <c r="D174" s="120" t="s">
        <v>45</v>
      </c>
      <c r="E174" s="120">
        <v>0</v>
      </c>
      <c r="F174" s="120">
        <v>0</v>
      </c>
      <c r="G174" s="120">
        <v>0</v>
      </c>
      <c r="H174" s="120" t="s">
        <v>45</v>
      </c>
    </row>
    <row r="175" spans="1:8" ht="15">
      <c r="A175" s="119" t="s">
        <v>1653</v>
      </c>
      <c r="B175" s="119" t="s">
        <v>262</v>
      </c>
      <c r="C175" s="120">
        <v>1930.19</v>
      </c>
      <c r="D175" s="120" t="s">
        <v>45</v>
      </c>
      <c r="E175" s="120">
        <v>0</v>
      </c>
      <c r="F175" s="120">
        <v>0</v>
      </c>
      <c r="G175" s="120">
        <v>1930.19</v>
      </c>
      <c r="H175" s="120" t="s">
        <v>45</v>
      </c>
    </row>
    <row r="176" spans="1:8" ht="15">
      <c r="A176" s="119" t="s">
        <v>1654</v>
      </c>
      <c r="B176" s="119" t="s">
        <v>262</v>
      </c>
      <c r="C176" s="120">
        <v>1930.19</v>
      </c>
      <c r="D176" s="120" t="s">
        <v>45</v>
      </c>
      <c r="E176" s="120">
        <v>0</v>
      </c>
      <c r="F176" s="120">
        <v>0</v>
      </c>
      <c r="G176" s="120">
        <v>1930.19</v>
      </c>
      <c r="H176" s="120" t="s">
        <v>45</v>
      </c>
    </row>
    <row r="177" spans="1:8" ht="15">
      <c r="A177" s="119" t="s">
        <v>1655</v>
      </c>
      <c r="B177" s="119" t="s">
        <v>262</v>
      </c>
      <c r="C177" s="120">
        <v>1930.19</v>
      </c>
      <c r="D177" s="120" t="s">
        <v>45</v>
      </c>
      <c r="E177" s="120">
        <v>0</v>
      </c>
      <c r="F177" s="120">
        <v>0</v>
      </c>
      <c r="G177" s="120">
        <v>1930.19</v>
      </c>
      <c r="H177" s="120" t="s">
        <v>45</v>
      </c>
    </row>
    <row r="178" spans="1:8" ht="15">
      <c r="A178" s="119" t="s">
        <v>1656</v>
      </c>
      <c r="B178" s="119" t="s">
        <v>262</v>
      </c>
      <c r="C178" s="120">
        <v>1930.19</v>
      </c>
      <c r="D178" s="120" t="s">
        <v>45</v>
      </c>
      <c r="E178" s="120">
        <v>0</v>
      </c>
      <c r="F178" s="120">
        <v>0</v>
      </c>
      <c r="G178" s="120">
        <v>1930.19</v>
      </c>
      <c r="H178" s="120" t="s">
        <v>45</v>
      </c>
    </row>
    <row r="179" spans="1:8" ht="15">
      <c r="A179" s="119" t="s">
        <v>1657</v>
      </c>
      <c r="B179" s="119" t="s">
        <v>262</v>
      </c>
      <c r="C179" s="120">
        <v>1930.19</v>
      </c>
      <c r="D179" s="120" t="s">
        <v>45</v>
      </c>
      <c r="E179" s="120">
        <v>0</v>
      </c>
      <c r="F179" s="120">
        <v>0</v>
      </c>
      <c r="G179" s="120">
        <v>1930.19</v>
      </c>
      <c r="H179" s="120" t="s">
        <v>45</v>
      </c>
    </row>
    <row r="180" spans="1:8" ht="15">
      <c r="A180" s="119" t="s">
        <v>1658</v>
      </c>
      <c r="B180" s="119" t="s">
        <v>263</v>
      </c>
      <c r="C180" s="120">
        <v>1026.48</v>
      </c>
      <c r="D180" s="120" t="s">
        <v>45</v>
      </c>
      <c r="E180" s="120">
        <v>0</v>
      </c>
      <c r="F180" s="120">
        <v>0</v>
      </c>
      <c r="G180" s="120">
        <v>1026.48</v>
      </c>
      <c r="H180" s="120" t="s">
        <v>45</v>
      </c>
    </row>
    <row r="181" spans="1:8" ht="15">
      <c r="A181" s="119" t="s">
        <v>1659</v>
      </c>
      <c r="B181" s="119" t="s">
        <v>263</v>
      </c>
      <c r="C181" s="120">
        <v>1026.48</v>
      </c>
      <c r="D181" s="120" t="s">
        <v>45</v>
      </c>
      <c r="E181" s="120">
        <v>0</v>
      </c>
      <c r="F181" s="120">
        <v>0</v>
      </c>
      <c r="G181" s="120">
        <v>1026.48</v>
      </c>
      <c r="H181" s="120" t="s">
        <v>45</v>
      </c>
    </row>
    <row r="182" spans="1:8" ht="15">
      <c r="A182" s="119" t="s">
        <v>1660</v>
      </c>
      <c r="B182" s="119" t="s">
        <v>263</v>
      </c>
      <c r="C182" s="120">
        <v>1026.48</v>
      </c>
      <c r="D182" s="120" t="s">
        <v>45</v>
      </c>
      <c r="E182" s="120">
        <v>0</v>
      </c>
      <c r="F182" s="120">
        <v>0</v>
      </c>
      <c r="G182" s="120">
        <v>1026.48</v>
      </c>
      <c r="H182" s="120" t="s">
        <v>45</v>
      </c>
    </row>
    <row r="183" spans="1:8" ht="15">
      <c r="A183" s="119" t="s">
        <v>1661</v>
      </c>
      <c r="B183" s="119" t="s">
        <v>264</v>
      </c>
      <c r="C183" s="120">
        <v>3997</v>
      </c>
      <c r="D183" s="120" t="s">
        <v>45</v>
      </c>
      <c r="E183" s="120">
        <v>0</v>
      </c>
      <c r="F183" s="120">
        <v>0</v>
      </c>
      <c r="G183" s="120">
        <v>3997</v>
      </c>
      <c r="H183" s="120" t="s">
        <v>45</v>
      </c>
    </row>
    <row r="184" spans="1:8" ht="15">
      <c r="A184" s="119" t="s">
        <v>1662</v>
      </c>
      <c r="B184" s="119" t="s">
        <v>265</v>
      </c>
      <c r="C184" s="120">
        <v>3220</v>
      </c>
      <c r="D184" s="120" t="s">
        <v>45</v>
      </c>
      <c r="E184" s="120">
        <v>0</v>
      </c>
      <c r="F184" s="120">
        <v>0</v>
      </c>
      <c r="G184" s="120">
        <v>3220</v>
      </c>
      <c r="H184" s="120" t="s">
        <v>45</v>
      </c>
    </row>
    <row r="185" spans="1:8" ht="15">
      <c r="A185" s="119" t="s">
        <v>1663</v>
      </c>
      <c r="B185" s="119" t="s">
        <v>266</v>
      </c>
      <c r="C185" s="120">
        <v>0</v>
      </c>
      <c r="D185" s="120" t="s">
        <v>45</v>
      </c>
      <c r="E185" s="120">
        <v>0</v>
      </c>
      <c r="F185" s="120">
        <v>0</v>
      </c>
      <c r="G185" s="120">
        <v>0</v>
      </c>
      <c r="H185" s="120" t="s">
        <v>45</v>
      </c>
    </row>
    <row r="186" spans="1:8" ht="15">
      <c r="A186" s="119" t="s">
        <v>1664</v>
      </c>
      <c r="B186" s="119" t="s">
        <v>267</v>
      </c>
      <c r="C186" s="120">
        <v>6900</v>
      </c>
      <c r="D186" s="120" t="s">
        <v>45</v>
      </c>
      <c r="E186" s="120">
        <v>0</v>
      </c>
      <c r="F186" s="120">
        <v>0</v>
      </c>
      <c r="G186" s="120">
        <v>6900</v>
      </c>
      <c r="H186" s="120" t="s">
        <v>45</v>
      </c>
    </row>
    <row r="187" spans="1:8" ht="15">
      <c r="A187" s="119" t="s">
        <v>1665</v>
      </c>
      <c r="B187" s="119" t="s">
        <v>268</v>
      </c>
      <c r="C187" s="120">
        <v>2662.25</v>
      </c>
      <c r="D187" s="120" t="s">
        <v>45</v>
      </c>
      <c r="E187" s="120">
        <v>0</v>
      </c>
      <c r="F187" s="120">
        <v>0</v>
      </c>
      <c r="G187" s="120">
        <v>2662.25</v>
      </c>
      <c r="H187" s="120" t="s">
        <v>45</v>
      </c>
    </row>
    <row r="188" spans="1:8" ht="15">
      <c r="A188" s="119" t="s">
        <v>1666</v>
      </c>
      <c r="B188" s="119" t="s">
        <v>269</v>
      </c>
      <c r="C188" s="120">
        <v>3301.24</v>
      </c>
      <c r="D188" s="120" t="s">
        <v>45</v>
      </c>
      <c r="E188" s="120">
        <v>0</v>
      </c>
      <c r="F188" s="120">
        <v>0</v>
      </c>
      <c r="G188" s="120">
        <v>3301.24</v>
      </c>
      <c r="H188" s="120" t="s">
        <v>45</v>
      </c>
    </row>
    <row r="189" spans="1:8" ht="15">
      <c r="A189" s="119" t="s">
        <v>1667</v>
      </c>
      <c r="B189" s="119" t="s">
        <v>270</v>
      </c>
      <c r="C189" s="120">
        <v>6940</v>
      </c>
      <c r="D189" s="120" t="s">
        <v>45</v>
      </c>
      <c r="E189" s="120">
        <v>0</v>
      </c>
      <c r="F189" s="120">
        <v>0</v>
      </c>
      <c r="G189" s="120">
        <v>6940</v>
      </c>
      <c r="H189" s="120" t="s">
        <v>45</v>
      </c>
    </row>
    <row r="190" spans="1:8" ht="15">
      <c r="A190" s="119" t="s">
        <v>1668</v>
      </c>
      <c r="B190" s="119" t="s">
        <v>271</v>
      </c>
      <c r="C190" s="120">
        <v>8586.3</v>
      </c>
      <c r="D190" s="120" t="s">
        <v>45</v>
      </c>
      <c r="E190" s="120">
        <v>0</v>
      </c>
      <c r="F190" s="120">
        <v>0</v>
      </c>
      <c r="G190" s="120">
        <v>8586.3</v>
      </c>
      <c r="H190" s="120" t="s">
        <v>45</v>
      </c>
    </row>
    <row r="191" spans="1:8" ht="15">
      <c r="A191" s="119" t="s">
        <v>1669</v>
      </c>
      <c r="B191" s="119" t="s">
        <v>272</v>
      </c>
      <c r="C191" s="120">
        <v>11836.38</v>
      </c>
      <c r="D191" s="120" t="s">
        <v>45</v>
      </c>
      <c r="E191" s="120">
        <v>0</v>
      </c>
      <c r="F191" s="120">
        <v>0</v>
      </c>
      <c r="G191" s="120">
        <v>11836.38</v>
      </c>
      <c r="H191" s="120" t="s">
        <v>45</v>
      </c>
    </row>
    <row r="192" spans="1:8" ht="15">
      <c r="A192" s="119" t="s">
        <v>1670</v>
      </c>
      <c r="B192" s="119" t="s">
        <v>273</v>
      </c>
      <c r="C192" s="120">
        <v>4599</v>
      </c>
      <c r="D192" s="120" t="s">
        <v>45</v>
      </c>
      <c r="E192" s="120">
        <v>0</v>
      </c>
      <c r="F192" s="120">
        <v>0</v>
      </c>
      <c r="G192" s="120">
        <v>4599</v>
      </c>
      <c r="H192" s="120" t="s">
        <v>45</v>
      </c>
    </row>
    <row r="193" spans="1:8" ht="15">
      <c r="A193" s="119" t="s">
        <v>1671</v>
      </c>
      <c r="B193" s="119" t="s">
        <v>274</v>
      </c>
      <c r="C193" s="120">
        <v>3401.7</v>
      </c>
      <c r="D193" s="120" t="s">
        <v>45</v>
      </c>
      <c r="E193" s="120">
        <v>0</v>
      </c>
      <c r="F193" s="120">
        <v>0</v>
      </c>
      <c r="G193" s="120">
        <v>3401.7</v>
      </c>
      <c r="H193" s="120" t="s">
        <v>45</v>
      </c>
    </row>
    <row r="194" spans="1:8" ht="15">
      <c r="A194" s="119" t="s">
        <v>1672</v>
      </c>
      <c r="B194" s="119" t="s">
        <v>275</v>
      </c>
      <c r="C194" s="120">
        <v>540</v>
      </c>
      <c r="D194" s="120" t="s">
        <v>45</v>
      </c>
      <c r="E194" s="120">
        <v>0</v>
      </c>
      <c r="F194" s="120">
        <v>0</v>
      </c>
      <c r="G194" s="120">
        <v>540</v>
      </c>
      <c r="H194" s="120" t="s">
        <v>45</v>
      </c>
    </row>
    <row r="195" spans="1:8" ht="15">
      <c r="A195" s="119" t="s">
        <v>1673</v>
      </c>
      <c r="B195" s="119" t="s">
        <v>1394</v>
      </c>
      <c r="C195" s="120">
        <v>62933.97</v>
      </c>
      <c r="D195" s="120" t="s">
        <v>45</v>
      </c>
      <c r="E195" s="120">
        <v>0</v>
      </c>
      <c r="F195" s="120">
        <v>0</v>
      </c>
      <c r="G195" s="120">
        <v>62933.97</v>
      </c>
      <c r="H195" s="120" t="s">
        <v>45</v>
      </c>
    </row>
    <row r="196" spans="1:8" ht="15">
      <c r="A196" s="119" t="s">
        <v>1674</v>
      </c>
      <c r="B196" s="119" t="s">
        <v>1418</v>
      </c>
      <c r="C196" s="120">
        <v>7688.9</v>
      </c>
      <c r="D196" s="120" t="s">
        <v>45</v>
      </c>
      <c r="E196" s="120">
        <v>0</v>
      </c>
      <c r="F196" s="120">
        <v>0</v>
      </c>
      <c r="G196" s="120">
        <v>7688.9</v>
      </c>
      <c r="H196" s="120" t="s">
        <v>45</v>
      </c>
    </row>
    <row r="197" spans="1:8" ht="15">
      <c r="A197" s="119" t="s">
        <v>1675</v>
      </c>
      <c r="B197" s="119" t="s">
        <v>1486</v>
      </c>
      <c r="C197" s="120">
        <v>8165</v>
      </c>
      <c r="D197" s="120" t="s">
        <v>45</v>
      </c>
      <c r="E197" s="120">
        <v>0</v>
      </c>
      <c r="F197" s="120">
        <v>0</v>
      </c>
      <c r="G197" s="120">
        <v>8165</v>
      </c>
      <c r="H197" s="120" t="s">
        <v>45</v>
      </c>
    </row>
    <row r="198" spans="1:8" ht="15">
      <c r="A198" s="119" t="s">
        <v>1676</v>
      </c>
      <c r="B198" s="119" t="s">
        <v>1534</v>
      </c>
      <c r="C198" s="120">
        <v>13000</v>
      </c>
      <c r="D198" s="120" t="s">
        <v>45</v>
      </c>
      <c r="E198" s="120">
        <v>0</v>
      </c>
      <c r="F198" s="120">
        <v>0</v>
      </c>
      <c r="G198" s="120">
        <v>13000</v>
      </c>
      <c r="H198" s="120" t="s">
        <v>45</v>
      </c>
    </row>
    <row r="199" spans="1:8" ht="15">
      <c r="A199" s="119" t="s">
        <v>1677</v>
      </c>
      <c r="B199" s="119" t="s">
        <v>1535</v>
      </c>
      <c r="C199" s="120">
        <v>13140.12</v>
      </c>
      <c r="D199" s="120" t="s">
        <v>45</v>
      </c>
      <c r="E199" s="120">
        <v>0</v>
      </c>
      <c r="F199" s="120">
        <v>0</v>
      </c>
      <c r="G199" s="120">
        <v>13140.12</v>
      </c>
      <c r="H199" s="120" t="s">
        <v>45</v>
      </c>
    </row>
    <row r="200" spans="1:8" ht="15">
      <c r="A200" s="119" t="s">
        <v>1831</v>
      </c>
      <c r="B200" s="119" t="s">
        <v>1832</v>
      </c>
      <c r="C200" s="120">
        <v>5104</v>
      </c>
      <c r="D200" s="120" t="s">
        <v>45</v>
      </c>
      <c r="E200" s="120">
        <v>0</v>
      </c>
      <c r="F200" s="120">
        <v>0</v>
      </c>
      <c r="G200" s="120">
        <v>5104</v>
      </c>
      <c r="H200" s="120" t="s">
        <v>45</v>
      </c>
    </row>
    <row r="201" spans="1:8" ht="15">
      <c r="A201" s="119" t="s">
        <v>1833</v>
      </c>
      <c r="B201" s="119" t="s">
        <v>1834</v>
      </c>
      <c r="C201" s="120">
        <v>3384</v>
      </c>
      <c r="D201" s="120" t="s">
        <v>45</v>
      </c>
      <c r="E201" s="120">
        <v>0</v>
      </c>
      <c r="F201" s="120">
        <v>0</v>
      </c>
      <c r="G201" s="120">
        <v>3384</v>
      </c>
      <c r="H201" s="120" t="s">
        <v>45</v>
      </c>
    </row>
    <row r="202" spans="1:8" ht="15">
      <c r="A202" s="119" t="s">
        <v>1835</v>
      </c>
      <c r="B202" s="119" t="s">
        <v>1836</v>
      </c>
      <c r="C202" s="120">
        <v>3422</v>
      </c>
      <c r="D202" s="120" t="s">
        <v>45</v>
      </c>
      <c r="E202" s="120">
        <v>0</v>
      </c>
      <c r="F202" s="120">
        <v>0</v>
      </c>
      <c r="G202" s="120">
        <v>3422</v>
      </c>
      <c r="H202" s="120" t="s">
        <v>45</v>
      </c>
    </row>
    <row r="203" spans="1:8" ht="15">
      <c r="A203" s="119" t="s">
        <v>1837</v>
      </c>
      <c r="B203" s="119" t="s">
        <v>1838</v>
      </c>
      <c r="C203" s="120">
        <v>5336</v>
      </c>
      <c r="D203" s="120" t="s">
        <v>45</v>
      </c>
      <c r="E203" s="120">
        <v>0</v>
      </c>
      <c r="F203" s="120">
        <v>0</v>
      </c>
      <c r="G203" s="120">
        <v>5336</v>
      </c>
      <c r="H203" s="120" t="s">
        <v>45</v>
      </c>
    </row>
    <row r="204" spans="1:8" ht="15">
      <c r="A204" s="119" t="s">
        <v>1839</v>
      </c>
      <c r="B204" s="119" t="s">
        <v>1840</v>
      </c>
      <c r="C204" s="120">
        <v>13900</v>
      </c>
      <c r="D204" s="120" t="s">
        <v>45</v>
      </c>
      <c r="E204" s="120">
        <v>0</v>
      </c>
      <c r="F204" s="120">
        <v>0</v>
      </c>
      <c r="G204" s="120">
        <v>13900</v>
      </c>
      <c r="H204" s="120" t="s">
        <v>45</v>
      </c>
    </row>
    <row r="205" spans="1:8" ht="15">
      <c r="A205" s="119" t="s">
        <v>1841</v>
      </c>
      <c r="B205" s="119" t="s">
        <v>1842</v>
      </c>
      <c r="C205" s="120">
        <v>10211.97</v>
      </c>
      <c r="D205" s="120" t="s">
        <v>45</v>
      </c>
      <c r="E205" s="120">
        <v>0</v>
      </c>
      <c r="F205" s="120">
        <v>0</v>
      </c>
      <c r="G205" s="120">
        <v>10211.97</v>
      </c>
      <c r="H205" s="120" t="s">
        <v>45</v>
      </c>
    </row>
    <row r="206" spans="1:8" ht="15">
      <c r="A206" s="119" t="s">
        <v>1950</v>
      </c>
      <c r="B206" s="119" t="s">
        <v>1951</v>
      </c>
      <c r="C206" s="120">
        <v>13920</v>
      </c>
      <c r="D206" s="120" t="s">
        <v>45</v>
      </c>
      <c r="E206" s="120">
        <v>0</v>
      </c>
      <c r="F206" s="120">
        <v>0</v>
      </c>
      <c r="G206" s="120">
        <v>13920</v>
      </c>
      <c r="H206" s="120" t="s">
        <v>45</v>
      </c>
    </row>
    <row r="207" spans="1:8" ht="15">
      <c r="A207" s="119" t="s">
        <v>1952</v>
      </c>
      <c r="B207" s="119" t="s">
        <v>1953</v>
      </c>
      <c r="C207" s="120">
        <v>13340</v>
      </c>
      <c r="D207" s="120" t="s">
        <v>45</v>
      </c>
      <c r="E207" s="120">
        <v>0</v>
      </c>
      <c r="F207" s="120">
        <v>0</v>
      </c>
      <c r="G207" s="120">
        <v>13340</v>
      </c>
      <c r="H207" s="120" t="s">
        <v>45</v>
      </c>
    </row>
    <row r="208" spans="1:8" ht="15">
      <c r="A208" s="119" t="s">
        <v>2014</v>
      </c>
      <c r="B208" s="119" t="s">
        <v>2015</v>
      </c>
      <c r="C208" s="120">
        <v>4292</v>
      </c>
      <c r="D208" s="120" t="s">
        <v>45</v>
      </c>
      <c r="E208" s="120">
        <v>0</v>
      </c>
      <c r="F208" s="120">
        <v>0</v>
      </c>
      <c r="G208" s="120">
        <v>4292</v>
      </c>
      <c r="H208" s="120" t="s">
        <v>45</v>
      </c>
    </row>
    <row r="209" spans="1:8" ht="15">
      <c r="A209" s="119" t="s">
        <v>2183</v>
      </c>
      <c r="B209" s="119" t="s">
        <v>2184</v>
      </c>
      <c r="C209" s="120">
        <v>13200</v>
      </c>
      <c r="D209" s="120" t="s">
        <v>45</v>
      </c>
      <c r="E209" s="120">
        <v>0</v>
      </c>
      <c r="F209" s="120">
        <v>0</v>
      </c>
      <c r="G209" s="120">
        <v>13200</v>
      </c>
      <c r="H209" s="120" t="s">
        <v>45</v>
      </c>
    </row>
    <row r="210" spans="1:8" ht="15">
      <c r="A210" s="119" t="s">
        <v>2199</v>
      </c>
      <c r="B210" s="119" t="s">
        <v>2200</v>
      </c>
      <c r="C210" s="120">
        <v>37848</v>
      </c>
      <c r="D210" s="120" t="s">
        <v>45</v>
      </c>
      <c r="E210" s="120">
        <v>0</v>
      </c>
      <c r="F210" s="120">
        <v>0</v>
      </c>
      <c r="G210" s="120">
        <v>37848</v>
      </c>
      <c r="H210" s="120" t="s">
        <v>45</v>
      </c>
    </row>
    <row r="211" spans="1:8" ht="15">
      <c r="A211" s="119" t="s">
        <v>2281</v>
      </c>
      <c r="B211" s="119" t="s">
        <v>2282</v>
      </c>
      <c r="C211" s="120">
        <v>53911</v>
      </c>
      <c r="D211" s="120" t="s">
        <v>45</v>
      </c>
      <c r="E211" s="120">
        <v>0</v>
      </c>
      <c r="F211" s="120">
        <v>0</v>
      </c>
      <c r="G211" s="120">
        <v>53911</v>
      </c>
      <c r="H211" s="120" t="s">
        <v>45</v>
      </c>
    </row>
    <row r="212" spans="1:8" ht="15">
      <c r="A212" s="119" t="s">
        <v>1678</v>
      </c>
      <c r="B212" s="119" t="s">
        <v>276</v>
      </c>
      <c r="C212" s="120" t="s">
        <v>45</v>
      </c>
      <c r="D212" s="120">
        <v>376702.57</v>
      </c>
      <c r="E212" s="120">
        <v>0</v>
      </c>
      <c r="F212" s="120">
        <v>2659.29</v>
      </c>
      <c r="G212" s="120" t="s">
        <v>45</v>
      </c>
      <c r="H212" s="120">
        <v>379361.86</v>
      </c>
    </row>
    <row r="213" spans="1:8" ht="15">
      <c r="A213" s="119" t="s">
        <v>1679</v>
      </c>
      <c r="B213" s="119" t="s">
        <v>277</v>
      </c>
      <c r="C213" s="120" t="s">
        <v>45</v>
      </c>
      <c r="D213" s="120">
        <v>376702.57</v>
      </c>
      <c r="E213" s="120">
        <v>0</v>
      </c>
      <c r="F213" s="120">
        <v>2659.29</v>
      </c>
      <c r="G213" s="120" t="s">
        <v>45</v>
      </c>
      <c r="H213" s="120">
        <v>379361.86</v>
      </c>
    </row>
    <row r="214" spans="1:8" ht="15">
      <c r="A214" s="119" t="s">
        <v>278</v>
      </c>
      <c r="B214" s="119" t="s">
        <v>104</v>
      </c>
      <c r="C214" s="120">
        <v>2462322.55</v>
      </c>
      <c r="D214" s="120" t="s">
        <v>45</v>
      </c>
      <c r="E214" s="120">
        <v>0</v>
      </c>
      <c r="F214" s="120">
        <v>0</v>
      </c>
      <c r="G214" s="120">
        <v>2462322.55</v>
      </c>
      <c r="H214" s="120" t="s">
        <v>45</v>
      </c>
    </row>
    <row r="215" spans="1:8" ht="15">
      <c r="A215" s="119" t="s">
        <v>279</v>
      </c>
      <c r="B215" s="119" t="s">
        <v>280</v>
      </c>
      <c r="C215" s="120">
        <v>6757.5</v>
      </c>
      <c r="D215" s="120" t="s">
        <v>45</v>
      </c>
      <c r="E215" s="120">
        <v>0</v>
      </c>
      <c r="F215" s="120">
        <v>0</v>
      </c>
      <c r="G215" s="120">
        <v>6757.5</v>
      </c>
      <c r="H215" s="120" t="s">
        <v>45</v>
      </c>
    </row>
    <row r="216" spans="1:8" ht="15">
      <c r="A216" s="119" t="s">
        <v>281</v>
      </c>
      <c r="B216" s="119" t="s">
        <v>282</v>
      </c>
      <c r="C216" s="120">
        <v>0</v>
      </c>
      <c r="D216" s="120" t="s">
        <v>45</v>
      </c>
      <c r="E216" s="120">
        <v>0</v>
      </c>
      <c r="F216" s="120">
        <v>0</v>
      </c>
      <c r="G216" s="120">
        <v>0</v>
      </c>
      <c r="H216" s="120" t="s">
        <v>45</v>
      </c>
    </row>
    <row r="217" spans="1:8" ht="15">
      <c r="A217" s="119" t="s">
        <v>283</v>
      </c>
      <c r="B217" s="119" t="s">
        <v>284</v>
      </c>
      <c r="C217" s="120">
        <v>1300</v>
      </c>
      <c r="D217" s="120" t="s">
        <v>45</v>
      </c>
      <c r="E217" s="120">
        <v>0</v>
      </c>
      <c r="F217" s="120">
        <v>0</v>
      </c>
      <c r="G217" s="120">
        <v>1300</v>
      </c>
      <c r="H217" s="120" t="s">
        <v>45</v>
      </c>
    </row>
    <row r="218" spans="1:8" ht="15">
      <c r="A218" s="119" t="s">
        <v>285</v>
      </c>
      <c r="B218" s="119" t="s">
        <v>286</v>
      </c>
      <c r="C218" s="120">
        <v>0</v>
      </c>
      <c r="D218" s="120" t="s">
        <v>45</v>
      </c>
      <c r="E218" s="120">
        <v>0</v>
      </c>
      <c r="F218" s="120">
        <v>0</v>
      </c>
      <c r="G218" s="120">
        <v>0</v>
      </c>
      <c r="H218" s="120" t="s">
        <v>45</v>
      </c>
    </row>
    <row r="219" spans="1:8" ht="15">
      <c r="A219" s="119" t="s">
        <v>287</v>
      </c>
      <c r="B219" s="119" t="s">
        <v>288</v>
      </c>
      <c r="C219" s="120">
        <v>0</v>
      </c>
      <c r="D219" s="120" t="s">
        <v>45</v>
      </c>
      <c r="E219" s="120">
        <v>0</v>
      </c>
      <c r="F219" s="120">
        <v>0</v>
      </c>
      <c r="G219" s="120">
        <v>0</v>
      </c>
      <c r="H219" s="120" t="s">
        <v>45</v>
      </c>
    </row>
    <row r="220" spans="1:8" ht="15">
      <c r="A220" s="119" t="s">
        <v>289</v>
      </c>
      <c r="B220" s="119" t="s">
        <v>290</v>
      </c>
      <c r="C220" s="120">
        <v>6400</v>
      </c>
      <c r="D220" s="120" t="s">
        <v>45</v>
      </c>
      <c r="E220" s="120">
        <v>0</v>
      </c>
      <c r="F220" s="120">
        <v>0</v>
      </c>
      <c r="G220" s="120">
        <v>6400</v>
      </c>
      <c r="H220" s="120" t="s">
        <v>45</v>
      </c>
    </row>
    <row r="221" spans="1:8" ht="15">
      <c r="A221" s="119" t="s">
        <v>291</v>
      </c>
      <c r="B221" s="119" t="s">
        <v>292</v>
      </c>
      <c r="C221" s="120">
        <v>0</v>
      </c>
      <c r="D221" s="120" t="s">
        <v>45</v>
      </c>
      <c r="E221" s="120">
        <v>0</v>
      </c>
      <c r="F221" s="120">
        <v>0</v>
      </c>
      <c r="G221" s="120">
        <v>0</v>
      </c>
      <c r="H221" s="120" t="s">
        <v>45</v>
      </c>
    </row>
    <row r="222" spans="1:8" ht="15">
      <c r="A222" s="119" t="s">
        <v>293</v>
      </c>
      <c r="B222" s="119" t="s">
        <v>294</v>
      </c>
      <c r="C222" s="120">
        <v>0</v>
      </c>
      <c r="D222" s="120" t="s">
        <v>45</v>
      </c>
      <c r="E222" s="120">
        <v>0</v>
      </c>
      <c r="F222" s="120">
        <v>0</v>
      </c>
      <c r="G222" s="120">
        <v>0</v>
      </c>
      <c r="H222" s="120" t="s">
        <v>45</v>
      </c>
    </row>
    <row r="223" spans="1:8" ht="15">
      <c r="A223" s="119" t="s">
        <v>295</v>
      </c>
      <c r="B223" s="119" t="s">
        <v>296</v>
      </c>
      <c r="C223" s="120">
        <v>8484.77</v>
      </c>
      <c r="D223" s="120" t="s">
        <v>45</v>
      </c>
      <c r="E223" s="120">
        <v>0</v>
      </c>
      <c r="F223" s="120">
        <v>0</v>
      </c>
      <c r="G223" s="120">
        <v>8484.77</v>
      </c>
      <c r="H223" s="120" t="s">
        <v>45</v>
      </c>
    </row>
    <row r="224" spans="1:8" ht="15">
      <c r="A224" s="119" t="s">
        <v>297</v>
      </c>
      <c r="B224" s="119" t="s">
        <v>298</v>
      </c>
      <c r="C224" s="120">
        <v>11900</v>
      </c>
      <c r="D224" s="120" t="s">
        <v>45</v>
      </c>
      <c r="E224" s="120">
        <v>0</v>
      </c>
      <c r="F224" s="120">
        <v>0</v>
      </c>
      <c r="G224" s="120">
        <v>11900</v>
      </c>
      <c r="H224" s="120" t="s">
        <v>45</v>
      </c>
    </row>
    <row r="225" spans="1:8" ht="15">
      <c r="A225" s="119" t="s">
        <v>299</v>
      </c>
      <c r="B225" s="119" t="s">
        <v>300</v>
      </c>
      <c r="C225" s="120">
        <v>8755.65</v>
      </c>
      <c r="D225" s="120" t="s">
        <v>45</v>
      </c>
      <c r="E225" s="120">
        <v>0</v>
      </c>
      <c r="F225" s="120">
        <v>0</v>
      </c>
      <c r="G225" s="120">
        <v>8755.65</v>
      </c>
      <c r="H225" s="120" t="s">
        <v>45</v>
      </c>
    </row>
    <row r="226" spans="1:8" ht="15">
      <c r="A226" s="119" t="s">
        <v>301</v>
      </c>
      <c r="B226" s="119" t="s">
        <v>302</v>
      </c>
      <c r="C226" s="120">
        <v>45000</v>
      </c>
      <c r="D226" s="120" t="s">
        <v>45</v>
      </c>
      <c r="E226" s="120">
        <v>0</v>
      </c>
      <c r="F226" s="120">
        <v>0</v>
      </c>
      <c r="G226" s="120">
        <v>45000</v>
      </c>
      <c r="H226" s="120" t="s">
        <v>45</v>
      </c>
    </row>
    <row r="227" spans="1:8" ht="15">
      <c r="A227" s="119" t="s">
        <v>303</v>
      </c>
      <c r="B227" s="119" t="s">
        <v>304</v>
      </c>
      <c r="C227" s="120">
        <v>5230</v>
      </c>
      <c r="D227" s="120" t="s">
        <v>45</v>
      </c>
      <c r="E227" s="120">
        <v>0</v>
      </c>
      <c r="F227" s="120">
        <v>0</v>
      </c>
      <c r="G227" s="120">
        <v>5230</v>
      </c>
      <c r="H227" s="120" t="s">
        <v>45</v>
      </c>
    </row>
    <row r="228" spans="1:8" ht="15">
      <c r="A228" s="119" t="s">
        <v>305</v>
      </c>
      <c r="B228" s="119" t="s">
        <v>306</v>
      </c>
      <c r="C228" s="120">
        <v>0</v>
      </c>
      <c r="D228" s="120" t="s">
        <v>45</v>
      </c>
      <c r="E228" s="120">
        <v>0</v>
      </c>
      <c r="F228" s="120">
        <v>0</v>
      </c>
      <c r="G228" s="120">
        <v>0</v>
      </c>
      <c r="H228" s="120" t="s">
        <v>45</v>
      </c>
    </row>
    <row r="229" spans="1:8" ht="15">
      <c r="A229" s="119" t="s">
        <v>307</v>
      </c>
      <c r="B229" s="119" t="s">
        <v>308</v>
      </c>
      <c r="C229" s="120">
        <v>15482.95</v>
      </c>
      <c r="D229" s="120" t="s">
        <v>45</v>
      </c>
      <c r="E229" s="120">
        <v>0</v>
      </c>
      <c r="F229" s="120">
        <v>0</v>
      </c>
      <c r="G229" s="120">
        <v>15482.95</v>
      </c>
      <c r="H229" s="120" t="s">
        <v>45</v>
      </c>
    </row>
    <row r="230" spans="1:8" ht="15">
      <c r="A230" s="119" t="s">
        <v>309</v>
      </c>
      <c r="B230" s="119" t="s">
        <v>310</v>
      </c>
      <c r="C230" s="120">
        <v>0</v>
      </c>
      <c r="D230" s="120" t="s">
        <v>45</v>
      </c>
      <c r="E230" s="120">
        <v>0</v>
      </c>
      <c r="F230" s="120">
        <v>0</v>
      </c>
      <c r="G230" s="120">
        <v>0</v>
      </c>
      <c r="H230" s="120" t="s">
        <v>45</v>
      </c>
    </row>
    <row r="231" spans="1:8" ht="15">
      <c r="A231" s="119" t="s">
        <v>311</v>
      </c>
      <c r="B231" s="119" t="s">
        <v>312</v>
      </c>
      <c r="C231" s="120">
        <v>2134.78</v>
      </c>
      <c r="D231" s="120" t="s">
        <v>45</v>
      </c>
      <c r="E231" s="120">
        <v>0</v>
      </c>
      <c r="F231" s="120">
        <v>0</v>
      </c>
      <c r="G231" s="120">
        <v>2134.78</v>
      </c>
      <c r="H231" s="120" t="s">
        <v>45</v>
      </c>
    </row>
    <row r="232" spans="1:8" ht="15">
      <c r="A232" s="119" t="s">
        <v>313</v>
      </c>
      <c r="B232" s="119" t="s">
        <v>314</v>
      </c>
      <c r="C232" s="120">
        <v>0</v>
      </c>
      <c r="D232" s="120" t="s">
        <v>45</v>
      </c>
      <c r="E232" s="120">
        <v>0</v>
      </c>
      <c r="F232" s="120">
        <v>0</v>
      </c>
      <c r="G232" s="120">
        <v>0</v>
      </c>
      <c r="H232" s="120" t="s">
        <v>45</v>
      </c>
    </row>
    <row r="233" spans="1:8" ht="15">
      <c r="A233" s="119" t="s">
        <v>315</v>
      </c>
      <c r="B233" s="119" t="s">
        <v>316</v>
      </c>
      <c r="C233" s="120">
        <v>2100</v>
      </c>
      <c r="D233" s="120" t="s">
        <v>45</v>
      </c>
      <c r="E233" s="120">
        <v>0</v>
      </c>
      <c r="F233" s="120">
        <v>0</v>
      </c>
      <c r="G233" s="120">
        <v>2100</v>
      </c>
      <c r="H233" s="120" t="s">
        <v>45</v>
      </c>
    </row>
    <row r="234" spans="1:8" ht="15">
      <c r="A234" s="119" t="s">
        <v>317</v>
      </c>
      <c r="B234" s="119" t="s">
        <v>318</v>
      </c>
      <c r="C234" s="120">
        <v>0</v>
      </c>
      <c r="D234" s="120" t="s">
        <v>45</v>
      </c>
      <c r="E234" s="120">
        <v>0</v>
      </c>
      <c r="F234" s="120">
        <v>0</v>
      </c>
      <c r="G234" s="120">
        <v>0</v>
      </c>
      <c r="H234" s="120" t="s">
        <v>45</v>
      </c>
    </row>
    <row r="235" spans="1:8" ht="15">
      <c r="A235" s="119" t="s">
        <v>319</v>
      </c>
      <c r="B235" s="119" t="s">
        <v>320</v>
      </c>
      <c r="C235" s="120">
        <v>2608.7</v>
      </c>
      <c r="D235" s="120" t="s">
        <v>45</v>
      </c>
      <c r="E235" s="120">
        <v>0</v>
      </c>
      <c r="F235" s="120">
        <v>0</v>
      </c>
      <c r="G235" s="120">
        <v>2608.7</v>
      </c>
      <c r="H235" s="120" t="s">
        <v>45</v>
      </c>
    </row>
    <row r="236" spans="1:8" ht="15">
      <c r="A236" s="119" t="s">
        <v>321</v>
      </c>
      <c r="B236" s="119" t="s">
        <v>322</v>
      </c>
      <c r="C236" s="120">
        <v>7337.4</v>
      </c>
      <c r="D236" s="120" t="s">
        <v>45</v>
      </c>
      <c r="E236" s="120">
        <v>0</v>
      </c>
      <c r="F236" s="120">
        <v>0</v>
      </c>
      <c r="G236" s="120">
        <v>7337.4</v>
      </c>
      <c r="H236" s="120" t="s">
        <v>45</v>
      </c>
    </row>
    <row r="237" spans="1:8" ht="15">
      <c r="A237" s="119" t="s">
        <v>323</v>
      </c>
      <c r="B237" s="119" t="s">
        <v>324</v>
      </c>
      <c r="C237" s="120">
        <v>8890</v>
      </c>
      <c r="D237" s="120" t="s">
        <v>45</v>
      </c>
      <c r="E237" s="120">
        <v>0</v>
      </c>
      <c r="F237" s="120">
        <v>0</v>
      </c>
      <c r="G237" s="120">
        <v>8890</v>
      </c>
      <c r="H237" s="120" t="s">
        <v>45</v>
      </c>
    </row>
    <row r="238" spans="1:8" ht="15">
      <c r="A238" s="119" t="s">
        <v>325</v>
      </c>
      <c r="B238" s="119" t="s">
        <v>326</v>
      </c>
      <c r="C238" s="120">
        <v>23260.87</v>
      </c>
      <c r="D238" s="120" t="s">
        <v>45</v>
      </c>
      <c r="E238" s="120">
        <v>0</v>
      </c>
      <c r="F238" s="120">
        <v>0</v>
      </c>
      <c r="G238" s="120">
        <v>23260.87</v>
      </c>
      <c r="H238" s="120" t="s">
        <v>45</v>
      </c>
    </row>
    <row r="239" spans="1:8" ht="15">
      <c r="A239" s="119" t="s">
        <v>327</v>
      </c>
      <c r="B239" s="119" t="s">
        <v>328</v>
      </c>
      <c r="C239" s="120">
        <v>27909</v>
      </c>
      <c r="D239" s="120" t="s">
        <v>45</v>
      </c>
      <c r="E239" s="120">
        <v>0</v>
      </c>
      <c r="F239" s="120">
        <v>0</v>
      </c>
      <c r="G239" s="120">
        <v>27909</v>
      </c>
      <c r="H239" s="120" t="s">
        <v>45</v>
      </c>
    </row>
    <row r="240" spans="1:8" ht="15">
      <c r="A240" s="119" t="s">
        <v>329</v>
      </c>
      <c r="B240" s="119" t="s">
        <v>330</v>
      </c>
      <c r="C240" s="120">
        <v>0</v>
      </c>
      <c r="D240" s="120" t="s">
        <v>45</v>
      </c>
      <c r="E240" s="120">
        <v>0</v>
      </c>
      <c r="F240" s="120">
        <v>0</v>
      </c>
      <c r="G240" s="120">
        <v>0</v>
      </c>
      <c r="H240" s="120" t="s">
        <v>45</v>
      </c>
    </row>
    <row r="241" spans="1:8" ht="15">
      <c r="A241" s="119" t="s">
        <v>331</v>
      </c>
      <c r="B241" s="119" t="s">
        <v>332</v>
      </c>
      <c r="C241" s="120">
        <v>0</v>
      </c>
      <c r="D241" s="120" t="s">
        <v>45</v>
      </c>
      <c r="E241" s="120">
        <v>0</v>
      </c>
      <c r="F241" s="120">
        <v>0</v>
      </c>
      <c r="G241" s="120">
        <v>0</v>
      </c>
      <c r="H241" s="120" t="s">
        <v>45</v>
      </c>
    </row>
    <row r="242" spans="1:8" ht="15">
      <c r="A242" s="119" t="s">
        <v>333</v>
      </c>
      <c r="B242" s="119" t="s">
        <v>332</v>
      </c>
      <c r="C242" s="120">
        <v>0</v>
      </c>
      <c r="D242" s="120" t="s">
        <v>45</v>
      </c>
      <c r="E242" s="120">
        <v>0</v>
      </c>
      <c r="F242" s="120">
        <v>0</v>
      </c>
      <c r="G242" s="120">
        <v>0</v>
      </c>
      <c r="H242" s="120" t="s">
        <v>45</v>
      </c>
    </row>
    <row r="243" spans="1:8" ht="15">
      <c r="A243" s="119" t="s">
        <v>334</v>
      </c>
      <c r="B243" s="119" t="s">
        <v>335</v>
      </c>
      <c r="C243" s="120">
        <v>1181.35</v>
      </c>
      <c r="D243" s="120" t="s">
        <v>45</v>
      </c>
      <c r="E243" s="120">
        <v>0</v>
      </c>
      <c r="F243" s="120">
        <v>0</v>
      </c>
      <c r="G243" s="120">
        <v>1181.35</v>
      </c>
      <c r="H243" s="120" t="s">
        <v>45</v>
      </c>
    </row>
    <row r="244" spans="1:8" ht="15">
      <c r="A244" s="119" t="s">
        <v>336</v>
      </c>
      <c r="B244" s="119" t="s">
        <v>337</v>
      </c>
      <c r="C244" s="120">
        <v>4800</v>
      </c>
      <c r="D244" s="120" t="s">
        <v>45</v>
      </c>
      <c r="E244" s="120">
        <v>0</v>
      </c>
      <c r="F244" s="120">
        <v>0</v>
      </c>
      <c r="G244" s="120">
        <v>4800</v>
      </c>
      <c r="H244" s="120" t="s">
        <v>45</v>
      </c>
    </row>
    <row r="245" spans="1:8" ht="15">
      <c r="A245" s="119" t="s">
        <v>338</v>
      </c>
      <c r="B245" s="119" t="s">
        <v>339</v>
      </c>
      <c r="C245" s="120">
        <v>0</v>
      </c>
      <c r="D245" s="120" t="s">
        <v>45</v>
      </c>
      <c r="E245" s="120">
        <v>0</v>
      </c>
      <c r="F245" s="120">
        <v>0</v>
      </c>
      <c r="G245" s="120">
        <v>0</v>
      </c>
      <c r="H245" s="120" t="s">
        <v>45</v>
      </c>
    </row>
    <row r="246" spans="1:8" ht="15">
      <c r="A246" s="119" t="s">
        <v>340</v>
      </c>
      <c r="B246" s="119" t="s">
        <v>339</v>
      </c>
      <c r="C246" s="120">
        <v>0</v>
      </c>
      <c r="D246" s="120" t="s">
        <v>45</v>
      </c>
      <c r="E246" s="120">
        <v>0</v>
      </c>
      <c r="F246" s="120">
        <v>0</v>
      </c>
      <c r="G246" s="120">
        <v>0</v>
      </c>
      <c r="H246" s="120" t="s">
        <v>45</v>
      </c>
    </row>
    <row r="247" spans="1:8" ht="15">
      <c r="A247" s="119" t="s">
        <v>341</v>
      </c>
      <c r="B247" s="119" t="s">
        <v>342</v>
      </c>
      <c r="C247" s="120">
        <v>160700</v>
      </c>
      <c r="D247" s="120" t="s">
        <v>45</v>
      </c>
      <c r="E247" s="120">
        <v>0</v>
      </c>
      <c r="F247" s="120">
        <v>0</v>
      </c>
      <c r="G247" s="120">
        <v>160700</v>
      </c>
      <c r="H247" s="120" t="s">
        <v>45</v>
      </c>
    </row>
    <row r="248" spans="1:8" ht="15">
      <c r="A248" s="119" t="s">
        <v>343</v>
      </c>
      <c r="B248" s="119" t="s">
        <v>344</v>
      </c>
      <c r="C248" s="120">
        <v>10500</v>
      </c>
      <c r="D248" s="120" t="s">
        <v>45</v>
      </c>
      <c r="E248" s="120">
        <v>0</v>
      </c>
      <c r="F248" s="120">
        <v>0</v>
      </c>
      <c r="G248" s="120">
        <v>10500</v>
      </c>
      <c r="H248" s="120" t="s">
        <v>45</v>
      </c>
    </row>
    <row r="249" spans="1:8" ht="15">
      <c r="A249" s="119" t="s">
        <v>345</v>
      </c>
      <c r="B249" s="119" t="s">
        <v>346</v>
      </c>
      <c r="C249" s="120">
        <v>23000</v>
      </c>
      <c r="D249" s="120" t="s">
        <v>45</v>
      </c>
      <c r="E249" s="120">
        <v>0</v>
      </c>
      <c r="F249" s="120">
        <v>0</v>
      </c>
      <c r="G249" s="120">
        <v>23000</v>
      </c>
      <c r="H249" s="120" t="s">
        <v>45</v>
      </c>
    </row>
    <row r="250" spans="1:8" ht="15">
      <c r="A250" s="119" t="s">
        <v>347</v>
      </c>
      <c r="B250" s="119" t="s">
        <v>348</v>
      </c>
      <c r="C250" s="120">
        <v>0</v>
      </c>
      <c r="D250" s="120" t="s">
        <v>45</v>
      </c>
      <c r="E250" s="120">
        <v>0</v>
      </c>
      <c r="F250" s="120">
        <v>0</v>
      </c>
      <c r="G250" s="120">
        <v>0</v>
      </c>
      <c r="H250" s="120" t="s">
        <v>45</v>
      </c>
    </row>
    <row r="251" spans="1:8" ht="15">
      <c r="A251" s="119" t="s">
        <v>1680</v>
      </c>
      <c r="B251" s="119" t="s">
        <v>349</v>
      </c>
      <c r="C251" s="120">
        <v>1698.18</v>
      </c>
      <c r="D251" s="120" t="s">
        <v>45</v>
      </c>
      <c r="E251" s="120">
        <v>0</v>
      </c>
      <c r="F251" s="120">
        <v>0</v>
      </c>
      <c r="G251" s="120">
        <v>1698.18</v>
      </c>
      <c r="H251" s="120" t="s">
        <v>45</v>
      </c>
    </row>
    <row r="252" spans="1:8" ht="15">
      <c r="A252" s="119" t="s">
        <v>1681</v>
      </c>
      <c r="B252" s="119" t="s">
        <v>350</v>
      </c>
      <c r="C252" s="120">
        <v>1495</v>
      </c>
      <c r="D252" s="120" t="s">
        <v>45</v>
      </c>
      <c r="E252" s="120">
        <v>0</v>
      </c>
      <c r="F252" s="120">
        <v>0</v>
      </c>
      <c r="G252" s="120">
        <v>1495</v>
      </c>
      <c r="H252" s="120" t="s">
        <v>45</v>
      </c>
    </row>
    <row r="253" spans="1:8" ht="15">
      <c r="A253" s="119" t="s">
        <v>1682</v>
      </c>
      <c r="B253" s="119" t="s">
        <v>351</v>
      </c>
      <c r="C253" s="120">
        <v>0</v>
      </c>
      <c r="D253" s="120" t="s">
        <v>45</v>
      </c>
      <c r="E253" s="120">
        <v>0</v>
      </c>
      <c r="F253" s="120">
        <v>0</v>
      </c>
      <c r="G253" s="120">
        <v>0</v>
      </c>
      <c r="H253" s="120" t="s">
        <v>45</v>
      </c>
    </row>
    <row r="254" spans="1:8" ht="15">
      <c r="A254" s="119" t="s">
        <v>1683</v>
      </c>
      <c r="B254" s="119" t="s">
        <v>352</v>
      </c>
      <c r="C254" s="120">
        <v>0</v>
      </c>
      <c r="D254" s="120" t="s">
        <v>45</v>
      </c>
      <c r="E254" s="120">
        <v>0</v>
      </c>
      <c r="F254" s="120">
        <v>0</v>
      </c>
      <c r="G254" s="120">
        <v>0</v>
      </c>
      <c r="H254" s="120" t="s">
        <v>45</v>
      </c>
    </row>
    <row r="255" spans="1:8" ht="15">
      <c r="A255" s="119" t="s">
        <v>1684</v>
      </c>
      <c r="B255" s="119" t="s">
        <v>352</v>
      </c>
      <c r="C255" s="120">
        <v>0</v>
      </c>
      <c r="D255" s="120" t="s">
        <v>45</v>
      </c>
      <c r="E255" s="120">
        <v>0</v>
      </c>
      <c r="F255" s="120">
        <v>0</v>
      </c>
      <c r="G255" s="120">
        <v>0</v>
      </c>
      <c r="H255" s="120" t="s">
        <v>45</v>
      </c>
    </row>
    <row r="256" spans="1:8" ht="15">
      <c r="A256" s="119" t="s">
        <v>1685</v>
      </c>
      <c r="B256" s="119" t="s">
        <v>352</v>
      </c>
      <c r="C256" s="120">
        <v>0</v>
      </c>
      <c r="D256" s="120" t="s">
        <v>45</v>
      </c>
      <c r="E256" s="120">
        <v>0</v>
      </c>
      <c r="F256" s="120">
        <v>0</v>
      </c>
      <c r="G256" s="120">
        <v>0</v>
      </c>
      <c r="H256" s="120" t="s">
        <v>45</v>
      </c>
    </row>
    <row r="257" spans="1:8" ht="15">
      <c r="A257" s="119" t="s">
        <v>1686</v>
      </c>
      <c r="B257" s="119" t="s">
        <v>352</v>
      </c>
      <c r="C257" s="120">
        <v>5129.99</v>
      </c>
      <c r="D257" s="120" t="s">
        <v>45</v>
      </c>
      <c r="E257" s="120">
        <v>0</v>
      </c>
      <c r="F257" s="120">
        <v>0</v>
      </c>
      <c r="G257" s="120">
        <v>5129.99</v>
      </c>
      <c r="H257" s="120" t="s">
        <v>45</v>
      </c>
    </row>
    <row r="258" spans="1:8" ht="15">
      <c r="A258" s="119" t="s">
        <v>1687</v>
      </c>
      <c r="B258" s="119" t="s">
        <v>352</v>
      </c>
      <c r="C258" s="120">
        <v>5129.99</v>
      </c>
      <c r="D258" s="120" t="s">
        <v>45</v>
      </c>
      <c r="E258" s="120">
        <v>0</v>
      </c>
      <c r="F258" s="120">
        <v>0</v>
      </c>
      <c r="G258" s="120">
        <v>5129.99</v>
      </c>
      <c r="H258" s="120" t="s">
        <v>45</v>
      </c>
    </row>
    <row r="259" spans="1:8" ht="15">
      <c r="A259" s="119" t="s">
        <v>1688</v>
      </c>
      <c r="B259" s="119" t="s">
        <v>353</v>
      </c>
      <c r="C259" s="120">
        <v>1329.99</v>
      </c>
      <c r="D259" s="120" t="s">
        <v>45</v>
      </c>
      <c r="E259" s="120">
        <v>0</v>
      </c>
      <c r="F259" s="120">
        <v>0</v>
      </c>
      <c r="G259" s="120">
        <v>1329.99</v>
      </c>
      <c r="H259" s="120" t="s">
        <v>45</v>
      </c>
    </row>
    <row r="260" spans="1:8" ht="15">
      <c r="A260" s="119" t="s">
        <v>1689</v>
      </c>
      <c r="B260" s="119" t="s">
        <v>354</v>
      </c>
      <c r="C260" s="120">
        <v>1725</v>
      </c>
      <c r="D260" s="120" t="s">
        <v>45</v>
      </c>
      <c r="E260" s="120">
        <v>0</v>
      </c>
      <c r="F260" s="120">
        <v>0</v>
      </c>
      <c r="G260" s="120">
        <v>1725</v>
      </c>
      <c r="H260" s="120" t="s">
        <v>45</v>
      </c>
    </row>
    <row r="261" spans="1:8" ht="15">
      <c r="A261" s="119" t="s">
        <v>1690</v>
      </c>
      <c r="B261" s="119" t="s">
        <v>355</v>
      </c>
      <c r="C261" s="120">
        <v>1800</v>
      </c>
      <c r="D261" s="120" t="s">
        <v>45</v>
      </c>
      <c r="E261" s="120">
        <v>0</v>
      </c>
      <c r="F261" s="120">
        <v>0</v>
      </c>
      <c r="G261" s="120">
        <v>1800</v>
      </c>
      <c r="H261" s="120" t="s">
        <v>45</v>
      </c>
    </row>
    <row r="262" spans="1:8" ht="15">
      <c r="A262" s="119" t="s">
        <v>1691</v>
      </c>
      <c r="B262" s="119" t="s">
        <v>356</v>
      </c>
      <c r="C262" s="120">
        <v>1450</v>
      </c>
      <c r="D262" s="120" t="s">
        <v>45</v>
      </c>
      <c r="E262" s="120">
        <v>0</v>
      </c>
      <c r="F262" s="120">
        <v>0</v>
      </c>
      <c r="G262" s="120">
        <v>1450</v>
      </c>
      <c r="H262" s="120" t="s">
        <v>45</v>
      </c>
    </row>
    <row r="263" spans="1:8" ht="15">
      <c r="A263" s="119" t="s">
        <v>1692</v>
      </c>
      <c r="B263" s="119" t="s">
        <v>357</v>
      </c>
      <c r="C263" s="120">
        <v>1267.3</v>
      </c>
      <c r="D263" s="120" t="s">
        <v>45</v>
      </c>
      <c r="E263" s="120">
        <v>0</v>
      </c>
      <c r="F263" s="120">
        <v>0</v>
      </c>
      <c r="G263" s="120">
        <v>1267.3</v>
      </c>
      <c r="H263" s="120" t="s">
        <v>45</v>
      </c>
    </row>
    <row r="264" spans="1:8" ht="15">
      <c r="A264" s="119" t="s">
        <v>1693</v>
      </c>
      <c r="B264" s="119" t="s">
        <v>358</v>
      </c>
      <c r="C264" s="120">
        <v>1262.7</v>
      </c>
      <c r="D264" s="120" t="s">
        <v>45</v>
      </c>
      <c r="E264" s="120">
        <v>0</v>
      </c>
      <c r="F264" s="120">
        <v>0</v>
      </c>
      <c r="G264" s="120">
        <v>1262.7</v>
      </c>
      <c r="H264" s="120" t="s">
        <v>45</v>
      </c>
    </row>
    <row r="265" spans="1:8" ht="15">
      <c r="A265" s="119" t="s">
        <v>1694</v>
      </c>
      <c r="B265" s="119" t="s">
        <v>359</v>
      </c>
      <c r="C265" s="120">
        <v>7463.5</v>
      </c>
      <c r="D265" s="120" t="s">
        <v>45</v>
      </c>
      <c r="E265" s="120">
        <v>0</v>
      </c>
      <c r="F265" s="120">
        <v>0</v>
      </c>
      <c r="G265" s="120">
        <v>7463.5</v>
      </c>
      <c r="H265" s="120" t="s">
        <v>45</v>
      </c>
    </row>
    <row r="266" spans="1:8" ht="15">
      <c r="A266" s="119" t="s">
        <v>1695</v>
      </c>
      <c r="B266" s="119" t="s">
        <v>360</v>
      </c>
      <c r="C266" s="120">
        <v>6902.3</v>
      </c>
      <c r="D266" s="120" t="s">
        <v>45</v>
      </c>
      <c r="E266" s="120">
        <v>0</v>
      </c>
      <c r="F266" s="120">
        <v>0</v>
      </c>
      <c r="G266" s="120">
        <v>6902.3</v>
      </c>
      <c r="H266" s="120" t="s">
        <v>45</v>
      </c>
    </row>
    <row r="267" spans="1:8" ht="15">
      <c r="A267" s="119" t="s">
        <v>1696</v>
      </c>
      <c r="B267" s="119" t="s">
        <v>361</v>
      </c>
      <c r="C267" s="120">
        <v>8037.35</v>
      </c>
      <c r="D267" s="120" t="s">
        <v>45</v>
      </c>
      <c r="E267" s="120">
        <v>0</v>
      </c>
      <c r="F267" s="120">
        <v>0</v>
      </c>
      <c r="G267" s="120">
        <v>8037.35</v>
      </c>
      <c r="H267" s="120" t="s">
        <v>45</v>
      </c>
    </row>
    <row r="268" spans="1:8" ht="15">
      <c r="A268" s="119" t="s">
        <v>1697</v>
      </c>
      <c r="B268" s="119" t="s">
        <v>362</v>
      </c>
      <c r="C268" s="120">
        <v>3047.5</v>
      </c>
      <c r="D268" s="120" t="s">
        <v>45</v>
      </c>
      <c r="E268" s="120">
        <v>0</v>
      </c>
      <c r="F268" s="120">
        <v>0</v>
      </c>
      <c r="G268" s="120">
        <v>3047.5</v>
      </c>
      <c r="H268" s="120" t="s">
        <v>45</v>
      </c>
    </row>
    <row r="269" spans="1:8" ht="15">
      <c r="A269" s="119" t="s">
        <v>1698</v>
      </c>
      <c r="B269" s="119" t="s">
        <v>362</v>
      </c>
      <c r="C269" s="120">
        <v>3047.5</v>
      </c>
      <c r="D269" s="120" t="s">
        <v>45</v>
      </c>
      <c r="E269" s="120">
        <v>0</v>
      </c>
      <c r="F269" s="120">
        <v>0</v>
      </c>
      <c r="G269" s="120">
        <v>3047.5</v>
      </c>
      <c r="H269" s="120" t="s">
        <v>45</v>
      </c>
    </row>
    <row r="270" spans="1:8" ht="15">
      <c r="A270" s="119" t="s">
        <v>1699</v>
      </c>
      <c r="B270" s="119" t="s">
        <v>362</v>
      </c>
      <c r="C270" s="120">
        <v>3047.5</v>
      </c>
      <c r="D270" s="120" t="s">
        <v>45</v>
      </c>
      <c r="E270" s="120">
        <v>0</v>
      </c>
      <c r="F270" s="120">
        <v>0</v>
      </c>
      <c r="G270" s="120">
        <v>3047.5</v>
      </c>
      <c r="H270" s="120" t="s">
        <v>45</v>
      </c>
    </row>
    <row r="271" spans="1:8" ht="15">
      <c r="A271" s="119" t="s">
        <v>1700</v>
      </c>
      <c r="B271" s="119" t="s">
        <v>363</v>
      </c>
      <c r="C271" s="120">
        <v>1508.8</v>
      </c>
      <c r="D271" s="120" t="s">
        <v>45</v>
      </c>
      <c r="E271" s="120">
        <v>0</v>
      </c>
      <c r="F271" s="120">
        <v>0</v>
      </c>
      <c r="G271" s="120">
        <v>1508.8</v>
      </c>
      <c r="H271" s="120" t="s">
        <v>45</v>
      </c>
    </row>
    <row r="272" spans="1:8" ht="15">
      <c r="A272" s="119" t="s">
        <v>1701</v>
      </c>
      <c r="B272" s="119" t="s">
        <v>364</v>
      </c>
      <c r="C272" s="120">
        <v>0</v>
      </c>
      <c r="D272" s="120" t="s">
        <v>45</v>
      </c>
      <c r="E272" s="120">
        <v>0</v>
      </c>
      <c r="F272" s="120">
        <v>0</v>
      </c>
      <c r="G272" s="120">
        <v>0</v>
      </c>
      <c r="H272" s="120" t="s">
        <v>45</v>
      </c>
    </row>
    <row r="273" spans="1:8" ht="15">
      <c r="A273" s="119" t="s">
        <v>1702</v>
      </c>
      <c r="B273" s="119" t="s">
        <v>364</v>
      </c>
      <c r="C273" s="120">
        <v>0</v>
      </c>
      <c r="D273" s="120" t="s">
        <v>45</v>
      </c>
      <c r="E273" s="120">
        <v>0</v>
      </c>
      <c r="F273" s="120">
        <v>0</v>
      </c>
      <c r="G273" s="120">
        <v>0</v>
      </c>
      <c r="H273" s="120" t="s">
        <v>45</v>
      </c>
    </row>
    <row r="274" spans="1:8" ht="15">
      <c r="A274" s="119" t="s">
        <v>1703</v>
      </c>
      <c r="B274" s="119" t="s">
        <v>364</v>
      </c>
      <c r="C274" s="120">
        <v>0</v>
      </c>
      <c r="D274" s="120" t="s">
        <v>45</v>
      </c>
      <c r="E274" s="120">
        <v>0</v>
      </c>
      <c r="F274" s="120">
        <v>0</v>
      </c>
      <c r="G274" s="120">
        <v>0</v>
      </c>
      <c r="H274" s="120" t="s">
        <v>45</v>
      </c>
    </row>
    <row r="275" spans="1:8" ht="15">
      <c r="A275" s="119" t="s">
        <v>1704</v>
      </c>
      <c r="B275" s="119" t="s">
        <v>364</v>
      </c>
      <c r="C275" s="120">
        <v>0</v>
      </c>
      <c r="D275" s="120" t="s">
        <v>45</v>
      </c>
      <c r="E275" s="120">
        <v>0</v>
      </c>
      <c r="F275" s="120">
        <v>0</v>
      </c>
      <c r="G275" s="120">
        <v>0</v>
      </c>
      <c r="H275" s="120" t="s">
        <v>45</v>
      </c>
    </row>
    <row r="276" spans="1:8" ht="15">
      <c r="A276" s="119" t="s">
        <v>1705</v>
      </c>
      <c r="B276" s="119" t="s">
        <v>364</v>
      </c>
      <c r="C276" s="120">
        <v>0</v>
      </c>
      <c r="D276" s="120" t="s">
        <v>45</v>
      </c>
      <c r="E276" s="120">
        <v>0</v>
      </c>
      <c r="F276" s="120">
        <v>0</v>
      </c>
      <c r="G276" s="120">
        <v>0</v>
      </c>
      <c r="H276" s="120" t="s">
        <v>45</v>
      </c>
    </row>
    <row r="277" spans="1:8" ht="15">
      <c r="A277" s="119" t="s">
        <v>1706</v>
      </c>
      <c r="B277" s="119" t="s">
        <v>365</v>
      </c>
      <c r="C277" s="120">
        <v>0</v>
      </c>
      <c r="D277" s="120" t="s">
        <v>45</v>
      </c>
      <c r="E277" s="120">
        <v>0</v>
      </c>
      <c r="F277" s="120">
        <v>0</v>
      </c>
      <c r="G277" s="120">
        <v>0</v>
      </c>
      <c r="H277" s="120" t="s">
        <v>45</v>
      </c>
    </row>
    <row r="278" spans="1:8" ht="15">
      <c r="A278" s="119" t="s">
        <v>1707</v>
      </c>
      <c r="B278" s="119" t="s">
        <v>292</v>
      </c>
      <c r="C278" s="120">
        <v>0</v>
      </c>
      <c r="D278" s="120" t="s">
        <v>45</v>
      </c>
      <c r="E278" s="120">
        <v>0</v>
      </c>
      <c r="F278" s="120">
        <v>0</v>
      </c>
      <c r="G278" s="120">
        <v>0</v>
      </c>
      <c r="H278" s="120" t="s">
        <v>45</v>
      </c>
    </row>
    <row r="279" spans="1:8" ht="15">
      <c r="A279" s="119" t="s">
        <v>1708</v>
      </c>
      <c r="B279" s="119" t="s">
        <v>292</v>
      </c>
      <c r="C279" s="120">
        <v>0</v>
      </c>
      <c r="D279" s="120" t="s">
        <v>45</v>
      </c>
      <c r="E279" s="120">
        <v>0</v>
      </c>
      <c r="F279" s="120">
        <v>0</v>
      </c>
      <c r="G279" s="120">
        <v>0</v>
      </c>
      <c r="H279" s="120" t="s">
        <v>45</v>
      </c>
    </row>
    <row r="280" spans="1:8" ht="15">
      <c r="A280" s="119" t="s">
        <v>1709</v>
      </c>
      <c r="B280" s="119" t="s">
        <v>292</v>
      </c>
      <c r="C280" s="120">
        <v>0</v>
      </c>
      <c r="D280" s="120" t="s">
        <v>45</v>
      </c>
      <c r="E280" s="120">
        <v>0</v>
      </c>
      <c r="F280" s="120">
        <v>0</v>
      </c>
      <c r="G280" s="120">
        <v>0</v>
      </c>
      <c r="H280" s="120" t="s">
        <v>45</v>
      </c>
    </row>
    <row r="281" spans="1:8" ht="15">
      <c r="A281" s="119" t="s">
        <v>1710</v>
      </c>
      <c r="B281" s="119" t="s">
        <v>292</v>
      </c>
      <c r="C281" s="120">
        <v>0</v>
      </c>
      <c r="D281" s="120" t="s">
        <v>45</v>
      </c>
      <c r="E281" s="120">
        <v>0</v>
      </c>
      <c r="F281" s="120">
        <v>0</v>
      </c>
      <c r="G281" s="120">
        <v>0</v>
      </c>
      <c r="H281" s="120" t="s">
        <v>45</v>
      </c>
    </row>
    <row r="282" spans="1:8" ht="15">
      <c r="A282" s="119" t="s">
        <v>1711</v>
      </c>
      <c r="B282" s="119" t="s">
        <v>366</v>
      </c>
      <c r="C282" s="120">
        <v>18935</v>
      </c>
      <c r="D282" s="120" t="s">
        <v>45</v>
      </c>
      <c r="E282" s="120">
        <v>0</v>
      </c>
      <c r="F282" s="120">
        <v>0</v>
      </c>
      <c r="G282" s="120">
        <v>18935</v>
      </c>
      <c r="H282" s="120" t="s">
        <v>45</v>
      </c>
    </row>
    <row r="283" spans="1:8" ht="15">
      <c r="A283" s="119" t="s">
        <v>1712</v>
      </c>
      <c r="B283" s="119" t="s">
        <v>367</v>
      </c>
      <c r="C283" s="120">
        <v>36420.5</v>
      </c>
      <c r="D283" s="120" t="s">
        <v>45</v>
      </c>
      <c r="E283" s="120">
        <v>0</v>
      </c>
      <c r="F283" s="120">
        <v>0</v>
      </c>
      <c r="G283" s="120">
        <v>36420.5</v>
      </c>
      <c r="H283" s="120" t="s">
        <v>45</v>
      </c>
    </row>
    <row r="284" spans="1:8" ht="15">
      <c r="A284" s="119" t="s">
        <v>1713</v>
      </c>
      <c r="B284" s="119" t="s">
        <v>348</v>
      </c>
      <c r="C284" s="120">
        <v>0</v>
      </c>
      <c r="D284" s="120" t="s">
        <v>45</v>
      </c>
      <c r="E284" s="120">
        <v>0</v>
      </c>
      <c r="F284" s="120">
        <v>0</v>
      </c>
      <c r="G284" s="120">
        <v>0</v>
      </c>
      <c r="H284" s="120" t="s">
        <v>45</v>
      </c>
    </row>
    <row r="285" spans="1:8" ht="15">
      <c r="A285" s="119" t="s">
        <v>1714</v>
      </c>
      <c r="B285" s="119" t="s">
        <v>368</v>
      </c>
      <c r="C285" s="120">
        <v>0</v>
      </c>
      <c r="D285" s="120" t="s">
        <v>45</v>
      </c>
      <c r="E285" s="120">
        <v>0</v>
      </c>
      <c r="F285" s="120">
        <v>0</v>
      </c>
      <c r="G285" s="120">
        <v>0</v>
      </c>
      <c r="H285" s="120" t="s">
        <v>45</v>
      </c>
    </row>
    <row r="286" spans="1:8" ht="15">
      <c r="A286" s="119" t="s">
        <v>1715</v>
      </c>
      <c r="B286" s="119" t="s">
        <v>369</v>
      </c>
      <c r="C286" s="120">
        <v>2731.47</v>
      </c>
      <c r="D286" s="120" t="s">
        <v>45</v>
      </c>
      <c r="E286" s="120">
        <v>0</v>
      </c>
      <c r="F286" s="120">
        <v>0</v>
      </c>
      <c r="G286" s="120">
        <v>2731.47</v>
      </c>
      <c r="H286" s="120" t="s">
        <v>45</v>
      </c>
    </row>
    <row r="287" spans="1:8" ht="15">
      <c r="A287" s="119" t="s">
        <v>1716</v>
      </c>
      <c r="B287" s="119" t="s">
        <v>370</v>
      </c>
      <c r="C287" s="120">
        <v>63250</v>
      </c>
      <c r="D287" s="120" t="s">
        <v>45</v>
      </c>
      <c r="E287" s="120">
        <v>0</v>
      </c>
      <c r="F287" s="120">
        <v>0</v>
      </c>
      <c r="G287" s="120">
        <v>63250</v>
      </c>
      <c r="H287" s="120" t="s">
        <v>45</v>
      </c>
    </row>
    <row r="288" spans="1:8" ht="15">
      <c r="A288" s="119" t="s">
        <v>1717</v>
      </c>
      <c r="B288" s="119" t="s">
        <v>371</v>
      </c>
      <c r="C288" s="120">
        <v>1925</v>
      </c>
      <c r="D288" s="120" t="s">
        <v>45</v>
      </c>
      <c r="E288" s="120">
        <v>0</v>
      </c>
      <c r="F288" s="120">
        <v>0</v>
      </c>
      <c r="G288" s="120">
        <v>1925</v>
      </c>
      <c r="H288" s="120" t="s">
        <v>45</v>
      </c>
    </row>
    <row r="289" spans="1:8" ht="15">
      <c r="A289" s="119" t="s">
        <v>1718</v>
      </c>
      <c r="B289" s="119" t="s">
        <v>372</v>
      </c>
      <c r="C289" s="120">
        <v>4830</v>
      </c>
      <c r="D289" s="120" t="s">
        <v>45</v>
      </c>
      <c r="E289" s="120">
        <v>0</v>
      </c>
      <c r="F289" s="120">
        <v>0</v>
      </c>
      <c r="G289" s="120">
        <v>4830</v>
      </c>
      <c r="H289" s="120" t="s">
        <v>45</v>
      </c>
    </row>
    <row r="290" spans="1:8" ht="15">
      <c r="A290" s="119" t="s">
        <v>1719</v>
      </c>
      <c r="B290" s="119" t="s">
        <v>373</v>
      </c>
      <c r="C290" s="120">
        <v>0</v>
      </c>
      <c r="D290" s="120" t="s">
        <v>45</v>
      </c>
      <c r="E290" s="120">
        <v>0</v>
      </c>
      <c r="F290" s="120">
        <v>0</v>
      </c>
      <c r="G290" s="120">
        <v>0</v>
      </c>
      <c r="H290" s="120" t="s">
        <v>45</v>
      </c>
    </row>
    <row r="291" spans="1:8" ht="15">
      <c r="A291" s="119" t="s">
        <v>1720</v>
      </c>
      <c r="B291" s="119" t="s">
        <v>374</v>
      </c>
      <c r="C291" s="120">
        <v>4160.42</v>
      </c>
      <c r="D291" s="120" t="s">
        <v>45</v>
      </c>
      <c r="E291" s="120">
        <v>0</v>
      </c>
      <c r="F291" s="120">
        <v>0</v>
      </c>
      <c r="G291" s="120">
        <v>4160.42</v>
      </c>
      <c r="H291" s="120" t="s">
        <v>45</v>
      </c>
    </row>
    <row r="292" spans="1:8" ht="15">
      <c r="A292" s="119" t="s">
        <v>1721</v>
      </c>
      <c r="B292" s="119" t="s">
        <v>375</v>
      </c>
      <c r="C292" s="120">
        <v>13685</v>
      </c>
      <c r="D292" s="120" t="s">
        <v>45</v>
      </c>
      <c r="E292" s="120">
        <v>0</v>
      </c>
      <c r="F292" s="120">
        <v>0</v>
      </c>
      <c r="G292" s="120">
        <v>13685</v>
      </c>
      <c r="H292" s="120" t="s">
        <v>45</v>
      </c>
    </row>
    <row r="293" spans="1:8" ht="15">
      <c r="A293" s="119" t="s">
        <v>1722</v>
      </c>
      <c r="B293" s="119" t="s">
        <v>376</v>
      </c>
      <c r="C293" s="120">
        <v>10500</v>
      </c>
      <c r="D293" s="120" t="s">
        <v>45</v>
      </c>
      <c r="E293" s="120">
        <v>0</v>
      </c>
      <c r="F293" s="120">
        <v>0</v>
      </c>
      <c r="G293" s="120">
        <v>10500</v>
      </c>
      <c r="H293" s="120" t="s">
        <v>45</v>
      </c>
    </row>
    <row r="294" spans="1:8" ht="15">
      <c r="A294" s="119" t="s">
        <v>1723</v>
      </c>
      <c r="B294" s="119" t="s">
        <v>377</v>
      </c>
      <c r="C294" s="120">
        <v>10499</v>
      </c>
      <c r="D294" s="120" t="s">
        <v>45</v>
      </c>
      <c r="E294" s="120">
        <v>0</v>
      </c>
      <c r="F294" s="120">
        <v>0</v>
      </c>
      <c r="G294" s="120">
        <v>10499</v>
      </c>
      <c r="H294" s="120" t="s">
        <v>45</v>
      </c>
    </row>
    <row r="295" spans="1:8" ht="15">
      <c r="A295" s="119" t="s">
        <v>1724</v>
      </c>
      <c r="B295" s="119" t="s">
        <v>378</v>
      </c>
      <c r="C295" s="120">
        <v>43500</v>
      </c>
      <c r="D295" s="120" t="s">
        <v>45</v>
      </c>
      <c r="E295" s="120">
        <v>0</v>
      </c>
      <c r="F295" s="120">
        <v>0</v>
      </c>
      <c r="G295" s="120">
        <v>43500</v>
      </c>
      <c r="H295" s="120" t="s">
        <v>45</v>
      </c>
    </row>
    <row r="296" spans="1:8" ht="15">
      <c r="A296" s="119" t="s">
        <v>1725</v>
      </c>
      <c r="B296" s="119" t="s">
        <v>379</v>
      </c>
      <c r="C296" s="120">
        <v>13437.75</v>
      </c>
      <c r="D296" s="120" t="s">
        <v>45</v>
      </c>
      <c r="E296" s="120">
        <v>0</v>
      </c>
      <c r="F296" s="120">
        <v>0</v>
      </c>
      <c r="G296" s="120">
        <v>13437.75</v>
      </c>
      <c r="H296" s="120" t="s">
        <v>45</v>
      </c>
    </row>
    <row r="297" spans="1:8" ht="15">
      <c r="A297" s="119" t="s">
        <v>1726</v>
      </c>
      <c r="B297" s="119" t="s">
        <v>380</v>
      </c>
      <c r="C297" s="120">
        <v>4491.22</v>
      </c>
      <c r="D297" s="120" t="s">
        <v>45</v>
      </c>
      <c r="E297" s="120">
        <v>0</v>
      </c>
      <c r="F297" s="120">
        <v>0</v>
      </c>
      <c r="G297" s="120">
        <v>4491.22</v>
      </c>
      <c r="H297" s="120" t="s">
        <v>45</v>
      </c>
    </row>
    <row r="298" spans="1:8" ht="15">
      <c r="A298" s="119" t="s">
        <v>1727</v>
      </c>
      <c r="B298" s="119" t="s">
        <v>381</v>
      </c>
      <c r="C298" s="120">
        <v>0</v>
      </c>
      <c r="D298" s="120" t="s">
        <v>45</v>
      </c>
      <c r="E298" s="120">
        <v>0</v>
      </c>
      <c r="F298" s="120">
        <v>0</v>
      </c>
      <c r="G298" s="120">
        <v>0</v>
      </c>
      <c r="H298" s="120" t="s">
        <v>45</v>
      </c>
    </row>
    <row r="299" spans="1:8" ht="15">
      <c r="A299" s="119" t="s">
        <v>1728</v>
      </c>
      <c r="B299" s="119" t="s">
        <v>382</v>
      </c>
      <c r="C299" s="120">
        <v>34000</v>
      </c>
      <c r="D299" s="120" t="s">
        <v>45</v>
      </c>
      <c r="E299" s="120">
        <v>0</v>
      </c>
      <c r="F299" s="120">
        <v>0</v>
      </c>
      <c r="G299" s="120">
        <v>34000</v>
      </c>
      <c r="H299" s="120" t="s">
        <v>45</v>
      </c>
    </row>
    <row r="300" spans="1:8" ht="15">
      <c r="A300" s="119" t="s">
        <v>1729</v>
      </c>
      <c r="B300" s="119" t="s">
        <v>382</v>
      </c>
      <c r="C300" s="120">
        <v>34000</v>
      </c>
      <c r="D300" s="120" t="s">
        <v>45</v>
      </c>
      <c r="E300" s="120">
        <v>0</v>
      </c>
      <c r="F300" s="120">
        <v>0</v>
      </c>
      <c r="G300" s="120">
        <v>34000</v>
      </c>
      <c r="H300" s="120" t="s">
        <v>45</v>
      </c>
    </row>
    <row r="301" spans="1:8" ht="15">
      <c r="A301" s="119" t="s">
        <v>1730</v>
      </c>
      <c r="B301" s="119" t="s">
        <v>383</v>
      </c>
      <c r="C301" s="120">
        <v>21735</v>
      </c>
      <c r="D301" s="120" t="s">
        <v>45</v>
      </c>
      <c r="E301" s="120">
        <v>0</v>
      </c>
      <c r="F301" s="120">
        <v>0</v>
      </c>
      <c r="G301" s="120">
        <v>21735</v>
      </c>
      <c r="H301" s="120" t="s">
        <v>45</v>
      </c>
    </row>
    <row r="302" spans="1:8" ht="15">
      <c r="A302" s="119" t="s">
        <v>1731</v>
      </c>
      <c r="B302" s="119" t="s">
        <v>384</v>
      </c>
      <c r="C302" s="120">
        <v>100935.5</v>
      </c>
      <c r="D302" s="120" t="s">
        <v>45</v>
      </c>
      <c r="E302" s="120">
        <v>0</v>
      </c>
      <c r="F302" s="120">
        <v>0</v>
      </c>
      <c r="G302" s="120">
        <v>100935.5</v>
      </c>
      <c r="H302" s="120" t="s">
        <v>45</v>
      </c>
    </row>
    <row r="303" spans="1:8" ht="15">
      <c r="A303" s="119" t="s">
        <v>1732</v>
      </c>
      <c r="B303" s="119" t="s">
        <v>385</v>
      </c>
      <c r="C303" s="120">
        <v>67650</v>
      </c>
      <c r="D303" s="120" t="s">
        <v>45</v>
      </c>
      <c r="E303" s="120">
        <v>0</v>
      </c>
      <c r="F303" s="120">
        <v>0</v>
      </c>
      <c r="G303" s="120">
        <v>67650</v>
      </c>
      <c r="H303" s="120" t="s">
        <v>45</v>
      </c>
    </row>
    <row r="304" spans="1:8" ht="15">
      <c r="A304" s="119" t="s">
        <v>1733</v>
      </c>
      <c r="B304" s="119" t="s">
        <v>386</v>
      </c>
      <c r="C304" s="120">
        <v>5992.95</v>
      </c>
      <c r="D304" s="120" t="s">
        <v>45</v>
      </c>
      <c r="E304" s="120">
        <v>0</v>
      </c>
      <c r="F304" s="120">
        <v>0</v>
      </c>
      <c r="G304" s="120">
        <v>5992.95</v>
      </c>
      <c r="H304" s="120" t="s">
        <v>45</v>
      </c>
    </row>
    <row r="305" spans="1:8" ht="15">
      <c r="A305" s="119" t="s">
        <v>1734</v>
      </c>
      <c r="B305" s="119" t="s">
        <v>386</v>
      </c>
      <c r="C305" s="120">
        <v>5992.95</v>
      </c>
      <c r="D305" s="120" t="s">
        <v>45</v>
      </c>
      <c r="E305" s="120">
        <v>0</v>
      </c>
      <c r="F305" s="120">
        <v>0</v>
      </c>
      <c r="G305" s="120">
        <v>5992.95</v>
      </c>
      <c r="H305" s="120" t="s">
        <v>45</v>
      </c>
    </row>
    <row r="306" spans="1:8" ht="15">
      <c r="A306" s="119" t="s">
        <v>1735</v>
      </c>
      <c r="B306" s="119" t="s">
        <v>386</v>
      </c>
      <c r="C306" s="120">
        <v>5992.95</v>
      </c>
      <c r="D306" s="120" t="s">
        <v>45</v>
      </c>
      <c r="E306" s="120">
        <v>0</v>
      </c>
      <c r="F306" s="120">
        <v>0</v>
      </c>
      <c r="G306" s="120">
        <v>5992.95</v>
      </c>
      <c r="H306" s="120" t="s">
        <v>45</v>
      </c>
    </row>
    <row r="307" spans="1:8" ht="15">
      <c r="A307" s="119" t="s">
        <v>1736</v>
      </c>
      <c r="B307" s="119" t="s">
        <v>386</v>
      </c>
      <c r="C307" s="120">
        <v>0</v>
      </c>
      <c r="D307" s="120" t="s">
        <v>45</v>
      </c>
      <c r="E307" s="120">
        <v>0</v>
      </c>
      <c r="F307" s="120">
        <v>0</v>
      </c>
      <c r="G307" s="120">
        <v>0</v>
      </c>
      <c r="H307" s="120" t="s">
        <v>45</v>
      </c>
    </row>
    <row r="308" spans="1:8" ht="15">
      <c r="A308" s="119" t="s">
        <v>1737</v>
      </c>
      <c r="B308" s="119" t="s">
        <v>382</v>
      </c>
      <c r="C308" s="120">
        <v>31934.35</v>
      </c>
      <c r="D308" s="120" t="s">
        <v>45</v>
      </c>
      <c r="E308" s="120">
        <v>0</v>
      </c>
      <c r="F308" s="120">
        <v>0</v>
      </c>
      <c r="G308" s="120">
        <v>31934.35</v>
      </c>
      <c r="H308" s="120" t="s">
        <v>45</v>
      </c>
    </row>
    <row r="309" spans="1:8" ht="15">
      <c r="A309" s="119" t="s">
        <v>1738</v>
      </c>
      <c r="B309" s="119" t="s">
        <v>387</v>
      </c>
      <c r="C309" s="120">
        <v>33580</v>
      </c>
      <c r="D309" s="120" t="s">
        <v>45</v>
      </c>
      <c r="E309" s="120">
        <v>0</v>
      </c>
      <c r="F309" s="120">
        <v>0</v>
      </c>
      <c r="G309" s="120">
        <v>33580</v>
      </c>
      <c r="H309" s="120" t="s">
        <v>45</v>
      </c>
    </row>
    <row r="310" spans="1:8" ht="15">
      <c r="A310" s="119" t="s">
        <v>1739</v>
      </c>
      <c r="B310" s="119" t="s">
        <v>388</v>
      </c>
      <c r="C310" s="120">
        <v>5992.95</v>
      </c>
      <c r="D310" s="120" t="s">
        <v>45</v>
      </c>
      <c r="E310" s="120">
        <v>0</v>
      </c>
      <c r="F310" s="120">
        <v>0</v>
      </c>
      <c r="G310" s="120">
        <v>5992.95</v>
      </c>
      <c r="H310" s="120" t="s">
        <v>45</v>
      </c>
    </row>
    <row r="311" spans="1:8" ht="15">
      <c r="A311" s="119" t="s">
        <v>1740</v>
      </c>
      <c r="B311" s="119" t="s">
        <v>389</v>
      </c>
      <c r="C311" s="120">
        <v>0</v>
      </c>
      <c r="D311" s="120" t="s">
        <v>45</v>
      </c>
      <c r="E311" s="120">
        <v>0</v>
      </c>
      <c r="F311" s="120">
        <v>0</v>
      </c>
      <c r="G311" s="120">
        <v>0</v>
      </c>
      <c r="H311" s="120" t="s">
        <v>45</v>
      </c>
    </row>
    <row r="312" spans="1:8" ht="15">
      <c r="A312" s="119" t="s">
        <v>1741</v>
      </c>
      <c r="B312" s="119" t="s">
        <v>390</v>
      </c>
      <c r="C312" s="120">
        <v>5500</v>
      </c>
      <c r="D312" s="120" t="s">
        <v>45</v>
      </c>
      <c r="E312" s="120">
        <v>0</v>
      </c>
      <c r="F312" s="120">
        <v>0</v>
      </c>
      <c r="G312" s="120">
        <v>5500</v>
      </c>
      <c r="H312" s="120" t="s">
        <v>45</v>
      </c>
    </row>
    <row r="313" spans="1:8" ht="15">
      <c r="A313" s="119" t="s">
        <v>1742</v>
      </c>
      <c r="B313" s="119" t="s">
        <v>391</v>
      </c>
      <c r="C313" s="120">
        <v>9188.1</v>
      </c>
      <c r="D313" s="120" t="s">
        <v>45</v>
      </c>
      <c r="E313" s="120">
        <v>0</v>
      </c>
      <c r="F313" s="120">
        <v>0</v>
      </c>
      <c r="G313" s="120">
        <v>9188.1</v>
      </c>
      <c r="H313" s="120" t="s">
        <v>45</v>
      </c>
    </row>
    <row r="314" spans="1:8" ht="15">
      <c r="A314" s="119" t="s">
        <v>1743</v>
      </c>
      <c r="B314" s="119" t="s">
        <v>392</v>
      </c>
      <c r="C314" s="120">
        <v>5600</v>
      </c>
      <c r="D314" s="120" t="s">
        <v>45</v>
      </c>
      <c r="E314" s="120">
        <v>0</v>
      </c>
      <c r="F314" s="120">
        <v>0</v>
      </c>
      <c r="G314" s="120">
        <v>5600</v>
      </c>
      <c r="H314" s="120" t="s">
        <v>45</v>
      </c>
    </row>
    <row r="315" spans="1:8" ht="15">
      <c r="A315" s="119" t="s">
        <v>1744</v>
      </c>
      <c r="B315" s="119" t="s">
        <v>393</v>
      </c>
      <c r="C315" s="120">
        <v>135000</v>
      </c>
      <c r="D315" s="120" t="s">
        <v>45</v>
      </c>
      <c r="E315" s="120">
        <v>0</v>
      </c>
      <c r="F315" s="120">
        <v>0</v>
      </c>
      <c r="G315" s="120">
        <v>135000</v>
      </c>
      <c r="H315" s="120" t="s">
        <v>45</v>
      </c>
    </row>
    <row r="316" spans="1:8" ht="15">
      <c r="A316" s="119" t="s">
        <v>1745</v>
      </c>
      <c r="B316" s="119" t="s">
        <v>394</v>
      </c>
      <c r="C316" s="120">
        <v>63126</v>
      </c>
      <c r="D316" s="120" t="s">
        <v>45</v>
      </c>
      <c r="E316" s="120">
        <v>0</v>
      </c>
      <c r="F316" s="120">
        <v>0</v>
      </c>
      <c r="G316" s="120">
        <v>63126</v>
      </c>
      <c r="H316" s="120" t="s">
        <v>45</v>
      </c>
    </row>
    <row r="317" spans="1:8" ht="15">
      <c r="A317" s="119" t="s">
        <v>1746</v>
      </c>
      <c r="B317" s="119" t="s">
        <v>395</v>
      </c>
      <c r="C317" s="120">
        <v>80403.33</v>
      </c>
      <c r="D317" s="120" t="s">
        <v>45</v>
      </c>
      <c r="E317" s="120">
        <v>0</v>
      </c>
      <c r="F317" s="120">
        <v>0</v>
      </c>
      <c r="G317" s="120">
        <v>80403.33</v>
      </c>
      <c r="H317" s="120" t="s">
        <v>45</v>
      </c>
    </row>
    <row r="318" spans="1:8" ht="15">
      <c r="A318" s="119" t="s">
        <v>1747</v>
      </c>
      <c r="B318" s="119" t="s">
        <v>1192</v>
      </c>
      <c r="C318" s="120">
        <v>6200</v>
      </c>
      <c r="D318" s="120" t="s">
        <v>45</v>
      </c>
      <c r="E318" s="120">
        <v>0</v>
      </c>
      <c r="F318" s="120">
        <v>0</v>
      </c>
      <c r="G318" s="120">
        <v>6200</v>
      </c>
      <c r="H318" s="120" t="s">
        <v>45</v>
      </c>
    </row>
    <row r="319" spans="1:8" ht="15">
      <c r="A319" s="119" t="s">
        <v>1748</v>
      </c>
      <c r="B319" s="119" t="s">
        <v>1193</v>
      </c>
      <c r="C319" s="120">
        <v>13200</v>
      </c>
      <c r="D319" s="120" t="s">
        <v>45</v>
      </c>
      <c r="E319" s="120">
        <v>0</v>
      </c>
      <c r="F319" s="120">
        <v>0</v>
      </c>
      <c r="G319" s="120">
        <v>13200</v>
      </c>
      <c r="H319" s="120" t="s">
        <v>45</v>
      </c>
    </row>
    <row r="320" spans="1:8" ht="15">
      <c r="A320" s="119" t="s">
        <v>1749</v>
      </c>
      <c r="B320" s="119" t="s">
        <v>1308</v>
      </c>
      <c r="C320" s="120">
        <v>23951.2</v>
      </c>
      <c r="D320" s="120" t="s">
        <v>45</v>
      </c>
      <c r="E320" s="120">
        <v>0</v>
      </c>
      <c r="F320" s="120">
        <v>0</v>
      </c>
      <c r="G320" s="120">
        <v>23951.2</v>
      </c>
      <c r="H320" s="120" t="s">
        <v>45</v>
      </c>
    </row>
    <row r="321" spans="1:8" ht="15">
      <c r="A321" s="119" t="s">
        <v>1750</v>
      </c>
      <c r="B321" s="119" t="s">
        <v>1309</v>
      </c>
      <c r="C321" s="120">
        <v>3892.66</v>
      </c>
      <c r="D321" s="120" t="s">
        <v>45</v>
      </c>
      <c r="E321" s="120">
        <v>0</v>
      </c>
      <c r="F321" s="120">
        <v>0</v>
      </c>
      <c r="G321" s="120">
        <v>3892.66</v>
      </c>
      <c r="H321" s="120" t="s">
        <v>45</v>
      </c>
    </row>
    <row r="322" spans="1:8" ht="15">
      <c r="A322" s="119" t="s">
        <v>1751</v>
      </c>
      <c r="B322" s="119" t="s">
        <v>1395</v>
      </c>
      <c r="C322" s="120">
        <v>7063</v>
      </c>
      <c r="D322" s="120" t="s">
        <v>45</v>
      </c>
      <c r="E322" s="120">
        <v>0</v>
      </c>
      <c r="F322" s="120">
        <v>0</v>
      </c>
      <c r="G322" s="120">
        <v>7063</v>
      </c>
      <c r="H322" s="120" t="s">
        <v>45</v>
      </c>
    </row>
    <row r="323" spans="1:8" ht="15">
      <c r="A323" s="119" t="s">
        <v>1752</v>
      </c>
      <c r="B323" s="119" t="s">
        <v>1422</v>
      </c>
      <c r="C323" s="120">
        <v>0</v>
      </c>
      <c r="D323" s="120" t="s">
        <v>45</v>
      </c>
      <c r="E323" s="120">
        <v>0</v>
      </c>
      <c r="F323" s="120">
        <v>0</v>
      </c>
      <c r="G323" s="120">
        <v>0</v>
      </c>
      <c r="H323" s="120" t="s">
        <v>45</v>
      </c>
    </row>
    <row r="324" spans="1:8" ht="15">
      <c r="A324" s="119" t="s">
        <v>1753</v>
      </c>
      <c r="B324" s="119" t="s">
        <v>1421</v>
      </c>
      <c r="C324" s="120">
        <v>0</v>
      </c>
      <c r="D324" s="120" t="s">
        <v>45</v>
      </c>
      <c r="E324" s="120">
        <v>0</v>
      </c>
      <c r="F324" s="120">
        <v>0</v>
      </c>
      <c r="G324" s="120">
        <v>0</v>
      </c>
      <c r="H324" s="120" t="s">
        <v>45</v>
      </c>
    </row>
    <row r="325" spans="1:8" ht="15">
      <c r="A325" s="119" t="s">
        <v>1754</v>
      </c>
      <c r="B325" s="119" t="s">
        <v>1420</v>
      </c>
      <c r="C325" s="120">
        <v>13050</v>
      </c>
      <c r="D325" s="120" t="s">
        <v>45</v>
      </c>
      <c r="E325" s="120">
        <v>0</v>
      </c>
      <c r="F325" s="120">
        <v>0</v>
      </c>
      <c r="G325" s="120">
        <v>13050</v>
      </c>
      <c r="H325" s="120" t="s">
        <v>45</v>
      </c>
    </row>
    <row r="326" spans="1:8" ht="15">
      <c r="A326" s="119" t="s">
        <v>1755</v>
      </c>
      <c r="B326" s="119" t="s">
        <v>1419</v>
      </c>
      <c r="C326" s="120">
        <v>5170</v>
      </c>
      <c r="D326" s="120" t="s">
        <v>45</v>
      </c>
      <c r="E326" s="120">
        <v>0</v>
      </c>
      <c r="F326" s="120">
        <v>0</v>
      </c>
      <c r="G326" s="120">
        <v>5170</v>
      </c>
      <c r="H326" s="120" t="s">
        <v>45</v>
      </c>
    </row>
    <row r="327" spans="1:8" ht="15">
      <c r="A327" s="119" t="s">
        <v>1756</v>
      </c>
      <c r="B327" s="119" t="s">
        <v>1453</v>
      </c>
      <c r="C327" s="120">
        <v>6850</v>
      </c>
      <c r="D327" s="120" t="s">
        <v>45</v>
      </c>
      <c r="E327" s="120">
        <v>0</v>
      </c>
      <c r="F327" s="120">
        <v>0</v>
      </c>
      <c r="G327" s="120">
        <v>6850</v>
      </c>
      <c r="H327" s="120" t="s">
        <v>45</v>
      </c>
    </row>
    <row r="328" spans="1:8" ht="15">
      <c r="A328" s="119" t="s">
        <v>1757</v>
      </c>
      <c r="B328" s="119" t="s">
        <v>1758</v>
      </c>
      <c r="C328" s="120">
        <v>4415</v>
      </c>
      <c r="D328" s="120" t="s">
        <v>45</v>
      </c>
      <c r="E328" s="120">
        <v>0</v>
      </c>
      <c r="F328" s="120">
        <v>0</v>
      </c>
      <c r="G328" s="120">
        <v>4415</v>
      </c>
      <c r="H328" s="120" t="s">
        <v>45</v>
      </c>
    </row>
    <row r="329" spans="1:8" ht="15">
      <c r="A329" s="119" t="s">
        <v>1843</v>
      </c>
      <c r="B329" s="119" t="s">
        <v>1844</v>
      </c>
      <c r="C329" s="120">
        <v>8000</v>
      </c>
      <c r="D329" s="120" t="s">
        <v>45</v>
      </c>
      <c r="E329" s="120">
        <v>0</v>
      </c>
      <c r="F329" s="120">
        <v>0</v>
      </c>
      <c r="G329" s="120">
        <v>8000</v>
      </c>
      <c r="H329" s="120" t="s">
        <v>45</v>
      </c>
    </row>
    <row r="330" spans="1:8" ht="15">
      <c r="A330" s="119" t="s">
        <v>1845</v>
      </c>
      <c r="B330" s="119" t="s">
        <v>1846</v>
      </c>
      <c r="C330" s="120">
        <v>16025</v>
      </c>
      <c r="D330" s="120" t="s">
        <v>45</v>
      </c>
      <c r="E330" s="120">
        <v>0</v>
      </c>
      <c r="F330" s="120">
        <v>0</v>
      </c>
      <c r="G330" s="120">
        <v>16025</v>
      </c>
      <c r="H330" s="120" t="s">
        <v>45</v>
      </c>
    </row>
    <row r="331" spans="1:8" ht="15">
      <c r="A331" s="119" t="s">
        <v>1847</v>
      </c>
      <c r="B331" s="119" t="s">
        <v>1848</v>
      </c>
      <c r="C331" s="120">
        <v>8416</v>
      </c>
      <c r="D331" s="120" t="s">
        <v>45</v>
      </c>
      <c r="E331" s="120">
        <v>0</v>
      </c>
      <c r="F331" s="120">
        <v>0</v>
      </c>
      <c r="G331" s="120">
        <v>8416</v>
      </c>
      <c r="H331" s="120" t="s">
        <v>45</v>
      </c>
    </row>
    <row r="332" spans="1:8" ht="15">
      <c r="A332" s="119" t="s">
        <v>1849</v>
      </c>
      <c r="B332" s="119" t="s">
        <v>1850</v>
      </c>
      <c r="C332" s="120">
        <v>8915</v>
      </c>
      <c r="D332" s="120" t="s">
        <v>45</v>
      </c>
      <c r="E332" s="120">
        <v>0</v>
      </c>
      <c r="F332" s="120">
        <v>0</v>
      </c>
      <c r="G332" s="120">
        <v>8915</v>
      </c>
      <c r="H332" s="120" t="s">
        <v>45</v>
      </c>
    </row>
    <row r="333" spans="1:8" ht="15">
      <c r="A333" s="119" t="s">
        <v>1851</v>
      </c>
      <c r="B333" s="119" t="s">
        <v>1852</v>
      </c>
      <c r="C333" s="120">
        <v>8915</v>
      </c>
      <c r="D333" s="120" t="s">
        <v>45</v>
      </c>
      <c r="E333" s="120">
        <v>0</v>
      </c>
      <c r="F333" s="120">
        <v>0</v>
      </c>
      <c r="G333" s="120">
        <v>8915</v>
      </c>
      <c r="H333" s="120" t="s">
        <v>45</v>
      </c>
    </row>
    <row r="334" spans="1:8" ht="15">
      <c r="A334" s="119" t="s">
        <v>1853</v>
      </c>
      <c r="B334" s="119" t="s">
        <v>1854</v>
      </c>
      <c r="C334" s="120">
        <v>8915</v>
      </c>
      <c r="D334" s="120" t="s">
        <v>45</v>
      </c>
      <c r="E334" s="120">
        <v>0</v>
      </c>
      <c r="F334" s="120">
        <v>0</v>
      </c>
      <c r="G334" s="120">
        <v>8915</v>
      </c>
      <c r="H334" s="120" t="s">
        <v>45</v>
      </c>
    </row>
    <row r="335" spans="1:8" ht="15">
      <c r="A335" s="119" t="s">
        <v>1855</v>
      </c>
      <c r="B335" s="119" t="s">
        <v>1856</v>
      </c>
      <c r="C335" s="120">
        <v>12824.03</v>
      </c>
      <c r="D335" s="120" t="s">
        <v>45</v>
      </c>
      <c r="E335" s="120">
        <v>0</v>
      </c>
      <c r="F335" s="120">
        <v>0</v>
      </c>
      <c r="G335" s="120">
        <v>12824.03</v>
      </c>
      <c r="H335" s="120" t="s">
        <v>45</v>
      </c>
    </row>
    <row r="336" spans="1:8" ht="15">
      <c r="A336" s="119" t="s">
        <v>1857</v>
      </c>
      <c r="B336" s="119" t="s">
        <v>1858</v>
      </c>
      <c r="C336" s="120">
        <v>7693</v>
      </c>
      <c r="D336" s="120" t="s">
        <v>45</v>
      </c>
      <c r="E336" s="120">
        <v>0</v>
      </c>
      <c r="F336" s="120">
        <v>0</v>
      </c>
      <c r="G336" s="120">
        <v>7693</v>
      </c>
      <c r="H336" s="120" t="s">
        <v>45</v>
      </c>
    </row>
    <row r="337" spans="1:8" ht="15">
      <c r="A337" s="119" t="s">
        <v>1859</v>
      </c>
      <c r="B337" s="119" t="s">
        <v>1860</v>
      </c>
      <c r="C337" s="120">
        <v>470500</v>
      </c>
      <c r="D337" s="120" t="s">
        <v>45</v>
      </c>
      <c r="E337" s="120">
        <v>0</v>
      </c>
      <c r="F337" s="120">
        <v>0</v>
      </c>
      <c r="G337" s="120">
        <v>470500</v>
      </c>
      <c r="H337" s="120" t="s">
        <v>45</v>
      </c>
    </row>
    <row r="338" spans="1:8" ht="15">
      <c r="A338" s="119" t="s">
        <v>1861</v>
      </c>
      <c r="B338" s="119" t="s">
        <v>1862</v>
      </c>
      <c r="C338" s="120">
        <v>53487</v>
      </c>
      <c r="D338" s="120" t="s">
        <v>45</v>
      </c>
      <c r="E338" s="120">
        <v>0</v>
      </c>
      <c r="F338" s="120">
        <v>0</v>
      </c>
      <c r="G338" s="120">
        <v>53487</v>
      </c>
      <c r="H338" s="120" t="s">
        <v>45</v>
      </c>
    </row>
    <row r="339" spans="1:8" ht="15">
      <c r="A339" s="119" t="s">
        <v>1863</v>
      </c>
      <c r="B339" s="119" t="s">
        <v>1864</v>
      </c>
      <c r="C339" s="120">
        <v>8475</v>
      </c>
      <c r="D339" s="120" t="s">
        <v>45</v>
      </c>
      <c r="E339" s="120">
        <v>0</v>
      </c>
      <c r="F339" s="120">
        <v>0</v>
      </c>
      <c r="G339" s="120">
        <v>8475</v>
      </c>
      <c r="H339" s="120" t="s">
        <v>45</v>
      </c>
    </row>
    <row r="340" spans="1:8" ht="15">
      <c r="A340" s="119" t="s">
        <v>1954</v>
      </c>
      <c r="B340" s="119" t="s">
        <v>1955</v>
      </c>
      <c r="C340" s="120">
        <v>9200.01</v>
      </c>
      <c r="D340" s="120" t="s">
        <v>45</v>
      </c>
      <c r="E340" s="120">
        <v>0</v>
      </c>
      <c r="F340" s="120">
        <v>0</v>
      </c>
      <c r="G340" s="120">
        <v>9200.01</v>
      </c>
      <c r="H340" s="120" t="s">
        <v>45</v>
      </c>
    </row>
    <row r="341" spans="1:8" ht="15">
      <c r="A341" s="119" t="s">
        <v>1956</v>
      </c>
      <c r="B341" s="119" t="s">
        <v>1957</v>
      </c>
      <c r="C341" s="120">
        <v>12136.5</v>
      </c>
      <c r="D341" s="120" t="s">
        <v>45</v>
      </c>
      <c r="E341" s="120">
        <v>0</v>
      </c>
      <c r="F341" s="120">
        <v>0</v>
      </c>
      <c r="G341" s="120">
        <v>12136.5</v>
      </c>
      <c r="H341" s="120" t="s">
        <v>45</v>
      </c>
    </row>
    <row r="342" spans="1:8" ht="15">
      <c r="A342" s="119" t="s">
        <v>2008</v>
      </c>
      <c r="B342" s="119" t="s">
        <v>2009</v>
      </c>
      <c r="C342" s="120">
        <v>5200</v>
      </c>
      <c r="D342" s="120" t="s">
        <v>45</v>
      </c>
      <c r="E342" s="120">
        <v>0</v>
      </c>
      <c r="F342" s="120">
        <v>0</v>
      </c>
      <c r="G342" s="120">
        <v>5200</v>
      </c>
      <c r="H342" s="120" t="s">
        <v>45</v>
      </c>
    </row>
    <row r="343" spans="1:8" ht="15">
      <c r="A343" s="119" t="s">
        <v>2010</v>
      </c>
      <c r="B343" s="119" t="s">
        <v>2011</v>
      </c>
      <c r="C343" s="120">
        <v>8050</v>
      </c>
      <c r="D343" s="120" t="s">
        <v>45</v>
      </c>
      <c r="E343" s="120">
        <v>0</v>
      </c>
      <c r="F343" s="120">
        <v>0</v>
      </c>
      <c r="G343" s="120">
        <v>8050</v>
      </c>
      <c r="H343" s="120" t="s">
        <v>45</v>
      </c>
    </row>
    <row r="344" spans="1:8" ht="15">
      <c r="A344" s="119" t="s">
        <v>2045</v>
      </c>
      <c r="B344" s="119" t="s">
        <v>2046</v>
      </c>
      <c r="C344" s="120">
        <v>7529</v>
      </c>
      <c r="D344" s="120" t="s">
        <v>45</v>
      </c>
      <c r="E344" s="120">
        <v>0</v>
      </c>
      <c r="F344" s="120">
        <v>0</v>
      </c>
      <c r="G344" s="120">
        <v>7529</v>
      </c>
      <c r="H344" s="120" t="s">
        <v>45</v>
      </c>
    </row>
    <row r="345" spans="1:8" ht="15">
      <c r="A345" s="119" t="s">
        <v>2047</v>
      </c>
      <c r="B345" s="119" t="s">
        <v>2048</v>
      </c>
      <c r="C345" s="120">
        <v>11808.75</v>
      </c>
      <c r="D345" s="120" t="s">
        <v>45</v>
      </c>
      <c r="E345" s="120">
        <v>0</v>
      </c>
      <c r="F345" s="120">
        <v>0</v>
      </c>
      <c r="G345" s="120">
        <v>11808.75</v>
      </c>
      <c r="H345" s="120" t="s">
        <v>45</v>
      </c>
    </row>
    <row r="346" spans="1:8" ht="15">
      <c r="A346" s="119" t="s">
        <v>2049</v>
      </c>
      <c r="B346" s="119" t="s">
        <v>2050</v>
      </c>
      <c r="C346" s="120">
        <v>11808.75</v>
      </c>
      <c r="D346" s="120" t="s">
        <v>45</v>
      </c>
      <c r="E346" s="120">
        <v>0</v>
      </c>
      <c r="F346" s="120">
        <v>0</v>
      </c>
      <c r="G346" s="120">
        <v>11808.75</v>
      </c>
      <c r="H346" s="120" t="s">
        <v>45</v>
      </c>
    </row>
    <row r="347" spans="1:8" ht="15">
      <c r="A347" s="119" t="s">
        <v>2051</v>
      </c>
      <c r="B347" s="119" t="s">
        <v>2048</v>
      </c>
      <c r="C347" s="120">
        <v>11808.75</v>
      </c>
      <c r="D347" s="120" t="s">
        <v>45</v>
      </c>
      <c r="E347" s="120">
        <v>0</v>
      </c>
      <c r="F347" s="120">
        <v>0</v>
      </c>
      <c r="G347" s="120">
        <v>11808.75</v>
      </c>
      <c r="H347" s="120" t="s">
        <v>45</v>
      </c>
    </row>
    <row r="348" spans="1:8" ht="15">
      <c r="A348" s="119" t="s">
        <v>2052</v>
      </c>
      <c r="B348" s="119" t="s">
        <v>2048</v>
      </c>
      <c r="C348" s="120">
        <v>11808.75</v>
      </c>
      <c r="D348" s="120" t="s">
        <v>45</v>
      </c>
      <c r="E348" s="120">
        <v>0</v>
      </c>
      <c r="F348" s="120">
        <v>0</v>
      </c>
      <c r="G348" s="120">
        <v>11808.75</v>
      </c>
      <c r="H348" s="120" t="s">
        <v>45</v>
      </c>
    </row>
    <row r="349" spans="1:8" ht="15">
      <c r="A349" s="119" t="s">
        <v>2069</v>
      </c>
      <c r="B349" s="119" t="s">
        <v>2070</v>
      </c>
      <c r="C349" s="120">
        <v>10355</v>
      </c>
      <c r="D349" s="120" t="s">
        <v>45</v>
      </c>
      <c r="E349" s="120">
        <v>0</v>
      </c>
      <c r="F349" s="120">
        <v>0</v>
      </c>
      <c r="G349" s="120">
        <v>10355</v>
      </c>
      <c r="H349" s="120" t="s">
        <v>45</v>
      </c>
    </row>
    <row r="350" spans="1:8" ht="15">
      <c r="A350" s="119" t="s">
        <v>2177</v>
      </c>
      <c r="B350" s="119" t="s">
        <v>2178</v>
      </c>
      <c r="C350" s="120">
        <v>4486.24</v>
      </c>
      <c r="D350" s="120" t="s">
        <v>45</v>
      </c>
      <c r="E350" s="120">
        <v>0</v>
      </c>
      <c r="F350" s="120">
        <v>0</v>
      </c>
      <c r="G350" s="120">
        <v>4486.24</v>
      </c>
      <c r="H350" s="120" t="s">
        <v>45</v>
      </c>
    </row>
    <row r="351" spans="1:8" ht="15">
      <c r="A351" s="119" t="s">
        <v>2179</v>
      </c>
      <c r="B351" s="119" t="s">
        <v>2180</v>
      </c>
      <c r="C351" s="120">
        <v>4113</v>
      </c>
      <c r="D351" s="120" t="s">
        <v>45</v>
      </c>
      <c r="E351" s="120">
        <v>0</v>
      </c>
      <c r="F351" s="120">
        <v>0</v>
      </c>
      <c r="G351" s="120">
        <v>4113</v>
      </c>
      <c r="H351" s="120" t="s">
        <v>45</v>
      </c>
    </row>
    <row r="352" spans="1:8" ht="15">
      <c r="A352" s="119" t="s">
        <v>2181</v>
      </c>
      <c r="B352" s="119" t="s">
        <v>2182</v>
      </c>
      <c r="C352" s="120">
        <v>8570.79</v>
      </c>
      <c r="D352" s="120" t="s">
        <v>45</v>
      </c>
      <c r="E352" s="120">
        <v>0</v>
      </c>
      <c r="F352" s="120">
        <v>0</v>
      </c>
      <c r="G352" s="120">
        <v>8570.79</v>
      </c>
      <c r="H352" s="120" t="s">
        <v>45</v>
      </c>
    </row>
    <row r="353" spans="1:8" ht="15">
      <c r="A353" s="119" t="s">
        <v>2185</v>
      </c>
      <c r="B353" s="119" t="s">
        <v>2186</v>
      </c>
      <c r="C353" s="120">
        <v>106417.24</v>
      </c>
      <c r="D353" s="120" t="s">
        <v>45</v>
      </c>
      <c r="E353" s="120">
        <v>0</v>
      </c>
      <c r="F353" s="120">
        <v>0</v>
      </c>
      <c r="G353" s="120">
        <v>106417.24</v>
      </c>
      <c r="H353" s="120" t="s">
        <v>45</v>
      </c>
    </row>
    <row r="354" spans="1:8" ht="15">
      <c r="A354" s="119" t="s">
        <v>2187</v>
      </c>
      <c r="B354" s="119" t="s">
        <v>2188</v>
      </c>
      <c r="C354" s="120">
        <v>3011.76</v>
      </c>
      <c r="D354" s="120" t="s">
        <v>45</v>
      </c>
      <c r="E354" s="120">
        <v>0</v>
      </c>
      <c r="F354" s="120">
        <v>0</v>
      </c>
      <c r="G354" s="120">
        <v>3011.76</v>
      </c>
      <c r="H354" s="120" t="s">
        <v>45</v>
      </c>
    </row>
    <row r="355" spans="1:8" ht="15">
      <c r="A355" s="119" t="s">
        <v>2189</v>
      </c>
      <c r="B355" s="119" t="s">
        <v>2190</v>
      </c>
      <c r="C355" s="120">
        <v>9628.23</v>
      </c>
      <c r="D355" s="120" t="s">
        <v>45</v>
      </c>
      <c r="E355" s="120">
        <v>0</v>
      </c>
      <c r="F355" s="120">
        <v>0</v>
      </c>
      <c r="G355" s="120">
        <v>9628.23</v>
      </c>
      <c r="H355" s="120" t="s">
        <v>45</v>
      </c>
    </row>
    <row r="356" spans="1:8" ht="15">
      <c r="A356" s="119" t="s">
        <v>2191</v>
      </c>
      <c r="B356" s="119" t="s">
        <v>2192</v>
      </c>
      <c r="C356" s="120">
        <v>9189.33</v>
      </c>
      <c r="D356" s="120" t="s">
        <v>45</v>
      </c>
      <c r="E356" s="120">
        <v>0</v>
      </c>
      <c r="F356" s="120">
        <v>0</v>
      </c>
      <c r="G356" s="120">
        <v>9189.33</v>
      </c>
      <c r="H356" s="120" t="s">
        <v>45</v>
      </c>
    </row>
    <row r="357" spans="1:8" ht="15">
      <c r="A357" s="119" t="s">
        <v>2193</v>
      </c>
      <c r="B357" s="119" t="s">
        <v>2194</v>
      </c>
      <c r="C357" s="120">
        <v>9189.34</v>
      </c>
      <c r="D357" s="120" t="s">
        <v>45</v>
      </c>
      <c r="E357" s="120">
        <v>0</v>
      </c>
      <c r="F357" s="120">
        <v>0</v>
      </c>
      <c r="G357" s="120">
        <v>9189.34</v>
      </c>
      <c r="H357" s="120" t="s">
        <v>45</v>
      </c>
    </row>
    <row r="358" spans="1:8" ht="15">
      <c r="A358" s="119" t="s">
        <v>2207</v>
      </c>
      <c r="B358" s="119" t="s">
        <v>2208</v>
      </c>
      <c r="C358" s="120">
        <v>104400</v>
      </c>
      <c r="D358" s="120" t="s">
        <v>45</v>
      </c>
      <c r="E358" s="120">
        <v>0</v>
      </c>
      <c r="F358" s="120">
        <v>0</v>
      </c>
      <c r="G358" s="120">
        <v>104400</v>
      </c>
      <c r="H358" s="120" t="s">
        <v>45</v>
      </c>
    </row>
    <row r="359" spans="1:8" ht="15">
      <c r="A359" s="119" t="s">
        <v>2223</v>
      </c>
      <c r="B359" s="119" t="s">
        <v>2224</v>
      </c>
      <c r="C359" s="120">
        <v>1</v>
      </c>
      <c r="D359" s="120" t="s">
        <v>45</v>
      </c>
      <c r="E359" s="120">
        <v>0</v>
      </c>
      <c r="F359" s="120">
        <v>0</v>
      </c>
      <c r="G359" s="120">
        <v>1</v>
      </c>
      <c r="H359" s="120" t="s">
        <v>45</v>
      </c>
    </row>
    <row r="360" spans="1:8" ht="15">
      <c r="A360" s="119" t="s">
        <v>2265</v>
      </c>
      <c r="B360" s="119" t="s">
        <v>2266</v>
      </c>
      <c r="C360" s="120">
        <v>32112</v>
      </c>
      <c r="D360" s="120" t="s">
        <v>45</v>
      </c>
      <c r="E360" s="120">
        <v>0</v>
      </c>
      <c r="F360" s="120">
        <v>0</v>
      </c>
      <c r="G360" s="120">
        <v>32112</v>
      </c>
      <c r="H360" s="120" t="s">
        <v>45</v>
      </c>
    </row>
    <row r="361" spans="1:8" ht="15">
      <c r="A361" s="119" t="s">
        <v>2022</v>
      </c>
      <c r="B361" s="119" t="s">
        <v>2023</v>
      </c>
      <c r="C361" s="120">
        <v>56985</v>
      </c>
      <c r="D361" s="120" t="s">
        <v>45</v>
      </c>
      <c r="E361" s="120">
        <v>0</v>
      </c>
      <c r="F361" s="120">
        <v>0</v>
      </c>
      <c r="G361" s="120">
        <v>56985</v>
      </c>
      <c r="H361" s="120" t="s">
        <v>45</v>
      </c>
    </row>
    <row r="362" spans="1:8" ht="15">
      <c r="A362" s="119" t="s">
        <v>2225</v>
      </c>
      <c r="B362" s="119" t="s">
        <v>2226</v>
      </c>
      <c r="C362" s="120">
        <v>4491.21</v>
      </c>
      <c r="D362" s="120" t="s">
        <v>45</v>
      </c>
      <c r="E362" s="120">
        <v>0</v>
      </c>
      <c r="F362" s="120">
        <v>0</v>
      </c>
      <c r="G362" s="120">
        <v>4491.21</v>
      </c>
      <c r="H362" s="120" t="s">
        <v>45</v>
      </c>
    </row>
    <row r="363" spans="1:8" ht="15">
      <c r="A363" s="119" t="s">
        <v>396</v>
      </c>
      <c r="B363" s="119" t="s">
        <v>397</v>
      </c>
      <c r="C363" s="120" t="s">
        <v>45</v>
      </c>
      <c r="D363" s="120">
        <v>2181680.38</v>
      </c>
      <c r="E363" s="120">
        <v>0</v>
      </c>
      <c r="F363" s="120">
        <v>9231.26</v>
      </c>
      <c r="G363" s="120" t="s">
        <v>45</v>
      </c>
      <c r="H363" s="120">
        <v>2190911.64</v>
      </c>
    </row>
    <row r="364" spans="1:8" ht="15">
      <c r="A364" s="119" t="s">
        <v>398</v>
      </c>
      <c r="B364" s="119" t="s">
        <v>397</v>
      </c>
      <c r="C364" s="120" t="s">
        <v>45</v>
      </c>
      <c r="D364" s="120">
        <v>2181680.38</v>
      </c>
      <c r="E364" s="120">
        <v>0</v>
      </c>
      <c r="F364" s="120">
        <v>9231.26</v>
      </c>
      <c r="G364" s="120" t="s">
        <v>45</v>
      </c>
      <c r="H364" s="120">
        <v>2190911.64</v>
      </c>
    </row>
    <row r="365" spans="1:8" ht="15">
      <c r="A365" s="119" t="s">
        <v>399</v>
      </c>
      <c r="B365" s="119" t="s">
        <v>112</v>
      </c>
      <c r="C365" s="120">
        <v>2570317.67</v>
      </c>
      <c r="D365" s="120" t="s">
        <v>45</v>
      </c>
      <c r="E365" s="120">
        <v>0</v>
      </c>
      <c r="F365" s="120">
        <v>0</v>
      </c>
      <c r="G365" s="120">
        <v>2570317.67</v>
      </c>
      <c r="H365" s="120" t="s">
        <v>45</v>
      </c>
    </row>
    <row r="366" spans="1:8" ht="15">
      <c r="A366" s="119" t="s">
        <v>400</v>
      </c>
      <c r="B366" s="119" t="s">
        <v>401</v>
      </c>
      <c r="C366" s="120">
        <v>0</v>
      </c>
      <c r="D366" s="120" t="s">
        <v>45</v>
      </c>
      <c r="E366" s="120">
        <v>0</v>
      </c>
      <c r="F366" s="120">
        <v>0</v>
      </c>
      <c r="G366" s="120">
        <v>0</v>
      </c>
      <c r="H366" s="120" t="s">
        <v>45</v>
      </c>
    </row>
    <row r="367" spans="1:8" ht="15">
      <c r="A367" s="119" t="s">
        <v>402</v>
      </c>
      <c r="B367" s="119" t="s">
        <v>403</v>
      </c>
      <c r="C367" s="120">
        <v>52500</v>
      </c>
      <c r="D367" s="120" t="s">
        <v>45</v>
      </c>
      <c r="E367" s="120">
        <v>0</v>
      </c>
      <c r="F367" s="120">
        <v>0</v>
      </c>
      <c r="G367" s="120">
        <v>52500</v>
      </c>
      <c r="H367" s="120" t="s">
        <v>45</v>
      </c>
    </row>
    <row r="368" spans="1:8" ht="15">
      <c r="A368" s="119" t="s">
        <v>404</v>
      </c>
      <c r="B368" s="119" t="s">
        <v>405</v>
      </c>
      <c r="C368" s="120">
        <v>0</v>
      </c>
      <c r="D368" s="120" t="s">
        <v>45</v>
      </c>
      <c r="E368" s="120">
        <v>0</v>
      </c>
      <c r="F368" s="120">
        <v>0</v>
      </c>
      <c r="G368" s="120">
        <v>0</v>
      </c>
      <c r="H368" s="120" t="s">
        <v>45</v>
      </c>
    </row>
    <row r="369" spans="1:8" ht="15">
      <c r="A369" s="119" t="s">
        <v>406</v>
      </c>
      <c r="B369" s="119" t="s">
        <v>407</v>
      </c>
      <c r="C369" s="120">
        <v>189000</v>
      </c>
      <c r="D369" s="120" t="s">
        <v>45</v>
      </c>
      <c r="E369" s="120">
        <v>0</v>
      </c>
      <c r="F369" s="120">
        <v>0</v>
      </c>
      <c r="G369" s="120">
        <v>189000</v>
      </c>
      <c r="H369" s="120" t="s">
        <v>45</v>
      </c>
    </row>
    <row r="370" spans="1:8" ht="15">
      <c r="A370" s="119" t="s">
        <v>408</v>
      </c>
      <c r="B370" s="119" t="s">
        <v>409</v>
      </c>
      <c r="C370" s="120">
        <v>34000</v>
      </c>
      <c r="D370" s="120" t="s">
        <v>45</v>
      </c>
      <c r="E370" s="120">
        <v>0</v>
      </c>
      <c r="F370" s="120">
        <v>0</v>
      </c>
      <c r="G370" s="120">
        <v>34000</v>
      </c>
      <c r="H370" s="120" t="s">
        <v>45</v>
      </c>
    </row>
    <row r="371" spans="1:8" ht="15">
      <c r="A371" s="119" t="s">
        <v>410</v>
      </c>
      <c r="B371" s="119" t="s">
        <v>409</v>
      </c>
      <c r="C371" s="120">
        <v>0</v>
      </c>
      <c r="D371" s="120" t="s">
        <v>45</v>
      </c>
      <c r="E371" s="120">
        <v>0</v>
      </c>
      <c r="F371" s="120">
        <v>0</v>
      </c>
      <c r="G371" s="120">
        <v>0</v>
      </c>
      <c r="H371" s="120" t="s">
        <v>45</v>
      </c>
    </row>
    <row r="372" spans="1:8" ht="15">
      <c r="A372" s="119" t="s">
        <v>411</v>
      </c>
      <c r="B372" s="119" t="s">
        <v>412</v>
      </c>
      <c r="C372" s="120">
        <v>0</v>
      </c>
      <c r="D372" s="120" t="s">
        <v>45</v>
      </c>
      <c r="E372" s="120">
        <v>0</v>
      </c>
      <c r="F372" s="120">
        <v>0</v>
      </c>
      <c r="G372" s="120">
        <v>0</v>
      </c>
      <c r="H372" s="120" t="s">
        <v>45</v>
      </c>
    </row>
    <row r="373" spans="1:8" ht="15">
      <c r="A373" s="119" t="s">
        <v>413</v>
      </c>
      <c r="B373" s="119" t="s">
        <v>412</v>
      </c>
      <c r="C373" s="120">
        <v>0</v>
      </c>
      <c r="D373" s="120" t="s">
        <v>45</v>
      </c>
      <c r="E373" s="120">
        <v>0</v>
      </c>
      <c r="F373" s="120">
        <v>0</v>
      </c>
      <c r="G373" s="120">
        <v>0</v>
      </c>
      <c r="H373" s="120" t="s">
        <v>45</v>
      </c>
    </row>
    <row r="374" spans="1:8" ht="15">
      <c r="A374" s="119" t="s">
        <v>414</v>
      </c>
      <c r="B374" s="119" t="s">
        <v>415</v>
      </c>
      <c r="C374" s="120">
        <v>0</v>
      </c>
      <c r="D374" s="120" t="s">
        <v>45</v>
      </c>
      <c r="E374" s="120">
        <v>0</v>
      </c>
      <c r="F374" s="120">
        <v>0</v>
      </c>
      <c r="G374" s="120">
        <v>0</v>
      </c>
      <c r="H374" s="120" t="s">
        <v>45</v>
      </c>
    </row>
    <row r="375" spans="1:8" ht="15">
      <c r="A375" s="119" t="s">
        <v>416</v>
      </c>
      <c r="B375" s="119" t="s">
        <v>415</v>
      </c>
      <c r="C375" s="120">
        <v>0</v>
      </c>
      <c r="D375" s="120" t="s">
        <v>45</v>
      </c>
      <c r="E375" s="120">
        <v>0</v>
      </c>
      <c r="F375" s="120">
        <v>0</v>
      </c>
      <c r="G375" s="120">
        <v>0</v>
      </c>
      <c r="H375" s="120" t="s">
        <v>45</v>
      </c>
    </row>
    <row r="376" spans="1:8" ht="15">
      <c r="A376" s="119" t="s">
        <v>417</v>
      </c>
      <c r="B376" s="119" t="s">
        <v>418</v>
      </c>
      <c r="C376" s="120">
        <v>0</v>
      </c>
      <c r="D376" s="120" t="s">
        <v>45</v>
      </c>
      <c r="E376" s="120">
        <v>0</v>
      </c>
      <c r="F376" s="120">
        <v>0</v>
      </c>
      <c r="G376" s="120">
        <v>0</v>
      </c>
      <c r="H376" s="120" t="s">
        <v>45</v>
      </c>
    </row>
    <row r="377" spans="1:8" ht="15">
      <c r="A377" s="119" t="s">
        <v>419</v>
      </c>
      <c r="B377" s="119" t="s">
        <v>420</v>
      </c>
      <c r="C377" s="120">
        <v>128268.96</v>
      </c>
      <c r="D377" s="120" t="s">
        <v>45</v>
      </c>
      <c r="E377" s="120">
        <v>0</v>
      </c>
      <c r="F377" s="120">
        <v>0</v>
      </c>
      <c r="G377" s="120">
        <v>128268.96</v>
      </c>
      <c r="H377" s="120" t="s">
        <v>45</v>
      </c>
    </row>
    <row r="378" spans="1:8" ht="15">
      <c r="A378" s="119" t="s">
        <v>421</v>
      </c>
      <c r="B378" s="119" t="s">
        <v>420</v>
      </c>
      <c r="C378" s="120">
        <v>128268.96</v>
      </c>
      <c r="D378" s="120" t="s">
        <v>45</v>
      </c>
      <c r="E378" s="120">
        <v>0</v>
      </c>
      <c r="F378" s="120">
        <v>0</v>
      </c>
      <c r="G378" s="120">
        <v>128268.96</v>
      </c>
      <c r="H378" s="120" t="s">
        <v>45</v>
      </c>
    </row>
    <row r="379" spans="1:8" ht="15">
      <c r="A379" s="119" t="s">
        <v>422</v>
      </c>
      <c r="B379" s="119" t="s">
        <v>423</v>
      </c>
      <c r="C379" s="120">
        <v>156223.65</v>
      </c>
      <c r="D379" s="120" t="s">
        <v>45</v>
      </c>
      <c r="E379" s="120">
        <v>0</v>
      </c>
      <c r="F379" s="120">
        <v>0</v>
      </c>
      <c r="G379" s="120">
        <v>156223.65</v>
      </c>
      <c r="H379" s="120" t="s">
        <v>45</v>
      </c>
    </row>
    <row r="380" spans="1:8" ht="15">
      <c r="A380" s="119" t="s">
        <v>424</v>
      </c>
      <c r="B380" s="119" t="s">
        <v>425</v>
      </c>
      <c r="C380" s="120">
        <v>120309.31</v>
      </c>
      <c r="D380" s="120" t="s">
        <v>45</v>
      </c>
      <c r="E380" s="120">
        <v>0</v>
      </c>
      <c r="F380" s="120">
        <v>0</v>
      </c>
      <c r="G380" s="120">
        <v>120309.31</v>
      </c>
      <c r="H380" s="120" t="s">
        <v>45</v>
      </c>
    </row>
    <row r="381" spans="1:8" ht="15">
      <c r="A381" s="119" t="s">
        <v>426</v>
      </c>
      <c r="B381" s="119" t="s">
        <v>427</v>
      </c>
      <c r="C381" s="120">
        <v>84270</v>
      </c>
      <c r="D381" s="120" t="s">
        <v>45</v>
      </c>
      <c r="E381" s="120">
        <v>0</v>
      </c>
      <c r="F381" s="120">
        <v>0</v>
      </c>
      <c r="G381" s="120">
        <v>84270</v>
      </c>
      <c r="H381" s="120" t="s">
        <v>45</v>
      </c>
    </row>
    <row r="382" spans="1:8" ht="15">
      <c r="A382" s="119" t="s">
        <v>428</v>
      </c>
      <c r="B382" s="119" t="s">
        <v>429</v>
      </c>
      <c r="C382" s="120">
        <v>0</v>
      </c>
      <c r="D382" s="120" t="s">
        <v>45</v>
      </c>
      <c r="E382" s="120">
        <v>0</v>
      </c>
      <c r="F382" s="120">
        <v>0</v>
      </c>
      <c r="G382" s="120">
        <v>0</v>
      </c>
      <c r="H382" s="120" t="s">
        <v>45</v>
      </c>
    </row>
    <row r="383" spans="1:8" ht="15">
      <c r="A383" s="119" t="s">
        <v>430</v>
      </c>
      <c r="B383" s="119" t="s">
        <v>431</v>
      </c>
      <c r="C383" s="120">
        <v>0</v>
      </c>
      <c r="D383" s="120" t="s">
        <v>45</v>
      </c>
      <c r="E383" s="120">
        <v>0</v>
      </c>
      <c r="F383" s="120">
        <v>0</v>
      </c>
      <c r="G383" s="120">
        <v>0</v>
      </c>
      <c r="H383" s="120" t="s">
        <v>45</v>
      </c>
    </row>
    <row r="384" spans="1:8" ht="15">
      <c r="A384" s="119" t="s">
        <v>432</v>
      </c>
      <c r="B384" s="119" t="s">
        <v>433</v>
      </c>
      <c r="C384" s="120">
        <v>0</v>
      </c>
      <c r="D384" s="120" t="s">
        <v>45</v>
      </c>
      <c r="E384" s="120">
        <v>0</v>
      </c>
      <c r="F384" s="120">
        <v>0</v>
      </c>
      <c r="G384" s="120">
        <v>0</v>
      </c>
      <c r="H384" s="120" t="s">
        <v>45</v>
      </c>
    </row>
    <row r="385" spans="1:8" ht="15">
      <c r="A385" s="119" t="s">
        <v>434</v>
      </c>
      <c r="B385" s="119" t="s">
        <v>435</v>
      </c>
      <c r="C385" s="120">
        <v>28000</v>
      </c>
      <c r="D385" s="120" t="s">
        <v>45</v>
      </c>
      <c r="E385" s="120">
        <v>0</v>
      </c>
      <c r="F385" s="120">
        <v>0</v>
      </c>
      <c r="G385" s="120">
        <v>28000</v>
      </c>
      <c r="H385" s="120" t="s">
        <v>45</v>
      </c>
    </row>
    <row r="386" spans="1:8" ht="15">
      <c r="A386" s="119" t="s">
        <v>436</v>
      </c>
      <c r="B386" s="119" t="s">
        <v>437</v>
      </c>
      <c r="C386" s="120">
        <v>131422</v>
      </c>
      <c r="D386" s="120" t="s">
        <v>45</v>
      </c>
      <c r="E386" s="120">
        <v>0</v>
      </c>
      <c r="F386" s="120">
        <v>0</v>
      </c>
      <c r="G386" s="120">
        <v>131422</v>
      </c>
      <c r="H386" s="120" t="s">
        <v>45</v>
      </c>
    </row>
    <row r="387" spans="1:8" ht="15">
      <c r="A387" s="119" t="s">
        <v>438</v>
      </c>
      <c r="B387" s="119" t="s">
        <v>437</v>
      </c>
      <c r="C387" s="120">
        <v>131422</v>
      </c>
      <c r="D387" s="120" t="s">
        <v>45</v>
      </c>
      <c r="E387" s="120">
        <v>0</v>
      </c>
      <c r="F387" s="120">
        <v>0</v>
      </c>
      <c r="G387" s="120">
        <v>131422</v>
      </c>
      <c r="H387" s="120" t="s">
        <v>45</v>
      </c>
    </row>
    <row r="388" spans="1:8" ht="15">
      <c r="A388" s="119" t="s">
        <v>439</v>
      </c>
      <c r="B388" s="119" t="s">
        <v>437</v>
      </c>
      <c r="C388" s="120">
        <v>131422</v>
      </c>
      <c r="D388" s="120" t="s">
        <v>45</v>
      </c>
      <c r="E388" s="120">
        <v>0</v>
      </c>
      <c r="F388" s="120">
        <v>0</v>
      </c>
      <c r="G388" s="120">
        <v>131422</v>
      </c>
      <c r="H388" s="120" t="s">
        <v>45</v>
      </c>
    </row>
    <row r="389" spans="1:8" ht="15">
      <c r="A389" s="119" t="s">
        <v>440</v>
      </c>
      <c r="B389" s="119" t="s">
        <v>441</v>
      </c>
      <c r="C389" s="120">
        <v>57450</v>
      </c>
      <c r="D389" s="120" t="s">
        <v>45</v>
      </c>
      <c r="E389" s="120">
        <v>0</v>
      </c>
      <c r="F389" s="120">
        <v>0</v>
      </c>
      <c r="G389" s="120">
        <v>57450</v>
      </c>
      <c r="H389" s="120" t="s">
        <v>45</v>
      </c>
    </row>
    <row r="390" spans="1:8" ht="15">
      <c r="A390" s="119" t="s">
        <v>442</v>
      </c>
      <c r="B390" s="119" t="s">
        <v>441</v>
      </c>
      <c r="C390" s="120">
        <v>57450</v>
      </c>
      <c r="D390" s="120" t="s">
        <v>45</v>
      </c>
      <c r="E390" s="120">
        <v>0</v>
      </c>
      <c r="F390" s="120">
        <v>0</v>
      </c>
      <c r="G390" s="120">
        <v>57450</v>
      </c>
      <c r="H390" s="120" t="s">
        <v>45</v>
      </c>
    </row>
    <row r="391" spans="1:8" ht="15">
      <c r="A391" s="119" t="s">
        <v>443</v>
      </c>
      <c r="B391" s="119" t="s">
        <v>444</v>
      </c>
      <c r="C391" s="120">
        <v>6500</v>
      </c>
      <c r="D391" s="120" t="s">
        <v>45</v>
      </c>
      <c r="E391" s="120">
        <v>0</v>
      </c>
      <c r="F391" s="120">
        <v>0</v>
      </c>
      <c r="G391" s="120">
        <v>6500</v>
      </c>
      <c r="H391" s="120" t="s">
        <v>45</v>
      </c>
    </row>
    <row r="392" spans="1:8" ht="15">
      <c r="A392" s="119" t="s">
        <v>445</v>
      </c>
      <c r="B392" s="119" t="s">
        <v>444</v>
      </c>
      <c r="C392" s="120">
        <v>6500</v>
      </c>
      <c r="D392" s="120" t="s">
        <v>45</v>
      </c>
      <c r="E392" s="120">
        <v>0</v>
      </c>
      <c r="F392" s="120">
        <v>0</v>
      </c>
      <c r="G392" s="120">
        <v>6500</v>
      </c>
      <c r="H392" s="120" t="s">
        <v>45</v>
      </c>
    </row>
    <row r="393" spans="1:8" ht="15">
      <c r="A393" s="119" t="s">
        <v>446</v>
      </c>
      <c r="B393" s="119" t="s">
        <v>444</v>
      </c>
      <c r="C393" s="120">
        <v>0</v>
      </c>
      <c r="D393" s="120" t="s">
        <v>45</v>
      </c>
      <c r="E393" s="120">
        <v>0</v>
      </c>
      <c r="F393" s="120">
        <v>0</v>
      </c>
      <c r="G393" s="120">
        <v>0</v>
      </c>
      <c r="H393" s="120" t="s">
        <v>45</v>
      </c>
    </row>
    <row r="394" spans="1:8" ht="15">
      <c r="A394" s="119" t="s">
        <v>447</v>
      </c>
      <c r="B394" s="119" t="s">
        <v>448</v>
      </c>
      <c r="C394" s="120">
        <v>6000</v>
      </c>
      <c r="D394" s="120" t="s">
        <v>45</v>
      </c>
      <c r="E394" s="120">
        <v>0</v>
      </c>
      <c r="F394" s="120">
        <v>0</v>
      </c>
      <c r="G394" s="120">
        <v>6000</v>
      </c>
      <c r="H394" s="120" t="s">
        <v>45</v>
      </c>
    </row>
    <row r="395" spans="1:8" ht="15">
      <c r="A395" s="119" t="s">
        <v>449</v>
      </c>
      <c r="B395" s="119" t="s">
        <v>450</v>
      </c>
      <c r="C395" s="120">
        <v>126000</v>
      </c>
      <c r="D395" s="120" t="s">
        <v>45</v>
      </c>
      <c r="E395" s="120">
        <v>0</v>
      </c>
      <c r="F395" s="120">
        <v>0</v>
      </c>
      <c r="G395" s="120">
        <v>126000</v>
      </c>
      <c r="H395" s="120" t="s">
        <v>45</v>
      </c>
    </row>
    <row r="396" spans="1:8" ht="15">
      <c r="A396" s="119" t="s">
        <v>451</v>
      </c>
      <c r="B396" s="119" t="s">
        <v>452</v>
      </c>
      <c r="C396" s="120">
        <v>265000</v>
      </c>
      <c r="D396" s="120" t="s">
        <v>45</v>
      </c>
      <c r="E396" s="120">
        <v>0</v>
      </c>
      <c r="F396" s="120">
        <v>0</v>
      </c>
      <c r="G396" s="120">
        <v>265000</v>
      </c>
      <c r="H396" s="120" t="s">
        <v>45</v>
      </c>
    </row>
    <row r="397" spans="1:8" ht="15">
      <c r="A397" s="119" t="s">
        <v>453</v>
      </c>
      <c r="B397" s="119" t="s">
        <v>454</v>
      </c>
      <c r="C397" s="120">
        <v>9741</v>
      </c>
      <c r="D397" s="120" t="s">
        <v>45</v>
      </c>
      <c r="E397" s="120">
        <v>0</v>
      </c>
      <c r="F397" s="120">
        <v>0</v>
      </c>
      <c r="G397" s="120">
        <v>9741</v>
      </c>
      <c r="H397" s="120" t="s">
        <v>45</v>
      </c>
    </row>
    <row r="398" spans="1:8" ht="15">
      <c r="A398" s="119" t="s">
        <v>455</v>
      </c>
      <c r="B398" s="119" t="s">
        <v>456</v>
      </c>
      <c r="C398" s="120">
        <v>67900</v>
      </c>
      <c r="D398" s="120" t="s">
        <v>45</v>
      </c>
      <c r="E398" s="120">
        <v>0</v>
      </c>
      <c r="F398" s="120">
        <v>0</v>
      </c>
      <c r="G398" s="120">
        <v>67900</v>
      </c>
      <c r="H398" s="120" t="s">
        <v>45</v>
      </c>
    </row>
    <row r="399" spans="1:8" ht="15">
      <c r="A399" s="119" t="s">
        <v>457</v>
      </c>
      <c r="B399" s="119" t="s">
        <v>456</v>
      </c>
      <c r="C399" s="120">
        <v>67900</v>
      </c>
      <c r="D399" s="120" t="s">
        <v>45</v>
      </c>
      <c r="E399" s="120">
        <v>0</v>
      </c>
      <c r="F399" s="120">
        <v>0</v>
      </c>
      <c r="G399" s="120">
        <v>67900</v>
      </c>
      <c r="H399" s="120" t="s">
        <v>45</v>
      </c>
    </row>
    <row r="400" spans="1:8" ht="15">
      <c r="A400" s="119" t="s">
        <v>1958</v>
      </c>
      <c r="B400" s="119" t="s">
        <v>1959</v>
      </c>
      <c r="C400" s="120">
        <v>309688</v>
      </c>
      <c r="D400" s="120" t="s">
        <v>45</v>
      </c>
      <c r="E400" s="120">
        <v>0</v>
      </c>
      <c r="F400" s="120">
        <v>0</v>
      </c>
      <c r="G400" s="120">
        <v>309688</v>
      </c>
      <c r="H400" s="120" t="s">
        <v>45</v>
      </c>
    </row>
    <row r="401" spans="1:8" ht="15">
      <c r="A401" s="119" t="s">
        <v>2053</v>
      </c>
      <c r="B401" s="119" t="s">
        <v>2054</v>
      </c>
      <c r="C401" s="120">
        <v>104591.79</v>
      </c>
      <c r="D401" s="120" t="s">
        <v>45</v>
      </c>
      <c r="E401" s="120">
        <v>0</v>
      </c>
      <c r="F401" s="120">
        <v>0</v>
      </c>
      <c r="G401" s="120">
        <v>104591.79</v>
      </c>
      <c r="H401" s="120" t="s">
        <v>45</v>
      </c>
    </row>
    <row r="402" spans="1:8" ht="15">
      <c r="A402" s="119" t="s">
        <v>2071</v>
      </c>
      <c r="B402" s="119" t="s">
        <v>2072</v>
      </c>
      <c r="C402" s="120">
        <v>100000</v>
      </c>
      <c r="D402" s="120" t="s">
        <v>45</v>
      </c>
      <c r="E402" s="120">
        <v>0</v>
      </c>
      <c r="F402" s="120">
        <v>0</v>
      </c>
      <c r="G402" s="120">
        <v>100000</v>
      </c>
      <c r="H402" s="120" t="s">
        <v>45</v>
      </c>
    </row>
    <row r="403" spans="1:8" ht="15">
      <c r="A403" s="119" t="s">
        <v>2209</v>
      </c>
      <c r="B403" s="119" t="s">
        <v>2210</v>
      </c>
      <c r="C403" s="120">
        <v>70490</v>
      </c>
      <c r="D403" s="120" t="s">
        <v>45</v>
      </c>
      <c r="E403" s="120">
        <v>0</v>
      </c>
      <c r="F403" s="120">
        <v>0</v>
      </c>
      <c r="G403" s="120">
        <v>70490</v>
      </c>
      <c r="H403" s="120" t="s">
        <v>45</v>
      </c>
    </row>
    <row r="404" spans="1:8" ht="15">
      <c r="A404" s="119" t="s">
        <v>458</v>
      </c>
      <c r="B404" s="119" t="s">
        <v>459</v>
      </c>
      <c r="C404" s="120" t="s">
        <v>45</v>
      </c>
      <c r="D404" s="120">
        <v>2389109.2</v>
      </c>
      <c r="E404" s="120">
        <v>0</v>
      </c>
      <c r="F404" s="120">
        <v>5730.87</v>
      </c>
      <c r="G404" s="120" t="s">
        <v>45</v>
      </c>
      <c r="H404" s="120">
        <v>2394840.07</v>
      </c>
    </row>
    <row r="405" spans="1:8" ht="15">
      <c r="A405" s="119" t="s">
        <v>460</v>
      </c>
      <c r="B405" s="119" t="s">
        <v>459</v>
      </c>
      <c r="C405" s="120" t="s">
        <v>45</v>
      </c>
      <c r="D405" s="120">
        <v>2389109.2</v>
      </c>
      <c r="E405" s="120">
        <v>0</v>
      </c>
      <c r="F405" s="120">
        <v>5730.87</v>
      </c>
      <c r="G405" s="120" t="s">
        <v>45</v>
      </c>
      <c r="H405" s="120">
        <v>2394840.07</v>
      </c>
    </row>
    <row r="406" spans="1:8" ht="15">
      <c r="A406" s="119" t="s">
        <v>461</v>
      </c>
      <c r="B406" s="119" t="s">
        <v>114</v>
      </c>
      <c r="C406" s="120">
        <v>321791.9</v>
      </c>
      <c r="D406" s="120" t="s">
        <v>45</v>
      </c>
      <c r="E406" s="120">
        <v>0</v>
      </c>
      <c r="F406" s="120">
        <v>0</v>
      </c>
      <c r="G406" s="120">
        <v>321791.9</v>
      </c>
      <c r="H406" s="120" t="s">
        <v>45</v>
      </c>
    </row>
    <row r="407" spans="1:8" ht="15">
      <c r="A407" s="119" t="s">
        <v>462</v>
      </c>
      <c r="B407" s="119" t="s">
        <v>463</v>
      </c>
      <c r="C407" s="120">
        <v>0</v>
      </c>
      <c r="D407" s="120" t="s">
        <v>45</v>
      </c>
      <c r="E407" s="120">
        <v>0</v>
      </c>
      <c r="F407" s="120">
        <v>0</v>
      </c>
      <c r="G407" s="120">
        <v>0</v>
      </c>
      <c r="H407" s="120" t="s">
        <v>45</v>
      </c>
    </row>
    <row r="408" spans="1:8" ht="15">
      <c r="A408" s="119" t="s">
        <v>464</v>
      </c>
      <c r="B408" s="119" t="s">
        <v>465</v>
      </c>
      <c r="C408" s="120">
        <v>0</v>
      </c>
      <c r="D408" s="120" t="s">
        <v>45</v>
      </c>
      <c r="E408" s="120">
        <v>0</v>
      </c>
      <c r="F408" s="120">
        <v>0</v>
      </c>
      <c r="G408" s="120">
        <v>0</v>
      </c>
      <c r="H408" s="120" t="s">
        <v>45</v>
      </c>
    </row>
    <row r="409" spans="1:8" ht="15">
      <c r="A409" s="119" t="s">
        <v>466</v>
      </c>
      <c r="B409" s="119" t="s">
        <v>467</v>
      </c>
      <c r="C409" s="120">
        <v>0</v>
      </c>
      <c r="D409" s="120" t="s">
        <v>45</v>
      </c>
      <c r="E409" s="120">
        <v>0</v>
      </c>
      <c r="F409" s="120">
        <v>0</v>
      </c>
      <c r="G409" s="120">
        <v>0</v>
      </c>
      <c r="H409" s="120" t="s">
        <v>45</v>
      </c>
    </row>
    <row r="410" spans="1:8" ht="15">
      <c r="A410" s="119" t="s">
        <v>468</v>
      </c>
      <c r="B410" s="119" t="s">
        <v>469</v>
      </c>
      <c r="C410" s="120">
        <v>0</v>
      </c>
      <c r="D410" s="120" t="s">
        <v>45</v>
      </c>
      <c r="E410" s="120">
        <v>0</v>
      </c>
      <c r="F410" s="120">
        <v>0</v>
      </c>
      <c r="G410" s="120">
        <v>0</v>
      </c>
      <c r="H410" s="120" t="s">
        <v>45</v>
      </c>
    </row>
    <row r="411" spans="1:8" ht="15">
      <c r="A411" s="119" t="s">
        <v>470</v>
      </c>
      <c r="B411" s="119" t="s">
        <v>471</v>
      </c>
      <c r="C411" s="120">
        <v>0</v>
      </c>
      <c r="D411" s="120" t="s">
        <v>45</v>
      </c>
      <c r="E411" s="120">
        <v>0</v>
      </c>
      <c r="F411" s="120">
        <v>0</v>
      </c>
      <c r="G411" s="120">
        <v>0</v>
      </c>
      <c r="H411" s="120" t="s">
        <v>45</v>
      </c>
    </row>
    <row r="412" spans="1:8" ht="15">
      <c r="A412" s="119" t="s">
        <v>472</v>
      </c>
      <c r="B412" s="119" t="s">
        <v>473</v>
      </c>
      <c r="C412" s="120">
        <v>0</v>
      </c>
      <c r="D412" s="120" t="s">
        <v>45</v>
      </c>
      <c r="E412" s="120">
        <v>0</v>
      </c>
      <c r="F412" s="120">
        <v>0</v>
      </c>
      <c r="G412" s="120">
        <v>0</v>
      </c>
      <c r="H412" s="120" t="s">
        <v>45</v>
      </c>
    </row>
    <row r="413" spans="1:8" ht="15">
      <c r="A413" s="119" t="s">
        <v>474</v>
      </c>
      <c r="B413" s="119" t="s">
        <v>475</v>
      </c>
      <c r="C413" s="120">
        <v>0</v>
      </c>
      <c r="D413" s="120" t="s">
        <v>45</v>
      </c>
      <c r="E413" s="120">
        <v>0</v>
      </c>
      <c r="F413" s="120">
        <v>0</v>
      </c>
      <c r="G413" s="120">
        <v>0</v>
      </c>
      <c r="H413" s="120" t="s">
        <v>45</v>
      </c>
    </row>
    <row r="414" spans="1:8" ht="15">
      <c r="A414" s="119" t="s">
        <v>476</v>
      </c>
      <c r="B414" s="119" t="s">
        <v>477</v>
      </c>
      <c r="C414" s="120">
        <v>0</v>
      </c>
      <c r="D414" s="120" t="s">
        <v>45</v>
      </c>
      <c r="E414" s="120">
        <v>0</v>
      </c>
      <c r="F414" s="120">
        <v>0</v>
      </c>
      <c r="G414" s="120">
        <v>0</v>
      </c>
      <c r="H414" s="120" t="s">
        <v>45</v>
      </c>
    </row>
    <row r="415" spans="1:8" ht="15">
      <c r="A415" s="119" t="s">
        <v>478</v>
      </c>
      <c r="B415" s="119" t="s">
        <v>479</v>
      </c>
      <c r="C415" s="120">
        <v>0</v>
      </c>
      <c r="D415" s="120" t="s">
        <v>45</v>
      </c>
      <c r="E415" s="120">
        <v>0</v>
      </c>
      <c r="F415" s="120">
        <v>0</v>
      </c>
      <c r="G415" s="120">
        <v>0</v>
      </c>
      <c r="H415" s="120" t="s">
        <v>45</v>
      </c>
    </row>
    <row r="416" spans="1:8" ht="15">
      <c r="A416" s="119" t="s">
        <v>480</v>
      </c>
      <c r="B416" s="119" t="s">
        <v>481</v>
      </c>
      <c r="C416" s="120">
        <v>0</v>
      </c>
      <c r="D416" s="120" t="s">
        <v>45</v>
      </c>
      <c r="E416" s="120">
        <v>0</v>
      </c>
      <c r="F416" s="120">
        <v>0</v>
      </c>
      <c r="G416" s="120">
        <v>0</v>
      </c>
      <c r="H416" s="120" t="s">
        <v>45</v>
      </c>
    </row>
    <row r="417" spans="1:8" ht="15">
      <c r="A417" s="119" t="s">
        <v>482</v>
      </c>
      <c r="B417" s="119" t="s">
        <v>483</v>
      </c>
      <c r="C417" s="120">
        <v>0</v>
      </c>
      <c r="D417" s="120" t="s">
        <v>45</v>
      </c>
      <c r="E417" s="120">
        <v>0</v>
      </c>
      <c r="F417" s="120">
        <v>0</v>
      </c>
      <c r="G417" s="120">
        <v>0</v>
      </c>
      <c r="H417" s="120" t="s">
        <v>45</v>
      </c>
    </row>
    <row r="418" spans="1:8" ht="15">
      <c r="A418" s="119" t="s">
        <v>484</v>
      </c>
      <c r="B418" s="119" t="s">
        <v>485</v>
      </c>
      <c r="C418" s="120">
        <v>0</v>
      </c>
      <c r="D418" s="120" t="s">
        <v>45</v>
      </c>
      <c r="E418" s="120">
        <v>0</v>
      </c>
      <c r="F418" s="120">
        <v>0</v>
      </c>
      <c r="G418" s="120">
        <v>0</v>
      </c>
      <c r="H418" s="120" t="s">
        <v>45</v>
      </c>
    </row>
    <row r="419" spans="1:8" ht="15">
      <c r="A419" s="119" t="s">
        <v>486</v>
      </c>
      <c r="B419" s="119" t="s">
        <v>487</v>
      </c>
      <c r="C419" s="120">
        <v>0</v>
      </c>
      <c r="D419" s="120" t="s">
        <v>45</v>
      </c>
      <c r="E419" s="120">
        <v>0</v>
      </c>
      <c r="F419" s="120">
        <v>0</v>
      </c>
      <c r="G419" s="120">
        <v>0</v>
      </c>
      <c r="H419" s="120" t="s">
        <v>45</v>
      </c>
    </row>
    <row r="420" spans="1:8" ht="15">
      <c r="A420" s="119" t="s">
        <v>488</v>
      </c>
      <c r="B420" s="119" t="s">
        <v>489</v>
      </c>
      <c r="C420" s="120">
        <v>0</v>
      </c>
      <c r="D420" s="120" t="s">
        <v>45</v>
      </c>
      <c r="E420" s="120">
        <v>0</v>
      </c>
      <c r="F420" s="120">
        <v>0</v>
      </c>
      <c r="G420" s="120">
        <v>0</v>
      </c>
      <c r="H420" s="120" t="s">
        <v>45</v>
      </c>
    </row>
    <row r="421" spans="1:8" ht="15">
      <c r="A421" s="119" t="s">
        <v>490</v>
      </c>
      <c r="B421" s="119" t="s">
        <v>491</v>
      </c>
      <c r="C421" s="120">
        <v>0</v>
      </c>
      <c r="D421" s="120" t="s">
        <v>45</v>
      </c>
      <c r="E421" s="120">
        <v>0</v>
      </c>
      <c r="F421" s="120">
        <v>0</v>
      </c>
      <c r="G421" s="120">
        <v>0</v>
      </c>
      <c r="H421" s="120" t="s">
        <v>45</v>
      </c>
    </row>
    <row r="422" spans="1:8" ht="15">
      <c r="A422" s="119" t="s">
        <v>492</v>
      </c>
      <c r="B422" s="119" t="s">
        <v>493</v>
      </c>
      <c r="C422" s="120">
        <v>0</v>
      </c>
      <c r="D422" s="120" t="s">
        <v>45</v>
      </c>
      <c r="E422" s="120">
        <v>0</v>
      </c>
      <c r="F422" s="120">
        <v>0</v>
      </c>
      <c r="G422" s="120">
        <v>0</v>
      </c>
      <c r="H422" s="120" t="s">
        <v>45</v>
      </c>
    </row>
    <row r="423" spans="1:8" ht="15">
      <c r="A423" s="119" t="s">
        <v>494</v>
      </c>
      <c r="B423" s="119" t="s">
        <v>495</v>
      </c>
      <c r="C423" s="120">
        <v>0</v>
      </c>
      <c r="D423" s="120" t="s">
        <v>45</v>
      </c>
      <c r="E423" s="120">
        <v>0</v>
      </c>
      <c r="F423" s="120">
        <v>0</v>
      </c>
      <c r="G423" s="120">
        <v>0</v>
      </c>
      <c r="H423" s="120" t="s">
        <v>45</v>
      </c>
    </row>
    <row r="424" spans="1:8" ht="15">
      <c r="A424" s="119" t="s">
        <v>496</v>
      </c>
      <c r="B424" s="119" t="s">
        <v>497</v>
      </c>
      <c r="C424" s="120">
        <v>0</v>
      </c>
      <c r="D424" s="120" t="s">
        <v>45</v>
      </c>
      <c r="E424" s="120">
        <v>0</v>
      </c>
      <c r="F424" s="120">
        <v>0</v>
      </c>
      <c r="G424" s="120">
        <v>0</v>
      </c>
      <c r="H424" s="120" t="s">
        <v>45</v>
      </c>
    </row>
    <row r="425" spans="1:8" ht="15">
      <c r="A425" s="119" t="s">
        <v>498</v>
      </c>
      <c r="B425" s="119" t="s">
        <v>499</v>
      </c>
      <c r="C425" s="120">
        <v>0</v>
      </c>
      <c r="D425" s="120" t="s">
        <v>45</v>
      </c>
      <c r="E425" s="120">
        <v>0</v>
      </c>
      <c r="F425" s="120">
        <v>0</v>
      </c>
      <c r="G425" s="120">
        <v>0</v>
      </c>
      <c r="H425" s="120" t="s">
        <v>45</v>
      </c>
    </row>
    <row r="426" spans="1:8" ht="15">
      <c r="A426" s="119" t="s">
        <v>500</v>
      </c>
      <c r="B426" s="119" t="s">
        <v>501</v>
      </c>
      <c r="C426" s="120">
        <v>0</v>
      </c>
      <c r="D426" s="120" t="s">
        <v>45</v>
      </c>
      <c r="E426" s="120">
        <v>0</v>
      </c>
      <c r="F426" s="120">
        <v>0</v>
      </c>
      <c r="G426" s="120">
        <v>0</v>
      </c>
      <c r="H426" s="120" t="s">
        <v>45</v>
      </c>
    </row>
    <row r="427" spans="1:8" ht="15">
      <c r="A427" s="119" t="s">
        <v>502</v>
      </c>
      <c r="B427" s="119" t="s">
        <v>503</v>
      </c>
      <c r="C427" s="120">
        <v>0</v>
      </c>
      <c r="D427" s="120" t="s">
        <v>45</v>
      </c>
      <c r="E427" s="120">
        <v>0</v>
      </c>
      <c r="F427" s="120">
        <v>0</v>
      </c>
      <c r="G427" s="120">
        <v>0</v>
      </c>
      <c r="H427" s="120" t="s">
        <v>45</v>
      </c>
    </row>
    <row r="428" spans="1:8" ht="15">
      <c r="A428" s="119" t="s">
        <v>504</v>
      </c>
      <c r="B428" s="119" t="s">
        <v>505</v>
      </c>
      <c r="C428" s="120">
        <v>0</v>
      </c>
      <c r="D428" s="120" t="s">
        <v>45</v>
      </c>
      <c r="E428" s="120">
        <v>0</v>
      </c>
      <c r="F428" s="120">
        <v>0</v>
      </c>
      <c r="G428" s="120">
        <v>0</v>
      </c>
      <c r="H428" s="120" t="s">
        <v>45</v>
      </c>
    </row>
    <row r="429" spans="1:8" ht="15">
      <c r="A429" s="119" t="s">
        <v>506</v>
      </c>
      <c r="B429" s="119" t="s">
        <v>507</v>
      </c>
      <c r="C429" s="120">
        <v>0</v>
      </c>
      <c r="D429" s="120" t="s">
        <v>45</v>
      </c>
      <c r="E429" s="120">
        <v>0</v>
      </c>
      <c r="F429" s="120">
        <v>0</v>
      </c>
      <c r="G429" s="120">
        <v>0</v>
      </c>
      <c r="H429" s="120" t="s">
        <v>45</v>
      </c>
    </row>
    <row r="430" spans="1:8" ht="15">
      <c r="A430" s="119" t="s">
        <v>508</v>
      </c>
      <c r="B430" s="119" t="s">
        <v>509</v>
      </c>
      <c r="C430" s="120">
        <v>0</v>
      </c>
      <c r="D430" s="120" t="s">
        <v>45</v>
      </c>
      <c r="E430" s="120">
        <v>0</v>
      </c>
      <c r="F430" s="120">
        <v>0</v>
      </c>
      <c r="G430" s="120">
        <v>0</v>
      </c>
      <c r="H430" s="120" t="s">
        <v>45</v>
      </c>
    </row>
    <row r="431" spans="1:8" ht="15">
      <c r="A431" s="119" t="s">
        <v>510</v>
      </c>
      <c r="B431" s="119" t="s">
        <v>511</v>
      </c>
      <c r="C431" s="120">
        <v>0</v>
      </c>
      <c r="D431" s="120" t="s">
        <v>45</v>
      </c>
      <c r="E431" s="120">
        <v>0</v>
      </c>
      <c r="F431" s="120">
        <v>0</v>
      </c>
      <c r="G431" s="120">
        <v>0</v>
      </c>
      <c r="H431" s="120" t="s">
        <v>45</v>
      </c>
    </row>
    <row r="432" spans="1:8" ht="15">
      <c r="A432" s="119" t="s">
        <v>1337</v>
      </c>
      <c r="B432" s="119" t="s">
        <v>512</v>
      </c>
      <c r="C432" s="120">
        <v>0</v>
      </c>
      <c r="D432" s="120" t="s">
        <v>45</v>
      </c>
      <c r="E432" s="120">
        <v>0</v>
      </c>
      <c r="F432" s="120">
        <v>0</v>
      </c>
      <c r="G432" s="120">
        <v>0</v>
      </c>
      <c r="H432" s="120" t="s">
        <v>45</v>
      </c>
    </row>
    <row r="433" spans="1:8" ht="15">
      <c r="A433" s="119" t="s">
        <v>513</v>
      </c>
      <c r="B433" s="119" t="s">
        <v>514</v>
      </c>
      <c r="C433" s="120">
        <v>0</v>
      </c>
      <c r="D433" s="120" t="s">
        <v>45</v>
      </c>
      <c r="E433" s="120">
        <v>0</v>
      </c>
      <c r="F433" s="120">
        <v>0</v>
      </c>
      <c r="G433" s="120">
        <v>0</v>
      </c>
      <c r="H433" s="120" t="s">
        <v>45</v>
      </c>
    </row>
    <row r="434" spans="1:8" ht="15">
      <c r="A434" s="119" t="s">
        <v>515</v>
      </c>
      <c r="B434" s="119" t="s">
        <v>516</v>
      </c>
      <c r="C434" s="120">
        <v>0</v>
      </c>
      <c r="D434" s="120" t="s">
        <v>45</v>
      </c>
      <c r="E434" s="120">
        <v>0</v>
      </c>
      <c r="F434" s="120">
        <v>0</v>
      </c>
      <c r="G434" s="120">
        <v>0</v>
      </c>
      <c r="H434" s="120" t="s">
        <v>45</v>
      </c>
    </row>
    <row r="435" spans="1:8" ht="15">
      <c r="A435" s="119" t="s">
        <v>517</v>
      </c>
      <c r="B435" s="119" t="s">
        <v>518</v>
      </c>
      <c r="C435" s="120">
        <v>0</v>
      </c>
      <c r="D435" s="120" t="s">
        <v>45</v>
      </c>
      <c r="E435" s="120">
        <v>0</v>
      </c>
      <c r="F435" s="120">
        <v>0</v>
      </c>
      <c r="G435" s="120">
        <v>0</v>
      </c>
      <c r="H435" s="120" t="s">
        <v>45</v>
      </c>
    </row>
    <row r="436" spans="1:8" ht="15">
      <c r="A436" s="119" t="s">
        <v>519</v>
      </c>
      <c r="B436" s="119" t="s">
        <v>520</v>
      </c>
      <c r="C436" s="120">
        <v>0</v>
      </c>
      <c r="D436" s="120" t="s">
        <v>45</v>
      </c>
      <c r="E436" s="120">
        <v>0</v>
      </c>
      <c r="F436" s="120">
        <v>0</v>
      </c>
      <c r="G436" s="120">
        <v>0</v>
      </c>
      <c r="H436" s="120" t="s">
        <v>45</v>
      </c>
    </row>
    <row r="437" spans="1:8" ht="15">
      <c r="A437" s="119" t="s">
        <v>521</v>
      </c>
      <c r="B437" s="119" t="s">
        <v>522</v>
      </c>
      <c r="C437" s="120">
        <v>0</v>
      </c>
      <c r="D437" s="120" t="s">
        <v>45</v>
      </c>
      <c r="E437" s="120">
        <v>0</v>
      </c>
      <c r="F437" s="120">
        <v>0</v>
      </c>
      <c r="G437" s="120">
        <v>0</v>
      </c>
      <c r="H437" s="120" t="s">
        <v>45</v>
      </c>
    </row>
    <row r="438" spans="1:8" ht="15">
      <c r="A438" s="119" t="s">
        <v>523</v>
      </c>
      <c r="B438" s="119" t="s">
        <v>524</v>
      </c>
      <c r="C438" s="120">
        <v>0</v>
      </c>
      <c r="D438" s="120" t="s">
        <v>45</v>
      </c>
      <c r="E438" s="120">
        <v>0</v>
      </c>
      <c r="F438" s="120">
        <v>0</v>
      </c>
      <c r="G438" s="120">
        <v>0</v>
      </c>
      <c r="H438" s="120" t="s">
        <v>45</v>
      </c>
    </row>
    <row r="439" spans="1:8" ht="15">
      <c r="A439" s="119" t="s">
        <v>525</v>
      </c>
      <c r="B439" s="119" t="s">
        <v>524</v>
      </c>
      <c r="C439" s="120">
        <v>0</v>
      </c>
      <c r="D439" s="120" t="s">
        <v>45</v>
      </c>
      <c r="E439" s="120">
        <v>0</v>
      </c>
      <c r="F439" s="120">
        <v>0</v>
      </c>
      <c r="G439" s="120">
        <v>0</v>
      </c>
      <c r="H439" s="120" t="s">
        <v>45</v>
      </c>
    </row>
    <row r="440" spans="1:8" ht="15">
      <c r="A440" s="119" t="s">
        <v>526</v>
      </c>
      <c r="B440" s="119" t="s">
        <v>524</v>
      </c>
      <c r="C440" s="120">
        <v>0</v>
      </c>
      <c r="D440" s="120" t="s">
        <v>45</v>
      </c>
      <c r="E440" s="120">
        <v>0</v>
      </c>
      <c r="F440" s="120">
        <v>0</v>
      </c>
      <c r="G440" s="120">
        <v>0</v>
      </c>
      <c r="H440" s="120" t="s">
        <v>45</v>
      </c>
    </row>
    <row r="441" spans="1:8" ht="15">
      <c r="A441" s="119" t="s">
        <v>1338</v>
      </c>
      <c r="B441" s="119" t="s">
        <v>524</v>
      </c>
      <c r="C441" s="120">
        <v>0</v>
      </c>
      <c r="D441" s="120" t="s">
        <v>45</v>
      </c>
      <c r="E441" s="120">
        <v>0</v>
      </c>
      <c r="F441" s="120">
        <v>0</v>
      </c>
      <c r="G441" s="120">
        <v>0</v>
      </c>
      <c r="H441" s="120" t="s">
        <v>45</v>
      </c>
    </row>
    <row r="442" spans="1:8" ht="15">
      <c r="A442" s="119" t="s">
        <v>1339</v>
      </c>
      <c r="B442" s="119" t="s">
        <v>527</v>
      </c>
      <c r="C442" s="120">
        <v>0</v>
      </c>
      <c r="D442" s="120" t="s">
        <v>45</v>
      </c>
      <c r="E442" s="120">
        <v>0</v>
      </c>
      <c r="F442" s="120">
        <v>0</v>
      </c>
      <c r="G442" s="120">
        <v>0</v>
      </c>
      <c r="H442" s="120" t="s">
        <v>45</v>
      </c>
    </row>
    <row r="443" spans="1:8" ht="15">
      <c r="A443" s="119" t="s">
        <v>1340</v>
      </c>
      <c r="B443" s="119" t="s">
        <v>527</v>
      </c>
      <c r="C443" s="120">
        <v>0</v>
      </c>
      <c r="D443" s="120" t="s">
        <v>45</v>
      </c>
      <c r="E443" s="120">
        <v>0</v>
      </c>
      <c r="F443" s="120">
        <v>0</v>
      </c>
      <c r="G443" s="120">
        <v>0</v>
      </c>
      <c r="H443" s="120" t="s">
        <v>45</v>
      </c>
    </row>
    <row r="444" spans="1:8" ht="15">
      <c r="A444" s="119" t="s">
        <v>1341</v>
      </c>
      <c r="B444" s="119" t="s">
        <v>527</v>
      </c>
      <c r="C444" s="120">
        <v>0</v>
      </c>
      <c r="D444" s="120" t="s">
        <v>45</v>
      </c>
      <c r="E444" s="120">
        <v>0</v>
      </c>
      <c r="F444" s="120">
        <v>0</v>
      </c>
      <c r="G444" s="120">
        <v>0</v>
      </c>
      <c r="H444" s="120" t="s">
        <v>45</v>
      </c>
    </row>
    <row r="445" spans="1:8" ht="15">
      <c r="A445" s="119" t="s">
        <v>1342</v>
      </c>
      <c r="B445" s="119" t="s">
        <v>528</v>
      </c>
      <c r="C445" s="120">
        <v>0</v>
      </c>
      <c r="D445" s="120" t="s">
        <v>45</v>
      </c>
      <c r="E445" s="120">
        <v>0</v>
      </c>
      <c r="F445" s="120">
        <v>0</v>
      </c>
      <c r="G445" s="120">
        <v>0</v>
      </c>
      <c r="H445" s="120" t="s">
        <v>45</v>
      </c>
    </row>
    <row r="446" spans="1:8" ht="15">
      <c r="A446" s="119" t="s">
        <v>1343</v>
      </c>
      <c r="B446" s="119" t="s">
        <v>529</v>
      </c>
      <c r="C446" s="120">
        <v>0</v>
      </c>
      <c r="D446" s="120" t="s">
        <v>45</v>
      </c>
      <c r="E446" s="120">
        <v>0</v>
      </c>
      <c r="F446" s="120">
        <v>0</v>
      </c>
      <c r="G446" s="120">
        <v>0</v>
      </c>
      <c r="H446" s="120" t="s">
        <v>45</v>
      </c>
    </row>
    <row r="447" spans="1:8" ht="15">
      <c r="A447" s="119" t="s">
        <v>1344</v>
      </c>
      <c r="B447" s="119" t="s">
        <v>529</v>
      </c>
      <c r="C447" s="120">
        <v>0</v>
      </c>
      <c r="D447" s="120" t="s">
        <v>45</v>
      </c>
      <c r="E447" s="120">
        <v>0</v>
      </c>
      <c r="F447" s="120">
        <v>0</v>
      </c>
      <c r="G447" s="120">
        <v>0</v>
      </c>
      <c r="H447" s="120" t="s">
        <v>45</v>
      </c>
    </row>
    <row r="448" spans="1:8" ht="15">
      <c r="A448" s="119" t="s">
        <v>1345</v>
      </c>
      <c r="B448" s="119" t="s">
        <v>529</v>
      </c>
      <c r="C448" s="120">
        <v>0</v>
      </c>
      <c r="D448" s="120" t="s">
        <v>45</v>
      </c>
      <c r="E448" s="120">
        <v>0</v>
      </c>
      <c r="F448" s="120">
        <v>0</v>
      </c>
      <c r="G448" s="120">
        <v>0</v>
      </c>
      <c r="H448" s="120" t="s">
        <v>45</v>
      </c>
    </row>
    <row r="449" spans="1:8" ht="15">
      <c r="A449" s="119" t="s">
        <v>1346</v>
      </c>
      <c r="B449" s="119" t="s">
        <v>529</v>
      </c>
      <c r="C449" s="120">
        <v>0</v>
      </c>
      <c r="D449" s="120" t="s">
        <v>45</v>
      </c>
      <c r="E449" s="120">
        <v>0</v>
      </c>
      <c r="F449" s="120">
        <v>0</v>
      </c>
      <c r="G449" s="120">
        <v>0</v>
      </c>
      <c r="H449" s="120" t="s">
        <v>45</v>
      </c>
    </row>
    <row r="450" spans="1:8" ht="15">
      <c r="A450" s="119" t="s">
        <v>1347</v>
      </c>
      <c r="B450" s="119" t="s">
        <v>529</v>
      </c>
      <c r="C450" s="120">
        <v>0</v>
      </c>
      <c r="D450" s="120" t="s">
        <v>45</v>
      </c>
      <c r="E450" s="120">
        <v>0</v>
      </c>
      <c r="F450" s="120">
        <v>0</v>
      </c>
      <c r="G450" s="120">
        <v>0</v>
      </c>
      <c r="H450" s="120" t="s">
        <v>45</v>
      </c>
    </row>
    <row r="451" spans="1:8" ht="15">
      <c r="A451" s="119" t="s">
        <v>1348</v>
      </c>
      <c r="B451" s="119" t="s">
        <v>529</v>
      </c>
      <c r="C451" s="120">
        <v>0</v>
      </c>
      <c r="D451" s="120" t="s">
        <v>45</v>
      </c>
      <c r="E451" s="120">
        <v>0</v>
      </c>
      <c r="F451" s="120">
        <v>0</v>
      </c>
      <c r="G451" s="120">
        <v>0</v>
      </c>
      <c r="H451" s="120" t="s">
        <v>45</v>
      </c>
    </row>
    <row r="452" spans="1:8" ht="15">
      <c r="A452" s="119" t="s">
        <v>1349</v>
      </c>
      <c r="B452" s="119" t="s">
        <v>529</v>
      </c>
      <c r="C452" s="120">
        <v>0</v>
      </c>
      <c r="D452" s="120" t="s">
        <v>45</v>
      </c>
      <c r="E452" s="120">
        <v>0</v>
      </c>
      <c r="F452" s="120">
        <v>0</v>
      </c>
      <c r="G452" s="120">
        <v>0</v>
      </c>
      <c r="H452" s="120" t="s">
        <v>45</v>
      </c>
    </row>
    <row r="453" spans="1:8" ht="15">
      <c r="A453" s="119" t="s">
        <v>1350</v>
      </c>
      <c r="B453" s="119" t="s">
        <v>529</v>
      </c>
      <c r="C453" s="120">
        <v>0</v>
      </c>
      <c r="D453" s="120" t="s">
        <v>45</v>
      </c>
      <c r="E453" s="120">
        <v>0</v>
      </c>
      <c r="F453" s="120">
        <v>0</v>
      </c>
      <c r="G453" s="120">
        <v>0</v>
      </c>
      <c r="H453" s="120" t="s">
        <v>45</v>
      </c>
    </row>
    <row r="454" spans="1:8" ht="15">
      <c r="A454" s="119" t="s">
        <v>1351</v>
      </c>
      <c r="B454" s="119" t="s">
        <v>529</v>
      </c>
      <c r="C454" s="120">
        <v>0</v>
      </c>
      <c r="D454" s="120" t="s">
        <v>45</v>
      </c>
      <c r="E454" s="120">
        <v>0</v>
      </c>
      <c r="F454" s="120">
        <v>0</v>
      </c>
      <c r="G454" s="120">
        <v>0</v>
      </c>
      <c r="H454" s="120" t="s">
        <v>45</v>
      </c>
    </row>
    <row r="455" spans="1:8" ht="15">
      <c r="A455" s="119" t="s">
        <v>1352</v>
      </c>
      <c r="B455" s="119" t="s">
        <v>529</v>
      </c>
      <c r="C455" s="120">
        <v>0</v>
      </c>
      <c r="D455" s="120" t="s">
        <v>45</v>
      </c>
      <c r="E455" s="120">
        <v>0</v>
      </c>
      <c r="F455" s="120">
        <v>0</v>
      </c>
      <c r="G455" s="120">
        <v>0</v>
      </c>
      <c r="H455" s="120" t="s">
        <v>45</v>
      </c>
    </row>
    <row r="456" spans="1:8" ht="15">
      <c r="A456" s="119" t="s">
        <v>1353</v>
      </c>
      <c r="B456" s="119" t="s">
        <v>529</v>
      </c>
      <c r="C456" s="120">
        <v>0</v>
      </c>
      <c r="D456" s="120" t="s">
        <v>45</v>
      </c>
      <c r="E456" s="120">
        <v>0</v>
      </c>
      <c r="F456" s="120">
        <v>0</v>
      </c>
      <c r="G456" s="120">
        <v>0</v>
      </c>
      <c r="H456" s="120" t="s">
        <v>45</v>
      </c>
    </row>
    <row r="457" spans="1:8" ht="15">
      <c r="A457" s="119" t="s">
        <v>1354</v>
      </c>
      <c r="B457" s="119" t="s">
        <v>530</v>
      </c>
      <c r="C457" s="120">
        <v>0</v>
      </c>
      <c r="D457" s="120" t="s">
        <v>45</v>
      </c>
      <c r="E457" s="120">
        <v>0</v>
      </c>
      <c r="F457" s="120">
        <v>0</v>
      </c>
      <c r="G457" s="120">
        <v>0</v>
      </c>
      <c r="H457" s="120" t="s">
        <v>45</v>
      </c>
    </row>
    <row r="458" spans="1:8" ht="15">
      <c r="A458" s="119" t="s">
        <v>1355</v>
      </c>
      <c r="B458" s="119" t="s">
        <v>531</v>
      </c>
      <c r="C458" s="120">
        <v>20130.75</v>
      </c>
      <c r="D458" s="120" t="s">
        <v>45</v>
      </c>
      <c r="E458" s="120">
        <v>0</v>
      </c>
      <c r="F458" s="120">
        <v>0</v>
      </c>
      <c r="G458" s="120">
        <v>20130.75</v>
      </c>
      <c r="H458" s="120" t="s">
        <v>45</v>
      </c>
    </row>
    <row r="459" spans="1:8" ht="15">
      <c r="A459" s="119" t="s">
        <v>1356</v>
      </c>
      <c r="B459" s="119" t="s">
        <v>532</v>
      </c>
      <c r="C459" s="120">
        <v>0</v>
      </c>
      <c r="D459" s="120" t="s">
        <v>45</v>
      </c>
      <c r="E459" s="120">
        <v>0</v>
      </c>
      <c r="F459" s="120">
        <v>0</v>
      </c>
      <c r="G459" s="120">
        <v>0</v>
      </c>
      <c r="H459" s="120" t="s">
        <v>45</v>
      </c>
    </row>
    <row r="460" spans="1:8" ht="15">
      <c r="A460" s="119" t="s">
        <v>1357</v>
      </c>
      <c r="B460" s="119" t="s">
        <v>532</v>
      </c>
      <c r="C460" s="120">
        <v>0</v>
      </c>
      <c r="D460" s="120" t="s">
        <v>45</v>
      </c>
      <c r="E460" s="120">
        <v>0</v>
      </c>
      <c r="F460" s="120">
        <v>0</v>
      </c>
      <c r="G460" s="120">
        <v>0</v>
      </c>
      <c r="H460" s="120" t="s">
        <v>45</v>
      </c>
    </row>
    <row r="461" spans="1:8" ht="15">
      <c r="A461" s="119" t="s">
        <v>1358</v>
      </c>
      <c r="B461" s="119" t="s">
        <v>532</v>
      </c>
      <c r="C461" s="120">
        <v>1897.5</v>
      </c>
      <c r="D461" s="120" t="s">
        <v>45</v>
      </c>
      <c r="E461" s="120">
        <v>0</v>
      </c>
      <c r="F461" s="120">
        <v>0</v>
      </c>
      <c r="G461" s="120">
        <v>1897.5</v>
      </c>
      <c r="H461" s="120" t="s">
        <v>45</v>
      </c>
    </row>
    <row r="462" spans="1:8" ht="15">
      <c r="A462" s="119" t="s">
        <v>1359</v>
      </c>
      <c r="B462" s="119" t="s">
        <v>532</v>
      </c>
      <c r="C462" s="120">
        <v>0</v>
      </c>
      <c r="D462" s="120" t="s">
        <v>45</v>
      </c>
      <c r="E462" s="120">
        <v>0</v>
      </c>
      <c r="F462" s="120">
        <v>0</v>
      </c>
      <c r="G462" s="120">
        <v>0</v>
      </c>
      <c r="H462" s="120" t="s">
        <v>45</v>
      </c>
    </row>
    <row r="463" spans="1:8" ht="15">
      <c r="A463" s="119" t="s">
        <v>1360</v>
      </c>
      <c r="B463" s="119" t="s">
        <v>533</v>
      </c>
      <c r="C463" s="120">
        <v>0</v>
      </c>
      <c r="D463" s="120" t="s">
        <v>45</v>
      </c>
      <c r="E463" s="120">
        <v>0</v>
      </c>
      <c r="F463" s="120">
        <v>0</v>
      </c>
      <c r="G463" s="120">
        <v>0</v>
      </c>
      <c r="H463" s="120" t="s">
        <v>45</v>
      </c>
    </row>
    <row r="464" spans="1:8" ht="15">
      <c r="A464" s="119" t="s">
        <v>1361</v>
      </c>
      <c r="B464" s="119" t="s">
        <v>534</v>
      </c>
      <c r="C464" s="120">
        <v>3050.95</v>
      </c>
      <c r="D464" s="120" t="s">
        <v>45</v>
      </c>
      <c r="E464" s="120">
        <v>0</v>
      </c>
      <c r="F464" s="120">
        <v>0</v>
      </c>
      <c r="G464" s="120">
        <v>3050.95</v>
      </c>
      <c r="H464" s="120" t="s">
        <v>45</v>
      </c>
    </row>
    <row r="465" spans="1:8" ht="15">
      <c r="A465" s="119" t="s">
        <v>1362</v>
      </c>
      <c r="B465" s="119" t="s">
        <v>535</v>
      </c>
      <c r="C465" s="120">
        <v>10007.3</v>
      </c>
      <c r="D465" s="120" t="s">
        <v>45</v>
      </c>
      <c r="E465" s="120">
        <v>0</v>
      </c>
      <c r="F465" s="120">
        <v>0</v>
      </c>
      <c r="G465" s="120">
        <v>10007.3</v>
      </c>
      <c r="H465" s="120" t="s">
        <v>45</v>
      </c>
    </row>
    <row r="466" spans="1:8" ht="15">
      <c r="A466" s="119" t="s">
        <v>1363</v>
      </c>
      <c r="B466" s="119" t="s">
        <v>535</v>
      </c>
      <c r="C466" s="120">
        <v>10007.3</v>
      </c>
      <c r="D466" s="120" t="s">
        <v>45</v>
      </c>
      <c r="E466" s="120">
        <v>0</v>
      </c>
      <c r="F466" s="120">
        <v>0</v>
      </c>
      <c r="G466" s="120">
        <v>10007.3</v>
      </c>
      <c r="H466" s="120" t="s">
        <v>45</v>
      </c>
    </row>
    <row r="467" spans="1:8" ht="15">
      <c r="A467" s="119" t="s">
        <v>1364</v>
      </c>
      <c r="B467" s="119" t="s">
        <v>536</v>
      </c>
      <c r="C467" s="120">
        <v>25874.61</v>
      </c>
      <c r="D467" s="120" t="s">
        <v>45</v>
      </c>
      <c r="E467" s="120">
        <v>0</v>
      </c>
      <c r="F467" s="120">
        <v>0</v>
      </c>
      <c r="G467" s="120">
        <v>25874.61</v>
      </c>
      <c r="H467" s="120" t="s">
        <v>45</v>
      </c>
    </row>
    <row r="468" spans="1:8" ht="15">
      <c r="A468" s="119" t="s">
        <v>1365</v>
      </c>
      <c r="B468" s="119" t="s">
        <v>537</v>
      </c>
      <c r="C468" s="120">
        <v>1219</v>
      </c>
      <c r="D468" s="120" t="s">
        <v>45</v>
      </c>
      <c r="E468" s="120">
        <v>0</v>
      </c>
      <c r="F468" s="120">
        <v>0</v>
      </c>
      <c r="G468" s="120">
        <v>1219</v>
      </c>
      <c r="H468" s="120" t="s">
        <v>45</v>
      </c>
    </row>
    <row r="469" spans="1:8" ht="15">
      <c r="A469" s="119" t="s">
        <v>1366</v>
      </c>
      <c r="B469" s="119" t="s">
        <v>538</v>
      </c>
      <c r="C469" s="120">
        <v>2839.35</v>
      </c>
      <c r="D469" s="120" t="s">
        <v>45</v>
      </c>
      <c r="E469" s="120">
        <v>0</v>
      </c>
      <c r="F469" s="120">
        <v>0</v>
      </c>
      <c r="G469" s="120">
        <v>2839.35</v>
      </c>
      <c r="H469" s="120" t="s">
        <v>45</v>
      </c>
    </row>
    <row r="470" spans="1:8" ht="15">
      <c r="A470" s="119" t="s">
        <v>1367</v>
      </c>
      <c r="B470" s="119" t="s">
        <v>539</v>
      </c>
      <c r="C470" s="120">
        <v>1804.35</v>
      </c>
      <c r="D470" s="120" t="s">
        <v>45</v>
      </c>
      <c r="E470" s="120">
        <v>0</v>
      </c>
      <c r="F470" s="120">
        <v>0</v>
      </c>
      <c r="G470" s="120">
        <v>1804.35</v>
      </c>
      <c r="H470" s="120" t="s">
        <v>45</v>
      </c>
    </row>
    <row r="471" spans="1:8" ht="15">
      <c r="A471" s="119" t="s">
        <v>1368</v>
      </c>
      <c r="B471" s="119" t="s">
        <v>540</v>
      </c>
      <c r="C471" s="120">
        <v>4427.5</v>
      </c>
      <c r="D471" s="120" t="s">
        <v>45</v>
      </c>
      <c r="E471" s="120">
        <v>0</v>
      </c>
      <c r="F471" s="120">
        <v>0</v>
      </c>
      <c r="G471" s="120">
        <v>4427.5</v>
      </c>
      <c r="H471" s="120" t="s">
        <v>45</v>
      </c>
    </row>
    <row r="472" spans="1:8" ht="15">
      <c r="A472" s="119" t="s">
        <v>1369</v>
      </c>
      <c r="B472" s="119" t="s">
        <v>541</v>
      </c>
      <c r="C472" s="120">
        <v>10787</v>
      </c>
      <c r="D472" s="120" t="s">
        <v>45</v>
      </c>
      <c r="E472" s="120">
        <v>0</v>
      </c>
      <c r="F472" s="120">
        <v>0</v>
      </c>
      <c r="G472" s="120">
        <v>10787</v>
      </c>
      <c r="H472" s="120" t="s">
        <v>45</v>
      </c>
    </row>
    <row r="473" spans="1:8" ht="15">
      <c r="A473" s="119" t="s">
        <v>1370</v>
      </c>
      <c r="B473" s="119" t="s">
        <v>541</v>
      </c>
      <c r="C473" s="120">
        <v>10787</v>
      </c>
      <c r="D473" s="120" t="s">
        <v>45</v>
      </c>
      <c r="E473" s="120">
        <v>0</v>
      </c>
      <c r="F473" s="120">
        <v>0</v>
      </c>
      <c r="G473" s="120">
        <v>10787</v>
      </c>
      <c r="H473" s="120" t="s">
        <v>45</v>
      </c>
    </row>
    <row r="474" spans="1:8" ht="15">
      <c r="A474" s="119" t="s">
        <v>1371</v>
      </c>
      <c r="B474" s="119" t="s">
        <v>542</v>
      </c>
      <c r="C474" s="120">
        <v>8487</v>
      </c>
      <c r="D474" s="120" t="s">
        <v>45</v>
      </c>
      <c r="E474" s="120">
        <v>0</v>
      </c>
      <c r="F474" s="120">
        <v>0</v>
      </c>
      <c r="G474" s="120">
        <v>8487</v>
      </c>
      <c r="H474" s="120" t="s">
        <v>45</v>
      </c>
    </row>
    <row r="475" spans="1:8" ht="15">
      <c r="A475" s="119" t="s">
        <v>1372</v>
      </c>
      <c r="B475" s="119" t="s">
        <v>542</v>
      </c>
      <c r="C475" s="120">
        <v>8487</v>
      </c>
      <c r="D475" s="120" t="s">
        <v>45</v>
      </c>
      <c r="E475" s="120">
        <v>0</v>
      </c>
      <c r="F475" s="120">
        <v>0</v>
      </c>
      <c r="G475" s="120">
        <v>8487</v>
      </c>
      <c r="H475" s="120" t="s">
        <v>45</v>
      </c>
    </row>
    <row r="476" spans="1:8" ht="15">
      <c r="A476" s="119" t="s">
        <v>1373</v>
      </c>
      <c r="B476" s="119" t="s">
        <v>542</v>
      </c>
      <c r="C476" s="120">
        <v>8487</v>
      </c>
      <c r="D476" s="120" t="s">
        <v>45</v>
      </c>
      <c r="E476" s="120">
        <v>0</v>
      </c>
      <c r="F476" s="120">
        <v>0</v>
      </c>
      <c r="G476" s="120">
        <v>8487</v>
      </c>
      <c r="H476" s="120" t="s">
        <v>45</v>
      </c>
    </row>
    <row r="477" spans="1:8" ht="15">
      <c r="A477" s="119" t="s">
        <v>1374</v>
      </c>
      <c r="B477" s="119" t="s">
        <v>542</v>
      </c>
      <c r="C477" s="120">
        <v>8487</v>
      </c>
      <c r="D477" s="120" t="s">
        <v>45</v>
      </c>
      <c r="E477" s="120">
        <v>0</v>
      </c>
      <c r="F477" s="120">
        <v>0</v>
      </c>
      <c r="G477" s="120">
        <v>8487</v>
      </c>
      <c r="H477" s="120" t="s">
        <v>45</v>
      </c>
    </row>
    <row r="478" spans="1:8" ht="15">
      <c r="A478" s="119" t="s">
        <v>1375</v>
      </c>
      <c r="B478" s="119" t="s">
        <v>543</v>
      </c>
      <c r="C478" s="120">
        <v>10350</v>
      </c>
      <c r="D478" s="120" t="s">
        <v>45</v>
      </c>
      <c r="E478" s="120">
        <v>0</v>
      </c>
      <c r="F478" s="120">
        <v>0</v>
      </c>
      <c r="G478" s="120">
        <v>10350</v>
      </c>
      <c r="H478" s="120" t="s">
        <v>45</v>
      </c>
    </row>
    <row r="479" spans="1:8" ht="15">
      <c r="A479" s="119" t="s">
        <v>1376</v>
      </c>
      <c r="B479" s="119" t="s">
        <v>544</v>
      </c>
      <c r="C479" s="120">
        <v>5520</v>
      </c>
      <c r="D479" s="120" t="s">
        <v>45</v>
      </c>
      <c r="E479" s="120">
        <v>0</v>
      </c>
      <c r="F479" s="120">
        <v>0</v>
      </c>
      <c r="G479" s="120">
        <v>5520</v>
      </c>
      <c r="H479" s="120" t="s">
        <v>45</v>
      </c>
    </row>
    <row r="480" spans="1:8" ht="15">
      <c r="A480" s="119" t="s">
        <v>1377</v>
      </c>
      <c r="B480" s="119" t="s">
        <v>545</v>
      </c>
      <c r="C480" s="120">
        <v>0</v>
      </c>
      <c r="D480" s="120" t="s">
        <v>45</v>
      </c>
      <c r="E480" s="120">
        <v>0</v>
      </c>
      <c r="F480" s="120">
        <v>0</v>
      </c>
      <c r="G480" s="120">
        <v>0</v>
      </c>
      <c r="H480" s="120" t="s">
        <v>45</v>
      </c>
    </row>
    <row r="481" spans="1:8" ht="15">
      <c r="A481" s="119" t="s">
        <v>1378</v>
      </c>
      <c r="B481" s="119" t="s">
        <v>546</v>
      </c>
      <c r="C481" s="120">
        <v>8638.92</v>
      </c>
      <c r="D481" s="120" t="s">
        <v>45</v>
      </c>
      <c r="E481" s="120">
        <v>0</v>
      </c>
      <c r="F481" s="120">
        <v>0</v>
      </c>
      <c r="G481" s="120">
        <v>8638.92</v>
      </c>
      <c r="H481" s="120" t="s">
        <v>45</v>
      </c>
    </row>
    <row r="482" spans="1:8" ht="15">
      <c r="A482" s="119" t="s">
        <v>1379</v>
      </c>
      <c r="B482" s="119" t="s">
        <v>547</v>
      </c>
      <c r="C482" s="120">
        <v>3612.15</v>
      </c>
      <c r="D482" s="120" t="s">
        <v>45</v>
      </c>
      <c r="E482" s="120">
        <v>0</v>
      </c>
      <c r="F482" s="120">
        <v>0</v>
      </c>
      <c r="G482" s="120">
        <v>3612.15</v>
      </c>
      <c r="H482" s="120" t="s">
        <v>45</v>
      </c>
    </row>
    <row r="483" spans="1:8" ht="15">
      <c r="A483" s="119" t="s">
        <v>1380</v>
      </c>
      <c r="B483" s="119" t="s">
        <v>548</v>
      </c>
      <c r="C483" s="120">
        <v>7197.24</v>
      </c>
      <c r="D483" s="120" t="s">
        <v>45</v>
      </c>
      <c r="E483" s="120">
        <v>0</v>
      </c>
      <c r="F483" s="120">
        <v>0</v>
      </c>
      <c r="G483" s="120">
        <v>7197.24</v>
      </c>
      <c r="H483" s="120" t="s">
        <v>45</v>
      </c>
    </row>
    <row r="484" spans="1:8" ht="15">
      <c r="A484" s="119" t="s">
        <v>1381</v>
      </c>
      <c r="B484" s="119" t="s">
        <v>549</v>
      </c>
      <c r="C484" s="120">
        <v>5827.05</v>
      </c>
      <c r="D484" s="120" t="s">
        <v>45</v>
      </c>
      <c r="E484" s="120">
        <v>0</v>
      </c>
      <c r="F484" s="120">
        <v>0</v>
      </c>
      <c r="G484" s="120">
        <v>5827.05</v>
      </c>
      <c r="H484" s="120" t="s">
        <v>45</v>
      </c>
    </row>
    <row r="485" spans="1:8" ht="15">
      <c r="A485" s="119" t="s">
        <v>1382</v>
      </c>
      <c r="B485" s="119" t="s">
        <v>549</v>
      </c>
      <c r="C485" s="120">
        <v>5827.05</v>
      </c>
      <c r="D485" s="120" t="s">
        <v>45</v>
      </c>
      <c r="E485" s="120">
        <v>0</v>
      </c>
      <c r="F485" s="120">
        <v>0</v>
      </c>
      <c r="G485" s="120">
        <v>5827.05</v>
      </c>
      <c r="H485" s="120" t="s">
        <v>45</v>
      </c>
    </row>
    <row r="486" spans="1:8" ht="15">
      <c r="A486" s="119" t="s">
        <v>1383</v>
      </c>
      <c r="B486" s="119" t="s">
        <v>1194</v>
      </c>
      <c r="C486" s="120">
        <v>8777.32</v>
      </c>
      <c r="D486" s="120" t="s">
        <v>45</v>
      </c>
      <c r="E486" s="120">
        <v>0</v>
      </c>
      <c r="F486" s="120">
        <v>0</v>
      </c>
      <c r="G486" s="120">
        <v>8777.32</v>
      </c>
      <c r="H486" s="120" t="s">
        <v>45</v>
      </c>
    </row>
    <row r="487" spans="1:8" ht="15">
      <c r="A487" s="119" t="s">
        <v>1384</v>
      </c>
      <c r="B487" s="119" t="s">
        <v>1454</v>
      </c>
      <c r="C487" s="120">
        <v>7958</v>
      </c>
      <c r="D487" s="120" t="s">
        <v>45</v>
      </c>
      <c r="E487" s="120">
        <v>0</v>
      </c>
      <c r="F487" s="120">
        <v>0</v>
      </c>
      <c r="G487" s="120">
        <v>7958</v>
      </c>
      <c r="H487" s="120" t="s">
        <v>45</v>
      </c>
    </row>
    <row r="488" spans="1:8" ht="15">
      <c r="A488" s="119" t="s">
        <v>1385</v>
      </c>
      <c r="B488" s="119" t="s">
        <v>1455</v>
      </c>
      <c r="C488" s="120">
        <v>7958</v>
      </c>
      <c r="D488" s="120" t="s">
        <v>45</v>
      </c>
      <c r="E488" s="120">
        <v>0</v>
      </c>
      <c r="F488" s="120">
        <v>0</v>
      </c>
      <c r="G488" s="120">
        <v>7958</v>
      </c>
      <c r="H488" s="120" t="s">
        <v>45</v>
      </c>
    </row>
    <row r="489" spans="1:8" ht="15">
      <c r="A489" s="119" t="s">
        <v>1386</v>
      </c>
      <c r="B489" s="119" t="s">
        <v>1456</v>
      </c>
      <c r="C489" s="120">
        <v>7958</v>
      </c>
      <c r="D489" s="120" t="s">
        <v>45</v>
      </c>
      <c r="E489" s="120">
        <v>0</v>
      </c>
      <c r="F489" s="120">
        <v>0</v>
      </c>
      <c r="G489" s="120">
        <v>7958</v>
      </c>
      <c r="H489" s="120" t="s">
        <v>45</v>
      </c>
    </row>
    <row r="490" spans="1:8" ht="15">
      <c r="A490" s="119" t="s">
        <v>1387</v>
      </c>
      <c r="B490" s="119" t="s">
        <v>1457</v>
      </c>
      <c r="C490" s="120">
        <v>2058.5</v>
      </c>
      <c r="D490" s="120" t="s">
        <v>45</v>
      </c>
      <c r="E490" s="120">
        <v>0</v>
      </c>
      <c r="F490" s="120">
        <v>0</v>
      </c>
      <c r="G490" s="120">
        <v>2058.5</v>
      </c>
      <c r="H490" s="120" t="s">
        <v>45</v>
      </c>
    </row>
    <row r="491" spans="1:8" ht="15">
      <c r="A491" s="119" t="s">
        <v>1388</v>
      </c>
      <c r="B491" s="119" t="s">
        <v>1512</v>
      </c>
      <c r="C491" s="120">
        <v>3758.2</v>
      </c>
      <c r="D491" s="120" t="s">
        <v>45</v>
      </c>
      <c r="E491" s="120">
        <v>0</v>
      </c>
      <c r="F491" s="120">
        <v>0</v>
      </c>
      <c r="G491" s="120">
        <v>3758.2</v>
      </c>
      <c r="H491" s="120" t="s">
        <v>45</v>
      </c>
    </row>
    <row r="492" spans="1:8" ht="15">
      <c r="A492" s="119" t="s">
        <v>1389</v>
      </c>
      <c r="B492" s="119" t="s">
        <v>1536</v>
      </c>
      <c r="C492" s="120">
        <v>13282.5</v>
      </c>
      <c r="D492" s="120" t="s">
        <v>45</v>
      </c>
      <c r="E492" s="120">
        <v>0</v>
      </c>
      <c r="F492" s="120">
        <v>0</v>
      </c>
      <c r="G492" s="120">
        <v>13282.5</v>
      </c>
      <c r="H492" s="120" t="s">
        <v>45</v>
      </c>
    </row>
    <row r="493" spans="1:8" ht="15">
      <c r="A493" s="119" t="s">
        <v>1865</v>
      </c>
      <c r="B493" s="119" t="s">
        <v>1866</v>
      </c>
      <c r="C493" s="120">
        <v>4539</v>
      </c>
      <c r="D493" s="120" t="s">
        <v>45</v>
      </c>
      <c r="E493" s="120">
        <v>0</v>
      </c>
      <c r="F493" s="120">
        <v>0</v>
      </c>
      <c r="G493" s="120">
        <v>4539</v>
      </c>
      <c r="H493" s="120" t="s">
        <v>45</v>
      </c>
    </row>
    <row r="494" spans="1:8" ht="15">
      <c r="A494" s="119" t="s">
        <v>1867</v>
      </c>
      <c r="B494" s="119" t="s">
        <v>1868</v>
      </c>
      <c r="C494" s="120">
        <v>7112.89</v>
      </c>
      <c r="D494" s="120" t="s">
        <v>45</v>
      </c>
      <c r="E494" s="120">
        <v>0</v>
      </c>
      <c r="F494" s="120">
        <v>0</v>
      </c>
      <c r="G494" s="120">
        <v>7112.89</v>
      </c>
      <c r="H494" s="120" t="s">
        <v>45</v>
      </c>
    </row>
    <row r="495" spans="1:8" ht="15">
      <c r="A495" s="119" t="s">
        <v>1869</v>
      </c>
      <c r="B495" s="119" t="s">
        <v>1870</v>
      </c>
      <c r="C495" s="120">
        <v>7112.89</v>
      </c>
      <c r="D495" s="120" t="s">
        <v>45</v>
      </c>
      <c r="E495" s="120">
        <v>0</v>
      </c>
      <c r="F495" s="120">
        <v>0</v>
      </c>
      <c r="G495" s="120">
        <v>7112.89</v>
      </c>
      <c r="H495" s="120" t="s">
        <v>45</v>
      </c>
    </row>
    <row r="496" spans="1:8" ht="15">
      <c r="A496" s="119" t="s">
        <v>1871</v>
      </c>
      <c r="B496" s="119" t="s">
        <v>1872</v>
      </c>
      <c r="C496" s="120">
        <v>7112.9</v>
      </c>
      <c r="D496" s="120" t="s">
        <v>45</v>
      </c>
      <c r="E496" s="120">
        <v>0</v>
      </c>
      <c r="F496" s="120">
        <v>0</v>
      </c>
      <c r="G496" s="120">
        <v>7112.9</v>
      </c>
      <c r="H496" s="120" t="s">
        <v>45</v>
      </c>
    </row>
    <row r="497" spans="1:8" ht="15">
      <c r="A497" s="119" t="s">
        <v>1873</v>
      </c>
      <c r="B497" s="119" t="s">
        <v>1874</v>
      </c>
      <c r="C497" s="120">
        <v>13098</v>
      </c>
      <c r="D497" s="120" t="s">
        <v>45</v>
      </c>
      <c r="E497" s="120">
        <v>0</v>
      </c>
      <c r="F497" s="120">
        <v>0</v>
      </c>
      <c r="G497" s="120">
        <v>13098</v>
      </c>
      <c r="H497" s="120" t="s">
        <v>45</v>
      </c>
    </row>
    <row r="498" spans="1:8" ht="15">
      <c r="A498" s="119" t="s">
        <v>1960</v>
      </c>
      <c r="B498" s="119" t="s">
        <v>1961</v>
      </c>
      <c r="C498" s="120">
        <v>26981.6</v>
      </c>
      <c r="D498" s="120" t="s">
        <v>45</v>
      </c>
      <c r="E498" s="120">
        <v>0</v>
      </c>
      <c r="F498" s="120">
        <v>0</v>
      </c>
      <c r="G498" s="120">
        <v>26981.6</v>
      </c>
      <c r="H498" s="120" t="s">
        <v>45</v>
      </c>
    </row>
    <row r="499" spans="1:8" ht="15">
      <c r="A499" s="119" t="s">
        <v>1962</v>
      </c>
      <c r="B499" s="119" t="s">
        <v>1963</v>
      </c>
      <c r="C499" s="120">
        <v>7499</v>
      </c>
      <c r="D499" s="120" t="s">
        <v>45</v>
      </c>
      <c r="E499" s="120">
        <v>0</v>
      </c>
      <c r="F499" s="120">
        <v>0</v>
      </c>
      <c r="G499" s="120">
        <v>7499</v>
      </c>
      <c r="H499" s="120" t="s">
        <v>45</v>
      </c>
    </row>
    <row r="500" spans="1:8" ht="15">
      <c r="A500" s="119" t="s">
        <v>1964</v>
      </c>
      <c r="B500" s="119" t="s">
        <v>1965</v>
      </c>
      <c r="C500" s="120">
        <v>12832.08</v>
      </c>
      <c r="D500" s="120" t="s">
        <v>45</v>
      </c>
      <c r="E500" s="120">
        <v>0</v>
      </c>
      <c r="F500" s="120">
        <v>0</v>
      </c>
      <c r="G500" s="120">
        <v>12832.08</v>
      </c>
      <c r="H500" s="120" t="s">
        <v>45</v>
      </c>
    </row>
    <row r="501" spans="1:8" ht="15">
      <c r="A501" s="119" t="s">
        <v>550</v>
      </c>
      <c r="B501" s="119" t="s">
        <v>551</v>
      </c>
      <c r="C501" s="120" t="s">
        <v>45</v>
      </c>
      <c r="D501" s="120">
        <v>321791.92</v>
      </c>
      <c r="E501" s="120">
        <v>0</v>
      </c>
      <c r="F501" s="120">
        <v>0</v>
      </c>
      <c r="G501" s="120" t="s">
        <v>45</v>
      </c>
      <c r="H501" s="120">
        <v>321791.92</v>
      </c>
    </row>
    <row r="502" spans="1:8" ht="15">
      <c r="A502" s="119" t="s">
        <v>552</v>
      </c>
      <c r="B502" s="119" t="s">
        <v>551</v>
      </c>
      <c r="C502" s="120" t="s">
        <v>45</v>
      </c>
      <c r="D502" s="120">
        <v>321791.92</v>
      </c>
      <c r="E502" s="120">
        <v>0</v>
      </c>
      <c r="F502" s="120">
        <v>0</v>
      </c>
      <c r="G502" s="120" t="s">
        <v>45</v>
      </c>
      <c r="H502" s="120">
        <v>321791.92</v>
      </c>
    </row>
    <row r="503" spans="1:8" ht="15">
      <c r="A503" s="119" t="s">
        <v>553</v>
      </c>
      <c r="B503" s="119" t="s">
        <v>554</v>
      </c>
      <c r="C503" s="120">
        <v>0</v>
      </c>
      <c r="D503" s="120" t="s">
        <v>45</v>
      </c>
      <c r="E503" s="120">
        <v>0</v>
      </c>
      <c r="F503" s="120">
        <v>0</v>
      </c>
      <c r="G503" s="120">
        <v>0</v>
      </c>
      <c r="H503" s="120" t="s">
        <v>45</v>
      </c>
    </row>
    <row r="504" spans="1:8" ht="15">
      <c r="A504" s="119" t="s">
        <v>555</v>
      </c>
      <c r="B504" s="119" t="s">
        <v>556</v>
      </c>
      <c r="C504" s="120">
        <v>0</v>
      </c>
      <c r="D504" s="120" t="s">
        <v>45</v>
      </c>
      <c r="E504" s="120">
        <v>0</v>
      </c>
      <c r="F504" s="120">
        <v>0</v>
      </c>
      <c r="G504" s="120">
        <v>0</v>
      </c>
      <c r="H504" s="120" t="s">
        <v>45</v>
      </c>
    </row>
    <row r="505" spans="1:8" ht="15">
      <c r="A505" s="119" t="s">
        <v>557</v>
      </c>
      <c r="B505" s="119" t="s">
        <v>558</v>
      </c>
      <c r="C505" s="120">
        <v>0</v>
      </c>
      <c r="D505" s="120" t="s">
        <v>45</v>
      </c>
      <c r="E505" s="120">
        <v>0</v>
      </c>
      <c r="F505" s="120">
        <v>0</v>
      </c>
      <c r="G505" s="120">
        <v>0</v>
      </c>
      <c r="H505" s="120" t="s">
        <v>45</v>
      </c>
    </row>
    <row r="506" spans="1:8" ht="15">
      <c r="A506" s="119" t="s">
        <v>559</v>
      </c>
      <c r="B506" s="119" t="s">
        <v>6</v>
      </c>
      <c r="C506" s="120">
        <v>103103768.26</v>
      </c>
      <c r="D506" s="120" t="s">
        <v>45</v>
      </c>
      <c r="E506" s="120">
        <v>0</v>
      </c>
      <c r="F506" s="120">
        <v>0</v>
      </c>
      <c r="G506" s="120">
        <v>103103768.26</v>
      </c>
      <c r="H506" s="120" t="s">
        <v>45</v>
      </c>
    </row>
    <row r="507" spans="1:8" ht="15">
      <c r="A507" s="119" t="s">
        <v>560</v>
      </c>
      <c r="B507" s="119" t="s">
        <v>561</v>
      </c>
      <c r="C507" s="120">
        <v>103103768.26</v>
      </c>
      <c r="D507" s="120" t="s">
        <v>45</v>
      </c>
      <c r="E507" s="120">
        <v>0</v>
      </c>
      <c r="F507" s="120">
        <v>0</v>
      </c>
      <c r="G507" s="120">
        <v>103103768.26</v>
      </c>
      <c r="H507" s="120" t="s">
        <v>45</v>
      </c>
    </row>
    <row r="508" spans="1:8" ht="15">
      <c r="A508" s="119" t="s">
        <v>562</v>
      </c>
      <c r="B508" s="119" t="s">
        <v>16</v>
      </c>
      <c r="C508" s="120">
        <v>39647866.32</v>
      </c>
      <c r="D508" s="120" t="s">
        <v>45</v>
      </c>
      <c r="E508" s="120">
        <v>0</v>
      </c>
      <c r="F508" s="120">
        <v>0</v>
      </c>
      <c r="G508" s="120">
        <v>39647866.32</v>
      </c>
      <c r="H508" s="120" t="s">
        <v>45</v>
      </c>
    </row>
    <row r="509" spans="1:8" ht="15">
      <c r="A509" s="119" t="s">
        <v>563</v>
      </c>
      <c r="B509" s="119" t="s">
        <v>564</v>
      </c>
      <c r="C509" s="120">
        <v>6604000</v>
      </c>
      <c r="D509" s="120" t="s">
        <v>45</v>
      </c>
      <c r="E509" s="120">
        <v>0</v>
      </c>
      <c r="F509" s="120">
        <v>0</v>
      </c>
      <c r="G509" s="120">
        <v>6604000</v>
      </c>
      <c r="H509" s="120" t="s">
        <v>45</v>
      </c>
    </row>
    <row r="510" spans="1:8" ht="15">
      <c r="A510" s="119" t="s">
        <v>1390</v>
      </c>
      <c r="B510" s="119" t="s">
        <v>565</v>
      </c>
      <c r="C510" s="120">
        <v>413000</v>
      </c>
      <c r="D510" s="120" t="s">
        <v>45</v>
      </c>
      <c r="E510" s="120">
        <v>0</v>
      </c>
      <c r="F510" s="120">
        <v>0</v>
      </c>
      <c r="G510" s="120">
        <v>413000</v>
      </c>
      <c r="H510" s="120" t="s">
        <v>45</v>
      </c>
    </row>
    <row r="511" spans="1:8" ht="15">
      <c r="A511" s="119" t="s">
        <v>1391</v>
      </c>
      <c r="B511" s="119" t="s">
        <v>566</v>
      </c>
      <c r="C511" s="120">
        <v>755000</v>
      </c>
      <c r="D511" s="120" t="s">
        <v>45</v>
      </c>
      <c r="E511" s="120">
        <v>0</v>
      </c>
      <c r="F511" s="120">
        <v>0</v>
      </c>
      <c r="G511" s="120">
        <v>755000</v>
      </c>
      <c r="H511" s="120" t="s">
        <v>45</v>
      </c>
    </row>
    <row r="512" spans="1:8" ht="15">
      <c r="A512" s="119" t="s">
        <v>1759</v>
      </c>
      <c r="B512" s="119" t="s">
        <v>567</v>
      </c>
      <c r="C512" s="120">
        <v>4103000</v>
      </c>
      <c r="D512" s="120" t="s">
        <v>45</v>
      </c>
      <c r="E512" s="120">
        <v>0</v>
      </c>
      <c r="F512" s="120">
        <v>0</v>
      </c>
      <c r="G512" s="120">
        <v>4103000</v>
      </c>
      <c r="H512" s="120" t="s">
        <v>45</v>
      </c>
    </row>
    <row r="513" spans="1:8" ht="15">
      <c r="A513" s="119" t="s">
        <v>1760</v>
      </c>
      <c r="B513" s="119" t="s">
        <v>568</v>
      </c>
      <c r="C513" s="120">
        <v>347315</v>
      </c>
      <c r="D513" s="120" t="s">
        <v>45</v>
      </c>
      <c r="E513" s="120">
        <v>0</v>
      </c>
      <c r="F513" s="120">
        <v>0</v>
      </c>
      <c r="G513" s="120">
        <v>347315</v>
      </c>
      <c r="H513" s="120" t="s">
        <v>45</v>
      </c>
    </row>
    <row r="514" spans="1:8" ht="15">
      <c r="A514" s="119" t="s">
        <v>1761</v>
      </c>
      <c r="B514" s="119" t="s">
        <v>569</v>
      </c>
      <c r="C514" s="120">
        <v>347315</v>
      </c>
      <c r="D514" s="120" t="s">
        <v>45</v>
      </c>
      <c r="E514" s="120">
        <v>0</v>
      </c>
      <c r="F514" s="120">
        <v>0</v>
      </c>
      <c r="G514" s="120">
        <v>347315</v>
      </c>
      <c r="H514" s="120" t="s">
        <v>45</v>
      </c>
    </row>
    <row r="515" spans="1:8" ht="15">
      <c r="A515" s="119" t="s">
        <v>1762</v>
      </c>
      <c r="B515" s="119" t="s">
        <v>570</v>
      </c>
      <c r="C515" s="120">
        <v>570000</v>
      </c>
      <c r="D515" s="120" t="s">
        <v>45</v>
      </c>
      <c r="E515" s="120">
        <v>0</v>
      </c>
      <c r="F515" s="120">
        <v>0</v>
      </c>
      <c r="G515" s="120">
        <v>570000</v>
      </c>
      <c r="H515" s="120" t="s">
        <v>45</v>
      </c>
    </row>
    <row r="516" spans="1:8" ht="15">
      <c r="A516" s="119" t="s">
        <v>1763</v>
      </c>
      <c r="B516" s="119" t="s">
        <v>571</v>
      </c>
      <c r="C516" s="120">
        <v>861000</v>
      </c>
      <c r="D516" s="120" t="s">
        <v>45</v>
      </c>
      <c r="E516" s="120">
        <v>0</v>
      </c>
      <c r="F516" s="120">
        <v>0</v>
      </c>
      <c r="G516" s="120">
        <v>861000</v>
      </c>
      <c r="H516" s="120" t="s">
        <v>45</v>
      </c>
    </row>
    <row r="517" spans="1:8" ht="15">
      <c r="A517" s="119" t="s">
        <v>1764</v>
      </c>
      <c r="B517" s="119" t="s">
        <v>572</v>
      </c>
      <c r="C517" s="120">
        <v>866000</v>
      </c>
      <c r="D517" s="120" t="s">
        <v>45</v>
      </c>
      <c r="E517" s="120">
        <v>0</v>
      </c>
      <c r="F517" s="120">
        <v>0</v>
      </c>
      <c r="G517" s="120">
        <v>866000</v>
      </c>
      <c r="H517" s="120" t="s">
        <v>45</v>
      </c>
    </row>
    <row r="518" spans="1:8" ht="15">
      <c r="A518" s="119" t="s">
        <v>1765</v>
      </c>
      <c r="B518" s="119" t="s">
        <v>573</v>
      </c>
      <c r="C518" s="120">
        <v>548320.01</v>
      </c>
      <c r="D518" s="120" t="s">
        <v>45</v>
      </c>
      <c r="E518" s="120">
        <v>0</v>
      </c>
      <c r="F518" s="120">
        <v>0</v>
      </c>
      <c r="G518" s="120">
        <v>548320.01</v>
      </c>
      <c r="H518" s="120" t="s">
        <v>45</v>
      </c>
    </row>
    <row r="519" spans="1:8" ht="15">
      <c r="A519" s="119" t="s">
        <v>1766</v>
      </c>
      <c r="B519" s="119" t="s">
        <v>574</v>
      </c>
      <c r="C519" s="120">
        <v>829000</v>
      </c>
      <c r="D519" s="120" t="s">
        <v>45</v>
      </c>
      <c r="E519" s="120">
        <v>0</v>
      </c>
      <c r="F519" s="120">
        <v>0</v>
      </c>
      <c r="G519" s="120">
        <v>829000</v>
      </c>
      <c r="H519" s="120" t="s">
        <v>45</v>
      </c>
    </row>
    <row r="520" spans="1:8" ht="15">
      <c r="A520" s="119" t="s">
        <v>1767</v>
      </c>
      <c r="B520" s="119" t="s">
        <v>575</v>
      </c>
      <c r="C520" s="120">
        <v>800000</v>
      </c>
      <c r="D520" s="120" t="s">
        <v>45</v>
      </c>
      <c r="E520" s="120">
        <v>0</v>
      </c>
      <c r="F520" s="120">
        <v>0</v>
      </c>
      <c r="G520" s="120">
        <v>800000</v>
      </c>
      <c r="H520" s="120" t="s">
        <v>45</v>
      </c>
    </row>
    <row r="521" spans="1:8" ht="15">
      <c r="A521" s="119" t="s">
        <v>1768</v>
      </c>
      <c r="B521" s="119" t="s">
        <v>576</v>
      </c>
      <c r="C521" s="120">
        <v>800000</v>
      </c>
      <c r="D521" s="120" t="s">
        <v>45</v>
      </c>
      <c r="E521" s="120">
        <v>0</v>
      </c>
      <c r="F521" s="120">
        <v>0</v>
      </c>
      <c r="G521" s="120">
        <v>800000</v>
      </c>
      <c r="H521" s="120" t="s">
        <v>45</v>
      </c>
    </row>
    <row r="522" spans="1:8" ht="15">
      <c r="A522" s="119" t="s">
        <v>1769</v>
      </c>
      <c r="B522" s="119" t="s">
        <v>577</v>
      </c>
      <c r="C522" s="120">
        <v>212000</v>
      </c>
      <c r="D522" s="120" t="s">
        <v>45</v>
      </c>
      <c r="E522" s="120">
        <v>0</v>
      </c>
      <c r="F522" s="120">
        <v>0</v>
      </c>
      <c r="G522" s="120">
        <v>212000</v>
      </c>
      <c r="H522" s="120" t="s">
        <v>45</v>
      </c>
    </row>
    <row r="523" spans="1:8" ht="15">
      <c r="A523" s="119" t="s">
        <v>1770</v>
      </c>
      <c r="B523" s="119" t="s">
        <v>578</v>
      </c>
      <c r="C523" s="120">
        <v>37000</v>
      </c>
      <c r="D523" s="120" t="s">
        <v>45</v>
      </c>
      <c r="E523" s="120">
        <v>0</v>
      </c>
      <c r="F523" s="120">
        <v>0</v>
      </c>
      <c r="G523" s="120">
        <v>37000</v>
      </c>
      <c r="H523" s="120" t="s">
        <v>45</v>
      </c>
    </row>
    <row r="524" spans="1:8" ht="15">
      <c r="A524" s="119" t="s">
        <v>1771</v>
      </c>
      <c r="B524" s="119" t="s">
        <v>579</v>
      </c>
      <c r="C524" s="120">
        <v>926000</v>
      </c>
      <c r="D524" s="120" t="s">
        <v>45</v>
      </c>
      <c r="E524" s="120">
        <v>0</v>
      </c>
      <c r="F524" s="120">
        <v>0</v>
      </c>
      <c r="G524" s="120">
        <v>926000</v>
      </c>
      <c r="H524" s="120" t="s">
        <v>45</v>
      </c>
    </row>
    <row r="525" spans="1:8" ht="15">
      <c r="A525" s="119" t="s">
        <v>1772</v>
      </c>
      <c r="B525" s="119" t="s">
        <v>580</v>
      </c>
      <c r="C525" s="120">
        <v>902000</v>
      </c>
      <c r="D525" s="120" t="s">
        <v>45</v>
      </c>
      <c r="E525" s="120">
        <v>0</v>
      </c>
      <c r="F525" s="120">
        <v>0</v>
      </c>
      <c r="G525" s="120">
        <v>902000</v>
      </c>
      <c r="H525" s="120" t="s">
        <v>45</v>
      </c>
    </row>
    <row r="526" spans="1:8" ht="15">
      <c r="A526" s="119" t="s">
        <v>1773</v>
      </c>
      <c r="B526" s="119" t="s">
        <v>581</v>
      </c>
      <c r="C526" s="120">
        <v>5116000</v>
      </c>
      <c r="D526" s="120" t="s">
        <v>45</v>
      </c>
      <c r="E526" s="120">
        <v>0</v>
      </c>
      <c r="F526" s="120">
        <v>0</v>
      </c>
      <c r="G526" s="120">
        <v>5116000</v>
      </c>
      <c r="H526" s="120" t="s">
        <v>45</v>
      </c>
    </row>
    <row r="527" spans="1:8" ht="15">
      <c r="A527" s="119" t="s">
        <v>1774</v>
      </c>
      <c r="B527" s="119" t="s">
        <v>582</v>
      </c>
      <c r="C527" s="120">
        <v>884000</v>
      </c>
      <c r="D527" s="120" t="s">
        <v>45</v>
      </c>
      <c r="E527" s="120">
        <v>0</v>
      </c>
      <c r="F527" s="120">
        <v>0</v>
      </c>
      <c r="G527" s="120">
        <v>884000</v>
      </c>
      <c r="H527" s="120" t="s">
        <v>45</v>
      </c>
    </row>
    <row r="528" spans="1:8" ht="15">
      <c r="A528" s="119" t="s">
        <v>1775</v>
      </c>
      <c r="B528" s="119" t="s">
        <v>583</v>
      </c>
      <c r="C528" s="120">
        <v>345380</v>
      </c>
      <c r="D528" s="120" t="s">
        <v>45</v>
      </c>
      <c r="E528" s="120">
        <v>0</v>
      </c>
      <c r="F528" s="120">
        <v>0</v>
      </c>
      <c r="G528" s="120">
        <v>345380</v>
      </c>
      <c r="H528" s="120" t="s">
        <v>45</v>
      </c>
    </row>
    <row r="529" spans="1:8" ht="15">
      <c r="A529" s="119" t="s">
        <v>1776</v>
      </c>
      <c r="B529" s="119" t="s">
        <v>584</v>
      </c>
      <c r="C529" s="120">
        <v>5149252.08</v>
      </c>
      <c r="D529" s="120" t="s">
        <v>45</v>
      </c>
      <c r="E529" s="120">
        <v>0</v>
      </c>
      <c r="F529" s="120">
        <v>0</v>
      </c>
      <c r="G529" s="120">
        <v>5149252.08</v>
      </c>
      <c r="H529" s="120" t="s">
        <v>45</v>
      </c>
    </row>
    <row r="530" spans="1:8" ht="15">
      <c r="A530" s="119" t="s">
        <v>1777</v>
      </c>
      <c r="B530" s="119" t="s">
        <v>585</v>
      </c>
      <c r="C530" s="120">
        <v>930000</v>
      </c>
      <c r="D530" s="120" t="s">
        <v>45</v>
      </c>
      <c r="E530" s="120">
        <v>0</v>
      </c>
      <c r="F530" s="120">
        <v>0</v>
      </c>
      <c r="G530" s="120">
        <v>930000</v>
      </c>
      <c r="H530" s="120" t="s">
        <v>45</v>
      </c>
    </row>
    <row r="531" spans="1:8" ht="15">
      <c r="A531" s="119" t="s">
        <v>1778</v>
      </c>
      <c r="B531" s="119" t="s">
        <v>586</v>
      </c>
      <c r="C531" s="120">
        <v>913000</v>
      </c>
      <c r="D531" s="120" t="s">
        <v>45</v>
      </c>
      <c r="E531" s="120">
        <v>0</v>
      </c>
      <c r="F531" s="120">
        <v>0</v>
      </c>
      <c r="G531" s="120">
        <v>913000</v>
      </c>
      <c r="H531" s="120" t="s">
        <v>45</v>
      </c>
    </row>
    <row r="532" spans="1:8" ht="15">
      <c r="A532" s="119" t="s">
        <v>1779</v>
      </c>
      <c r="B532" s="119" t="s">
        <v>587</v>
      </c>
      <c r="C532" s="120">
        <v>927000</v>
      </c>
      <c r="D532" s="120" t="s">
        <v>45</v>
      </c>
      <c r="E532" s="120">
        <v>0</v>
      </c>
      <c r="F532" s="120">
        <v>0</v>
      </c>
      <c r="G532" s="120">
        <v>927000</v>
      </c>
      <c r="H532" s="120" t="s">
        <v>45</v>
      </c>
    </row>
    <row r="533" spans="1:8" ht="15">
      <c r="A533" s="119" t="s">
        <v>1780</v>
      </c>
      <c r="B533" s="119" t="s">
        <v>588</v>
      </c>
      <c r="C533" s="120">
        <v>884000</v>
      </c>
      <c r="D533" s="120" t="s">
        <v>45</v>
      </c>
      <c r="E533" s="120">
        <v>0</v>
      </c>
      <c r="F533" s="120">
        <v>0</v>
      </c>
      <c r="G533" s="120">
        <v>884000</v>
      </c>
      <c r="H533" s="120" t="s">
        <v>45</v>
      </c>
    </row>
    <row r="534" spans="1:8" ht="15">
      <c r="A534" s="119" t="s">
        <v>1781</v>
      </c>
      <c r="B534" s="119" t="s">
        <v>589</v>
      </c>
      <c r="C534" s="120">
        <v>285000</v>
      </c>
      <c r="D534" s="120" t="s">
        <v>45</v>
      </c>
      <c r="E534" s="120">
        <v>0</v>
      </c>
      <c r="F534" s="120">
        <v>0</v>
      </c>
      <c r="G534" s="120">
        <v>285000</v>
      </c>
      <c r="H534" s="120" t="s">
        <v>45</v>
      </c>
    </row>
    <row r="535" spans="1:8" ht="15">
      <c r="A535" s="119" t="s">
        <v>1782</v>
      </c>
      <c r="B535" s="119" t="s">
        <v>590</v>
      </c>
      <c r="C535" s="120">
        <v>245000</v>
      </c>
      <c r="D535" s="120" t="s">
        <v>45</v>
      </c>
      <c r="E535" s="120">
        <v>0</v>
      </c>
      <c r="F535" s="120">
        <v>0</v>
      </c>
      <c r="G535" s="120">
        <v>245000</v>
      </c>
      <c r="H535" s="120" t="s">
        <v>45</v>
      </c>
    </row>
    <row r="536" spans="1:8" ht="15">
      <c r="A536" s="119" t="s">
        <v>1783</v>
      </c>
      <c r="B536" s="119" t="s">
        <v>591</v>
      </c>
      <c r="C536" s="120">
        <v>376000</v>
      </c>
      <c r="D536" s="120" t="s">
        <v>45</v>
      </c>
      <c r="E536" s="120">
        <v>0</v>
      </c>
      <c r="F536" s="120">
        <v>0</v>
      </c>
      <c r="G536" s="120">
        <v>376000</v>
      </c>
      <c r="H536" s="120" t="s">
        <v>45</v>
      </c>
    </row>
    <row r="537" spans="1:8" ht="15">
      <c r="A537" s="119" t="s">
        <v>1784</v>
      </c>
      <c r="B537" s="119" t="s">
        <v>592</v>
      </c>
      <c r="C537" s="120">
        <v>1970895.06</v>
      </c>
      <c r="D537" s="120" t="s">
        <v>45</v>
      </c>
      <c r="E537" s="120">
        <v>0</v>
      </c>
      <c r="F537" s="120">
        <v>0</v>
      </c>
      <c r="G537" s="120">
        <v>1970895.06</v>
      </c>
      <c r="H537" s="120" t="s">
        <v>45</v>
      </c>
    </row>
    <row r="538" spans="1:8" ht="15">
      <c r="A538" s="119" t="s">
        <v>1785</v>
      </c>
      <c r="B538" s="119" t="s">
        <v>593</v>
      </c>
      <c r="C538" s="120">
        <v>209725.38</v>
      </c>
      <c r="D538" s="120" t="s">
        <v>45</v>
      </c>
      <c r="E538" s="120">
        <v>0</v>
      </c>
      <c r="F538" s="120">
        <v>0</v>
      </c>
      <c r="G538" s="120">
        <v>209725.38</v>
      </c>
      <c r="H538" s="120" t="s">
        <v>45</v>
      </c>
    </row>
    <row r="539" spans="1:8" ht="15">
      <c r="A539" s="119" t="s">
        <v>1786</v>
      </c>
      <c r="B539" s="119" t="s">
        <v>592</v>
      </c>
      <c r="C539" s="120">
        <v>169854.09</v>
      </c>
      <c r="D539" s="120" t="s">
        <v>45</v>
      </c>
      <c r="E539" s="120">
        <v>0</v>
      </c>
      <c r="F539" s="120">
        <v>0</v>
      </c>
      <c r="G539" s="120">
        <v>169854.09</v>
      </c>
      <c r="H539" s="120" t="s">
        <v>45</v>
      </c>
    </row>
    <row r="540" spans="1:8" ht="15">
      <c r="A540" s="119" t="s">
        <v>1787</v>
      </c>
      <c r="B540" s="119" t="s">
        <v>594</v>
      </c>
      <c r="C540" s="120">
        <v>0</v>
      </c>
      <c r="D540" s="120" t="s">
        <v>45</v>
      </c>
      <c r="E540" s="120">
        <v>0</v>
      </c>
      <c r="F540" s="120">
        <v>0</v>
      </c>
      <c r="G540" s="120">
        <v>0</v>
      </c>
      <c r="H540" s="120" t="s">
        <v>45</v>
      </c>
    </row>
    <row r="541" spans="1:8" ht="15">
      <c r="A541" s="119" t="s">
        <v>1788</v>
      </c>
      <c r="B541" s="119" t="s">
        <v>595</v>
      </c>
      <c r="C541" s="120">
        <v>16193</v>
      </c>
      <c r="D541" s="120" t="s">
        <v>45</v>
      </c>
      <c r="E541" s="120">
        <v>0</v>
      </c>
      <c r="F541" s="120">
        <v>0</v>
      </c>
      <c r="G541" s="120">
        <v>16193</v>
      </c>
      <c r="H541" s="120" t="s">
        <v>45</v>
      </c>
    </row>
    <row r="542" spans="1:8" ht="15">
      <c r="A542" s="119" t="s">
        <v>1789</v>
      </c>
      <c r="B542" s="119" t="s">
        <v>596</v>
      </c>
      <c r="C542" s="120">
        <v>5500</v>
      </c>
      <c r="D542" s="120" t="s">
        <v>45</v>
      </c>
      <c r="E542" s="120">
        <v>0</v>
      </c>
      <c r="F542" s="120">
        <v>0</v>
      </c>
      <c r="G542" s="120">
        <v>5500</v>
      </c>
      <c r="H542" s="120" t="s">
        <v>45</v>
      </c>
    </row>
    <row r="543" spans="1:8" ht="15">
      <c r="A543" s="119" t="s">
        <v>1790</v>
      </c>
      <c r="B543" s="119" t="s">
        <v>597</v>
      </c>
      <c r="C543" s="120">
        <v>278342.92</v>
      </c>
      <c r="D543" s="120" t="s">
        <v>45</v>
      </c>
      <c r="E543" s="120">
        <v>0</v>
      </c>
      <c r="F543" s="120">
        <v>0</v>
      </c>
      <c r="G543" s="120">
        <v>278342.92</v>
      </c>
      <c r="H543" s="120" t="s">
        <v>45</v>
      </c>
    </row>
    <row r="544" spans="1:8" ht="15">
      <c r="A544" s="119" t="s">
        <v>1791</v>
      </c>
      <c r="B544" s="119" t="s">
        <v>598</v>
      </c>
      <c r="C544" s="120">
        <v>72430.96</v>
      </c>
      <c r="D544" s="120" t="s">
        <v>45</v>
      </c>
      <c r="E544" s="120">
        <v>0</v>
      </c>
      <c r="F544" s="120">
        <v>0</v>
      </c>
      <c r="G544" s="120">
        <v>72430.96</v>
      </c>
      <c r="H544" s="120" t="s">
        <v>45</v>
      </c>
    </row>
    <row r="545" spans="1:8" ht="15">
      <c r="A545" s="119" t="s">
        <v>1966</v>
      </c>
      <c r="B545" s="119" t="s">
        <v>556</v>
      </c>
      <c r="C545" s="120">
        <v>76694.34</v>
      </c>
      <c r="D545" s="120" t="s">
        <v>45</v>
      </c>
      <c r="E545" s="120">
        <v>0</v>
      </c>
      <c r="F545" s="120">
        <v>0</v>
      </c>
      <c r="G545" s="120">
        <v>76694.34</v>
      </c>
      <c r="H545" s="120" t="s">
        <v>45</v>
      </c>
    </row>
    <row r="546" spans="1:8" ht="15">
      <c r="A546" s="119" t="s">
        <v>1967</v>
      </c>
      <c r="B546" s="119" t="s">
        <v>1968</v>
      </c>
      <c r="C546" s="120">
        <v>17119.88</v>
      </c>
      <c r="D546" s="120" t="s">
        <v>45</v>
      </c>
      <c r="E546" s="120">
        <v>0</v>
      </c>
      <c r="F546" s="120">
        <v>0</v>
      </c>
      <c r="G546" s="120">
        <v>17119.88</v>
      </c>
      <c r="H546" s="120" t="s">
        <v>45</v>
      </c>
    </row>
    <row r="547" spans="1:8" ht="15">
      <c r="A547" s="119" t="s">
        <v>1969</v>
      </c>
      <c r="B547" s="119" t="s">
        <v>1970</v>
      </c>
      <c r="C547" s="120">
        <v>55821.22</v>
      </c>
      <c r="D547" s="120" t="s">
        <v>45</v>
      </c>
      <c r="E547" s="120">
        <v>0</v>
      </c>
      <c r="F547" s="120">
        <v>0</v>
      </c>
      <c r="G547" s="120">
        <v>55821.22</v>
      </c>
      <c r="H547" s="120" t="s">
        <v>45</v>
      </c>
    </row>
    <row r="548" spans="1:8" ht="15">
      <c r="A548" s="119" t="s">
        <v>1971</v>
      </c>
      <c r="B548" s="119" t="s">
        <v>1799</v>
      </c>
      <c r="C548" s="120">
        <v>799707.38</v>
      </c>
      <c r="D548" s="120" t="s">
        <v>45</v>
      </c>
      <c r="E548" s="120">
        <v>0</v>
      </c>
      <c r="F548" s="120">
        <v>0</v>
      </c>
      <c r="G548" s="120">
        <v>799707.38</v>
      </c>
      <c r="H548" s="120" t="s">
        <v>45</v>
      </c>
    </row>
    <row r="549" spans="1:8" ht="15">
      <c r="A549" s="119" t="s">
        <v>1792</v>
      </c>
      <c r="B549" s="119" t="s">
        <v>1260</v>
      </c>
      <c r="C549" s="120" t="s">
        <v>45</v>
      </c>
      <c r="D549" s="120">
        <v>16872254.1</v>
      </c>
      <c r="E549" s="120">
        <v>0</v>
      </c>
      <c r="F549" s="120">
        <v>161891.85</v>
      </c>
      <c r="G549" s="120" t="s">
        <v>45</v>
      </c>
      <c r="H549" s="120">
        <v>17034145.95</v>
      </c>
    </row>
    <row r="550" spans="1:8" ht="15">
      <c r="A550" s="119" t="s">
        <v>1793</v>
      </c>
      <c r="B550" s="119" t="s">
        <v>1260</v>
      </c>
      <c r="C550" s="120" t="s">
        <v>45</v>
      </c>
      <c r="D550" s="120">
        <v>16872254.1</v>
      </c>
      <c r="E550" s="120">
        <v>0</v>
      </c>
      <c r="F550" s="120">
        <v>161891.85</v>
      </c>
      <c r="G550" s="120" t="s">
        <v>45</v>
      </c>
      <c r="H550" s="120">
        <v>17034145.95</v>
      </c>
    </row>
    <row r="551" spans="1:8" ht="15">
      <c r="A551" s="119" t="s">
        <v>599</v>
      </c>
      <c r="B551" s="119" t="s">
        <v>7</v>
      </c>
      <c r="C551" s="120">
        <v>7285.5</v>
      </c>
      <c r="D551" s="120" t="s">
        <v>45</v>
      </c>
      <c r="E551" s="120">
        <v>0</v>
      </c>
      <c r="F551" s="120">
        <v>0</v>
      </c>
      <c r="G551" s="120">
        <v>7285.5</v>
      </c>
      <c r="H551" s="120" t="s">
        <v>45</v>
      </c>
    </row>
    <row r="552" spans="1:8" ht="15">
      <c r="A552" s="119" t="s">
        <v>600</v>
      </c>
      <c r="B552" s="119" t="s">
        <v>8</v>
      </c>
      <c r="C552" s="120">
        <v>7285.5</v>
      </c>
      <c r="D552" s="120" t="s">
        <v>45</v>
      </c>
      <c r="E552" s="120">
        <v>0</v>
      </c>
      <c r="F552" s="120">
        <v>0</v>
      </c>
      <c r="G552" s="120">
        <v>7285.5</v>
      </c>
      <c r="H552" s="120" t="s">
        <v>45</v>
      </c>
    </row>
    <row r="553" spans="1:8" ht="15">
      <c r="A553" s="119" t="s">
        <v>601</v>
      </c>
      <c r="B553" s="119" t="s">
        <v>602</v>
      </c>
      <c r="C553" s="120">
        <v>1255.5</v>
      </c>
      <c r="D553" s="120" t="s">
        <v>45</v>
      </c>
      <c r="E553" s="120">
        <v>0</v>
      </c>
      <c r="F553" s="120">
        <v>0</v>
      </c>
      <c r="G553" s="120">
        <v>1255.5</v>
      </c>
      <c r="H553" s="120" t="s">
        <v>45</v>
      </c>
    </row>
    <row r="554" spans="1:8" ht="15">
      <c r="A554" s="119" t="s">
        <v>603</v>
      </c>
      <c r="B554" s="119" t="s">
        <v>604</v>
      </c>
      <c r="C554" s="120">
        <v>6030</v>
      </c>
      <c r="D554" s="120" t="s">
        <v>45</v>
      </c>
      <c r="E554" s="120">
        <v>0</v>
      </c>
      <c r="F554" s="120">
        <v>0</v>
      </c>
      <c r="G554" s="120">
        <v>6030</v>
      </c>
      <c r="H554" s="120" t="s">
        <v>45</v>
      </c>
    </row>
    <row r="555" spans="1:8" ht="15">
      <c r="A555" s="119" t="s">
        <v>1794</v>
      </c>
      <c r="B555" s="119" t="s">
        <v>1795</v>
      </c>
      <c r="C555" s="120">
        <v>0</v>
      </c>
      <c r="D555" s="120" t="s">
        <v>45</v>
      </c>
      <c r="E555" s="120">
        <v>0</v>
      </c>
      <c r="F555" s="120">
        <v>0</v>
      </c>
      <c r="G555" s="120">
        <v>0</v>
      </c>
      <c r="H555" s="120" t="s">
        <v>45</v>
      </c>
    </row>
    <row r="556" spans="1:8" ht="15">
      <c r="A556" s="119" t="s">
        <v>1796</v>
      </c>
      <c r="B556" s="119" t="s">
        <v>1797</v>
      </c>
      <c r="C556" s="120">
        <v>0</v>
      </c>
      <c r="D556" s="120" t="s">
        <v>45</v>
      </c>
      <c r="E556" s="120">
        <v>0</v>
      </c>
      <c r="F556" s="120">
        <v>0</v>
      </c>
      <c r="G556" s="120">
        <v>0</v>
      </c>
      <c r="H556" s="120" t="s">
        <v>45</v>
      </c>
    </row>
    <row r="557" spans="1:8" ht="15">
      <c r="A557" s="119" t="s">
        <v>1798</v>
      </c>
      <c r="B557" s="119" t="s">
        <v>1799</v>
      </c>
      <c r="C557" s="120">
        <v>0</v>
      </c>
      <c r="D557" s="120" t="s">
        <v>45</v>
      </c>
      <c r="E557" s="120">
        <v>0</v>
      </c>
      <c r="F557" s="120">
        <v>0</v>
      </c>
      <c r="G557" s="120">
        <v>0</v>
      </c>
      <c r="H557" s="120" t="s">
        <v>45</v>
      </c>
    </row>
    <row r="558" spans="1:8" ht="15">
      <c r="A558" s="119" t="s">
        <v>2302</v>
      </c>
      <c r="B558" s="119" t="s">
        <v>2303</v>
      </c>
      <c r="C558" s="120">
        <v>0</v>
      </c>
      <c r="D558" s="120" t="s">
        <v>45</v>
      </c>
      <c r="E558" s="120">
        <v>0</v>
      </c>
      <c r="F558" s="120">
        <v>0</v>
      </c>
      <c r="G558" s="120">
        <v>0</v>
      </c>
      <c r="H558" s="120" t="s">
        <v>45</v>
      </c>
    </row>
    <row r="559" spans="1:8" ht="15">
      <c r="A559" s="119" t="s">
        <v>2304</v>
      </c>
      <c r="B559" s="119" t="s">
        <v>2305</v>
      </c>
      <c r="C559" s="120">
        <v>0</v>
      </c>
      <c r="D559" s="120" t="s">
        <v>45</v>
      </c>
      <c r="E559" s="120">
        <v>12537.93</v>
      </c>
      <c r="F559" s="120">
        <v>12537.93</v>
      </c>
      <c r="G559" s="120">
        <v>0</v>
      </c>
      <c r="H559" s="120" t="s">
        <v>45</v>
      </c>
    </row>
    <row r="560" spans="1:8" ht="15">
      <c r="A560" s="119" t="s">
        <v>2306</v>
      </c>
      <c r="B560" s="119" t="s">
        <v>2298</v>
      </c>
      <c r="C560" s="120">
        <v>0</v>
      </c>
      <c r="D560" s="120" t="s">
        <v>45</v>
      </c>
      <c r="E560" s="120">
        <v>0</v>
      </c>
      <c r="F560" s="120">
        <v>0</v>
      </c>
      <c r="G560" s="120">
        <v>0</v>
      </c>
      <c r="H560" s="120" t="s">
        <v>45</v>
      </c>
    </row>
    <row r="561" spans="1:8" ht="15">
      <c r="A561" s="119" t="s">
        <v>2307</v>
      </c>
      <c r="B561" s="119" t="s">
        <v>2308</v>
      </c>
      <c r="C561" s="120">
        <v>0</v>
      </c>
      <c r="D561" s="120" t="s">
        <v>45</v>
      </c>
      <c r="E561" s="120">
        <v>272</v>
      </c>
      <c r="F561" s="120">
        <v>272</v>
      </c>
      <c r="G561" s="120">
        <v>0</v>
      </c>
      <c r="H561" s="120" t="s">
        <v>45</v>
      </c>
    </row>
    <row r="562" spans="1:8" ht="15">
      <c r="A562" s="119" t="s">
        <v>2309</v>
      </c>
      <c r="B562" s="119" t="s">
        <v>2310</v>
      </c>
      <c r="C562" s="120">
        <v>0</v>
      </c>
      <c r="D562" s="120" t="s">
        <v>45</v>
      </c>
      <c r="E562" s="120">
        <v>0</v>
      </c>
      <c r="F562" s="120">
        <v>0</v>
      </c>
      <c r="G562" s="120">
        <v>0</v>
      </c>
      <c r="H562" s="120" t="s">
        <v>45</v>
      </c>
    </row>
    <row r="563" spans="1:8" ht="15">
      <c r="A563" s="119" t="s">
        <v>2311</v>
      </c>
      <c r="B563" s="119" t="s">
        <v>2312</v>
      </c>
      <c r="C563" s="120">
        <v>0</v>
      </c>
      <c r="D563" s="120" t="s">
        <v>45</v>
      </c>
      <c r="E563" s="120">
        <v>500</v>
      </c>
      <c r="F563" s="120">
        <v>500</v>
      </c>
      <c r="G563" s="120">
        <v>0</v>
      </c>
      <c r="H563" s="120" t="s">
        <v>45</v>
      </c>
    </row>
    <row r="564" spans="1:8" ht="15">
      <c r="A564" s="119" t="s">
        <v>2317</v>
      </c>
      <c r="B564" s="119" t="s">
        <v>2318</v>
      </c>
      <c r="C564" s="120">
        <v>0</v>
      </c>
      <c r="D564" s="120" t="s">
        <v>45</v>
      </c>
      <c r="E564" s="120">
        <v>1803.64</v>
      </c>
      <c r="F564" s="120">
        <v>1803.64</v>
      </c>
      <c r="G564" s="120">
        <v>0</v>
      </c>
      <c r="H564" s="120" t="s">
        <v>45</v>
      </c>
    </row>
    <row r="565" spans="1:8" ht="15">
      <c r="A565" s="119" t="s">
        <v>605</v>
      </c>
      <c r="B565" s="119" t="s">
        <v>9</v>
      </c>
      <c r="C565" s="120" t="s">
        <v>45</v>
      </c>
      <c r="D565" s="120">
        <v>169911.72</v>
      </c>
      <c r="E565" s="120">
        <v>825503.32</v>
      </c>
      <c r="F565" s="120">
        <v>794713.86</v>
      </c>
      <c r="G565" s="120" t="s">
        <v>45</v>
      </c>
      <c r="H565" s="120">
        <v>139122.26</v>
      </c>
    </row>
    <row r="566" spans="1:8" ht="15">
      <c r="A566" s="119" t="s">
        <v>606</v>
      </c>
      <c r="B566" s="119" t="s">
        <v>46</v>
      </c>
      <c r="C566" s="120" t="s">
        <v>45</v>
      </c>
      <c r="D566" s="120">
        <v>169911.72</v>
      </c>
      <c r="E566" s="120">
        <v>825503.32</v>
      </c>
      <c r="F566" s="120">
        <v>794713.86</v>
      </c>
      <c r="G566" s="120" t="s">
        <v>45</v>
      </c>
      <c r="H566" s="120">
        <v>139122.26</v>
      </c>
    </row>
    <row r="567" spans="1:8" ht="15">
      <c r="A567" s="119" t="s">
        <v>607</v>
      </c>
      <c r="B567" s="119" t="s">
        <v>10</v>
      </c>
      <c r="C567" s="120" t="s">
        <v>45</v>
      </c>
      <c r="D567" s="120">
        <v>11622.4</v>
      </c>
      <c r="E567" s="120">
        <v>387423.02</v>
      </c>
      <c r="F567" s="120">
        <v>387423.02</v>
      </c>
      <c r="G567" s="120" t="s">
        <v>45</v>
      </c>
      <c r="H567" s="120">
        <v>11622.4</v>
      </c>
    </row>
    <row r="568" spans="1:8" ht="15">
      <c r="A568" s="119" t="s">
        <v>608</v>
      </c>
      <c r="B568" s="119" t="s">
        <v>609</v>
      </c>
      <c r="C568" s="120" t="s">
        <v>45</v>
      </c>
      <c r="D568" s="120">
        <v>0</v>
      </c>
      <c r="E568" s="120">
        <v>31031</v>
      </c>
      <c r="F568" s="120">
        <v>31031</v>
      </c>
      <c r="G568" s="120" t="s">
        <v>45</v>
      </c>
      <c r="H568" s="120">
        <v>0</v>
      </c>
    </row>
    <row r="569" spans="1:8" ht="15">
      <c r="A569" s="119" t="s">
        <v>610</v>
      </c>
      <c r="B569" s="119" t="s">
        <v>611</v>
      </c>
      <c r="C569" s="120" t="s">
        <v>45</v>
      </c>
      <c r="D569" s="120">
        <v>0</v>
      </c>
      <c r="E569" s="120">
        <v>0</v>
      </c>
      <c r="F569" s="120">
        <v>0</v>
      </c>
      <c r="G569" s="120" t="s">
        <v>45</v>
      </c>
      <c r="H569" s="120">
        <v>0</v>
      </c>
    </row>
    <row r="570" spans="1:8" ht="15">
      <c r="A570" s="119" t="s">
        <v>612</v>
      </c>
      <c r="B570" s="119" t="s">
        <v>613</v>
      </c>
      <c r="C570" s="120" t="s">
        <v>45</v>
      </c>
      <c r="D570" s="120">
        <v>0</v>
      </c>
      <c r="E570" s="120">
        <v>81546</v>
      </c>
      <c r="F570" s="120">
        <v>81546</v>
      </c>
      <c r="G570" s="120" t="s">
        <v>45</v>
      </c>
      <c r="H570" s="120">
        <v>0</v>
      </c>
    </row>
    <row r="571" spans="1:8" ht="15">
      <c r="A571" s="119" t="s">
        <v>614</v>
      </c>
      <c r="B571" s="119" t="s">
        <v>615</v>
      </c>
      <c r="C571" s="120" t="s">
        <v>45</v>
      </c>
      <c r="D571" s="120">
        <v>0</v>
      </c>
      <c r="E571" s="120">
        <v>0</v>
      </c>
      <c r="F571" s="120">
        <v>0</v>
      </c>
      <c r="G571" s="120" t="s">
        <v>45</v>
      </c>
      <c r="H571" s="120">
        <v>0</v>
      </c>
    </row>
    <row r="572" spans="1:8" ht="15">
      <c r="A572" s="119" t="s">
        <v>616</v>
      </c>
      <c r="B572" s="119" t="s">
        <v>617</v>
      </c>
      <c r="C572" s="120" t="s">
        <v>45</v>
      </c>
      <c r="D572" s="120">
        <v>0</v>
      </c>
      <c r="E572" s="120">
        <v>0</v>
      </c>
      <c r="F572" s="120">
        <v>0</v>
      </c>
      <c r="G572" s="120" t="s">
        <v>45</v>
      </c>
      <c r="H572" s="120">
        <v>0</v>
      </c>
    </row>
    <row r="573" spans="1:8" ht="15">
      <c r="A573" s="119" t="s">
        <v>618</v>
      </c>
      <c r="B573" s="119" t="s">
        <v>619</v>
      </c>
      <c r="C573" s="120" t="s">
        <v>45</v>
      </c>
      <c r="D573" s="120">
        <v>0</v>
      </c>
      <c r="E573" s="120">
        <v>0</v>
      </c>
      <c r="F573" s="120">
        <v>0</v>
      </c>
      <c r="G573" s="120" t="s">
        <v>45</v>
      </c>
      <c r="H573" s="120">
        <v>0</v>
      </c>
    </row>
    <row r="574" spans="1:8" ht="15">
      <c r="A574" s="119" t="s">
        <v>620</v>
      </c>
      <c r="B574" s="119" t="s">
        <v>621</v>
      </c>
      <c r="C574" s="120" t="s">
        <v>45</v>
      </c>
      <c r="D574" s="120">
        <v>0</v>
      </c>
      <c r="E574" s="120">
        <v>0</v>
      </c>
      <c r="F574" s="120">
        <v>0</v>
      </c>
      <c r="G574" s="120" t="s">
        <v>45</v>
      </c>
      <c r="H574" s="120">
        <v>0</v>
      </c>
    </row>
    <row r="575" spans="1:8" ht="15">
      <c r="A575" s="119" t="s">
        <v>622</v>
      </c>
      <c r="B575" s="119" t="s">
        <v>623</v>
      </c>
      <c r="C575" s="120" t="s">
        <v>45</v>
      </c>
      <c r="D575" s="120">
        <v>0</v>
      </c>
      <c r="E575" s="120">
        <v>0</v>
      </c>
      <c r="F575" s="120">
        <v>0</v>
      </c>
      <c r="G575" s="120" t="s">
        <v>45</v>
      </c>
      <c r="H575" s="120">
        <v>0</v>
      </c>
    </row>
    <row r="576" spans="1:8" ht="15">
      <c r="A576" s="119" t="s">
        <v>624</v>
      </c>
      <c r="B576" s="119" t="s">
        <v>625</v>
      </c>
      <c r="C576" s="120" t="s">
        <v>45</v>
      </c>
      <c r="D576" s="120">
        <v>0</v>
      </c>
      <c r="E576" s="120">
        <v>0</v>
      </c>
      <c r="F576" s="120">
        <v>0</v>
      </c>
      <c r="G576" s="120" t="s">
        <v>45</v>
      </c>
      <c r="H576" s="120">
        <v>0</v>
      </c>
    </row>
    <row r="577" spans="1:8" ht="15">
      <c r="A577" s="119" t="s">
        <v>626</v>
      </c>
      <c r="B577" s="119" t="s">
        <v>627</v>
      </c>
      <c r="C577" s="120" t="s">
        <v>45</v>
      </c>
      <c r="D577" s="120">
        <v>0</v>
      </c>
      <c r="E577" s="120">
        <v>0</v>
      </c>
      <c r="F577" s="120">
        <v>0</v>
      </c>
      <c r="G577" s="120" t="s">
        <v>45</v>
      </c>
      <c r="H577" s="120">
        <v>0</v>
      </c>
    </row>
    <row r="578" spans="1:8" ht="15">
      <c r="A578" s="119" t="s">
        <v>628</v>
      </c>
      <c r="B578" s="119" t="s">
        <v>629</v>
      </c>
      <c r="C578" s="120" t="s">
        <v>45</v>
      </c>
      <c r="D578" s="120">
        <v>0</v>
      </c>
      <c r="E578" s="120">
        <v>1670.22</v>
      </c>
      <c r="F578" s="120">
        <v>1670.22</v>
      </c>
      <c r="G578" s="120" t="s">
        <v>45</v>
      </c>
      <c r="H578" s="120">
        <v>0</v>
      </c>
    </row>
    <row r="579" spans="1:8" ht="15">
      <c r="A579" s="119" t="s">
        <v>630</v>
      </c>
      <c r="B579" s="119" t="s">
        <v>631</v>
      </c>
      <c r="C579" s="120" t="s">
        <v>45</v>
      </c>
      <c r="D579" s="120">
        <v>846.71</v>
      </c>
      <c r="E579" s="120">
        <v>47447.74</v>
      </c>
      <c r="F579" s="120">
        <v>47447.74</v>
      </c>
      <c r="G579" s="120" t="s">
        <v>45</v>
      </c>
      <c r="H579" s="120">
        <v>846.71</v>
      </c>
    </row>
    <row r="580" spans="1:8" ht="15">
      <c r="A580" s="119" t="s">
        <v>632</v>
      </c>
      <c r="B580" s="119" t="s">
        <v>633</v>
      </c>
      <c r="C580" s="120" t="s">
        <v>45</v>
      </c>
      <c r="D580" s="120">
        <v>0</v>
      </c>
      <c r="E580" s="120">
        <v>0</v>
      </c>
      <c r="F580" s="120">
        <v>0</v>
      </c>
      <c r="G580" s="120" t="s">
        <v>45</v>
      </c>
      <c r="H580" s="120">
        <v>0</v>
      </c>
    </row>
    <row r="581" spans="1:8" ht="15">
      <c r="A581" s="119" t="s">
        <v>634</v>
      </c>
      <c r="B581" s="119" t="s">
        <v>635</v>
      </c>
      <c r="C581" s="120" t="s">
        <v>45</v>
      </c>
      <c r="D581" s="120">
        <v>0</v>
      </c>
      <c r="E581" s="120">
        <v>0</v>
      </c>
      <c r="F581" s="120">
        <v>0</v>
      </c>
      <c r="G581" s="120" t="s">
        <v>45</v>
      </c>
      <c r="H581" s="120">
        <v>0</v>
      </c>
    </row>
    <row r="582" spans="1:8" ht="15">
      <c r="A582" s="119" t="s">
        <v>636</v>
      </c>
      <c r="B582" s="119" t="s">
        <v>637</v>
      </c>
      <c r="C582" s="120" t="s">
        <v>45</v>
      </c>
      <c r="D582" s="120">
        <v>0</v>
      </c>
      <c r="E582" s="120">
        <v>0</v>
      </c>
      <c r="F582" s="120">
        <v>0</v>
      </c>
      <c r="G582" s="120" t="s">
        <v>45</v>
      </c>
      <c r="H582" s="120">
        <v>0</v>
      </c>
    </row>
    <row r="583" spans="1:8" ht="15">
      <c r="A583" s="119" t="s">
        <v>638</v>
      </c>
      <c r="B583" s="119" t="s">
        <v>639</v>
      </c>
      <c r="C583" s="120" t="s">
        <v>45</v>
      </c>
      <c r="D583" s="120">
        <v>0</v>
      </c>
      <c r="E583" s="120">
        <v>0</v>
      </c>
      <c r="F583" s="120">
        <v>0</v>
      </c>
      <c r="G583" s="120" t="s">
        <v>45</v>
      </c>
      <c r="H583" s="120">
        <v>0</v>
      </c>
    </row>
    <row r="584" spans="1:8" ht="15">
      <c r="A584" s="119" t="s">
        <v>640</v>
      </c>
      <c r="B584" s="119" t="s">
        <v>641</v>
      </c>
      <c r="C584" s="120" t="s">
        <v>45</v>
      </c>
      <c r="D584" s="120">
        <v>0</v>
      </c>
      <c r="E584" s="120">
        <v>0</v>
      </c>
      <c r="F584" s="120">
        <v>0</v>
      </c>
      <c r="G584" s="120" t="s">
        <v>45</v>
      </c>
      <c r="H584" s="120">
        <v>0</v>
      </c>
    </row>
    <row r="585" spans="1:8" ht="15">
      <c r="A585" s="119" t="s">
        <v>642</v>
      </c>
      <c r="B585" s="119" t="s">
        <v>643</v>
      </c>
      <c r="C585" s="120" t="s">
        <v>45</v>
      </c>
      <c r="D585" s="120">
        <v>0</v>
      </c>
      <c r="E585" s="120">
        <v>0</v>
      </c>
      <c r="F585" s="120">
        <v>0</v>
      </c>
      <c r="G585" s="120" t="s">
        <v>45</v>
      </c>
      <c r="H585" s="120">
        <v>0</v>
      </c>
    </row>
    <row r="586" spans="1:8" ht="15">
      <c r="A586" s="119" t="s">
        <v>644</v>
      </c>
      <c r="B586" s="119" t="s">
        <v>645</v>
      </c>
      <c r="C586" s="120" t="s">
        <v>45</v>
      </c>
      <c r="D586" s="120">
        <v>-0.3</v>
      </c>
      <c r="E586" s="120">
        <v>808.8</v>
      </c>
      <c r="F586" s="120">
        <v>808.8</v>
      </c>
      <c r="G586" s="120" t="s">
        <v>45</v>
      </c>
      <c r="H586" s="120">
        <v>-0.3</v>
      </c>
    </row>
    <row r="587" spans="1:8" ht="15">
      <c r="A587" s="119" t="s">
        <v>646</v>
      </c>
      <c r="B587" s="119" t="s">
        <v>647</v>
      </c>
      <c r="C587" s="120" t="s">
        <v>45</v>
      </c>
      <c r="D587" s="120">
        <v>0</v>
      </c>
      <c r="E587" s="120">
        <v>0</v>
      </c>
      <c r="F587" s="120">
        <v>0</v>
      </c>
      <c r="G587" s="120" t="s">
        <v>45</v>
      </c>
      <c r="H587" s="120">
        <v>0</v>
      </c>
    </row>
    <row r="588" spans="1:8" ht="15">
      <c r="A588" s="119" t="s">
        <v>648</v>
      </c>
      <c r="B588" s="119" t="s">
        <v>649</v>
      </c>
      <c r="C588" s="120" t="s">
        <v>45</v>
      </c>
      <c r="D588" s="120">
        <v>0</v>
      </c>
      <c r="E588" s="120">
        <v>0</v>
      </c>
      <c r="F588" s="120">
        <v>0</v>
      </c>
      <c r="G588" s="120" t="s">
        <v>45</v>
      </c>
      <c r="H588" s="120">
        <v>0</v>
      </c>
    </row>
    <row r="589" spans="1:8" ht="15">
      <c r="A589" s="119" t="s">
        <v>650</v>
      </c>
      <c r="B589" s="119" t="s">
        <v>651</v>
      </c>
      <c r="C589" s="120" t="s">
        <v>45</v>
      </c>
      <c r="D589" s="120">
        <v>0</v>
      </c>
      <c r="E589" s="120">
        <v>0</v>
      </c>
      <c r="F589" s="120">
        <v>0</v>
      </c>
      <c r="G589" s="120" t="s">
        <v>45</v>
      </c>
      <c r="H589" s="120">
        <v>0</v>
      </c>
    </row>
    <row r="590" spans="1:8" ht="15">
      <c r="A590" s="119" t="s">
        <v>652</v>
      </c>
      <c r="B590" s="119" t="s">
        <v>653</v>
      </c>
      <c r="C590" s="120" t="s">
        <v>45</v>
      </c>
      <c r="D590" s="120">
        <v>0</v>
      </c>
      <c r="E590" s="120">
        <v>4133.98</v>
      </c>
      <c r="F590" s="120">
        <v>4133.98</v>
      </c>
      <c r="G590" s="120" t="s">
        <v>45</v>
      </c>
      <c r="H590" s="120">
        <v>0</v>
      </c>
    </row>
    <row r="591" spans="1:8" ht="15">
      <c r="A591" s="119" t="s">
        <v>654</v>
      </c>
      <c r="B591" s="119" t="s">
        <v>138</v>
      </c>
      <c r="C591" s="120" t="s">
        <v>45</v>
      </c>
      <c r="D591" s="120">
        <v>0</v>
      </c>
      <c r="E591" s="120">
        <v>0</v>
      </c>
      <c r="F591" s="120">
        <v>0</v>
      </c>
      <c r="G591" s="120" t="s">
        <v>45</v>
      </c>
      <c r="H591" s="120">
        <v>0</v>
      </c>
    </row>
    <row r="592" spans="1:8" ht="15">
      <c r="A592" s="119" t="s">
        <v>655</v>
      </c>
      <c r="B592" s="119" t="s">
        <v>656</v>
      </c>
      <c r="C592" s="120" t="s">
        <v>45</v>
      </c>
      <c r="D592" s="120">
        <v>0</v>
      </c>
      <c r="E592" s="120">
        <v>0</v>
      </c>
      <c r="F592" s="120">
        <v>0</v>
      </c>
      <c r="G592" s="120" t="s">
        <v>45</v>
      </c>
      <c r="H592" s="120">
        <v>0</v>
      </c>
    </row>
    <row r="593" spans="1:8" ht="15">
      <c r="A593" s="119" t="s">
        <v>657</v>
      </c>
      <c r="B593" s="119" t="s">
        <v>658</v>
      </c>
      <c r="C593" s="120" t="s">
        <v>45</v>
      </c>
      <c r="D593" s="120">
        <v>0</v>
      </c>
      <c r="E593" s="120">
        <v>0</v>
      </c>
      <c r="F593" s="120">
        <v>0</v>
      </c>
      <c r="G593" s="120" t="s">
        <v>45</v>
      </c>
      <c r="H593" s="120">
        <v>0</v>
      </c>
    </row>
    <row r="594" spans="1:8" ht="15">
      <c r="A594" s="119" t="s">
        <v>659</v>
      </c>
      <c r="B594" s="119" t="s">
        <v>604</v>
      </c>
      <c r="C594" s="120" t="s">
        <v>45</v>
      </c>
      <c r="D594" s="120">
        <v>0.2</v>
      </c>
      <c r="E594" s="120">
        <v>996.37</v>
      </c>
      <c r="F594" s="120">
        <v>996.37</v>
      </c>
      <c r="G594" s="120" t="s">
        <v>45</v>
      </c>
      <c r="H594" s="120">
        <v>0.2</v>
      </c>
    </row>
    <row r="595" spans="1:8" ht="15">
      <c r="A595" s="119" t="s">
        <v>660</v>
      </c>
      <c r="B595" s="119" t="s">
        <v>661</v>
      </c>
      <c r="C595" s="120" t="s">
        <v>45</v>
      </c>
      <c r="D595" s="120">
        <v>0</v>
      </c>
      <c r="E595" s="120">
        <v>0</v>
      </c>
      <c r="F595" s="120">
        <v>0</v>
      </c>
      <c r="G595" s="120" t="s">
        <v>45</v>
      </c>
      <c r="H595" s="120">
        <v>0</v>
      </c>
    </row>
    <row r="596" spans="1:8" ht="15">
      <c r="A596" s="119" t="s">
        <v>662</v>
      </c>
      <c r="B596" s="119" t="s">
        <v>663</v>
      </c>
      <c r="C596" s="120" t="s">
        <v>45</v>
      </c>
      <c r="D596" s="120">
        <v>0</v>
      </c>
      <c r="E596" s="120">
        <v>0</v>
      </c>
      <c r="F596" s="120">
        <v>0</v>
      </c>
      <c r="G596" s="120" t="s">
        <v>45</v>
      </c>
      <c r="H596" s="120">
        <v>0</v>
      </c>
    </row>
    <row r="597" spans="1:8" ht="15">
      <c r="A597" s="119" t="s">
        <v>664</v>
      </c>
      <c r="B597" s="119" t="s">
        <v>665</v>
      </c>
      <c r="C597" s="120" t="s">
        <v>45</v>
      </c>
      <c r="D597" s="120">
        <v>0</v>
      </c>
      <c r="E597" s="120">
        <v>0</v>
      </c>
      <c r="F597" s="120">
        <v>0</v>
      </c>
      <c r="G597" s="120" t="s">
        <v>45</v>
      </c>
      <c r="H597" s="120">
        <v>0</v>
      </c>
    </row>
    <row r="598" spans="1:8" ht="15">
      <c r="A598" s="119" t="s">
        <v>666</v>
      </c>
      <c r="B598" s="119" t="s">
        <v>667</v>
      </c>
      <c r="C598" s="120" t="s">
        <v>45</v>
      </c>
      <c r="D598" s="120">
        <v>0</v>
      </c>
      <c r="E598" s="120">
        <v>0</v>
      </c>
      <c r="F598" s="120">
        <v>0</v>
      </c>
      <c r="G598" s="120" t="s">
        <v>45</v>
      </c>
      <c r="H598" s="120">
        <v>0</v>
      </c>
    </row>
    <row r="599" spans="1:8" ht="15">
      <c r="A599" s="119" t="s">
        <v>668</v>
      </c>
      <c r="B599" s="119" t="s">
        <v>669</v>
      </c>
      <c r="C599" s="120" t="s">
        <v>45</v>
      </c>
      <c r="D599" s="120">
        <v>0</v>
      </c>
      <c r="E599" s="120">
        <v>0</v>
      </c>
      <c r="F599" s="120">
        <v>0</v>
      </c>
      <c r="G599" s="120" t="s">
        <v>45</v>
      </c>
      <c r="H599" s="120">
        <v>0</v>
      </c>
    </row>
    <row r="600" spans="1:8" ht="15">
      <c r="A600" s="119" t="s">
        <v>670</v>
      </c>
      <c r="B600" s="119" t="s">
        <v>671</v>
      </c>
      <c r="C600" s="120" t="s">
        <v>45</v>
      </c>
      <c r="D600" s="120">
        <v>0</v>
      </c>
      <c r="E600" s="120">
        <v>0</v>
      </c>
      <c r="F600" s="120">
        <v>0</v>
      </c>
      <c r="G600" s="120" t="s">
        <v>45</v>
      </c>
      <c r="H600" s="120">
        <v>0</v>
      </c>
    </row>
    <row r="601" spans="1:8" ht="15">
      <c r="A601" s="119" t="s">
        <v>672</v>
      </c>
      <c r="B601" s="119" t="s">
        <v>673</v>
      </c>
      <c r="C601" s="120" t="s">
        <v>45</v>
      </c>
      <c r="D601" s="120">
        <v>139</v>
      </c>
      <c r="E601" s="120">
        <v>3321</v>
      </c>
      <c r="F601" s="120">
        <v>3321</v>
      </c>
      <c r="G601" s="120" t="s">
        <v>45</v>
      </c>
      <c r="H601" s="120">
        <v>139</v>
      </c>
    </row>
    <row r="602" spans="1:8" ht="15">
      <c r="A602" s="119" t="s">
        <v>674</v>
      </c>
      <c r="B602" s="119" t="s">
        <v>675</v>
      </c>
      <c r="C602" s="120" t="s">
        <v>45</v>
      </c>
      <c r="D602" s="120">
        <v>0</v>
      </c>
      <c r="E602" s="120">
        <v>0</v>
      </c>
      <c r="F602" s="120">
        <v>0</v>
      </c>
      <c r="G602" s="120" t="s">
        <v>45</v>
      </c>
      <c r="H602" s="120">
        <v>0</v>
      </c>
    </row>
    <row r="603" spans="1:8" ht="15">
      <c r="A603" s="119" t="s">
        <v>676</v>
      </c>
      <c r="B603" s="119" t="s">
        <v>677</v>
      </c>
      <c r="C603" s="120" t="s">
        <v>45</v>
      </c>
      <c r="D603" s="120">
        <v>0</v>
      </c>
      <c r="E603" s="120">
        <v>11284.41</v>
      </c>
      <c r="F603" s="120">
        <v>11284.41</v>
      </c>
      <c r="G603" s="120" t="s">
        <v>45</v>
      </c>
      <c r="H603" s="120">
        <v>0</v>
      </c>
    </row>
    <row r="604" spans="1:8" ht="15">
      <c r="A604" s="119" t="s">
        <v>678</v>
      </c>
      <c r="B604" s="119" t="s">
        <v>679</v>
      </c>
      <c r="C604" s="120" t="s">
        <v>45</v>
      </c>
      <c r="D604" s="120">
        <v>10635.94</v>
      </c>
      <c r="E604" s="120">
        <v>0</v>
      </c>
      <c r="F604" s="120">
        <v>0</v>
      </c>
      <c r="G604" s="120" t="s">
        <v>45</v>
      </c>
      <c r="H604" s="120">
        <v>10635.94</v>
      </c>
    </row>
    <row r="605" spans="1:8" ht="15">
      <c r="A605" s="119" t="s">
        <v>1195</v>
      </c>
      <c r="B605" s="119" t="s">
        <v>1196</v>
      </c>
      <c r="C605" s="120" t="s">
        <v>45</v>
      </c>
      <c r="D605" s="120">
        <v>0</v>
      </c>
      <c r="E605" s="120">
        <v>0</v>
      </c>
      <c r="F605" s="120">
        <v>0</v>
      </c>
      <c r="G605" s="120" t="s">
        <v>45</v>
      </c>
      <c r="H605" s="120">
        <v>0</v>
      </c>
    </row>
    <row r="606" spans="1:8" ht="15">
      <c r="A606" s="119" t="s">
        <v>1197</v>
      </c>
      <c r="B606" s="119" t="s">
        <v>1198</v>
      </c>
      <c r="C606" s="120" t="s">
        <v>45</v>
      </c>
      <c r="D606" s="120">
        <v>0</v>
      </c>
      <c r="E606" s="120">
        <v>0</v>
      </c>
      <c r="F606" s="120">
        <v>0</v>
      </c>
      <c r="G606" s="120" t="s">
        <v>45</v>
      </c>
      <c r="H606" s="120">
        <v>0</v>
      </c>
    </row>
    <row r="607" spans="1:8" ht="15">
      <c r="A607" s="119" t="s">
        <v>1199</v>
      </c>
      <c r="B607" s="119" t="s">
        <v>1200</v>
      </c>
      <c r="C607" s="120" t="s">
        <v>45</v>
      </c>
      <c r="D607" s="120">
        <v>0</v>
      </c>
      <c r="E607" s="120">
        <v>0</v>
      </c>
      <c r="F607" s="120">
        <v>0</v>
      </c>
      <c r="G607" s="120" t="s">
        <v>45</v>
      </c>
      <c r="H607" s="120">
        <v>0</v>
      </c>
    </row>
    <row r="608" spans="1:8" ht="15">
      <c r="A608" s="119" t="s">
        <v>1201</v>
      </c>
      <c r="B608" s="119" t="s">
        <v>1202</v>
      </c>
      <c r="C608" s="120" t="s">
        <v>45</v>
      </c>
      <c r="D608" s="120">
        <v>0</v>
      </c>
      <c r="E608" s="120">
        <v>0</v>
      </c>
      <c r="F608" s="120">
        <v>0</v>
      </c>
      <c r="G608" s="120" t="s">
        <v>45</v>
      </c>
      <c r="H608" s="120">
        <v>0</v>
      </c>
    </row>
    <row r="609" spans="1:8" ht="15">
      <c r="A609" s="119" t="s">
        <v>1203</v>
      </c>
      <c r="B609" s="119" t="s">
        <v>1204</v>
      </c>
      <c r="C609" s="120" t="s">
        <v>45</v>
      </c>
      <c r="D609" s="120">
        <v>0</v>
      </c>
      <c r="E609" s="120">
        <v>0</v>
      </c>
      <c r="F609" s="120">
        <v>0</v>
      </c>
      <c r="G609" s="120" t="s">
        <v>45</v>
      </c>
      <c r="H609" s="120">
        <v>0</v>
      </c>
    </row>
    <row r="610" spans="1:8" ht="15">
      <c r="A610" s="119" t="s">
        <v>1205</v>
      </c>
      <c r="B610" s="119" t="s">
        <v>1206</v>
      </c>
      <c r="C610" s="120" t="s">
        <v>45</v>
      </c>
      <c r="D610" s="120">
        <v>0</v>
      </c>
      <c r="E610" s="120">
        <v>0</v>
      </c>
      <c r="F610" s="120">
        <v>0</v>
      </c>
      <c r="G610" s="120" t="s">
        <v>45</v>
      </c>
      <c r="H610" s="120">
        <v>0</v>
      </c>
    </row>
    <row r="611" spans="1:8" ht="15">
      <c r="A611" s="119" t="s">
        <v>1207</v>
      </c>
      <c r="B611" s="119" t="s">
        <v>1208</v>
      </c>
      <c r="C611" s="120" t="s">
        <v>45</v>
      </c>
      <c r="D611" s="120">
        <v>0</v>
      </c>
      <c r="E611" s="120">
        <v>0</v>
      </c>
      <c r="F611" s="120">
        <v>0</v>
      </c>
      <c r="G611" s="120" t="s">
        <v>45</v>
      </c>
      <c r="H611" s="120">
        <v>0</v>
      </c>
    </row>
    <row r="612" spans="1:8" ht="15">
      <c r="A612" s="119" t="s">
        <v>1209</v>
      </c>
      <c r="B612" s="119" t="s">
        <v>1210</v>
      </c>
      <c r="C612" s="120" t="s">
        <v>45</v>
      </c>
      <c r="D612" s="120">
        <v>0</v>
      </c>
      <c r="E612" s="120">
        <v>0</v>
      </c>
      <c r="F612" s="120">
        <v>0</v>
      </c>
      <c r="G612" s="120" t="s">
        <v>45</v>
      </c>
      <c r="H612" s="120">
        <v>0</v>
      </c>
    </row>
    <row r="613" spans="1:8" ht="15">
      <c r="A613" s="119" t="s">
        <v>1211</v>
      </c>
      <c r="B613" s="119" t="s">
        <v>602</v>
      </c>
      <c r="C613" s="120" t="s">
        <v>45</v>
      </c>
      <c r="D613" s="120">
        <v>0</v>
      </c>
      <c r="E613" s="120">
        <v>0</v>
      </c>
      <c r="F613" s="120">
        <v>0</v>
      </c>
      <c r="G613" s="120" t="s">
        <v>45</v>
      </c>
      <c r="H613" s="120">
        <v>0</v>
      </c>
    </row>
    <row r="614" spans="1:8" ht="15">
      <c r="A614" s="119" t="s">
        <v>1212</v>
      </c>
      <c r="B614" s="119" t="s">
        <v>1213</v>
      </c>
      <c r="C614" s="120" t="s">
        <v>45</v>
      </c>
      <c r="D614" s="120">
        <v>0</v>
      </c>
      <c r="E614" s="120">
        <v>0</v>
      </c>
      <c r="F614" s="120">
        <v>0</v>
      </c>
      <c r="G614" s="120" t="s">
        <v>45</v>
      </c>
      <c r="H614" s="120">
        <v>0</v>
      </c>
    </row>
    <row r="615" spans="1:8" ht="15">
      <c r="A615" s="119" t="s">
        <v>1214</v>
      </c>
      <c r="B615" s="119" t="s">
        <v>1215</v>
      </c>
      <c r="C615" s="120" t="s">
        <v>45</v>
      </c>
      <c r="D615" s="120">
        <v>0</v>
      </c>
      <c r="E615" s="120">
        <v>0</v>
      </c>
      <c r="F615" s="120">
        <v>0</v>
      </c>
      <c r="G615" s="120" t="s">
        <v>45</v>
      </c>
      <c r="H615" s="120">
        <v>0</v>
      </c>
    </row>
    <row r="616" spans="1:8" ht="15">
      <c r="A616" s="119" t="s">
        <v>1216</v>
      </c>
      <c r="B616" s="119" t="s">
        <v>1217</v>
      </c>
      <c r="C616" s="120" t="s">
        <v>45</v>
      </c>
      <c r="D616" s="120">
        <v>0</v>
      </c>
      <c r="E616" s="120">
        <v>0</v>
      </c>
      <c r="F616" s="120">
        <v>0</v>
      </c>
      <c r="G616" s="120" t="s">
        <v>45</v>
      </c>
      <c r="H616" s="120">
        <v>0</v>
      </c>
    </row>
    <row r="617" spans="1:8" ht="15">
      <c r="A617" s="119" t="s">
        <v>1218</v>
      </c>
      <c r="B617" s="119" t="s">
        <v>1219</v>
      </c>
      <c r="C617" s="120" t="s">
        <v>45</v>
      </c>
      <c r="D617" s="120">
        <v>0</v>
      </c>
      <c r="E617" s="120">
        <v>0</v>
      </c>
      <c r="F617" s="120">
        <v>0</v>
      </c>
      <c r="G617" s="120" t="s">
        <v>45</v>
      </c>
      <c r="H617" s="120">
        <v>0</v>
      </c>
    </row>
    <row r="618" spans="1:8" ht="15">
      <c r="A618" s="119" t="s">
        <v>1220</v>
      </c>
      <c r="B618" s="119" t="s">
        <v>1221</v>
      </c>
      <c r="C618" s="120" t="s">
        <v>45</v>
      </c>
      <c r="D618" s="120">
        <v>0</v>
      </c>
      <c r="E618" s="120">
        <v>0</v>
      </c>
      <c r="F618" s="120">
        <v>0</v>
      </c>
      <c r="G618" s="120" t="s">
        <v>45</v>
      </c>
      <c r="H618" s="120">
        <v>0</v>
      </c>
    </row>
    <row r="619" spans="1:8" ht="15">
      <c r="A619" s="119" t="s">
        <v>1222</v>
      </c>
      <c r="B619" s="119" t="s">
        <v>1223</v>
      </c>
      <c r="C619" s="120" t="s">
        <v>45</v>
      </c>
      <c r="D619" s="120">
        <v>0</v>
      </c>
      <c r="E619" s="120">
        <v>0</v>
      </c>
      <c r="F619" s="120">
        <v>0</v>
      </c>
      <c r="G619" s="120" t="s">
        <v>45</v>
      </c>
      <c r="H619" s="120">
        <v>0</v>
      </c>
    </row>
    <row r="620" spans="1:8" ht="15">
      <c r="A620" s="119" t="s">
        <v>1224</v>
      </c>
      <c r="B620" s="119" t="s">
        <v>1225</v>
      </c>
      <c r="C620" s="120" t="s">
        <v>45</v>
      </c>
      <c r="D620" s="120">
        <v>0</v>
      </c>
      <c r="E620" s="120">
        <v>0</v>
      </c>
      <c r="F620" s="120">
        <v>0</v>
      </c>
      <c r="G620" s="120" t="s">
        <v>45</v>
      </c>
      <c r="H620" s="120">
        <v>0</v>
      </c>
    </row>
    <row r="621" spans="1:8" ht="15">
      <c r="A621" s="119" t="s">
        <v>1226</v>
      </c>
      <c r="B621" s="119" t="s">
        <v>649</v>
      </c>
      <c r="C621" s="120" t="s">
        <v>45</v>
      </c>
      <c r="D621" s="120">
        <v>0</v>
      </c>
      <c r="E621" s="120">
        <v>0</v>
      </c>
      <c r="F621" s="120">
        <v>0</v>
      </c>
      <c r="G621" s="120" t="s">
        <v>45</v>
      </c>
      <c r="H621" s="120">
        <v>0</v>
      </c>
    </row>
    <row r="622" spans="1:8" ht="15">
      <c r="A622" s="119" t="s">
        <v>1227</v>
      </c>
      <c r="B622" s="119" t="s">
        <v>1228</v>
      </c>
      <c r="C622" s="120" t="s">
        <v>45</v>
      </c>
      <c r="D622" s="120">
        <v>0</v>
      </c>
      <c r="E622" s="120">
        <v>0</v>
      </c>
      <c r="F622" s="120">
        <v>0</v>
      </c>
      <c r="G622" s="120" t="s">
        <v>45</v>
      </c>
      <c r="H622" s="120">
        <v>0</v>
      </c>
    </row>
    <row r="623" spans="1:8" ht="15">
      <c r="A623" s="119" t="s">
        <v>1229</v>
      </c>
      <c r="B623" s="119" t="s">
        <v>1230</v>
      </c>
      <c r="C623" s="120" t="s">
        <v>45</v>
      </c>
      <c r="D623" s="120">
        <v>0</v>
      </c>
      <c r="E623" s="120">
        <v>0</v>
      </c>
      <c r="F623" s="120">
        <v>0</v>
      </c>
      <c r="G623" s="120" t="s">
        <v>45</v>
      </c>
      <c r="H623" s="120">
        <v>0</v>
      </c>
    </row>
    <row r="624" spans="1:8" ht="15">
      <c r="A624" s="119" t="s">
        <v>1231</v>
      </c>
      <c r="B624" s="119" t="s">
        <v>1232</v>
      </c>
      <c r="C624" s="120" t="s">
        <v>45</v>
      </c>
      <c r="D624" s="120">
        <v>0</v>
      </c>
      <c r="E624" s="120">
        <v>0</v>
      </c>
      <c r="F624" s="120">
        <v>0</v>
      </c>
      <c r="G624" s="120" t="s">
        <v>45</v>
      </c>
      <c r="H624" s="120">
        <v>0</v>
      </c>
    </row>
    <row r="625" spans="1:8" ht="15">
      <c r="A625" s="119" t="s">
        <v>1233</v>
      </c>
      <c r="B625" s="119" t="s">
        <v>1234</v>
      </c>
      <c r="C625" s="120" t="s">
        <v>45</v>
      </c>
      <c r="D625" s="120">
        <v>0</v>
      </c>
      <c r="E625" s="120">
        <v>0</v>
      </c>
      <c r="F625" s="120">
        <v>0</v>
      </c>
      <c r="G625" s="120" t="s">
        <v>45</v>
      </c>
      <c r="H625" s="120">
        <v>0</v>
      </c>
    </row>
    <row r="626" spans="1:8" ht="15">
      <c r="A626" s="119" t="s">
        <v>1235</v>
      </c>
      <c r="B626" s="119" t="s">
        <v>1236</v>
      </c>
      <c r="C626" s="120" t="s">
        <v>45</v>
      </c>
      <c r="D626" s="120">
        <v>0</v>
      </c>
      <c r="E626" s="120">
        <v>0</v>
      </c>
      <c r="F626" s="120">
        <v>0</v>
      </c>
      <c r="G626" s="120" t="s">
        <v>45</v>
      </c>
      <c r="H626" s="120">
        <v>0</v>
      </c>
    </row>
    <row r="627" spans="1:8" ht="15">
      <c r="A627" s="119" t="s">
        <v>1237</v>
      </c>
      <c r="B627" s="119" t="s">
        <v>1238</v>
      </c>
      <c r="C627" s="120" t="s">
        <v>45</v>
      </c>
      <c r="D627" s="120">
        <v>0</v>
      </c>
      <c r="E627" s="120">
        <v>0</v>
      </c>
      <c r="F627" s="120">
        <v>0</v>
      </c>
      <c r="G627" s="120" t="s">
        <v>45</v>
      </c>
      <c r="H627" s="120">
        <v>0</v>
      </c>
    </row>
    <row r="628" spans="1:8" ht="15">
      <c r="A628" s="119" t="s">
        <v>1239</v>
      </c>
      <c r="B628" s="119" t="s">
        <v>1240</v>
      </c>
      <c r="C628" s="120" t="s">
        <v>45</v>
      </c>
      <c r="D628" s="120">
        <v>0</v>
      </c>
      <c r="E628" s="120">
        <v>0</v>
      </c>
      <c r="F628" s="120">
        <v>0</v>
      </c>
      <c r="G628" s="120" t="s">
        <v>45</v>
      </c>
      <c r="H628" s="120">
        <v>0</v>
      </c>
    </row>
    <row r="629" spans="1:8" ht="15">
      <c r="A629" s="119" t="s">
        <v>1241</v>
      </c>
      <c r="B629" s="119" t="s">
        <v>1242</v>
      </c>
      <c r="C629" s="120" t="s">
        <v>45</v>
      </c>
      <c r="D629" s="120">
        <v>0</v>
      </c>
      <c r="E629" s="120">
        <v>617.8</v>
      </c>
      <c r="F629" s="120">
        <v>617.8</v>
      </c>
      <c r="G629" s="120" t="s">
        <v>45</v>
      </c>
      <c r="H629" s="120">
        <v>0</v>
      </c>
    </row>
    <row r="630" spans="1:8" ht="15">
      <c r="A630" s="119" t="s">
        <v>1243</v>
      </c>
      <c r="B630" s="119" t="s">
        <v>1244</v>
      </c>
      <c r="C630" s="120" t="s">
        <v>45</v>
      </c>
      <c r="D630" s="120">
        <v>0</v>
      </c>
      <c r="E630" s="120">
        <v>0</v>
      </c>
      <c r="F630" s="120">
        <v>0</v>
      </c>
      <c r="G630" s="120" t="s">
        <v>45</v>
      </c>
      <c r="H630" s="120">
        <v>0</v>
      </c>
    </row>
    <row r="631" spans="1:8" ht="15">
      <c r="A631" s="119" t="s">
        <v>1245</v>
      </c>
      <c r="B631" s="119" t="s">
        <v>1246</v>
      </c>
      <c r="C631" s="120" t="s">
        <v>45</v>
      </c>
      <c r="D631" s="120">
        <v>0</v>
      </c>
      <c r="E631" s="120">
        <v>0</v>
      </c>
      <c r="F631" s="120">
        <v>0</v>
      </c>
      <c r="G631" s="120" t="s">
        <v>45</v>
      </c>
      <c r="H631" s="120">
        <v>0</v>
      </c>
    </row>
    <row r="632" spans="1:8" ht="15">
      <c r="A632" s="119" t="s">
        <v>1261</v>
      </c>
      <c r="B632" s="119" t="s">
        <v>1262</v>
      </c>
      <c r="C632" s="120" t="s">
        <v>45</v>
      </c>
      <c r="D632" s="120">
        <v>0</v>
      </c>
      <c r="E632" s="120">
        <v>0</v>
      </c>
      <c r="F632" s="120">
        <v>0</v>
      </c>
      <c r="G632" s="120" t="s">
        <v>45</v>
      </c>
      <c r="H632" s="120">
        <v>0</v>
      </c>
    </row>
    <row r="633" spans="1:8" ht="15">
      <c r="A633" s="119" t="s">
        <v>1263</v>
      </c>
      <c r="B633" s="119" t="s">
        <v>1264</v>
      </c>
      <c r="C633" s="120" t="s">
        <v>45</v>
      </c>
      <c r="D633" s="120">
        <v>0</v>
      </c>
      <c r="E633" s="120">
        <v>0</v>
      </c>
      <c r="F633" s="120">
        <v>0</v>
      </c>
      <c r="G633" s="120" t="s">
        <v>45</v>
      </c>
      <c r="H633" s="120">
        <v>0</v>
      </c>
    </row>
    <row r="634" spans="1:8" ht="15">
      <c r="A634" s="119" t="s">
        <v>1265</v>
      </c>
      <c r="B634" s="119" t="s">
        <v>1266</v>
      </c>
      <c r="C634" s="120" t="s">
        <v>45</v>
      </c>
      <c r="D634" s="120">
        <v>0</v>
      </c>
      <c r="E634" s="120">
        <v>0</v>
      </c>
      <c r="F634" s="120">
        <v>0</v>
      </c>
      <c r="G634" s="120" t="s">
        <v>45</v>
      </c>
      <c r="H634" s="120">
        <v>0</v>
      </c>
    </row>
    <row r="635" spans="1:8" ht="15">
      <c r="A635" s="119" t="s">
        <v>1267</v>
      </c>
      <c r="B635" s="119" t="s">
        <v>1268</v>
      </c>
      <c r="C635" s="120" t="s">
        <v>45</v>
      </c>
      <c r="D635" s="120">
        <v>0</v>
      </c>
      <c r="E635" s="120">
        <v>0</v>
      </c>
      <c r="F635" s="120">
        <v>0</v>
      </c>
      <c r="G635" s="120" t="s">
        <v>45</v>
      </c>
      <c r="H635" s="120">
        <v>0</v>
      </c>
    </row>
    <row r="636" spans="1:8" ht="15">
      <c r="A636" s="119" t="s">
        <v>1269</v>
      </c>
      <c r="B636" s="119" t="s">
        <v>1270</v>
      </c>
      <c r="C636" s="120" t="s">
        <v>45</v>
      </c>
      <c r="D636" s="120">
        <v>0</v>
      </c>
      <c r="E636" s="120">
        <v>0</v>
      </c>
      <c r="F636" s="120">
        <v>0</v>
      </c>
      <c r="G636" s="120" t="s">
        <v>45</v>
      </c>
      <c r="H636" s="120">
        <v>0</v>
      </c>
    </row>
    <row r="637" spans="1:8" ht="15">
      <c r="A637" s="119" t="s">
        <v>1271</v>
      </c>
      <c r="B637" s="119" t="s">
        <v>1272</v>
      </c>
      <c r="C637" s="120" t="s">
        <v>45</v>
      </c>
      <c r="D637" s="120">
        <v>0</v>
      </c>
      <c r="E637" s="120">
        <v>0</v>
      </c>
      <c r="F637" s="120">
        <v>0</v>
      </c>
      <c r="G637" s="120" t="s">
        <v>45</v>
      </c>
      <c r="H637" s="120">
        <v>0</v>
      </c>
    </row>
    <row r="638" spans="1:8" ht="15">
      <c r="A638" s="119" t="s">
        <v>1273</v>
      </c>
      <c r="B638" s="119" t="s">
        <v>1274</v>
      </c>
      <c r="C638" s="120" t="s">
        <v>45</v>
      </c>
      <c r="D638" s="120">
        <v>0</v>
      </c>
      <c r="E638" s="120">
        <v>0</v>
      </c>
      <c r="F638" s="120">
        <v>0</v>
      </c>
      <c r="G638" s="120" t="s">
        <v>45</v>
      </c>
      <c r="H638" s="120">
        <v>0</v>
      </c>
    </row>
    <row r="639" spans="1:8" ht="15">
      <c r="A639" s="119" t="s">
        <v>1275</v>
      </c>
      <c r="B639" s="119" t="s">
        <v>1276</v>
      </c>
      <c r="C639" s="120" t="s">
        <v>45</v>
      </c>
      <c r="D639" s="120">
        <v>0</v>
      </c>
      <c r="E639" s="120">
        <v>0</v>
      </c>
      <c r="F639" s="120">
        <v>0</v>
      </c>
      <c r="G639" s="120" t="s">
        <v>45</v>
      </c>
      <c r="H639" s="120">
        <v>0</v>
      </c>
    </row>
    <row r="640" spans="1:8" ht="15">
      <c r="A640" s="119" t="s">
        <v>1310</v>
      </c>
      <c r="B640" s="119" t="s">
        <v>1311</v>
      </c>
      <c r="C640" s="120" t="s">
        <v>45</v>
      </c>
      <c r="D640" s="120">
        <v>0</v>
      </c>
      <c r="E640" s="120">
        <v>0</v>
      </c>
      <c r="F640" s="120">
        <v>0</v>
      </c>
      <c r="G640" s="120" t="s">
        <v>45</v>
      </c>
      <c r="H640" s="120">
        <v>0</v>
      </c>
    </row>
    <row r="641" spans="1:8" ht="15">
      <c r="A641" s="119" t="s">
        <v>1312</v>
      </c>
      <c r="B641" s="119" t="s">
        <v>1313</v>
      </c>
      <c r="C641" s="120" t="s">
        <v>45</v>
      </c>
      <c r="D641" s="120">
        <v>0</v>
      </c>
      <c r="E641" s="120">
        <v>5802</v>
      </c>
      <c r="F641" s="120">
        <v>5802</v>
      </c>
      <c r="G641" s="120" t="s">
        <v>45</v>
      </c>
      <c r="H641" s="120">
        <v>0</v>
      </c>
    </row>
    <row r="642" spans="1:8" ht="15">
      <c r="A642" s="119" t="s">
        <v>1314</v>
      </c>
      <c r="B642" s="119" t="s">
        <v>1315</v>
      </c>
      <c r="C642" s="120" t="s">
        <v>45</v>
      </c>
      <c r="D642" s="120">
        <v>0</v>
      </c>
      <c r="E642" s="120">
        <v>1548.6</v>
      </c>
      <c r="F642" s="120">
        <v>1548.6</v>
      </c>
      <c r="G642" s="120" t="s">
        <v>45</v>
      </c>
      <c r="H642" s="120">
        <v>0</v>
      </c>
    </row>
    <row r="643" spans="1:8" ht="15">
      <c r="A643" s="119" t="s">
        <v>1316</v>
      </c>
      <c r="B643" s="119" t="s">
        <v>1317</v>
      </c>
      <c r="C643" s="120" t="s">
        <v>45</v>
      </c>
      <c r="D643" s="120">
        <v>0</v>
      </c>
      <c r="E643" s="120">
        <v>0</v>
      </c>
      <c r="F643" s="120">
        <v>0</v>
      </c>
      <c r="G643" s="120" t="s">
        <v>45</v>
      </c>
      <c r="H643" s="120">
        <v>0</v>
      </c>
    </row>
    <row r="644" spans="1:8" ht="15">
      <c r="A644" s="119" t="s">
        <v>1318</v>
      </c>
      <c r="B644" s="119" t="s">
        <v>1319</v>
      </c>
      <c r="C644" s="120" t="s">
        <v>45</v>
      </c>
      <c r="D644" s="120">
        <v>0</v>
      </c>
      <c r="E644" s="120">
        <v>0</v>
      </c>
      <c r="F644" s="120">
        <v>0</v>
      </c>
      <c r="G644" s="120" t="s">
        <v>45</v>
      </c>
      <c r="H644" s="120">
        <v>0</v>
      </c>
    </row>
    <row r="645" spans="1:8" ht="15">
      <c r="A645" s="119" t="s">
        <v>1320</v>
      </c>
      <c r="B645" s="119" t="s">
        <v>1321</v>
      </c>
      <c r="C645" s="120" t="s">
        <v>45</v>
      </c>
      <c r="D645" s="120">
        <v>0</v>
      </c>
      <c r="E645" s="120">
        <v>0</v>
      </c>
      <c r="F645" s="120">
        <v>0</v>
      </c>
      <c r="G645" s="120" t="s">
        <v>45</v>
      </c>
      <c r="H645" s="120">
        <v>0</v>
      </c>
    </row>
    <row r="646" spans="1:8" ht="15">
      <c r="A646" s="119" t="s">
        <v>1322</v>
      </c>
      <c r="B646" s="119" t="s">
        <v>1323</v>
      </c>
      <c r="C646" s="120" t="s">
        <v>45</v>
      </c>
      <c r="D646" s="120">
        <v>0</v>
      </c>
      <c r="E646" s="120">
        <v>0</v>
      </c>
      <c r="F646" s="120">
        <v>0</v>
      </c>
      <c r="G646" s="120" t="s">
        <v>45</v>
      </c>
      <c r="H646" s="120">
        <v>0</v>
      </c>
    </row>
    <row r="647" spans="1:8" ht="15">
      <c r="A647" s="119" t="s">
        <v>1396</v>
      </c>
      <c r="B647" s="119" t="s">
        <v>1397</v>
      </c>
      <c r="C647" s="120" t="s">
        <v>45</v>
      </c>
      <c r="D647" s="120">
        <v>0</v>
      </c>
      <c r="E647" s="120">
        <v>0</v>
      </c>
      <c r="F647" s="120">
        <v>0</v>
      </c>
      <c r="G647" s="120" t="s">
        <v>45</v>
      </c>
      <c r="H647" s="120">
        <v>0</v>
      </c>
    </row>
    <row r="648" spans="1:8" ht="15">
      <c r="A648" s="119" t="s">
        <v>1398</v>
      </c>
      <c r="B648" s="119" t="s">
        <v>1399</v>
      </c>
      <c r="C648" s="120" t="s">
        <v>45</v>
      </c>
      <c r="D648" s="120">
        <v>0</v>
      </c>
      <c r="E648" s="120">
        <v>0</v>
      </c>
      <c r="F648" s="120">
        <v>0</v>
      </c>
      <c r="G648" s="120" t="s">
        <v>45</v>
      </c>
      <c r="H648" s="120">
        <v>0</v>
      </c>
    </row>
    <row r="649" spans="1:8" ht="15">
      <c r="A649" s="119" t="s">
        <v>1400</v>
      </c>
      <c r="B649" s="119" t="s">
        <v>1401</v>
      </c>
      <c r="C649" s="120" t="s">
        <v>45</v>
      </c>
      <c r="D649" s="120">
        <v>0</v>
      </c>
      <c r="E649" s="120">
        <v>0</v>
      </c>
      <c r="F649" s="120">
        <v>0</v>
      </c>
      <c r="G649" s="120" t="s">
        <v>45</v>
      </c>
      <c r="H649" s="120">
        <v>0</v>
      </c>
    </row>
    <row r="650" spans="1:8" ht="15">
      <c r="A650" s="119" t="s">
        <v>1402</v>
      </c>
      <c r="B650" s="119" t="s">
        <v>1403</v>
      </c>
      <c r="C650" s="120" t="s">
        <v>45</v>
      </c>
      <c r="D650" s="120">
        <v>0</v>
      </c>
      <c r="E650" s="120">
        <v>0</v>
      </c>
      <c r="F650" s="120">
        <v>0</v>
      </c>
      <c r="G650" s="120" t="s">
        <v>45</v>
      </c>
      <c r="H650" s="120">
        <v>0</v>
      </c>
    </row>
    <row r="651" spans="1:8" ht="15">
      <c r="A651" s="119" t="s">
        <v>1404</v>
      </c>
      <c r="B651" s="119" t="s">
        <v>1405</v>
      </c>
      <c r="C651" s="120" t="s">
        <v>45</v>
      </c>
      <c r="D651" s="120">
        <v>0</v>
      </c>
      <c r="E651" s="120">
        <v>0</v>
      </c>
      <c r="F651" s="120">
        <v>0</v>
      </c>
      <c r="G651" s="120" t="s">
        <v>45</v>
      </c>
      <c r="H651" s="120">
        <v>0</v>
      </c>
    </row>
    <row r="652" spans="1:8" ht="15">
      <c r="A652" s="119" t="s">
        <v>1406</v>
      </c>
      <c r="B652" s="119" t="s">
        <v>1407</v>
      </c>
      <c r="C652" s="120" t="s">
        <v>45</v>
      </c>
      <c r="D652" s="120">
        <v>0</v>
      </c>
      <c r="E652" s="120">
        <v>0</v>
      </c>
      <c r="F652" s="120">
        <v>0</v>
      </c>
      <c r="G652" s="120" t="s">
        <v>45</v>
      </c>
      <c r="H652" s="120">
        <v>0</v>
      </c>
    </row>
    <row r="653" spans="1:8" ht="15">
      <c r="A653" s="119" t="s">
        <v>1408</v>
      </c>
      <c r="B653" s="119" t="s">
        <v>1409</v>
      </c>
      <c r="C653" s="120" t="s">
        <v>45</v>
      </c>
      <c r="D653" s="120">
        <v>0</v>
      </c>
      <c r="E653" s="120">
        <v>0</v>
      </c>
      <c r="F653" s="120">
        <v>0</v>
      </c>
      <c r="G653" s="120" t="s">
        <v>45</v>
      </c>
      <c r="H653" s="120">
        <v>0</v>
      </c>
    </row>
    <row r="654" spans="1:8" ht="15">
      <c r="A654" s="119" t="s">
        <v>1410</v>
      </c>
      <c r="B654" s="119" t="s">
        <v>1411</v>
      </c>
      <c r="C654" s="120" t="s">
        <v>45</v>
      </c>
      <c r="D654" s="120">
        <v>0</v>
      </c>
      <c r="E654" s="120">
        <v>0</v>
      </c>
      <c r="F654" s="120">
        <v>0</v>
      </c>
      <c r="G654" s="120" t="s">
        <v>45</v>
      </c>
      <c r="H654" s="120">
        <v>0</v>
      </c>
    </row>
    <row r="655" spans="1:8" ht="15">
      <c r="A655" s="119" t="s">
        <v>1423</v>
      </c>
      <c r="B655" s="119" t="s">
        <v>1431</v>
      </c>
      <c r="C655" s="120" t="s">
        <v>45</v>
      </c>
      <c r="D655" s="120">
        <v>0</v>
      </c>
      <c r="E655" s="120">
        <v>0</v>
      </c>
      <c r="F655" s="120">
        <v>0</v>
      </c>
      <c r="G655" s="120" t="s">
        <v>45</v>
      </c>
      <c r="H655" s="120">
        <v>0</v>
      </c>
    </row>
    <row r="656" spans="1:8" ht="15">
      <c r="A656" s="119" t="s">
        <v>1424</v>
      </c>
      <c r="B656" s="119" t="s">
        <v>1432</v>
      </c>
      <c r="C656" s="120" t="s">
        <v>45</v>
      </c>
      <c r="D656" s="120">
        <v>0</v>
      </c>
      <c r="E656" s="120">
        <v>0</v>
      </c>
      <c r="F656" s="120">
        <v>0</v>
      </c>
      <c r="G656" s="120" t="s">
        <v>45</v>
      </c>
      <c r="H656" s="120">
        <v>0</v>
      </c>
    </row>
    <row r="657" spans="1:8" ht="15">
      <c r="A657" s="119" t="s">
        <v>1425</v>
      </c>
      <c r="B657" s="119" t="s">
        <v>1433</v>
      </c>
      <c r="C657" s="120" t="s">
        <v>45</v>
      </c>
      <c r="D657" s="120">
        <v>0</v>
      </c>
      <c r="E657" s="120">
        <v>0</v>
      </c>
      <c r="F657" s="120">
        <v>0</v>
      </c>
      <c r="G657" s="120" t="s">
        <v>45</v>
      </c>
      <c r="H657" s="120">
        <v>0</v>
      </c>
    </row>
    <row r="658" spans="1:8" ht="15">
      <c r="A658" s="119" t="s">
        <v>1426</v>
      </c>
      <c r="B658" s="119" t="s">
        <v>1434</v>
      </c>
      <c r="C658" s="120" t="s">
        <v>45</v>
      </c>
      <c r="D658" s="120">
        <v>0</v>
      </c>
      <c r="E658" s="120">
        <v>3654</v>
      </c>
      <c r="F658" s="120">
        <v>3654</v>
      </c>
      <c r="G658" s="120" t="s">
        <v>45</v>
      </c>
      <c r="H658" s="120">
        <v>0</v>
      </c>
    </row>
    <row r="659" spans="1:8" ht="15">
      <c r="A659" s="119" t="s">
        <v>1427</v>
      </c>
      <c r="B659" s="119" t="s">
        <v>1435</v>
      </c>
      <c r="C659" s="120" t="s">
        <v>45</v>
      </c>
      <c r="D659" s="120">
        <v>0</v>
      </c>
      <c r="E659" s="120">
        <v>0</v>
      </c>
      <c r="F659" s="120">
        <v>0</v>
      </c>
      <c r="G659" s="120" t="s">
        <v>45</v>
      </c>
      <c r="H659" s="120">
        <v>0</v>
      </c>
    </row>
    <row r="660" spans="1:8" ht="15">
      <c r="A660" s="119" t="s">
        <v>1428</v>
      </c>
      <c r="B660" s="119" t="s">
        <v>1436</v>
      </c>
      <c r="C660" s="120" t="s">
        <v>45</v>
      </c>
      <c r="D660" s="120">
        <v>0</v>
      </c>
      <c r="E660" s="120">
        <v>0</v>
      </c>
      <c r="F660" s="120">
        <v>0</v>
      </c>
      <c r="G660" s="120" t="s">
        <v>45</v>
      </c>
      <c r="H660" s="120">
        <v>0</v>
      </c>
    </row>
    <row r="661" spans="1:8" ht="15">
      <c r="A661" s="119" t="s">
        <v>1429</v>
      </c>
      <c r="B661" s="119" t="s">
        <v>1437</v>
      </c>
      <c r="C661" s="120" t="s">
        <v>45</v>
      </c>
      <c r="D661" s="120">
        <v>0</v>
      </c>
      <c r="E661" s="120">
        <v>0</v>
      </c>
      <c r="F661" s="120">
        <v>0</v>
      </c>
      <c r="G661" s="120" t="s">
        <v>45</v>
      </c>
      <c r="H661" s="120">
        <v>0</v>
      </c>
    </row>
    <row r="662" spans="1:8" ht="15">
      <c r="A662" s="119" t="s">
        <v>1430</v>
      </c>
      <c r="B662" s="119" t="s">
        <v>1438</v>
      </c>
      <c r="C662" s="120" t="s">
        <v>45</v>
      </c>
      <c r="D662" s="120">
        <v>0</v>
      </c>
      <c r="E662" s="120">
        <v>0</v>
      </c>
      <c r="F662" s="120">
        <v>0</v>
      </c>
      <c r="G662" s="120" t="s">
        <v>45</v>
      </c>
      <c r="H662" s="120">
        <v>0</v>
      </c>
    </row>
    <row r="663" spans="1:8" ht="15">
      <c r="A663" s="119" t="s">
        <v>1440</v>
      </c>
      <c r="B663" s="119" t="s">
        <v>1439</v>
      </c>
      <c r="C663" s="120" t="s">
        <v>45</v>
      </c>
      <c r="D663" s="120">
        <v>0</v>
      </c>
      <c r="E663" s="120">
        <v>0</v>
      </c>
      <c r="F663" s="120">
        <v>0</v>
      </c>
      <c r="G663" s="120" t="s">
        <v>45</v>
      </c>
      <c r="H663" s="120">
        <v>0</v>
      </c>
    </row>
    <row r="664" spans="1:8" ht="15">
      <c r="A664" s="119" t="s">
        <v>1458</v>
      </c>
      <c r="B664" s="119" t="s">
        <v>1459</v>
      </c>
      <c r="C664" s="120" t="s">
        <v>45</v>
      </c>
      <c r="D664" s="120">
        <v>0</v>
      </c>
      <c r="E664" s="120">
        <v>0</v>
      </c>
      <c r="F664" s="120">
        <v>0</v>
      </c>
      <c r="G664" s="120" t="s">
        <v>45</v>
      </c>
      <c r="H664" s="120">
        <v>0</v>
      </c>
    </row>
    <row r="665" spans="1:8" ht="15">
      <c r="A665" s="119" t="s">
        <v>1460</v>
      </c>
      <c r="B665" s="119" t="s">
        <v>1461</v>
      </c>
      <c r="C665" s="120" t="s">
        <v>45</v>
      </c>
      <c r="D665" s="120">
        <v>0</v>
      </c>
      <c r="E665" s="120">
        <v>0</v>
      </c>
      <c r="F665" s="120">
        <v>0</v>
      </c>
      <c r="G665" s="120" t="s">
        <v>45</v>
      </c>
      <c r="H665" s="120">
        <v>0</v>
      </c>
    </row>
    <row r="666" spans="1:8" ht="15">
      <c r="A666" s="119" t="s">
        <v>1462</v>
      </c>
      <c r="B666" s="119" t="s">
        <v>1463</v>
      </c>
      <c r="C666" s="120" t="s">
        <v>45</v>
      </c>
      <c r="D666" s="120">
        <v>0</v>
      </c>
      <c r="E666" s="120">
        <v>0</v>
      </c>
      <c r="F666" s="120">
        <v>0</v>
      </c>
      <c r="G666" s="120" t="s">
        <v>45</v>
      </c>
      <c r="H666" s="120">
        <v>0</v>
      </c>
    </row>
    <row r="667" spans="1:8" ht="15">
      <c r="A667" s="119" t="s">
        <v>1464</v>
      </c>
      <c r="B667" s="119" t="s">
        <v>1465</v>
      </c>
      <c r="C667" s="120" t="s">
        <v>45</v>
      </c>
      <c r="D667" s="120">
        <v>0</v>
      </c>
      <c r="E667" s="120">
        <v>0</v>
      </c>
      <c r="F667" s="120">
        <v>0</v>
      </c>
      <c r="G667" s="120" t="s">
        <v>45</v>
      </c>
      <c r="H667" s="120">
        <v>0</v>
      </c>
    </row>
    <row r="668" spans="1:8" ht="15">
      <c r="A668" s="119" t="s">
        <v>1466</v>
      </c>
      <c r="B668" s="119" t="s">
        <v>1467</v>
      </c>
      <c r="C668" s="120" t="s">
        <v>45</v>
      </c>
      <c r="D668" s="120">
        <v>0</v>
      </c>
      <c r="E668" s="120">
        <v>0</v>
      </c>
      <c r="F668" s="120">
        <v>0</v>
      </c>
      <c r="G668" s="120" t="s">
        <v>45</v>
      </c>
      <c r="H668" s="120">
        <v>0</v>
      </c>
    </row>
    <row r="669" spans="1:8" ht="15">
      <c r="A669" s="119" t="s">
        <v>1468</v>
      </c>
      <c r="B669" s="119" t="s">
        <v>1469</v>
      </c>
      <c r="C669" s="120" t="s">
        <v>45</v>
      </c>
      <c r="D669" s="120">
        <v>0</v>
      </c>
      <c r="E669" s="120">
        <v>0</v>
      </c>
      <c r="F669" s="120">
        <v>0</v>
      </c>
      <c r="G669" s="120" t="s">
        <v>45</v>
      </c>
      <c r="H669" s="120">
        <v>0</v>
      </c>
    </row>
    <row r="670" spans="1:8" ht="15">
      <c r="A670" s="119" t="s">
        <v>1470</v>
      </c>
      <c r="B670" s="119" t="s">
        <v>1471</v>
      </c>
      <c r="C670" s="120" t="s">
        <v>45</v>
      </c>
      <c r="D670" s="120">
        <v>0</v>
      </c>
      <c r="E670" s="120">
        <v>0</v>
      </c>
      <c r="F670" s="120">
        <v>0</v>
      </c>
      <c r="G670" s="120" t="s">
        <v>45</v>
      </c>
      <c r="H670" s="120">
        <v>0</v>
      </c>
    </row>
    <row r="671" spans="1:8" ht="15">
      <c r="A671" s="119" t="s">
        <v>1480</v>
      </c>
      <c r="B671" s="119" t="s">
        <v>1481</v>
      </c>
      <c r="C671" s="120" t="s">
        <v>45</v>
      </c>
      <c r="D671" s="120">
        <v>0</v>
      </c>
      <c r="E671" s="120">
        <v>0</v>
      </c>
      <c r="F671" s="120">
        <v>0</v>
      </c>
      <c r="G671" s="120" t="s">
        <v>45</v>
      </c>
      <c r="H671" s="120">
        <v>0</v>
      </c>
    </row>
    <row r="672" spans="1:8" ht="15">
      <c r="A672" s="119" t="s">
        <v>1492</v>
      </c>
      <c r="B672" s="119" t="s">
        <v>1487</v>
      </c>
      <c r="C672" s="120" t="s">
        <v>45</v>
      </c>
      <c r="D672" s="120">
        <v>0</v>
      </c>
      <c r="E672" s="120">
        <v>0</v>
      </c>
      <c r="F672" s="120">
        <v>0</v>
      </c>
      <c r="G672" s="120" t="s">
        <v>45</v>
      </c>
      <c r="H672" s="120">
        <v>0</v>
      </c>
    </row>
    <row r="673" spans="1:8" ht="15">
      <c r="A673" s="119" t="s">
        <v>1493</v>
      </c>
      <c r="B673" s="119" t="s">
        <v>1488</v>
      </c>
      <c r="C673" s="120" t="s">
        <v>45</v>
      </c>
      <c r="D673" s="120">
        <v>0</v>
      </c>
      <c r="E673" s="120">
        <v>0</v>
      </c>
      <c r="F673" s="120">
        <v>0</v>
      </c>
      <c r="G673" s="120" t="s">
        <v>45</v>
      </c>
      <c r="H673" s="120">
        <v>0</v>
      </c>
    </row>
    <row r="674" spans="1:8" ht="15">
      <c r="A674" s="119" t="s">
        <v>1494</v>
      </c>
      <c r="B674" s="119" t="s">
        <v>1489</v>
      </c>
      <c r="C674" s="120" t="s">
        <v>45</v>
      </c>
      <c r="D674" s="120">
        <v>0</v>
      </c>
      <c r="E674" s="120">
        <v>0</v>
      </c>
      <c r="F674" s="120">
        <v>0</v>
      </c>
      <c r="G674" s="120" t="s">
        <v>45</v>
      </c>
      <c r="H674" s="120">
        <v>0</v>
      </c>
    </row>
    <row r="675" spans="1:8" ht="15">
      <c r="A675" s="119" t="s">
        <v>1495</v>
      </c>
      <c r="B675" s="119" t="s">
        <v>1490</v>
      </c>
      <c r="C675" s="120" t="s">
        <v>45</v>
      </c>
      <c r="D675" s="120">
        <v>0</v>
      </c>
      <c r="E675" s="120">
        <v>798.34</v>
      </c>
      <c r="F675" s="120">
        <v>798.34</v>
      </c>
      <c r="G675" s="120" t="s">
        <v>45</v>
      </c>
      <c r="H675" s="120">
        <v>0</v>
      </c>
    </row>
    <row r="676" spans="1:8" ht="15">
      <c r="A676" s="119" t="s">
        <v>1496</v>
      </c>
      <c r="B676" s="119" t="s">
        <v>1491</v>
      </c>
      <c r="C676" s="120" t="s">
        <v>45</v>
      </c>
      <c r="D676" s="120">
        <v>0</v>
      </c>
      <c r="E676" s="120">
        <v>0</v>
      </c>
      <c r="F676" s="120">
        <v>0</v>
      </c>
      <c r="G676" s="120" t="s">
        <v>45</v>
      </c>
      <c r="H676" s="120">
        <v>0</v>
      </c>
    </row>
    <row r="677" spans="1:8" ht="15">
      <c r="A677" s="119" t="s">
        <v>1513</v>
      </c>
      <c r="B677" s="119" t="s">
        <v>1508</v>
      </c>
      <c r="C677" s="120" t="s">
        <v>45</v>
      </c>
      <c r="D677" s="120">
        <v>-0.15</v>
      </c>
      <c r="E677" s="120">
        <v>0</v>
      </c>
      <c r="F677" s="120">
        <v>0</v>
      </c>
      <c r="G677" s="120" t="s">
        <v>45</v>
      </c>
      <c r="H677" s="120">
        <v>-0.15</v>
      </c>
    </row>
    <row r="678" spans="1:8" ht="15">
      <c r="A678" s="119" t="s">
        <v>1514</v>
      </c>
      <c r="B678" s="119" t="s">
        <v>1507</v>
      </c>
      <c r="C678" s="120" t="s">
        <v>45</v>
      </c>
      <c r="D678" s="120">
        <v>0</v>
      </c>
      <c r="E678" s="120">
        <v>0</v>
      </c>
      <c r="F678" s="120">
        <v>0</v>
      </c>
      <c r="G678" s="120" t="s">
        <v>45</v>
      </c>
      <c r="H678" s="120">
        <v>0</v>
      </c>
    </row>
    <row r="679" spans="1:8" ht="15">
      <c r="A679" s="119" t="s">
        <v>1503</v>
      </c>
      <c r="B679" s="119" t="s">
        <v>1506</v>
      </c>
      <c r="C679" s="120" t="s">
        <v>45</v>
      </c>
      <c r="D679" s="120">
        <v>0</v>
      </c>
      <c r="E679" s="120">
        <v>0</v>
      </c>
      <c r="F679" s="120">
        <v>0</v>
      </c>
      <c r="G679" s="120" t="s">
        <v>45</v>
      </c>
      <c r="H679" s="120">
        <v>0</v>
      </c>
    </row>
    <row r="680" spans="1:8" ht="15">
      <c r="A680" s="119" t="s">
        <v>1504</v>
      </c>
      <c r="B680" s="119" t="s">
        <v>1515</v>
      </c>
      <c r="C680" s="120" t="s">
        <v>45</v>
      </c>
      <c r="D680" s="120">
        <v>0</v>
      </c>
      <c r="E680" s="120">
        <v>0</v>
      </c>
      <c r="F680" s="120">
        <v>0</v>
      </c>
      <c r="G680" s="120" t="s">
        <v>45</v>
      </c>
      <c r="H680" s="120">
        <v>0</v>
      </c>
    </row>
    <row r="681" spans="1:8" ht="15">
      <c r="A681" s="119" t="s">
        <v>1505</v>
      </c>
      <c r="B681" s="119" t="s">
        <v>1516</v>
      </c>
      <c r="C681" s="120" t="s">
        <v>45</v>
      </c>
      <c r="D681" s="120">
        <v>0</v>
      </c>
      <c r="E681" s="120">
        <v>0</v>
      </c>
      <c r="F681" s="120">
        <v>0</v>
      </c>
      <c r="G681" s="120" t="s">
        <v>45</v>
      </c>
      <c r="H681" s="120">
        <v>0</v>
      </c>
    </row>
    <row r="682" spans="1:8" ht="15">
      <c r="A682" s="119" t="s">
        <v>1517</v>
      </c>
      <c r="B682" s="119" t="s">
        <v>1518</v>
      </c>
      <c r="C682" s="120" t="s">
        <v>45</v>
      </c>
      <c r="D682" s="120">
        <v>0</v>
      </c>
      <c r="E682" s="120">
        <v>0</v>
      </c>
      <c r="F682" s="120">
        <v>0</v>
      </c>
      <c r="G682" s="120" t="s">
        <v>45</v>
      </c>
      <c r="H682" s="120">
        <v>0</v>
      </c>
    </row>
    <row r="683" spans="1:8" ht="15">
      <c r="A683" s="119" t="s">
        <v>1519</v>
      </c>
      <c r="B683" s="119" t="s">
        <v>1520</v>
      </c>
      <c r="C683" s="120" t="s">
        <v>45</v>
      </c>
      <c r="D683" s="120">
        <v>0</v>
      </c>
      <c r="E683" s="120">
        <v>0</v>
      </c>
      <c r="F683" s="120">
        <v>0</v>
      </c>
      <c r="G683" s="120" t="s">
        <v>45</v>
      </c>
      <c r="H683" s="120">
        <v>0</v>
      </c>
    </row>
    <row r="684" spans="1:8" ht="15">
      <c r="A684" s="119" t="s">
        <v>1521</v>
      </c>
      <c r="B684" s="119" t="s">
        <v>1522</v>
      </c>
      <c r="C684" s="120" t="s">
        <v>45</v>
      </c>
      <c r="D684" s="120">
        <v>0</v>
      </c>
      <c r="E684" s="120">
        <v>0</v>
      </c>
      <c r="F684" s="120">
        <v>0</v>
      </c>
      <c r="G684" s="120" t="s">
        <v>45</v>
      </c>
      <c r="H684" s="120">
        <v>0</v>
      </c>
    </row>
    <row r="685" spans="1:8" ht="15">
      <c r="A685" s="119" t="s">
        <v>1523</v>
      </c>
      <c r="B685" s="119" t="s">
        <v>1524</v>
      </c>
      <c r="C685" s="120" t="s">
        <v>45</v>
      </c>
      <c r="D685" s="120">
        <v>0</v>
      </c>
      <c r="E685" s="120">
        <v>0</v>
      </c>
      <c r="F685" s="120">
        <v>0</v>
      </c>
      <c r="G685" s="120" t="s">
        <v>45</v>
      </c>
      <c r="H685" s="120">
        <v>0</v>
      </c>
    </row>
    <row r="686" spans="1:8" ht="15">
      <c r="A686" s="119" t="s">
        <v>1537</v>
      </c>
      <c r="B686" s="119" t="s">
        <v>1543</v>
      </c>
      <c r="C686" s="120" t="s">
        <v>45</v>
      </c>
      <c r="D686" s="120">
        <v>0</v>
      </c>
      <c r="E686" s="120">
        <v>0</v>
      </c>
      <c r="F686" s="120">
        <v>0</v>
      </c>
      <c r="G686" s="120" t="s">
        <v>45</v>
      </c>
      <c r="H686" s="120">
        <v>0</v>
      </c>
    </row>
    <row r="687" spans="1:8" ht="15">
      <c r="A687" s="119" t="s">
        <v>1538</v>
      </c>
      <c r="B687" s="119" t="s">
        <v>1544</v>
      </c>
      <c r="C687" s="120" t="s">
        <v>45</v>
      </c>
      <c r="D687" s="120">
        <v>0</v>
      </c>
      <c r="E687" s="120">
        <v>0</v>
      </c>
      <c r="F687" s="120">
        <v>0</v>
      </c>
      <c r="G687" s="120" t="s">
        <v>45</v>
      </c>
      <c r="H687" s="120">
        <v>0</v>
      </c>
    </row>
    <row r="688" spans="1:8" ht="15">
      <c r="A688" s="119" t="s">
        <v>1539</v>
      </c>
      <c r="B688" s="119" t="s">
        <v>1545</v>
      </c>
      <c r="C688" s="120" t="s">
        <v>45</v>
      </c>
      <c r="D688" s="120">
        <v>0</v>
      </c>
      <c r="E688" s="120">
        <v>0</v>
      </c>
      <c r="F688" s="120">
        <v>0</v>
      </c>
      <c r="G688" s="120" t="s">
        <v>45</v>
      </c>
      <c r="H688" s="120">
        <v>0</v>
      </c>
    </row>
    <row r="689" spans="1:8" ht="15">
      <c r="A689" s="119" t="s">
        <v>1540</v>
      </c>
      <c r="B689" s="119" t="s">
        <v>1546</v>
      </c>
      <c r="C689" s="120" t="s">
        <v>45</v>
      </c>
      <c r="D689" s="120">
        <v>0</v>
      </c>
      <c r="E689" s="120">
        <v>0</v>
      </c>
      <c r="F689" s="120">
        <v>0</v>
      </c>
      <c r="G689" s="120" t="s">
        <v>45</v>
      </c>
      <c r="H689" s="120">
        <v>0</v>
      </c>
    </row>
    <row r="690" spans="1:8" ht="15">
      <c r="A690" s="119" t="s">
        <v>1541</v>
      </c>
      <c r="B690" s="119" t="s">
        <v>1547</v>
      </c>
      <c r="C690" s="120" t="s">
        <v>45</v>
      </c>
      <c r="D690" s="120">
        <v>0</v>
      </c>
      <c r="E690" s="120">
        <v>0</v>
      </c>
      <c r="F690" s="120">
        <v>0</v>
      </c>
      <c r="G690" s="120" t="s">
        <v>45</v>
      </c>
      <c r="H690" s="120">
        <v>0</v>
      </c>
    </row>
    <row r="691" spans="1:8" ht="15">
      <c r="A691" s="119" t="s">
        <v>1542</v>
      </c>
      <c r="B691" s="119" t="s">
        <v>1548</v>
      </c>
      <c r="C691" s="120" t="s">
        <v>45</v>
      </c>
      <c r="D691" s="120">
        <v>0</v>
      </c>
      <c r="E691" s="120">
        <v>0</v>
      </c>
      <c r="F691" s="120">
        <v>0</v>
      </c>
      <c r="G691" s="120" t="s">
        <v>45</v>
      </c>
      <c r="H691" s="120">
        <v>0</v>
      </c>
    </row>
    <row r="692" spans="1:8" ht="15">
      <c r="A692" s="119" t="s">
        <v>1800</v>
      </c>
      <c r="B692" s="119" t="s">
        <v>1801</v>
      </c>
      <c r="C692" s="120" t="s">
        <v>45</v>
      </c>
      <c r="D692" s="120">
        <v>0</v>
      </c>
      <c r="E692" s="120">
        <v>0</v>
      </c>
      <c r="F692" s="120">
        <v>0</v>
      </c>
      <c r="G692" s="120" t="s">
        <v>45</v>
      </c>
      <c r="H692" s="120">
        <v>0</v>
      </c>
    </row>
    <row r="693" spans="1:8" ht="15">
      <c r="A693" s="119" t="s">
        <v>1802</v>
      </c>
      <c r="B693" s="119" t="s">
        <v>1803</v>
      </c>
      <c r="C693" s="120" t="s">
        <v>45</v>
      </c>
      <c r="D693" s="120">
        <v>0</v>
      </c>
      <c r="E693" s="120">
        <v>0</v>
      </c>
      <c r="F693" s="120">
        <v>0</v>
      </c>
      <c r="G693" s="120" t="s">
        <v>45</v>
      </c>
      <c r="H693" s="120">
        <v>0</v>
      </c>
    </row>
    <row r="694" spans="1:8" ht="15">
      <c r="A694" s="119" t="s">
        <v>1804</v>
      </c>
      <c r="B694" s="119" t="s">
        <v>1805</v>
      </c>
      <c r="C694" s="120" t="s">
        <v>45</v>
      </c>
      <c r="D694" s="120">
        <v>0</v>
      </c>
      <c r="E694" s="120">
        <v>0</v>
      </c>
      <c r="F694" s="120">
        <v>0</v>
      </c>
      <c r="G694" s="120" t="s">
        <v>45</v>
      </c>
      <c r="H694" s="120">
        <v>0</v>
      </c>
    </row>
    <row r="695" spans="1:8" ht="15">
      <c r="A695" s="119" t="s">
        <v>1806</v>
      </c>
      <c r="B695" s="119" t="s">
        <v>1807</v>
      </c>
      <c r="C695" s="120" t="s">
        <v>45</v>
      </c>
      <c r="D695" s="120">
        <v>0</v>
      </c>
      <c r="E695" s="120">
        <v>0</v>
      </c>
      <c r="F695" s="120">
        <v>0</v>
      </c>
      <c r="G695" s="120" t="s">
        <v>45</v>
      </c>
      <c r="H695" s="120">
        <v>0</v>
      </c>
    </row>
    <row r="696" spans="1:8" ht="15">
      <c r="A696" s="119" t="s">
        <v>1875</v>
      </c>
      <c r="B696" s="119" t="s">
        <v>1876</v>
      </c>
      <c r="C696" s="120" t="s">
        <v>45</v>
      </c>
      <c r="D696" s="120">
        <v>0</v>
      </c>
      <c r="E696" s="120">
        <v>0</v>
      </c>
      <c r="F696" s="120">
        <v>0</v>
      </c>
      <c r="G696" s="120" t="s">
        <v>45</v>
      </c>
      <c r="H696" s="120">
        <v>0</v>
      </c>
    </row>
    <row r="697" spans="1:8" ht="15">
      <c r="A697" s="119" t="s">
        <v>1877</v>
      </c>
      <c r="B697" s="119" t="s">
        <v>1878</v>
      </c>
      <c r="C697" s="120" t="s">
        <v>45</v>
      </c>
      <c r="D697" s="120">
        <v>0</v>
      </c>
      <c r="E697" s="120">
        <v>0</v>
      </c>
      <c r="F697" s="120">
        <v>0</v>
      </c>
      <c r="G697" s="120" t="s">
        <v>45</v>
      </c>
      <c r="H697" s="120">
        <v>0</v>
      </c>
    </row>
    <row r="698" spans="1:8" ht="15">
      <c r="A698" s="119" t="s">
        <v>1879</v>
      </c>
      <c r="B698" s="119" t="s">
        <v>1880</v>
      </c>
      <c r="C698" s="120" t="s">
        <v>45</v>
      </c>
      <c r="D698" s="120">
        <v>0</v>
      </c>
      <c r="E698" s="120">
        <v>0</v>
      </c>
      <c r="F698" s="120">
        <v>0</v>
      </c>
      <c r="G698" s="120" t="s">
        <v>45</v>
      </c>
      <c r="H698" s="120">
        <v>0</v>
      </c>
    </row>
    <row r="699" spans="1:8" ht="15">
      <c r="A699" s="119" t="s">
        <v>1881</v>
      </c>
      <c r="B699" s="119" t="s">
        <v>1882</v>
      </c>
      <c r="C699" s="120" t="s">
        <v>45</v>
      </c>
      <c r="D699" s="120">
        <v>0</v>
      </c>
      <c r="E699" s="120">
        <v>0</v>
      </c>
      <c r="F699" s="120">
        <v>0</v>
      </c>
      <c r="G699" s="120" t="s">
        <v>45</v>
      </c>
      <c r="H699" s="120">
        <v>0</v>
      </c>
    </row>
    <row r="700" spans="1:8" ht="15">
      <c r="A700" s="119" t="s">
        <v>1883</v>
      </c>
      <c r="B700" s="119" t="s">
        <v>1884</v>
      </c>
      <c r="C700" s="120" t="s">
        <v>45</v>
      </c>
      <c r="D700" s="120">
        <v>0</v>
      </c>
      <c r="E700" s="120">
        <v>0</v>
      </c>
      <c r="F700" s="120">
        <v>0</v>
      </c>
      <c r="G700" s="120" t="s">
        <v>45</v>
      </c>
      <c r="H700" s="120">
        <v>0</v>
      </c>
    </row>
    <row r="701" spans="1:8" ht="15">
      <c r="A701" s="119" t="s">
        <v>1885</v>
      </c>
      <c r="B701" s="119" t="s">
        <v>1886</v>
      </c>
      <c r="C701" s="120" t="s">
        <v>45</v>
      </c>
      <c r="D701" s="120">
        <v>0</v>
      </c>
      <c r="E701" s="120">
        <v>1448.84</v>
      </c>
      <c r="F701" s="120">
        <v>1448.84</v>
      </c>
      <c r="G701" s="120" t="s">
        <v>45</v>
      </c>
      <c r="H701" s="120">
        <v>0</v>
      </c>
    </row>
    <row r="702" spans="1:8" ht="15">
      <c r="A702" s="119" t="s">
        <v>1887</v>
      </c>
      <c r="B702" s="119" t="s">
        <v>1888</v>
      </c>
      <c r="C702" s="120" t="s">
        <v>45</v>
      </c>
      <c r="D702" s="120">
        <v>0</v>
      </c>
      <c r="E702" s="120">
        <v>0</v>
      </c>
      <c r="F702" s="120">
        <v>0</v>
      </c>
      <c r="G702" s="120" t="s">
        <v>45</v>
      </c>
      <c r="H702" s="120">
        <v>0</v>
      </c>
    </row>
    <row r="703" spans="1:8" ht="15">
      <c r="A703" s="119" t="s">
        <v>1889</v>
      </c>
      <c r="B703" s="119" t="s">
        <v>1890</v>
      </c>
      <c r="C703" s="120" t="s">
        <v>45</v>
      </c>
      <c r="D703" s="120">
        <v>0</v>
      </c>
      <c r="E703" s="120">
        <v>0</v>
      </c>
      <c r="F703" s="120">
        <v>0</v>
      </c>
      <c r="G703" s="120" t="s">
        <v>45</v>
      </c>
      <c r="H703" s="120">
        <v>0</v>
      </c>
    </row>
    <row r="704" spans="1:8" ht="15">
      <c r="A704" s="119" t="s">
        <v>1891</v>
      </c>
      <c r="B704" s="119" t="s">
        <v>1892</v>
      </c>
      <c r="C704" s="120" t="s">
        <v>45</v>
      </c>
      <c r="D704" s="120">
        <v>0</v>
      </c>
      <c r="E704" s="120">
        <v>0</v>
      </c>
      <c r="F704" s="120">
        <v>0</v>
      </c>
      <c r="G704" s="120" t="s">
        <v>45</v>
      </c>
      <c r="H704" s="120">
        <v>0</v>
      </c>
    </row>
    <row r="705" spans="1:8" ht="15">
      <c r="A705" s="119" t="s">
        <v>1893</v>
      </c>
      <c r="B705" s="119" t="s">
        <v>1894</v>
      </c>
      <c r="C705" s="120" t="s">
        <v>45</v>
      </c>
      <c r="D705" s="120">
        <v>0</v>
      </c>
      <c r="E705" s="120">
        <v>0</v>
      </c>
      <c r="F705" s="120">
        <v>0</v>
      </c>
      <c r="G705" s="120" t="s">
        <v>45</v>
      </c>
      <c r="H705" s="120">
        <v>0</v>
      </c>
    </row>
    <row r="706" spans="1:8" ht="15">
      <c r="A706" s="119" t="s">
        <v>1895</v>
      </c>
      <c r="B706" s="119" t="s">
        <v>1896</v>
      </c>
      <c r="C706" s="120" t="s">
        <v>45</v>
      </c>
      <c r="D706" s="120">
        <v>0</v>
      </c>
      <c r="E706" s="120">
        <v>0</v>
      </c>
      <c r="F706" s="120">
        <v>0</v>
      </c>
      <c r="G706" s="120" t="s">
        <v>45</v>
      </c>
      <c r="H706" s="120">
        <v>0</v>
      </c>
    </row>
    <row r="707" spans="1:8" ht="15">
      <c r="A707" s="119" t="s">
        <v>1897</v>
      </c>
      <c r="B707" s="119" t="s">
        <v>1898</v>
      </c>
      <c r="C707" s="120" t="s">
        <v>45</v>
      </c>
      <c r="D707" s="120">
        <v>0</v>
      </c>
      <c r="E707" s="120">
        <v>0</v>
      </c>
      <c r="F707" s="120">
        <v>0</v>
      </c>
      <c r="G707" s="120" t="s">
        <v>45</v>
      </c>
      <c r="H707" s="120">
        <v>0</v>
      </c>
    </row>
    <row r="708" spans="1:8" ht="15">
      <c r="A708" s="119" t="s">
        <v>1899</v>
      </c>
      <c r="B708" s="119" t="s">
        <v>1900</v>
      </c>
      <c r="C708" s="120" t="s">
        <v>45</v>
      </c>
      <c r="D708" s="120">
        <v>0</v>
      </c>
      <c r="E708" s="120">
        <v>0</v>
      </c>
      <c r="F708" s="120">
        <v>0</v>
      </c>
      <c r="G708" s="120" t="s">
        <v>45</v>
      </c>
      <c r="H708" s="120">
        <v>0</v>
      </c>
    </row>
    <row r="709" spans="1:8" ht="15">
      <c r="A709" s="119" t="s">
        <v>1901</v>
      </c>
      <c r="B709" s="119" t="s">
        <v>1818</v>
      </c>
      <c r="C709" s="120" t="s">
        <v>45</v>
      </c>
      <c r="D709" s="120">
        <v>0</v>
      </c>
      <c r="E709" s="120">
        <v>0</v>
      </c>
      <c r="F709" s="120">
        <v>0</v>
      </c>
      <c r="G709" s="120" t="s">
        <v>45</v>
      </c>
      <c r="H709" s="120">
        <v>0</v>
      </c>
    </row>
    <row r="710" spans="1:8" ht="15">
      <c r="A710" s="119" t="s">
        <v>1902</v>
      </c>
      <c r="B710" s="119" t="s">
        <v>1903</v>
      </c>
      <c r="C710" s="120" t="s">
        <v>45</v>
      </c>
      <c r="D710" s="120">
        <v>0</v>
      </c>
      <c r="E710" s="120">
        <v>970</v>
      </c>
      <c r="F710" s="120">
        <v>970</v>
      </c>
      <c r="G710" s="120" t="s">
        <v>45</v>
      </c>
      <c r="H710" s="120">
        <v>0</v>
      </c>
    </row>
    <row r="711" spans="1:8" ht="15">
      <c r="A711" s="119" t="s">
        <v>1904</v>
      </c>
      <c r="B711" s="119" t="s">
        <v>1516</v>
      </c>
      <c r="C711" s="120" t="s">
        <v>45</v>
      </c>
      <c r="D711" s="120">
        <v>0</v>
      </c>
      <c r="E711" s="120">
        <v>0</v>
      </c>
      <c r="F711" s="120">
        <v>0</v>
      </c>
      <c r="G711" s="120" t="s">
        <v>45</v>
      </c>
      <c r="H711" s="120">
        <v>0</v>
      </c>
    </row>
    <row r="712" spans="1:8" ht="15">
      <c r="A712" s="119" t="s">
        <v>2283</v>
      </c>
      <c r="B712" s="119" t="s">
        <v>2284</v>
      </c>
      <c r="C712" s="120" t="s">
        <v>45</v>
      </c>
      <c r="D712" s="120">
        <v>0</v>
      </c>
      <c r="E712" s="120">
        <v>0</v>
      </c>
      <c r="F712" s="120">
        <v>0</v>
      </c>
      <c r="G712" s="120" t="s">
        <v>45</v>
      </c>
      <c r="H712" s="120">
        <v>0</v>
      </c>
    </row>
    <row r="713" spans="1:8" ht="15">
      <c r="A713" s="119" t="s">
        <v>2285</v>
      </c>
      <c r="B713" s="119" t="s">
        <v>2286</v>
      </c>
      <c r="C713" s="120" t="s">
        <v>45</v>
      </c>
      <c r="D713" s="120">
        <v>0</v>
      </c>
      <c r="E713" s="120">
        <v>0</v>
      </c>
      <c r="F713" s="120">
        <v>0</v>
      </c>
      <c r="G713" s="120" t="s">
        <v>45</v>
      </c>
      <c r="H713" s="120">
        <v>0</v>
      </c>
    </row>
    <row r="714" spans="1:8" ht="15">
      <c r="A714" s="119" t="s">
        <v>2287</v>
      </c>
      <c r="B714" s="119" t="s">
        <v>2288</v>
      </c>
      <c r="C714" s="120" t="s">
        <v>45</v>
      </c>
      <c r="D714" s="120">
        <v>0</v>
      </c>
      <c r="E714" s="120">
        <v>0</v>
      </c>
      <c r="F714" s="120">
        <v>0</v>
      </c>
      <c r="G714" s="120" t="s">
        <v>45</v>
      </c>
      <c r="H714" s="120">
        <v>0</v>
      </c>
    </row>
    <row r="715" spans="1:8" ht="15">
      <c r="A715" s="119" t="s">
        <v>2289</v>
      </c>
      <c r="B715" s="119" t="s">
        <v>2290</v>
      </c>
      <c r="C715" s="120" t="s">
        <v>45</v>
      </c>
      <c r="D715" s="120">
        <v>0</v>
      </c>
      <c r="E715" s="120">
        <v>0</v>
      </c>
      <c r="F715" s="120">
        <v>0</v>
      </c>
      <c r="G715" s="120" t="s">
        <v>45</v>
      </c>
      <c r="H715" s="120">
        <v>0</v>
      </c>
    </row>
    <row r="716" spans="1:8" ht="15">
      <c r="A716" s="119" t="s">
        <v>2291</v>
      </c>
      <c r="B716" s="119" t="s">
        <v>2292</v>
      </c>
      <c r="C716" s="120" t="s">
        <v>45</v>
      </c>
      <c r="D716" s="120">
        <v>0</v>
      </c>
      <c r="E716" s="120">
        <v>0</v>
      </c>
      <c r="F716" s="120">
        <v>0</v>
      </c>
      <c r="G716" s="120" t="s">
        <v>45</v>
      </c>
      <c r="H716" s="120">
        <v>0</v>
      </c>
    </row>
    <row r="717" spans="1:8" ht="15">
      <c r="A717" s="119" t="s">
        <v>1905</v>
      </c>
      <c r="B717" s="119" t="s">
        <v>1906</v>
      </c>
      <c r="C717" s="120" t="s">
        <v>45</v>
      </c>
      <c r="D717" s="120">
        <v>0</v>
      </c>
      <c r="E717" s="120">
        <v>0</v>
      </c>
      <c r="F717" s="120">
        <v>0</v>
      </c>
      <c r="G717" s="120" t="s">
        <v>45</v>
      </c>
      <c r="H717" s="120">
        <v>0</v>
      </c>
    </row>
    <row r="718" spans="1:8" ht="15">
      <c r="A718" s="119" t="s">
        <v>1907</v>
      </c>
      <c r="B718" s="119" t="s">
        <v>1908</v>
      </c>
      <c r="C718" s="120" t="s">
        <v>45</v>
      </c>
      <c r="D718" s="120">
        <v>0</v>
      </c>
      <c r="E718" s="120">
        <v>0</v>
      </c>
      <c r="F718" s="120">
        <v>0</v>
      </c>
      <c r="G718" s="120" t="s">
        <v>45</v>
      </c>
      <c r="H718" s="120">
        <v>0</v>
      </c>
    </row>
    <row r="719" spans="1:8" ht="15">
      <c r="A719" s="119" t="s">
        <v>1972</v>
      </c>
      <c r="B719" s="119" t="s">
        <v>1973</v>
      </c>
      <c r="C719" s="120" t="s">
        <v>45</v>
      </c>
      <c r="D719" s="120">
        <v>0</v>
      </c>
      <c r="E719" s="120">
        <v>0</v>
      </c>
      <c r="F719" s="120">
        <v>0</v>
      </c>
      <c r="G719" s="120" t="s">
        <v>45</v>
      </c>
      <c r="H719" s="120">
        <v>0</v>
      </c>
    </row>
    <row r="720" spans="1:8" ht="15">
      <c r="A720" s="119" t="s">
        <v>1974</v>
      </c>
      <c r="B720" s="119" t="s">
        <v>1975</v>
      </c>
      <c r="C720" s="120" t="s">
        <v>45</v>
      </c>
      <c r="D720" s="120">
        <v>0</v>
      </c>
      <c r="E720" s="120">
        <v>0</v>
      </c>
      <c r="F720" s="120">
        <v>0</v>
      </c>
      <c r="G720" s="120" t="s">
        <v>45</v>
      </c>
      <c r="H720" s="120">
        <v>0</v>
      </c>
    </row>
    <row r="721" spans="1:8" ht="15">
      <c r="A721" s="119" t="s">
        <v>1976</v>
      </c>
      <c r="B721" s="119" t="s">
        <v>1977</v>
      </c>
      <c r="C721" s="120" t="s">
        <v>45</v>
      </c>
      <c r="D721" s="120">
        <v>0</v>
      </c>
      <c r="E721" s="120">
        <v>0</v>
      </c>
      <c r="F721" s="120">
        <v>0</v>
      </c>
      <c r="G721" s="120" t="s">
        <v>45</v>
      </c>
      <c r="H721" s="120">
        <v>0</v>
      </c>
    </row>
    <row r="722" spans="1:8" ht="15">
      <c r="A722" s="119" t="s">
        <v>1978</v>
      </c>
      <c r="B722" s="119" t="s">
        <v>1979</v>
      </c>
      <c r="C722" s="120" t="s">
        <v>45</v>
      </c>
      <c r="D722" s="120">
        <v>0</v>
      </c>
      <c r="E722" s="120">
        <v>0</v>
      </c>
      <c r="F722" s="120">
        <v>0</v>
      </c>
      <c r="G722" s="120" t="s">
        <v>45</v>
      </c>
      <c r="H722" s="120">
        <v>0</v>
      </c>
    </row>
    <row r="723" spans="1:8" ht="15">
      <c r="A723" s="119" t="s">
        <v>1980</v>
      </c>
      <c r="B723" s="119" t="s">
        <v>1981</v>
      </c>
      <c r="C723" s="120" t="s">
        <v>45</v>
      </c>
      <c r="D723" s="120">
        <v>0</v>
      </c>
      <c r="E723" s="120">
        <v>0</v>
      </c>
      <c r="F723" s="120">
        <v>0</v>
      </c>
      <c r="G723" s="120" t="s">
        <v>45</v>
      </c>
      <c r="H723" s="120">
        <v>0</v>
      </c>
    </row>
    <row r="724" spans="1:8" ht="15">
      <c r="A724" s="119" t="s">
        <v>1982</v>
      </c>
      <c r="B724" s="119" t="s">
        <v>1983</v>
      </c>
      <c r="C724" s="120" t="s">
        <v>45</v>
      </c>
      <c r="D724" s="120">
        <v>0</v>
      </c>
      <c r="E724" s="120">
        <v>0</v>
      </c>
      <c r="F724" s="120">
        <v>0</v>
      </c>
      <c r="G724" s="120" t="s">
        <v>45</v>
      </c>
      <c r="H724" s="120">
        <v>0</v>
      </c>
    </row>
    <row r="725" spans="1:8" ht="15">
      <c r="A725" s="119" t="s">
        <v>1984</v>
      </c>
      <c r="B725" s="119" t="s">
        <v>1985</v>
      </c>
      <c r="C725" s="120" t="s">
        <v>45</v>
      </c>
      <c r="D725" s="120">
        <v>0</v>
      </c>
      <c r="E725" s="120">
        <v>0</v>
      </c>
      <c r="F725" s="120">
        <v>0</v>
      </c>
      <c r="G725" s="120" t="s">
        <v>45</v>
      </c>
      <c r="H725" s="120">
        <v>0</v>
      </c>
    </row>
    <row r="726" spans="1:8" ht="15">
      <c r="A726" s="119" t="s">
        <v>1986</v>
      </c>
      <c r="B726" s="119" t="s">
        <v>1987</v>
      </c>
      <c r="C726" s="120" t="s">
        <v>45</v>
      </c>
      <c r="D726" s="120">
        <v>1</v>
      </c>
      <c r="E726" s="120">
        <v>0</v>
      </c>
      <c r="F726" s="120">
        <v>0</v>
      </c>
      <c r="G726" s="120" t="s">
        <v>45</v>
      </c>
      <c r="H726" s="120">
        <v>1</v>
      </c>
    </row>
    <row r="727" spans="1:8" ht="15">
      <c r="A727" s="119" t="s">
        <v>1988</v>
      </c>
      <c r="B727" s="119" t="s">
        <v>1989</v>
      </c>
      <c r="C727" s="120" t="s">
        <v>45</v>
      </c>
      <c r="D727" s="120">
        <v>0</v>
      </c>
      <c r="E727" s="120">
        <v>0</v>
      </c>
      <c r="F727" s="120">
        <v>0</v>
      </c>
      <c r="G727" s="120" t="s">
        <v>45</v>
      </c>
      <c r="H727" s="120">
        <v>0</v>
      </c>
    </row>
    <row r="728" spans="1:8" ht="15">
      <c r="A728" s="119" t="s">
        <v>1990</v>
      </c>
      <c r="B728" s="119" t="s">
        <v>1991</v>
      </c>
      <c r="C728" s="120" t="s">
        <v>45</v>
      </c>
      <c r="D728" s="120">
        <v>0</v>
      </c>
      <c r="E728" s="120">
        <v>0</v>
      </c>
      <c r="F728" s="120">
        <v>0</v>
      </c>
      <c r="G728" s="120" t="s">
        <v>45</v>
      </c>
      <c r="H728" s="120">
        <v>0</v>
      </c>
    </row>
    <row r="729" spans="1:8" ht="15">
      <c r="A729" s="119" t="s">
        <v>1992</v>
      </c>
      <c r="B729" s="119" t="s">
        <v>1993</v>
      </c>
      <c r="C729" s="120" t="s">
        <v>45</v>
      </c>
      <c r="D729" s="120">
        <v>0</v>
      </c>
      <c r="E729" s="120">
        <v>0</v>
      </c>
      <c r="F729" s="120">
        <v>0</v>
      </c>
      <c r="G729" s="120" t="s">
        <v>45</v>
      </c>
      <c r="H729" s="120">
        <v>0</v>
      </c>
    </row>
    <row r="730" spans="1:8" ht="15">
      <c r="A730" s="119" t="s">
        <v>1994</v>
      </c>
      <c r="B730" s="119" t="s">
        <v>1995</v>
      </c>
      <c r="C730" s="120" t="s">
        <v>45</v>
      </c>
      <c r="D730" s="120">
        <v>0</v>
      </c>
      <c r="E730" s="120">
        <v>0</v>
      </c>
      <c r="F730" s="120">
        <v>0</v>
      </c>
      <c r="G730" s="120" t="s">
        <v>45</v>
      </c>
      <c r="H730" s="120">
        <v>0</v>
      </c>
    </row>
    <row r="731" spans="1:8" ht="15">
      <c r="A731" s="119" t="s">
        <v>1996</v>
      </c>
      <c r="B731" s="119" t="s">
        <v>1997</v>
      </c>
      <c r="C731" s="120" t="s">
        <v>45</v>
      </c>
      <c r="D731" s="120">
        <v>0</v>
      </c>
      <c r="E731" s="120">
        <v>0</v>
      </c>
      <c r="F731" s="120">
        <v>0</v>
      </c>
      <c r="G731" s="120" t="s">
        <v>45</v>
      </c>
      <c r="H731" s="120">
        <v>0</v>
      </c>
    </row>
    <row r="732" spans="1:8" ht="15">
      <c r="A732" s="119" t="s">
        <v>2018</v>
      </c>
      <c r="B732" s="119" t="s">
        <v>2019</v>
      </c>
      <c r="C732" s="120" t="s">
        <v>45</v>
      </c>
      <c r="D732" s="120">
        <v>0</v>
      </c>
      <c r="E732" s="120">
        <v>0</v>
      </c>
      <c r="F732" s="120">
        <v>0</v>
      </c>
      <c r="G732" s="120" t="s">
        <v>45</v>
      </c>
      <c r="H732" s="120">
        <v>0</v>
      </c>
    </row>
    <row r="733" spans="1:8" ht="15">
      <c r="A733" s="119" t="s">
        <v>2024</v>
      </c>
      <c r="B733" s="119" t="s">
        <v>2025</v>
      </c>
      <c r="C733" s="120" t="s">
        <v>45</v>
      </c>
      <c r="D733" s="120">
        <v>0</v>
      </c>
      <c r="E733" s="120">
        <v>0</v>
      </c>
      <c r="F733" s="120">
        <v>0</v>
      </c>
      <c r="G733" s="120" t="s">
        <v>45</v>
      </c>
      <c r="H733" s="120">
        <v>0</v>
      </c>
    </row>
    <row r="734" spans="1:8" ht="15">
      <c r="A734" s="119" t="s">
        <v>2032</v>
      </c>
      <c r="B734" s="119" t="s">
        <v>2033</v>
      </c>
      <c r="C734" s="120" t="s">
        <v>45</v>
      </c>
      <c r="D734" s="120">
        <v>0</v>
      </c>
      <c r="E734" s="120">
        <v>1309</v>
      </c>
      <c r="F734" s="120">
        <v>1309</v>
      </c>
      <c r="G734" s="120" t="s">
        <v>45</v>
      </c>
      <c r="H734" s="120">
        <v>0</v>
      </c>
    </row>
    <row r="735" spans="1:8" ht="15">
      <c r="A735" s="119" t="s">
        <v>2055</v>
      </c>
      <c r="B735" s="119" t="s">
        <v>2056</v>
      </c>
      <c r="C735" s="120" t="s">
        <v>45</v>
      </c>
      <c r="D735" s="120">
        <v>0</v>
      </c>
      <c r="E735" s="120">
        <v>0</v>
      </c>
      <c r="F735" s="120">
        <v>0</v>
      </c>
      <c r="G735" s="120" t="s">
        <v>45</v>
      </c>
      <c r="H735" s="120">
        <v>0</v>
      </c>
    </row>
    <row r="736" spans="1:8" ht="15">
      <c r="A736" s="119" t="s">
        <v>2059</v>
      </c>
      <c r="B736" s="119" t="s">
        <v>2060</v>
      </c>
      <c r="C736" s="120" t="s">
        <v>45</v>
      </c>
      <c r="D736" s="120">
        <v>0</v>
      </c>
      <c r="E736" s="120">
        <v>0</v>
      </c>
      <c r="F736" s="120">
        <v>0</v>
      </c>
      <c r="G736" s="120" t="s">
        <v>45</v>
      </c>
      <c r="H736" s="120">
        <v>0</v>
      </c>
    </row>
    <row r="737" spans="1:8" ht="15">
      <c r="A737" s="119" t="s">
        <v>2061</v>
      </c>
      <c r="B737" s="119" t="s">
        <v>2062</v>
      </c>
      <c r="C737" s="120" t="s">
        <v>45</v>
      </c>
      <c r="D737" s="120">
        <v>0</v>
      </c>
      <c r="E737" s="120">
        <v>0</v>
      </c>
      <c r="F737" s="120">
        <v>0</v>
      </c>
      <c r="G737" s="120" t="s">
        <v>45</v>
      </c>
      <c r="H737" s="120">
        <v>0</v>
      </c>
    </row>
    <row r="738" spans="1:8" ht="15">
      <c r="A738" s="119" t="s">
        <v>2195</v>
      </c>
      <c r="B738" s="119" t="s">
        <v>2196</v>
      </c>
      <c r="C738" s="120" t="s">
        <v>45</v>
      </c>
      <c r="D738" s="120">
        <v>0</v>
      </c>
      <c r="E738" s="120">
        <v>0</v>
      </c>
      <c r="F738" s="120">
        <v>0</v>
      </c>
      <c r="G738" s="120" t="s">
        <v>45</v>
      </c>
      <c r="H738" s="120">
        <v>0</v>
      </c>
    </row>
    <row r="739" spans="1:8" ht="15">
      <c r="A739" s="119" t="s">
        <v>2197</v>
      </c>
      <c r="B739" s="119" t="s">
        <v>2198</v>
      </c>
      <c r="C739" s="120" t="s">
        <v>45</v>
      </c>
      <c r="D739" s="120">
        <v>0</v>
      </c>
      <c r="E739" s="120">
        <v>74820</v>
      </c>
      <c r="F739" s="120">
        <v>74820</v>
      </c>
      <c r="G739" s="120" t="s">
        <v>45</v>
      </c>
      <c r="H739" s="120">
        <v>0</v>
      </c>
    </row>
    <row r="740" spans="1:8" ht="15">
      <c r="A740" s="119" t="s">
        <v>2201</v>
      </c>
      <c r="B740" s="119" t="s">
        <v>2202</v>
      </c>
      <c r="C740" s="120" t="s">
        <v>45</v>
      </c>
      <c r="D740" s="120">
        <v>0</v>
      </c>
      <c r="E740" s="120">
        <v>278.4</v>
      </c>
      <c r="F740" s="120">
        <v>278.4</v>
      </c>
      <c r="G740" s="120" t="s">
        <v>45</v>
      </c>
      <c r="H740" s="120">
        <v>0</v>
      </c>
    </row>
    <row r="741" spans="1:8" ht="15">
      <c r="A741" s="119" t="s">
        <v>2203</v>
      </c>
      <c r="B741" s="119" t="s">
        <v>2204</v>
      </c>
      <c r="C741" s="120" t="s">
        <v>45</v>
      </c>
      <c r="D741" s="120">
        <v>0</v>
      </c>
      <c r="E741" s="120">
        <v>0</v>
      </c>
      <c r="F741" s="120">
        <v>0</v>
      </c>
      <c r="G741" s="120" t="s">
        <v>45</v>
      </c>
      <c r="H741" s="120">
        <v>0</v>
      </c>
    </row>
    <row r="742" spans="1:8" ht="15">
      <c r="A742" s="119" t="s">
        <v>2211</v>
      </c>
      <c r="B742" s="119" t="s">
        <v>2212</v>
      </c>
      <c r="C742" s="120" t="s">
        <v>45</v>
      </c>
      <c r="D742" s="120">
        <v>0</v>
      </c>
      <c r="E742" s="120">
        <v>71865</v>
      </c>
      <c r="F742" s="120">
        <v>71865</v>
      </c>
      <c r="G742" s="120" t="s">
        <v>45</v>
      </c>
      <c r="H742" s="120">
        <v>0</v>
      </c>
    </row>
    <row r="743" spans="1:8" ht="15">
      <c r="A743" s="119" t="s">
        <v>2213</v>
      </c>
      <c r="B743" s="119" t="s">
        <v>2214</v>
      </c>
      <c r="C743" s="120" t="s">
        <v>45</v>
      </c>
      <c r="D743" s="120">
        <v>0</v>
      </c>
      <c r="E743" s="120">
        <v>25786.8</v>
      </c>
      <c r="F743" s="120">
        <v>25786.8</v>
      </c>
      <c r="G743" s="120" t="s">
        <v>45</v>
      </c>
      <c r="H743" s="120">
        <v>0</v>
      </c>
    </row>
    <row r="744" spans="1:8" ht="15">
      <c r="A744" s="119" t="s">
        <v>2215</v>
      </c>
      <c r="B744" s="119" t="s">
        <v>2216</v>
      </c>
      <c r="C744" s="120" t="s">
        <v>45</v>
      </c>
      <c r="D744" s="120">
        <v>0</v>
      </c>
      <c r="E744" s="120">
        <v>0</v>
      </c>
      <c r="F744" s="120">
        <v>0</v>
      </c>
      <c r="G744" s="120" t="s">
        <v>45</v>
      </c>
      <c r="H744" s="120">
        <v>0</v>
      </c>
    </row>
    <row r="745" spans="1:8" ht="15">
      <c r="A745" s="119" t="s">
        <v>2217</v>
      </c>
      <c r="B745" s="119" t="s">
        <v>2218</v>
      </c>
      <c r="C745" s="120" t="s">
        <v>45</v>
      </c>
      <c r="D745" s="120">
        <v>0</v>
      </c>
      <c r="E745" s="120">
        <v>0</v>
      </c>
      <c r="F745" s="120">
        <v>0</v>
      </c>
      <c r="G745" s="120" t="s">
        <v>45</v>
      </c>
      <c r="H745" s="120">
        <v>0</v>
      </c>
    </row>
    <row r="746" spans="1:8" ht="15">
      <c r="A746" s="119" t="s">
        <v>2219</v>
      </c>
      <c r="B746" s="119" t="s">
        <v>2220</v>
      </c>
      <c r="C746" s="120" t="s">
        <v>45</v>
      </c>
      <c r="D746" s="120">
        <v>0</v>
      </c>
      <c r="E746" s="120">
        <v>0</v>
      </c>
      <c r="F746" s="120">
        <v>0</v>
      </c>
      <c r="G746" s="120" t="s">
        <v>45</v>
      </c>
      <c r="H746" s="120">
        <v>0</v>
      </c>
    </row>
    <row r="747" spans="1:8" ht="15">
      <c r="A747" s="119" t="s">
        <v>2267</v>
      </c>
      <c r="B747" s="119" t="s">
        <v>2268</v>
      </c>
      <c r="C747" s="120" t="s">
        <v>45</v>
      </c>
      <c r="D747" s="120">
        <v>0</v>
      </c>
      <c r="E747" s="120">
        <v>0</v>
      </c>
      <c r="F747" s="120">
        <v>0</v>
      </c>
      <c r="G747" s="120" t="s">
        <v>45</v>
      </c>
      <c r="H747" s="120">
        <v>0</v>
      </c>
    </row>
    <row r="748" spans="1:8" ht="15">
      <c r="A748" s="119" t="s">
        <v>2271</v>
      </c>
      <c r="B748" s="119" t="s">
        <v>2272</v>
      </c>
      <c r="C748" s="120" t="s">
        <v>45</v>
      </c>
      <c r="D748" s="120">
        <v>0</v>
      </c>
      <c r="E748" s="120">
        <v>219.9</v>
      </c>
      <c r="F748" s="120">
        <v>219.9</v>
      </c>
      <c r="G748" s="120" t="s">
        <v>45</v>
      </c>
      <c r="H748" s="120">
        <v>0</v>
      </c>
    </row>
    <row r="749" spans="1:8" ht="15">
      <c r="A749" s="119" t="s">
        <v>2273</v>
      </c>
      <c r="B749" s="119" t="s">
        <v>2274</v>
      </c>
      <c r="C749" s="120" t="s">
        <v>45</v>
      </c>
      <c r="D749" s="120">
        <v>0</v>
      </c>
      <c r="E749" s="120">
        <v>900.1</v>
      </c>
      <c r="F749" s="120">
        <v>900.1</v>
      </c>
      <c r="G749" s="120" t="s">
        <v>45</v>
      </c>
      <c r="H749" s="120">
        <v>0</v>
      </c>
    </row>
    <row r="750" spans="1:8" ht="15">
      <c r="A750" s="119" t="s">
        <v>2275</v>
      </c>
      <c r="B750" s="119" t="s">
        <v>2276</v>
      </c>
      <c r="C750" s="120" t="s">
        <v>45</v>
      </c>
      <c r="D750" s="120">
        <v>0</v>
      </c>
      <c r="E750" s="120">
        <v>0</v>
      </c>
      <c r="F750" s="120">
        <v>0</v>
      </c>
      <c r="G750" s="120" t="s">
        <v>45</v>
      </c>
      <c r="H750" s="120">
        <v>0</v>
      </c>
    </row>
    <row r="751" spans="1:8" ht="15">
      <c r="A751" s="119" t="s">
        <v>2277</v>
      </c>
      <c r="B751" s="119" t="s">
        <v>2278</v>
      </c>
      <c r="C751" s="120" t="s">
        <v>45</v>
      </c>
      <c r="D751" s="120">
        <v>0</v>
      </c>
      <c r="E751" s="120">
        <v>0</v>
      </c>
      <c r="F751" s="120">
        <v>0</v>
      </c>
      <c r="G751" s="120" t="s">
        <v>45</v>
      </c>
      <c r="H751" s="120">
        <v>0</v>
      </c>
    </row>
    <row r="752" spans="1:8" ht="15">
      <c r="A752" s="119" t="s">
        <v>2293</v>
      </c>
      <c r="B752" s="119" t="s">
        <v>2294</v>
      </c>
      <c r="C752" s="120" t="s">
        <v>45</v>
      </c>
      <c r="D752" s="120">
        <v>0</v>
      </c>
      <c r="E752" s="120">
        <v>2456.16</v>
      </c>
      <c r="F752" s="120">
        <v>2456.16</v>
      </c>
      <c r="G752" s="120" t="s">
        <v>45</v>
      </c>
      <c r="H752" s="120">
        <v>0</v>
      </c>
    </row>
    <row r="753" spans="1:8" ht="15">
      <c r="A753" s="119" t="s">
        <v>2295</v>
      </c>
      <c r="B753" s="119" t="s">
        <v>2296</v>
      </c>
      <c r="C753" s="120" t="s">
        <v>45</v>
      </c>
      <c r="D753" s="120">
        <v>0</v>
      </c>
      <c r="E753" s="120">
        <v>0</v>
      </c>
      <c r="F753" s="120">
        <v>0</v>
      </c>
      <c r="G753" s="120" t="s">
        <v>45</v>
      </c>
      <c r="H753" s="120">
        <v>0</v>
      </c>
    </row>
    <row r="754" spans="1:8" ht="15">
      <c r="A754" s="119" t="s">
        <v>2297</v>
      </c>
      <c r="B754" s="119" t="s">
        <v>2298</v>
      </c>
      <c r="C754" s="120" t="s">
        <v>45</v>
      </c>
      <c r="D754" s="120">
        <v>0</v>
      </c>
      <c r="E754" s="120">
        <v>12708.56</v>
      </c>
      <c r="F754" s="120">
        <v>12708.56</v>
      </c>
      <c r="G754" s="120" t="s">
        <v>45</v>
      </c>
      <c r="H754" s="120">
        <v>0</v>
      </c>
    </row>
    <row r="755" spans="1:8" ht="15">
      <c r="A755" s="119" t="s">
        <v>2299</v>
      </c>
      <c r="B755" s="119" t="s">
        <v>2300</v>
      </c>
      <c r="C755" s="120" t="s">
        <v>45</v>
      </c>
      <c r="D755" s="120">
        <v>0</v>
      </c>
      <c r="E755" s="120">
        <v>0</v>
      </c>
      <c r="F755" s="120">
        <v>0</v>
      </c>
      <c r="G755" s="120" t="s">
        <v>45</v>
      </c>
      <c r="H755" s="120">
        <v>0</v>
      </c>
    </row>
    <row r="756" spans="1:8" ht="15">
      <c r="A756" s="119" t="s">
        <v>680</v>
      </c>
      <c r="B756" s="119" t="s">
        <v>90</v>
      </c>
      <c r="C756" s="120" t="s">
        <v>45</v>
      </c>
      <c r="D756" s="120">
        <v>0.18</v>
      </c>
      <c r="E756" s="120">
        <v>0</v>
      </c>
      <c r="F756" s="120">
        <v>0</v>
      </c>
      <c r="G756" s="120" t="s">
        <v>45</v>
      </c>
      <c r="H756" s="120">
        <v>0.18</v>
      </c>
    </row>
    <row r="757" spans="1:8" ht="15">
      <c r="A757" s="119" t="s">
        <v>681</v>
      </c>
      <c r="B757" s="119" t="s">
        <v>682</v>
      </c>
      <c r="C757" s="120" t="s">
        <v>45</v>
      </c>
      <c r="D757" s="120">
        <v>0.18</v>
      </c>
      <c r="E757" s="120">
        <v>0</v>
      </c>
      <c r="F757" s="120">
        <v>0</v>
      </c>
      <c r="G757" s="120" t="s">
        <v>45</v>
      </c>
      <c r="H757" s="120">
        <v>0.18</v>
      </c>
    </row>
    <row r="758" spans="1:8" ht="15">
      <c r="A758" s="119" t="s">
        <v>683</v>
      </c>
      <c r="B758" s="119" t="s">
        <v>91</v>
      </c>
      <c r="C758" s="120" t="s">
        <v>45</v>
      </c>
      <c r="D758" s="120">
        <v>152699.88</v>
      </c>
      <c r="E758" s="120">
        <v>410927.75</v>
      </c>
      <c r="F758" s="120">
        <v>380138.29</v>
      </c>
      <c r="G758" s="120" t="s">
        <v>45</v>
      </c>
      <c r="H758" s="120">
        <v>121910.42</v>
      </c>
    </row>
    <row r="759" spans="1:8" ht="15">
      <c r="A759" s="119" t="s">
        <v>684</v>
      </c>
      <c r="B759" s="119" t="s">
        <v>685</v>
      </c>
      <c r="C759" s="120" t="s">
        <v>45</v>
      </c>
      <c r="D759" s="120">
        <v>153580.79</v>
      </c>
      <c r="E759" s="120">
        <v>153581</v>
      </c>
      <c r="F759" s="120">
        <v>122791.54</v>
      </c>
      <c r="G759" s="120" t="s">
        <v>45</v>
      </c>
      <c r="H759" s="120">
        <v>122791.33</v>
      </c>
    </row>
    <row r="760" spans="1:8" ht="15">
      <c r="A760" s="119" t="s">
        <v>686</v>
      </c>
      <c r="B760" s="119" t="s">
        <v>687</v>
      </c>
      <c r="C760" s="120" t="s">
        <v>45</v>
      </c>
      <c r="D760" s="120">
        <v>0</v>
      </c>
      <c r="E760" s="120">
        <v>0</v>
      </c>
      <c r="F760" s="120">
        <v>0</v>
      </c>
      <c r="G760" s="120" t="s">
        <v>45</v>
      </c>
      <c r="H760" s="120">
        <v>0</v>
      </c>
    </row>
    <row r="761" spans="1:8" ht="15">
      <c r="A761" s="119" t="s">
        <v>688</v>
      </c>
      <c r="B761" s="119" t="s">
        <v>689</v>
      </c>
      <c r="C761" s="120" t="s">
        <v>45</v>
      </c>
      <c r="D761" s="120">
        <v>0</v>
      </c>
      <c r="E761" s="120">
        <v>0</v>
      </c>
      <c r="F761" s="120">
        <v>0</v>
      </c>
      <c r="G761" s="120" t="s">
        <v>45</v>
      </c>
      <c r="H761" s="120">
        <v>0</v>
      </c>
    </row>
    <row r="762" spans="1:8" ht="15">
      <c r="A762" s="119" t="s">
        <v>690</v>
      </c>
      <c r="B762" s="119" t="s">
        <v>691</v>
      </c>
      <c r="C762" s="120" t="s">
        <v>45</v>
      </c>
      <c r="D762" s="120">
        <v>350.35</v>
      </c>
      <c r="E762" s="120">
        <v>75566.06</v>
      </c>
      <c r="F762" s="120">
        <v>75566.06</v>
      </c>
      <c r="G762" s="120" t="s">
        <v>45</v>
      </c>
      <c r="H762" s="120">
        <v>350.35</v>
      </c>
    </row>
    <row r="763" spans="1:8" ht="15">
      <c r="A763" s="119" t="s">
        <v>692</v>
      </c>
      <c r="B763" s="119" t="s">
        <v>693</v>
      </c>
      <c r="C763" s="120" t="s">
        <v>45</v>
      </c>
      <c r="D763" s="120">
        <v>365.99</v>
      </c>
      <c r="E763" s="120">
        <v>177780.69</v>
      </c>
      <c r="F763" s="120">
        <v>177780.69</v>
      </c>
      <c r="G763" s="120" t="s">
        <v>45</v>
      </c>
      <c r="H763" s="120">
        <v>365.99</v>
      </c>
    </row>
    <row r="764" spans="1:8" ht="15">
      <c r="A764" s="119" t="s">
        <v>694</v>
      </c>
      <c r="B764" s="119" t="s">
        <v>695</v>
      </c>
      <c r="C764" s="120" t="s">
        <v>45</v>
      </c>
      <c r="D764" s="120">
        <v>-1597.25</v>
      </c>
      <c r="E764" s="120">
        <v>4000</v>
      </c>
      <c r="F764" s="120">
        <v>4000</v>
      </c>
      <c r="G764" s="120" t="s">
        <v>45</v>
      </c>
      <c r="H764" s="120">
        <v>-1597.25</v>
      </c>
    </row>
    <row r="765" spans="1:8" ht="15">
      <c r="A765" s="119" t="s">
        <v>1549</v>
      </c>
      <c r="B765" s="119" t="s">
        <v>1552</v>
      </c>
      <c r="C765" s="120" t="s">
        <v>45</v>
      </c>
      <c r="D765" s="120">
        <v>5589.26</v>
      </c>
      <c r="E765" s="120">
        <v>27152.55</v>
      </c>
      <c r="F765" s="120">
        <v>27152.55</v>
      </c>
      <c r="G765" s="120" t="s">
        <v>45</v>
      </c>
      <c r="H765" s="120">
        <v>5589.26</v>
      </c>
    </row>
    <row r="766" spans="1:8" ht="15">
      <c r="A766" s="119" t="s">
        <v>1550</v>
      </c>
      <c r="B766" s="119" t="s">
        <v>1553</v>
      </c>
      <c r="C766" s="120" t="s">
        <v>45</v>
      </c>
      <c r="D766" s="120">
        <v>0</v>
      </c>
      <c r="E766" s="120">
        <v>0</v>
      </c>
      <c r="F766" s="120">
        <v>0</v>
      </c>
      <c r="G766" s="120" t="s">
        <v>45</v>
      </c>
      <c r="H766" s="120">
        <v>0</v>
      </c>
    </row>
    <row r="767" spans="1:8" ht="15">
      <c r="A767" s="119" t="s">
        <v>1551</v>
      </c>
      <c r="B767" s="119" t="s">
        <v>1554</v>
      </c>
      <c r="C767" s="120" t="s">
        <v>45</v>
      </c>
      <c r="D767" s="120">
        <v>0</v>
      </c>
      <c r="E767" s="120">
        <v>0</v>
      </c>
      <c r="F767" s="120">
        <v>0</v>
      </c>
      <c r="G767" s="120" t="s">
        <v>45</v>
      </c>
      <c r="H767" s="120">
        <v>0</v>
      </c>
    </row>
    <row r="768" spans="1:8" ht="15">
      <c r="A768" s="119" t="s">
        <v>1909</v>
      </c>
      <c r="B768" s="119" t="s">
        <v>1910</v>
      </c>
      <c r="C768" s="120" t="s">
        <v>45</v>
      </c>
      <c r="D768" s="120">
        <v>270.98</v>
      </c>
      <c r="E768" s="120">
        <v>0</v>
      </c>
      <c r="F768" s="120">
        <v>0</v>
      </c>
      <c r="G768" s="120" t="s">
        <v>45</v>
      </c>
      <c r="H768" s="120">
        <v>270.98</v>
      </c>
    </row>
    <row r="769" spans="1:8" ht="15">
      <c r="A769" s="119" t="s">
        <v>1911</v>
      </c>
      <c r="B769" s="119" t="s">
        <v>1912</v>
      </c>
      <c r="C769" s="120" t="s">
        <v>45</v>
      </c>
      <c r="D769" s="120">
        <v>0</v>
      </c>
      <c r="E769" s="120">
        <v>0</v>
      </c>
      <c r="F769" s="120">
        <v>0</v>
      </c>
      <c r="G769" s="120" t="s">
        <v>45</v>
      </c>
      <c r="H769" s="120">
        <v>0</v>
      </c>
    </row>
    <row r="770" spans="1:8" ht="15">
      <c r="A770" s="119" t="s">
        <v>1913</v>
      </c>
      <c r="B770" s="119" t="s">
        <v>1191</v>
      </c>
      <c r="C770" s="120" t="s">
        <v>45</v>
      </c>
      <c r="D770" s="120">
        <v>0</v>
      </c>
      <c r="E770" s="120">
        <v>0</v>
      </c>
      <c r="F770" s="120">
        <v>0</v>
      </c>
      <c r="G770" s="120" t="s">
        <v>45</v>
      </c>
      <c r="H770" s="120">
        <v>0</v>
      </c>
    </row>
    <row r="771" spans="1:8" ht="15">
      <c r="A771" s="119" t="s">
        <v>1998</v>
      </c>
      <c r="B771" s="119" t="s">
        <v>1939</v>
      </c>
      <c r="C771" s="120" t="s">
        <v>45</v>
      </c>
      <c r="D771" s="120">
        <v>-1211.5</v>
      </c>
      <c r="E771" s="120">
        <v>0</v>
      </c>
      <c r="F771" s="120">
        <v>0</v>
      </c>
      <c r="G771" s="120" t="s">
        <v>45</v>
      </c>
      <c r="H771" s="120">
        <v>-1211.5</v>
      </c>
    </row>
    <row r="772" spans="1:8" ht="15">
      <c r="A772" s="119" t="s">
        <v>2028</v>
      </c>
      <c r="B772" s="119" t="s">
        <v>2029</v>
      </c>
      <c r="C772" s="120" t="s">
        <v>45</v>
      </c>
      <c r="D772" s="120">
        <v>0</v>
      </c>
      <c r="E772" s="120">
        <v>0</v>
      </c>
      <c r="F772" s="120">
        <v>0</v>
      </c>
      <c r="G772" s="120" t="s">
        <v>45</v>
      </c>
      <c r="H772" s="120">
        <v>0</v>
      </c>
    </row>
    <row r="773" spans="1:8" ht="15">
      <c r="A773" s="119" t="s">
        <v>2030</v>
      </c>
      <c r="B773" s="119" t="s">
        <v>2031</v>
      </c>
      <c r="C773" s="120" t="s">
        <v>45</v>
      </c>
      <c r="D773" s="120">
        <v>0</v>
      </c>
      <c r="E773" s="120">
        <v>0</v>
      </c>
      <c r="F773" s="120">
        <v>0</v>
      </c>
      <c r="G773" s="120" t="s">
        <v>45</v>
      </c>
      <c r="H773" s="120">
        <v>0</v>
      </c>
    </row>
    <row r="774" spans="1:8" ht="15">
      <c r="A774" s="119" t="s">
        <v>2037</v>
      </c>
      <c r="B774" s="119" t="s">
        <v>2038</v>
      </c>
      <c r="C774" s="120" t="s">
        <v>45</v>
      </c>
      <c r="D774" s="120">
        <v>0</v>
      </c>
      <c r="E774" s="120">
        <v>0</v>
      </c>
      <c r="F774" s="120">
        <v>0</v>
      </c>
      <c r="G774" s="120" t="s">
        <v>45</v>
      </c>
      <c r="H774" s="120">
        <v>0</v>
      </c>
    </row>
    <row r="775" spans="1:8" ht="15">
      <c r="A775" s="119" t="s">
        <v>2039</v>
      </c>
      <c r="B775" s="119" t="s">
        <v>2040</v>
      </c>
      <c r="C775" s="120" t="s">
        <v>45</v>
      </c>
      <c r="D775" s="120">
        <v>1500</v>
      </c>
      <c r="E775" s="120">
        <v>0</v>
      </c>
      <c r="F775" s="120">
        <v>0</v>
      </c>
      <c r="G775" s="120" t="s">
        <v>45</v>
      </c>
      <c r="H775" s="120">
        <v>1500</v>
      </c>
    </row>
    <row r="776" spans="1:8" ht="15">
      <c r="A776" s="119" t="s">
        <v>2063</v>
      </c>
      <c r="B776" s="119" t="s">
        <v>2064</v>
      </c>
      <c r="C776" s="120" t="s">
        <v>45</v>
      </c>
      <c r="D776" s="120">
        <v>0</v>
      </c>
      <c r="E776" s="120">
        <v>0</v>
      </c>
      <c r="F776" s="120">
        <v>0</v>
      </c>
      <c r="G776" s="120" t="s">
        <v>45</v>
      </c>
      <c r="H776" s="120">
        <v>0</v>
      </c>
    </row>
    <row r="777" spans="1:8" ht="15">
      <c r="A777" s="119" t="s">
        <v>2065</v>
      </c>
      <c r="B777" s="119" t="s">
        <v>2066</v>
      </c>
      <c r="C777" s="120" t="s">
        <v>45</v>
      </c>
      <c r="D777" s="120">
        <v>5029.78</v>
      </c>
      <c r="E777" s="120">
        <v>0</v>
      </c>
      <c r="F777" s="120">
        <v>0</v>
      </c>
      <c r="G777" s="120" t="s">
        <v>45</v>
      </c>
      <c r="H777" s="120">
        <v>5029.78</v>
      </c>
    </row>
    <row r="778" spans="1:8" ht="15">
      <c r="A778" s="119" t="s">
        <v>2279</v>
      </c>
      <c r="B778" s="119" t="s">
        <v>2280</v>
      </c>
      <c r="C778" s="120" t="s">
        <v>45</v>
      </c>
      <c r="D778" s="120">
        <v>0</v>
      </c>
      <c r="E778" s="120">
        <v>27152.55</v>
      </c>
      <c r="F778" s="120">
        <v>27152.55</v>
      </c>
      <c r="G778" s="120" t="s">
        <v>45</v>
      </c>
      <c r="H778" s="120">
        <v>0</v>
      </c>
    </row>
    <row r="779" spans="1:8" ht="15">
      <c r="A779" s="119" t="s">
        <v>696</v>
      </c>
      <c r="B779" s="119" t="s">
        <v>92</v>
      </c>
      <c r="C779" s="120" t="s">
        <v>45</v>
      </c>
      <c r="D779" s="120">
        <v>128183460.61</v>
      </c>
      <c r="E779" s="120">
        <v>0</v>
      </c>
      <c r="F779" s="120">
        <v>0</v>
      </c>
      <c r="G779" s="120" t="s">
        <v>45</v>
      </c>
      <c r="H779" s="120">
        <v>128183460.61</v>
      </c>
    </row>
    <row r="780" spans="1:8" ht="15">
      <c r="A780" s="119" t="s">
        <v>697</v>
      </c>
      <c r="B780" s="119" t="s">
        <v>92</v>
      </c>
      <c r="C780" s="120" t="s">
        <v>45</v>
      </c>
      <c r="D780" s="120">
        <v>103103768.26</v>
      </c>
      <c r="E780" s="120">
        <v>0</v>
      </c>
      <c r="F780" s="120">
        <v>0</v>
      </c>
      <c r="G780" s="120" t="s">
        <v>45</v>
      </c>
      <c r="H780" s="120">
        <v>103103768.26</v>
      </c>
    </row>
    <row r="781" spans="1:8" ht="15">
      <c r="A781" s="119" t="s">
        <v>698</v>
      </c>
      <c r="B781" s="119" t="s">
        <v>699</v>
      </c>
      <c r="C781" s="120" t="s">
        <v>45</v>
      </c>
      <c r="D781" s="120">
        <v>103103768.26</v>
      </c>
      <c r="E781" s="120">
        <v>0</v>
      </c>
      <c r="F781" s="120">
        <v>0</v>
      </c>
      <c r="G781" s="120" t="s">
        <v>45</v>
      </c>
      <c r="H781" s="120">
        <v>103103768.26</v>
      </c>
    </row>
    <row r="782" spans="1:8" ht="15">
      <c r="A782" s="119" t="s">
        <v>700</v>
      </c>
      <c r="B782" s="119" t="s">
        <v>701</v>
      </c>
      <c r="C782" s="120" t="s">
        <v>45</v>
      </c>
      <c r="D782" s="120">
        <v>25079692.35</v>
      </c>
      <c r="E782" s="120">
        <v>0</v>
      </c>
      <c r="F782" s="120">
        <v>0</v>
      </c>
      <c r="G782" s="120" t="s">
        <v>45</v>
      </c>
      <c r="H782" s="120">
        <v>25079692.35</v>
      </c>
    </row>
    <row r="783" spans="1:8" ht="15">
      <c r="A783" s="119" t="s">
        <v>1914</v>
      </c>
      <c r="B783" s="119" t="s">
        <v>1915</v>
      </c>
      <c r="C783" s="120" t="s">
        <v>45</v>
      </c>
      <c r="D783" s="120">
        <v>-2208115.99</v>
      </c>
      <c r="E783" s="120">
        <v>0</v>
      </c>
      <c r="F783" s="120">
        <v>0</v>
      </c>
      <c r="G783" s="120" t="s">
        <v>45</v>
      </c>
      <c r="H783" s="120">
        <v>-2208115.99</v>
      </c>
    </row>
    <row r="784" spans="1:8" ht="15">
      <c r="A784" s="119" t="s">
        <v>702</v>
      </c>
      <c r="B784" s="119" t="s">
        <v>703</v>
      </c>
      <c r="C784" s="120" t="s">
        <v>45</v>
      </c>
      <c r="D784" s="120">
        <v>483719.02</v>
      </c>
      <c r="E784" s="120">
        <v>0</v>
      </c>
      <c r="F784" s="120">
        <v>0</v>
      </c>
      <c r="G784" s="120" t="s">
        <v>45</v>
      </c>
      <c r="H784" s="120">
        <v>483719.02</v>
      </c>
    </row>
    <row r="785" spans="1:8" ht="15">
      <c r="A785" s="119" t="s">
        <v>704</v>
      </c>
      <c r="B785" s="119" t="s">
        <v>705</v>
      </c>
      <c r="C785" s="120" t="s">
        <v>45</v>
      </c>
      <c r="D785" s="120">
        <v>3638962.22</v>
      </c>
      <c r="E785" s="120">
        <v>0</v>
      </c>
      <c r="F785" s="120">
        <v>0</v>
      </c>
      <c r="G785" s="120" t="s">
        <v>45</v>
      </c>
      <c r="H785" s="120">
        <v>3638962.22</v>
      </c>
    </row>
    <row r="786" spans="1:8" ht="15">
      <c r="A786" s="119" t="s">
        <v>706</v>
      </c>
      <c r="B786" s="119" t="s">
        <v>707</v>
      </c>
      <c r="C786" s="120" t="s">
        <v>45</v>
      </c>
      <c r="D786" s="120">
        <v>8859272.1</v>
      </c>
      <c r="E786" s="120">
        <v>0</v>
      </c>
      <c r="F786" s="120">
        <v>0</v>
      </c>
      <c r="G786" s="120" t="s">
        <v>45</v>
      </c>
      <c r="H786" s="120">
        <v>8859272.1</v>
      </c>
    </row>
    <row r="787" spans="1:8" ht="15">
      <c r="A787" s="119" t="s">
        <v>708</v>
      </c>
      <c r="B787" s="119" t="s">
        <v>709</v>
      </c>
      <c r="C787" s="120" t="s">
        <v>45</v>
      </c>
      <c r="D787" s="120">
        <v>20713379.8</v>
      </c>
      <c r="E787" s="120">
        <v>0</v>
      </c>
      <c r="F787" s="120">
        <v>0</v>
      </c>
      <c r="G787" s="120" t="s">
        <v>45</v>
      </c>
      <c r="H787" s="120">
        <v>20713379.8</v>
      </c>
    </row>
    <row r="788" spans="1:8" ht="15">
      <c r="A788" s="119" t="s">
        <v>710</v>
      </c>
      <c r="B788" s="119" t="s">
        <v>711</v>
      </c>
      <c r="C788" s="120" t="s">
        <v>45</v>
      </c>
      <c r="D788" s="120">
        <v>4561591.98</v>
      </c>
      <c r="E788" s="120">
        <v>0</v>
      </c>
      <c r="F788" s="120">
        <v>0</v>
      </c>
      <c r="G788" s="120" t="s">
        <v>45</v>
      </c>
      <c r="H788" s="120">
        <v>4561591.98</v>
      </c>
    </row>
    <row r="789" spans="1:8" ht="15">
      <c r="A789" s="119" t="s">
        <v>712</v>
      </c>
      <c r="B789" s="119" t="s">
        <v>713</v>
      </c>
      <c r="C789" s="120" t="s">
        <v>45</v>
      </c>
      <c r="D789" s="120">
        <v>-4205757.81</v>
      </c>
      <c r="E789" s="120">
        <v>0</v>
      </c>
      <c r="F789" s="120">
        <v>0</v>
      </c>
      <c r="G789" s="120" t="s">
        <v>45</v>
      </c>
      <c r="H789" s="120">
        <v>-4205757.81</v>
      </c>
    </row>
    <row r="790" spans="1:8" ht="15">
      <c r="A790" s="119" t="s">
        <v>714</v>
      </c>
      <c r="B790" s="119" t="s">
        <v>715</v>
      </c>
      <c r="C790" s="120" t="s">
        <v>45</v>
      </c>
      <c r="D790" s="120">
        <v>11088682.42</v>
      </c>
      <c r="E790" s="120">
        <v>0</v>
      </c>
      <c r="F790" s="120">
        <v>0</v>
      </c>
      <c r="G790" s="120" t="s">
        <v>45</v>
      </c>
      <c r="H790" s="120">
        <v>11088682.42</v>
      </c>
    </row>
    <row r="791" spans="1:8" ht="15">
      <c r="A791" s="119" t="s">
        <v>716</v>
      </c>
      <c r="B791" s="119" t="s">
        <v>717</v>
      </c>
      <c r="C791" s="120" t="s">
        <v>45</v>
      </c>
      <c r="D791" s="120">
        <v>348830.3</v>
      </c>
      <c r="E791" s="120">
        <v>0</v>
      </c>
      <c r="F791" s="120">
        <v>0</v>
      </c>
      <c r="G791" s="120" t="s">
        <v>45</v>
      </c>
      <c r="H791" s="120">
        <v>348830.3</v>
      </c>
    </row>
    <row r="792" spans="1:8" ht="15">
      <c r="A792" s="119" t="s">
        <v>718</v>
      </c>
      <c r="B792" s="119" t="s">
        <v>719</v>
      </c>
      <c r="C792" s="120" t="s">
        <v>45</v>
      </c>
      <c r="D792" s="120">
        <v>3063434.88</v>
      </c>
      <c r="E792" s="120">
        <v>0</v>
      </c>
      <c r="F792" s="120">
        <v>0</v>
      </c>
      <c r="G792" s="120" t="s">
        <v>45</v>
      </c>
      <c r="H792" s="120">
        <v>3063434.88</v>
      </c>
    </row>
    <row r="793" spans="1:8" ht="15">
      <c r="A793" s="119" t="s">
        <v>720</v>
      </c>
      <c r="B793" s="119" t="s">
        <v>721</v>
      </c>
      <c r="C793" s="120" t="s">
        <v>45</v>
      </c>
      <c r="D793" s="120">
        <v>-1557076.31</v>
      </c>
      <c r="E793" s="120">
        <v>0</v>
      </c>
      <c r="F793" s="120">
        <v>0</v>
      </c>
      <c r="G793" s="120" t="s">
        <v>45</v>
      </c>
      <c r="H793" s="120">
        <v>-1557076.31</v>
      </c>
    </row>
    <row r="794" spans="1:8" ht="15">
      <c r="A794" s="119" t="s">
        <v>722</v>
      </c>
      <c r="B794" s="119" t="s">
        <v>723</v>
      </c>
      <c r="C794" s="120" t="s">
        <v>45</v>
      </c>
      <c r="D794" s="120">
        <v>-2248655.83</v>
      </c>
      <c r="E794" s="120">
        <v>0</v>
      </c>
      <c r="F794" s="120">
        <v>0</v>
      </c>
      <c r="G794" s="120" t="s">
        <v>45</v>
      </c>
      <c r="H794" s="120">
        <v>-2248655.83</v>
      </c>
    </row>
    <row r="795" spans="1:8" ht="15">
      <c r="A795" s="119" t="s">
        <v>724</v>
      </c>
      <c r="B795" s="119" t="s">
        <v>725</v>
      </c>
      <c r="C795" s="120" t="s">
        <v>45</v>
      </c>
      <c r="D795" s="120">
        <v>-3088350.26</v>
      </c>
      <c r="E795" s="120">
        <v>0</v>
      </c>
      <c r="F795" s="120">
        <v>0</v>
      </c>
      <c r="G795" s="120" t="s">
        <v>45</v>
      </c>
      <c r="H795" s="120">
        <v>-3088350.26</v>
      </c>
    </row>
    <row r="796" spans="1:8" ht="15">
      <c r="A796" s="119" t="s">
        <v>726</v>
      </c>
      <c r="B796" s="119" t="s">
        <v>727</v>
      </c>
      <c r="C796" s="120" t="s">
        <v>45</v>
      </c>
      <c r="D796" s="120">
        <v>792946.87</v>
      </c>
      <c r="E796" s="120">
        <v>0</v>
      </c>
      <c r="F796" s="120">
        <v>0</v>
      </c>
      <c r="G796" s="120" t="s">
        <v>45</v>
      </c>
      <c r="H796" s="120">
        <v>792946.87</v>
      </c>
    </row>
    <row r="797" spans="1:8" ht="15">
      <c r="A797" s="119" t="s">
        <v>1808</v>
      </c>
      <c r="B797" s="119" t="s">
        <v>1809</v>
      </c>
      <c r="C797" s="120" t="s">
        <v>45</v>
      </c>
      <c r="D797" s="120">
        <v>-6061888.24</v>
      </c>
      <c r="E797" s="120">
        <v>0</v>
      </c>
      <c r="F797" s="120">
        <v>0</v>
      </c>
      <c r="G797" s="120" t="s">
        <v>45</v>
      </c>
      <c r="H797" s="120">
        <v>-6061888.24</v>
      </c>
    </row>
    <row r="798" spans="1:8" ht="15">
      <c r="A798" s="119" t="s">
        <v>1916</v>
      </c>
      <c r="B798" s="119" t="s">
        <v>1917</v>
      </c>
      <c r="C798" s="120" t="s">
        <v>45</v>
      </c>
      <c r="D798" s="120">
        <v>-134883.78</v>
      </c>
      <c r="E798" s="120">
        <v>0</v>
      </c>
      <c r="F798" s="120">
        <v>0</v>
      </c>
      <c r="G798" s="120" t="s">
        <v>45</v>
      </c>
      <c r="H798" s="120">
        <v>-134883.78</v>
      </c>
    </row>
    <row r="799" spans="1:8" ht="15">
      <c r="A799" s="119" t="s">
        <v>1999</v>
      </c>
      <c r="B799" s="119" t="s">
        <v>2000</v>
      </c>
      <c r="C799" s="120" t="s">
        <v>45</v>
      </c>
      <c r="D799" s="120">
        <v>-3453223.94</v>
      </c>
      <c r="E799" s="120">
        <v>0</v>
      </c>
      <c r="F799" s="120">
        <v>0</v>
      </c>
      <c r="G799" s="120" t="s">
        <v>45</v>
      </c>
      <c r="H799" s="120">
        <v>-3453223.94</v>
      </c>
    </row>
    <row r="800" spans="1:8" ht="15">
      <c r="A800" s="119" t="s">
        <v>2043</v>
      </c>
      <c r="B800" s="119" t="s">
        <v>2044</v>
      </c>
      <c r="C800" s="120" t="s">
        <v>45</v>
      </c>
      <c r="D800" s="120">
        <v>-1558564.71</v>
      </c>
      <c r="E800" s="120">
        <v>0</v>
      </c>
      <c r="F800" s="120">
        <v>0</v>
      </c>
      <c r="G800" s="120" t="s">
        <v>45</v>
      </c>
      <c r="H800" s="120">
        <v>-1558564.71</v>
      </c>
    </row>
    <row r="801" spans="1:8" ht="15">
      <c r="A801" s="119" t="s">
        <v>2067</v>
      </c>
      <c r="B801" s="119" t="s">
        <v>2068</v>
      </c>
      <c r="C801" s="120" t="s">
        <v>45</v>
      </c>
      <c r="D801" s="120">
        <v>-2050432.13</v>
      </c>
      <c r="E801" s="120">
        <v>0</v>
      </c>
      <c r="F801" s="120">
        <v>0</v>
      </c>
      <c r="G801" s="120" t="s">
        <v>45</v>
      </c>
      <c r="H801" s="120">
        <v>-2050432.13</v>
      </c>
    </row>
    <row r="802" spans="1:8" ht="15">
      <c r="A802" s="119" t="s">
        <v>2269</v>
      </c>
      <c r="B802" s="119" t="s">
        <v>2270</v>
      </c>
      <c r="C802" s="120" t="s">
        <v>45</v>
      </c>
      <c r="D802" s="120">
        <v>-1904178.24</v>
      </c>
      <c r="E802" s="120">
        <v>0</v>
      </c>
      <c r="F802" s="120">
        <v>0</v>
      </c>
      <c r="G802" s="120" t="s">
        <v>45</v>
      </c>
      <c r="H802" s="120">
        <v>-1904178.24</v>
      </c>
    </row>
    <row r="803" spans="1:8" ht="15">
      <c r="A803" s="119" t="s">
        <v>728</v>
      </c>
      <c r="B803" s="119" t="s">
        <v>18</v>
      </c>
      <c r="C803" s="120" t="s">
        <v>45</v>
      </c>
      <c r="D803" s="120">
        <v>9962098.46</v>
      </c>
      <c r="E803" s="120">
        <v>0</v>
      </c>
      <c r="F803" s="120">
        <v>1580362.49</v>
      </c>
      <c r="G803" s="120" t="s">
        <v>45</v>
      </c>
      <c r="H803" s="120">
        <v>11542460.95</v>
      </c>
    </row>
    <row r="804" spans="1:8" ht="15">
      <c r="A804" s="119" t="s">
        <v>729</v>
      </c>
      <c r="B804" s="119" t="s">
        <v>730</v>
      </c>
      <c r="C804" s="120" t="s">
        <v>45</v>
      </c>
      <c r="D804" s="120">
        <v>8123625.93</v>
      </c>
      <c r="E804" s="120">
        <v>0</v>
      </c>
      <c r="F804" s="120">
        <v>1231561.49</v>
      </c>
      <c r="G804" s="120" t="s">
        <v>45</v>
      </c>
      <c r="H804" s="120">
        <v>9355187.42</v>
      </c>
    </row>
    <row r="805" spans="1:8" ht="15">
      <c r="A805" s="119" t="s">
        <v>731</v>
      </c>
      <c r="B805" s="119" t="s">
        <v>732</v>
      </c>
      <c r="C805" s="120" t="s">
        <v>45</v>
      </c>
      <c r="D805" s="120">
        <v>8123625.93</v>
      </c>
      <c r="E805" s="120">
        <v>0</v>
      </c>
      <c r="F805" s="120">
        <v>1231561.49</v>
      </c>
      <c r="G805" s="120" t="s">
        <v>45</v>
      </c>
      <c r="H805" s="120">
        <v>9355187.42</v>
      </c>
    </row>
    <row r="806" spans="1:8" ht="15">
      <c r="A806" s="119" t="s">
        <v>733</v>
      </c>
      <c r="B806" s="119" t="s">
        <v>21</v>
      </c>
      <c r="C806" s="120" t="s">
        <v>45</v>
      </c>
      <c r="D806" s="120">
        <v>1838472.53</v>
      </c>
      <c r="E806" s="120">
        <v>0</v>
      </c>
      <c r="F806" s="120">
        <v>348801</v>
      </c>
      <c r="G806" s="120" t="s">
        <v>45</v>
      </c>
      <c r="H806" s="120">
        <v>2187273.53</v>
      </c>
    </row>
    <row r="807" spans="1:8" ht="15">
      <c r="A807" s="119" t="s">
        <v>734</v>
      </c>
      <c r="B807" s="119" t="s">
        <v>22</v>
      </c>
      <c r="C807" s="120" t="s">
        <v>45</v>
      </c>
      <c r="D807" s="120">
        <v>1285383.88</v>
      </c>
      <c r="E807" s="120">
        <v>0</v>
      </c>
      <c r="F807" s="120">
        <v>228941</v>
      </c>
      <c r="G807" s="120" t="s">
        <v>45</v>
      </c>
      <c r="H807" s="120">
        <v>1514324.88</v>
      </c>
    </row>
    <row r="808" spans="1:8" ht="15">
      <c r="A808" s="119" t="s">
        <v>735</v>
      </c>
      <c r="B808" s="119" t="s">
        <v>736</v>
      </c>
      <c r="C808" s="120" t="s">
        <v>45</v>
      </c>
      <c r="D808" s="120">
        <v>100716</v>
      </c>
      <c r="E808" s="120">
        <v>0</v>
      </c>
      <c r="F808" s="120">
        <v>26786</v>
      </c>
      <c r="G808" s="120" t="s">
        <v>45</v>
      </c>
      <c r="H808" s="120">
        <v>127502</v>
      </c>
    </row>
    <row r="809" spans="1:8" ht="15">
      <c r="A809" s="119" t="s">
        <v>737</v>
      </c>
      <c r="B809" s="119" t="s">
        <v>589</v>
      </c>
      <c r="C809" s="120" t="s">
        <v>45</v>
      </c>
      <c r="D809" s="120">
        <v>20600</v>
      </c>
      <c r="E809" s="120">
        <v>0</v>
      </c>
      <c r="F809" s="120">
        <v>0</v>
      </c>
      <c r="G809" s="120" t="s">
        <v>45</v>
      </c>
      <c r="H809" s="120">
        <v>20600</v>
      </c>
    </row>
    <row r="810" spans="1:8" ht="15">
      <c r="A810" s="119" t="s">
        <v>738</v>
      </c>
      <c r="B810" s="119" t="s">
        <v>739</v>
      </c>
      <c r="C810" s="120" t="s">
        <v>45</v>
      </c>
      <c r="D810" s="120">
        <v>54000</v>
      </c>
      <c r="E810" s="120">
        <v>0</v>
      </c>
      <c r="F810" s="120">
        <v>9000</v>
      </c>
      <c r="G810" s="120" t="s">
        <v>45</v>
      </c>
      <c r="H810" s="120">
        <v>63000</v>
      </c>
    </row>
    <row r="811" spans="1:8" ht="15">
      <c r="A811" s="119" t="s">
        <v>740</v>
      </c>
      <c r="B811" s="119" t="s">
        <v>741</v>
      </c>
      <c r="C811" s="120" t="s">
        <v>45</v>
      </c>
      <c r="D811" s="120">
        <v>50775.84</v>
      </c>
      <c r="E811" s="120">
        <v>0</v>
      </c>
      <c r="F811" s="120">
        <v>8510</v>
      </c>
      <c r="G811" s="120" t="s">
        <v>45</v>
      </c>
      <c r="H811" s="120">
        <v>59285.84</v>
      </c>
    </row>
    <row r="812" spans="1:8" ht="15">
      <c r="A812" s="119" t="s">
        <v>742</v>
      </c>
      <c r="B812" s="119" t="s">
        <v>743</v>
      </c>
      <c r="C812" s="120" t="s">
        <v>45</v>
      </c>
      <c r="D812" s="120">
        <v>0</v>
      </c>
      <c r="E812" s="120">
        <v>0</v>
      </c>
      <c r="F812" s="120">
        <v>0</v>
      </c>
      <c r="G812" s="120" t="s">
        <v>45</v>
      </c>
      <c r="H812" s="120">
        <v>0</v>
      </c>
    </row>
    <row r="813" spans="1:8" ht="15">
      <c r="A813" s="119" t="s">
        <v>744</v>
      </c>
      <c r="B813" s="119" t="s">
        <v>745</v>
      </c>
      <c r="C813" s="120" t="s">
        <v>45</v>
      </c>
      <c r="D813" s="120">
        <v>0</v>
      </c>
      <c r="E813" s="120">
        <v>0</v>
      </c>
      <c r="F813" s="120">
        <v>0</v>
      </c>
      <c r="G813" s="120" t="s">
        <v>45</v>
      </c>
      <c r="H813" s="120">
        <v>0</v>
      </c>
    </row>
    <row r="814" spans="1:8" ht="15">
      <c r="A814" s="119" t="s">
        <v>746</v>
      </c>
      <c r="B814" s="119" t="s">
        <v>747</v>
      </c>
      <c r="C814" s="120" t="s">
        <v>45</v>
      </c>
      <c r="D814" s="120">
        <v>51078</v>
      </c>
      <c r="E814" s="120">
        <v>0</v>
      </c>
      <c r="F814" s="120">
        <v>8520</v>
      </c>
      <c r="G814" s="120" t="s">
        <v>45</v>
      </c>
      <c r="H814" s="120">
        <v>59598</v>
      </c>
    </row>
    <row r="815" spans="1:8" ht="15">
      <c r="A815" s="119" t="s">
        <v>748</v>
      </c>
      <c r="B815" s="119" t="s">
        <v>749</v>
      </c>
      <c r="C815" s="120" t="s">
        <v>45</v>
      </c>
      <c r="D815" s="120">
        <v>0</v>
      </c>
      <c r="E815" s="120">
        <v>0</v>
      </c>
      <c r="F815" s="120">
        <v>0</v>
      </c>
      <c r="G815" s="120" t="s">
        <v>45</v>
      </c>
      <c r="H815" s="120">
        <v>0</v>
      </c>
    </row>
    <row r="816" spans="1:8" ht="15">
      <c r="A816" s="119" t="s">
        <v>750</v>
      </c>
      <c r="B816" s="119" t="s">
        <v>751</v>
      </c>
      <c r="C816" s="120" t="s">
        <v>45</v>
      </c>
      <c r="D816" s="120">
        <v>0</v>
      </c>
      <c r="E816" s="120">
        <v>0</v>
      </c>
      <c r="F816" s="120">
        <v>0</v>
      </c>
      <c r="G816" s="120" t="s">
        <v>45</v>
      </c>
      <c r="H816" s="120">
        <v>0</v>
      </c>
    </row>
    <row r="817" spans="1:8" ht="15">
      <c r="A817" s="119" t="s">
        <v>752</v>
      </c>
      <c r="B817" s="119" t="s">
        <v>753</v>
      </c>
      <c r="C817" s="120" t="s">
        <v>45</v>
      </c>
      <c r="D817" s="120">
        <v>0</v>
      </c>
      <c r="E817" s="120">
        <v>0</v>
      </c>
      <c r="F817" s="120">
        <v>0</v>
      </c>
      <c r="G817" s="120" t="s">
        <v>45</v>
      </c>
      <c r="H817" s="120">
        <v>0</v>
      </c>
    </row>
    <row r="818" spans="1:8" ht="15">
      <c r="A818" s="119" t="s">
        <v>754</v>
      </c>
      <c r="B818" s="119" t="s">
        <v>755</v>
      </c>
      <c r="C818" s="120" t="s">
        <v>45</v>
      </c>
      <c r="D818" s="120">
        <v>9900</v>
      </c>
      <c r="E818" s="120">
        <v>0</v>
      </c>
      <c r="F818" s="120">
        <v>1650</v>
      </c>
      <c r="G818" s="120" t="s">
        <v>45</v>
      </c>
      <c r="H818" s="120">
        <v>11550</v>
      </c>
    </row>
    <row r="819" spans="1:8" ht="15">
      <c r="A819" s="119" t="s">
        <v>1277</v>
      </c>
      <c r="B819" s="119" t="s">
        <v>1278</v>
      </c>
      <c r="C819" s="120" t="s">
        <v>45</v>
      </c>
      <c r="D819" s="120">
        <v>10000</v>
      </c>
      <c r="E819" s="120">
        <v>0</v>
      </c>
      <c r="F819" s="120">
        <v>0</v>
      </c>
      <c r="G819" s="120" t="s">
        <v>45</v>
      </c>
      <c r="H819" s="120">
        <v>10000</v>
      </c>
    </row>
    <row r="820" spans="1:8" ht="15">
      <c r="A820" s="119" t="s">
        <v>1279</v>
      </c>
      <c r="B820" s="119" t="s">
        <v>1280</v>
      </c>
      <c r="C820" s="120" t="s">
        <v>45</v>
      </c>
      <c r="D820" s="120">
        <v>0</v>
      </c>
      <c r="E820" s="120">
        <v>0</v>
      </c>
      <c r="F820" s="120">
        <v>0</v>
      </c>
      <c r="G820" s="120" t="s">
        <v>45</v>
      </c>
      <c r="H820" s="120">
        <v>0</v>
      </c>
    </row>
    <row r="821" spans="1:8" ht="15">
      <c r="A821" s="119" t="s">
        <v>1281</v>
      </c>
      <c r="B821" s="119" t="s">
        <v>1282</v>
      </c>
      <c r="C821" s="120" t="s">
        <v>45</v>
      </c>
      <c r="D821" s="120">
        <v>27552.04</v>
      </c>
      <c r="E821" s="120">
        <v>0</v>
      </c>
      <c r="F821" s="120">
        <v>4590</v>
      </c>
      <c r="G821" s="120" t="s">
        <v>45</v>
      </c>
      <c r="H821" s="120">
        <v>32142.04</v>
      </c>
    </row>
    <row r="822" spans="1:8" ht="15">
      <c r="A822" s="119" t="s">
        <v>1283</v>
      </c>
      <c r="B822" s="119" t="s">
        <v>1284</v>
      </c>
      <c r="C822" s="120" t="s">
        <v>45</v>
      </c>
      <c r="D822" s="120">
        <v>0</v>
      </c>
      <c r="E822" s="120">
        <v>0</v>
      </c>
      <c r="F822" s="120">
        <v>0</v>
      </c>
      <c r="G822" s="120" t="s">
        <v>45</v>
      </c>
      <c r="H822" s="120">
        <v>0</v>
      </c>
    </row>
    <row r="823" spans="1:8" ht="15">
      <c r="A823" s="119" t="s">
        <v>1324</v>
      </c>
      <c r="B823" s="119" t="s">
        <v>1325</v>
      </c>
      <c r="C823" s="120" t="s">
        <v>45</v>
      </c>
      <c r="D823" s="120">
        <v>0</v>
      </c>
      <c r="E823" s="120">
        <v>0</v>
      </c>
      <c r="F823" s="120">
        <v>0</v>
      </c>
      <c r="G823" s="120" t="s">
        <v>45</v>
      </c>
      <c r="H823" s="120">
        <v>0</v>
      </c>
    </row>
    <row r="824" spans="1:8" ht="15">
      <c r="A824" s="119" t="s">
        <v>1326</v>
      </c>
      <c r="B824" s="119" t="s">
        <v>1525</v>
      </c>
      <c r="C824" s="120" t="s">
        <v>45</v>
      </c>
      <c r="D824" s="120">
        <v>47220</v>
      </c>
      <c r="E824" s="120">
        <v>0</v>
      </c>
      <c r="F824" s="120">
        <v>7860</v>
      </c>
      <c r="G824" s="120" t="s">
        <v>45</v>
      </c>
      <c r="H824" s="120">
        <v>55080</v>
      </c>
    </row>
    <row r="825" spans="1:8" ht="15">
      <c r="A825" s="119" t="s">
        <v>1327</v>
      </c>
      <c r="B825" s="119" t="s">
        <v>1328</v>
      </c>
      <c r="C825" s="120" t="s">
        <v>45</v>
      </c>
      <c r="D825" s="120">
        <v>0</v>
      </c>
      <c r="E825" s="120">
        <v>0</v>
      </c>
      <c r="F825" s="120">
        <v>0</v>
      </c>
      <c r="G825" s="120" t="s">
        <v>45</v>
      </c>
      <c r="H825" s="120">
        <v>0</v>
      </c>
    </row>
    <row r="826" spans="1:8" ht="15">
      <c r="A826" s="119" t="s">
        <v>1329</v>
      </c>
      <c r="B826" s="119" t="s">
        <v>1330</v>
      </c>
      <c r="C826" s="120" t="s">
        <v>45</v>
      </c>
      <c r="D826" s="120">
        <v>0</v>
      </c>
      <c r="E826" s="120">
        <v>0</v>
      </c>
      <c r="F826" s="120">
        <v>0</v>
      </c>
      <c r="G826" s="120" t="s">
        <v>45</v>
      </c>
      <c r="H826" s="120">
        <v>0</v>
      </c>
    </row>
    <row r="827" spans="1:8" ht="15">
      <c r="A827" s="119" t="s">
        <v>1331</v>
      </c>
      <c r="B827" s="119" t="s">
        <v>1332</v>
      </c>
      <c r="C827" s="120" t="s">
        <v>45</v>
      </c>
      <c r="D827" s="120">
        <v>0</v>
      </c>
      <c r="E827" s="120">
        <v>0</v>
      </c>
      <c r="F827" s="120">
        <v>0</v>
      </c>
      <c r="G827" s="120" t="s">
        <v>45</v>
      </c>
      <c r="H827" s="120">
        <v>0</v>
      </c>
    </row>
    <row r="828" spans="1:8" ht="15">
      <c r="A828" s="119" t="s">
        <v>1441</v>
      </c>
      <c r="B828" s="119" t="s">
        <v>1443</v>
      </c>
      <c r="C828" s="120" t="s">
        <v>45</v>
      </c>
      <c r="D828" s="120">
        <v>0</v>
      </c>
      <c r="E828" s="120">
        <v>0</v>
      </c>
      <c r="F828" s="120">
        <v>0</v>
      </c>
      <c r="G828" s="120" t="s">
        <v>45</v>
      </c>
      <c r="H828" s="120">
        <v>0</v>
      </c>
    </row>
    <row r="829" spans="1:8" ht="15">
      <c r="A829" s="119" t="s">
        <v>1442</v>
      </c>
      <c r="B829" s="119" t="s">
        <v>1444</v>
      </c>
      <c r="C829" s="120" t="s">
        <v>45</v>
      </c>
      <c r="D829" s="120">
        <v>4530</v>
      </c>
      <c r="E829" s="120">
        <v>0</v>
      </c>
      <c r="F829" s="120">
        <v>0</v>
      </c>
      <c r="G829" s="120" t="s">
        <v>45</v>
      </c>
      <c r="H829" s="120">
        <v>4530</v>
      </c>
    </row>
    <row r="830" spans="1:8" ht="15">
      <c r="A830" s="119" t="s">
        <v>1472</v>
      </c>
      <c r="B830" s="119" t="s">
        <v>1473</v>
      </c>
      <c r="C830" s="120" t="s">
        <v>45</v>
      </c>
      <c r="D830" s="120">
        <v>909012</v>
      </c>
      <c r="E830" s="120">
        <v>0</v>
      </c>
      <c r="F830" s="120">
        <v>162025</v>
      </c>
      <c r="G830" s="120" t="s">
        <v>45</v>
      </c>
      <c r="H830" s="120">
        <v>1071037</v>
      </c>
    </row>
    <row r="831" spans="1:8" ht="15">
      <c r="A831" s="119" t="s">
        <v>1526</v>
      </c>
      <c r="B831" s="119" t="s">
        <v>1509</v>
      </c>
      <c r="C831" s="120" t="s">
        <v>45</v>
      </c>
      <c r="D831" s="120">
        <v>0</v>
      </c>
      <c r="E831" s="120">
        <v>0</v>
      </c>
      <c r="F831" s="120">
        <v>0</v>
      </c>
      <c r="G831" s="120" t="s">
        <v>45</v>
      </c>
      <c r="H831" s="120">
        <v>0</v>
      </c>
    </row>
    <row r="832" spans="1:8" ht="15">
      <c r="A832" s="119" t="s">
        <v>756</v>
      </c>
      <c r="B832" s="119" t="s">
        <v>757</v>
      </c>
      <c r="C832" s="120" t="s">
        <v>45</v>
      </c>
      <c r="D832" s="120">
        <v>9180</v>
      </c>
      <c r="E832" s="120">
        <v>0</v>
      </c>
      <c r="F832" s="120">
        <v>1320</v>
      </c>
      <c r="G832" s="120" t="s">
        <v>45</v>
      </c>
      <c r="H832" s="120">
        <v>10500</v>
      </c>
    </row>
    <row r="833" spans="1:8" ht="15">
      <c r="A833" s="119" t="s">
        <v>758</v>
      </c>
      <c r="B833" s="119" t="s">
        <v>759</v>
      </c>
      <c r="C833" s="120" t="s">
        <v>45</v>
      </c>
      <c r="D833" s="120">
        <v>0</v>
      </c>
      <c r="E833" s="120">
        <v>0</v>
      </c>
      <c r="F833" s="120">
        <v>0</v>
      </c>
      <c r="G833" s="120" t="s">
        <v>45</v>
      </c>
      <c r="H833" s="120">
        <v>0</v>
      </c>
    </row>
    <row r="834" spans="1:8" ht="15">
      <c r="A834" s="119" t="s">
        <v>760</v>
      </c>
      <c r="B834" s="119" t="s">
        <v>761</v>
      </c>
      <c r="C834" s="120" t="s">
        <v>45</v>
      </c>
      <c r="D834" s="120">
        <v>9180</v>
      </c>
      <c r="E834" s="120">
        <v>0</v>
      </c>
      <c r="F834" s="120">
        <v>1320</v>
      </c>
      <c r="G834" s="120" t="s">
        <v>45</v>
      </c>
      <c r="H834" s="120">
        <v>10500</v>
      </c>
    </row>
    <row r="835" spans="1:8" ht="15">
      <c r="A835" s="119" t="s">
        <v>762</v>
      </c>
      <c r="B835" s="119" t="s">
        <v>93</v>
      </c>
      <c r="C835" s="120" t="s">
        <v>45</v>
      </c>
      <c r="D835" s="120">
        <v>540901.84</v>
      </c>
      <c r="E835" s="120">
        <v>0</v>
      </c>
      <c r="F835" s="120">
        <v>118540</v>
      </c>
      <c r="G835" s="120" t="s">
        <v>45</v>
      </c>
      <c r="H835" s="120">
        <v>659441.84</v>
      </c>
    </row>
    <row r="836" spans="1:8" ht="15">
      <c r="A836" s="119" t="s">
        <v>763</v>
      </c>
      <c r="B836" s="119" t="s">
        <v>764</v>
      </c>
      <c r="C836" s="120" t="s">
        <v>45</v>
      </c>
      <c r="D836" s="120">
        <v>6000</v>
      </c>
      <c r="E836" s="120">
        <v>0</v>
      </c>
      <c r="F836" s="120">
        <v>0</v>
      </c>
      <c r="G836" s="120" t="s">
        <v>45</v>
      </c>
      <c r="H836" s="120">
        <v>6000</v>
      </c>
    </row>
    <row r="837" spans="1:8" ht="15">
      <c r="A837" s="119" t="s">
        <v>765</v>
      </c>
      <c r="B837" s="119" t="s">
        <v>766</v>
      </c>
      <c r="C837" s="120" t="s">
        <v>45</v>
      </c>
      <c r="D837" s="120">
        <v>347780</v>
      </c>
      <c r="E837" s="120">
        <v>0</v>
      </c>
      <c r="F837" s="120">
        <v>100700</v>
      </c>
      <c r="G837" s="120" t="s">
        <v>45</v>
      </c>
      <c r="H837" s="120">
        <v>448480</v>
      </c>
    </row>
    <row r="838" spans="1:8" ht="15">
      <c r="A838" s="119" t="s">
        <v>767</v>
      </c>
      <c r="B838" s="119" t="s">
        <v>768</v>
      </c>
      <c r="C838" s="120" t="s">
        <v>45</v>
      </c>
      <c r="D838" s="120">
        <v>16810</v>
      </c>
      <c r="E838" s="120">
        <v>0</v>
      </c>
      <c r="F838" s="120">
        <v>0</v>
      </c>
      <c r="G838" s="120" t="s">
        <v>45</v>
      </c>
      <c r="H838" s="120">
        <v>16810</v>
      </c>
    </row>
    <row r="839" spans="1:8" ht="15">
      <c r="A839" s="119" t="s">
        <v>769</v>
      </c>
      <c r="B839" s="119" t="s">
        <v>770</v>
      </c>
      <c r="C839" s="120" t="s">
        <v>45</v>
      </c>
      <c r="D839" s="120">
        <v>7580</v>
      </c>
      <c r="E839" s="120">
        <v>0</v>
      </c>
      <c r="F839" s="120">
        <v>3320</v>
      </c>
      <c r="G839" s="120" t="s">
        <v>45</v>
      </c>
      <c r="H839" s="120">
        <v>10900</v>
      </c>
    </row>
    <row r="840" spans="1:8" ht="15">
      <c r="A840" s="119" t="s">
        <v>771</v>
      </c>
      <c r="B840" s="119" t="s">
        <v>772</v>
      </c>
      <c r="C840" s="120" t="s">
        <v>45</v>
      </c>
      <c r="D840" s="120">
        <v>4000</v>
      </c>
      <c r="E840" s="120">
        <v>0</v>
      </c>
      <c r="F840" s="120">
        <v>0</v>
      </c>
      <c r="G840" s="120" t="s">
        <v>45</v>
      </c>
      <c r="H840" s="120">
        <v>4000</v>
      </c>
    </row>
    <row r="841" spans="1:8" ht="15">
      <c r="A841" s="119" t="s">
        <v>773</v>
      </c>
      <c r="B841" s="119" t="s">
        <v>774</v>
      </c>
      <c r="C841" s="120" t="s">
        <v>45</v>
      </c>
      <c r="D841" s="120">
        <v>0</v>
      </c>
      <c r="E841" s="120">
        <v>0</v>
      </c>
      <c r="F841" s="120">
        <v>0</v>
      </c>
      <c r="G841" s="120" t="s">
        <v>45</v>
      </c>
      <c r="H841" s="120">
        <v>0</v>
      </c>
    </row>
    <row r="842" spans="1:8" ht="15">
      <c r="A842" s="119" t="s">
        <v>775</v>
      </c>
      <c r="B842" s="119" t="s">
        <v>776</v>
      </c>
      <c r="C842" s="120" t="s">
        <v>45</v>
      </c>
      <c r="D842" s="120">
        <v>3400</v>
      </c>
      <c r="E842" s="120">
        <v>0</v>
      </c>
      <c r="F842" s="120">
        <v>600</v>
      </c>
      <c r="G842" s="120" t="s">
        <v>45</v>
      </c>
      <c r="H842" s="120">
        <v>4000</v>
      </c>
    </row>
    <row r="843" spans="1:8" ht="15">
      <c r="A843" s="119" t="s">
        <v>777</v>
      </c>
      <c r="B843" s="119" t="s">
        <v>778</v>
      </c>
      <c r="C843" s="120" t="s">
        <v>45</v>
      </c>
      <c r="D843" s="120">
        <v>5400</v>
      </c>
      <c r="E843" s="120">
        <v>0</v>
      </c>
      <c r="F843" s="120">
        <v>1340</v>
      </c>
      <c r="G843" s="120" t="s">
        <v>45</v>
      </c>
      <c r="H843" s="120">
        <v>6740</v>
      </c>
    </row>
    <row r="844" spans="1:8" ht="15">
      <c r="A844" s="119" t="s">
        <v>779</v>
      </c>
      <c r="B844" s="119" t="s">
        <v>780</v>
      </c>
      <c r="C844" s="120" t="s">
        <v>45</v>
      </c>
      <c r="D844" s="120">
        <v>0</v>
      </c>
      <c r="E844" s="120">
        <v>0</v>
      </c>
      <c r="F844" s="120">
        <v>0</v>
      </c>
      <c r="G844" s="120" t="s">
        <v>45</v>
      </c>
      <c r="H844" s="120">
        <v>0</v>
      </c>
    </row>
    <row r="845" spans="1:8" ht="15">
      <c r="A845" s="119" t="s">
        <v>781</v>
      </c>
      <c r="B845" s="119" t="s">
        <v>782</v>
      </c>
      <c r="C845" s="120" t="s">
        <v>45</v>
      </c>
      <c r="D845" s="120">
        <v>0</v>
      </c>
      <c r="E845" s="120">
        <v>0</v>
      </c>
      <c r="F845" s="120">
        <v>0</v>
      </c>
      <c r="G845" s="120" t="s">
        <v>45</v>
      </c>
      <c r="H845" s="120">
        <v>0</v>
      </c>
    </row>
    <row r="846" spans="1:8" ht="15">
      <c r="A846" s="119" t="s">
        <v>783</v>
      </c>
      <c r="B846" s="119" t="s">
        <v>784</v>
      </c>
      <c r="C846" s="120" t="s">
        <v>45</v>
      </c>
      <c r="D846" s="120">
        <v>0</v>
      </c>
      <c r="E846" s="120">
        <v>0</v>
      </c>
      <c r="F846" s="120">
        <v>0</v>
      </c>
      <c r="G846" s="120" t="s">
        <v>45</v>
      </c>
      <c r="H846" s="120">
        <v>0</v>
      </c>
    </row>
    <row r="847" spans="1:8" ht="15">
      <c r="A847" s="119" t="s">
        <v>785</v>
      </c>
      <c r="B847" s="119" t="s">
        <v>786</v>
      </c>
      <c r="C847" s="120" t="s">
        <v>45</v>
      </c>
      <c r="D847" s="120">
        <v>0</v>
      </c>
      <c r="E847" s="120">
        <v>0</v>
      </c>
      <c r="F847" s="120">
        <v>0</v>
      </c>
      <c r="G847" s="120" t="s">
        <v>45</v>
      </c>
      <c r="H847" s="120">
        <v>0</v>
      </c>
    </row>
    <row r="848" spans="1:8" ht="15">
      <c r="A848" s="119" t="s">
        <v>787</v>
      </c>
      <c r="B848" s="119" t="s">
        <v>788</v>
      </c>
      <c r="C848" s="120" t="s">
        <v>45</v>
      </c>
      <c r="D848" s="120">
        <v>0</v>
      </c>
      <c r="E848" s="120">
        <v>0</v>
      </c>
      <c r="F848" s="120">
        <v>0</v>
      </c>
      <c r="G848" s="120" t="s">
        <v>45</v>
      </c>
      <c r="H848" s="120">
        <v>0</v>
      </c>
    </row>
    <row r="849" spans="1:8" ht="15">
      <c r="A849" s="119" t="s">
        <v>789</v>
      </c>
      <c r="B849" s="119" t="s">
        <v>790</v>
      </c>
      <c r="C849" s="120" t="s">
        <v>45</v>
      </c>
      <c r="D849" s="120">
        <v>0</v>
      </c>
      <c r="E849" s="120">
        <v>0</v>
      </c>
      <c r="F849" s="120">
        <v>0</v>
      </c>
      <c r="G849" s="120" t="s">
        <v>45</v>
      </c>
      <c r="H849" s="120">
        <v>0</v>
      </c>
    </row>
    <row r="850" spans="1:8" ht="15">
      <c r="A850" s="119" t="s">
        <v>791</v>
      </c>
      <c r="B850" s="119" t="s">
        <v>792</v>
      </c>
      <c r="C850" s="120" t="s">
        <v>45</v>
      </c>
      <c r="D850" s="120">
        <v>2340</v>
      </c>
      <c r="E850" s="120">
        <v>0</v>
      </c>
      <c r="F850" s="120">
        <v>260</v>
      </c>
      <c r="G850" s="120" t="s">
        <v>45</v>
      </c>
      <c r="H850" s="120">
        <v>2600</v>
      </c>
    </row>
    <row r="851" spans="1:8" ht="15">
      <c r="A851" s="119" t="s">
        <v>793</v>
      </c>
      <c r="B851" s="119" t="s">
        <v>794</v>
      </c>
      <c r="C851" s="120" t="s">
        <v>45</v>
      </c>
      <c r="D851" s="120">
        <v>7250</v>
      </c>
      <c r="E851" s="120">
        <v>0</v>
      </c>
      <c r="F851" s="120">
        <v>4320</v>
      </c>
      <c r="G851" s="120" t="s">
        <v>45</v>
      </c>
      <c r="H851" s="120">
        <v>11570</v>
      </c>
    </row>
    <row r="852" spans="1:8" ht="15">
      <c r="A852" s="119" t="s">
        <v>795</v>
      </c>
      <c r="B852" s="119" t="s">
        <v>796</v>
      </c>
      <c r="C852" s="120" t="s">
        <v>45</v>
      </c>
      <c r="D852" s="120">
        <v>14400</v>
      </c>
      <c r="E852" s="120">
        <v>0</v>
      </c>
      <c r="F852" s="120">
        <v>6000</v>
      </c>
      <c r="G852" s="120" t="s">
        <v>45</v>
      </c>
      <c r="H852" s="120">
        <v>20400</v>
      </c>
    </row>
    <row r="853" spans="1:8" ht="15">
      <c r="A853" s="119" t="s">
        <v>797</v>
      </c>
      <c r="B853" s="119" t="s">
        <v>798</v>
      </c>
      <c r="C853" s="120" t="s">
        <v>45</v>
      </c>
      <c r="D853" s="120">
        <v>4000</v>
      </c>
      <c r="E853" s="120">
        <v>0</v>
      </c>
      <c r="F853" s="120">
        <v>2000</v>
      </c>
      <c r="G853" s="120" t="s">
        <v>45</v>
      </c>
      <c r="H853" s="120">
        <v>6000</v>
      </c>
    </row>
    <row r="854" spans="1:8" ht="15">
      <c r="A854" s="119" t="s">
        <v>799</v>
      </c>
      <c r="B854" s="119" t="s">
        <v>800</v>
      </c>
      <c r="C854" s="120" t="s">
        <v>45</v>
      </c>
      <c r="D854" s="120">
        <v>121941.84</v>
      </c>
      <c r="E854" s="120">
        <v>0</v>
      </c>
      <c r="F854" s="120">
        <v>0</v>
      </c>
      <c r="G854" s="120" t="s">
        <v>45</v>
      </c>
      <c r="H854" s="120">
        <v>121941.84</v>
      </c>
    </row>
    <row r="855" spans="1:8" ht="15">
      <c r="A855" s="119" t="s">
        <v>801</v>
      </c>
      <c r="B855" s="119" t="s">
        <v>802</v>
      </c>
      <c r="C855" s="120" t="s">
        <v>45</v>
      </c>
      <c r="D855" s="120">
        <v>0</v>
      </c>
      <c r="E855" s="120">
        <v>0</v>
      </c>
      <c r="F855" s="120">
        <v>0</v>
      </c>
      <c r="G855" s="120" t="s">
        <v>45</v>
      </c>
      <c r="H855" s="120">
        <v>0</v>
      </c>
    </row>
    <row r="856" spans="1:8" ht="15">
      <c r="A856" s="119" t="s">
        <v>803</v>
      </c>
      <c r="B856" s="119" t="s">
        <v>804</v>
      </c>
      <c r="C856" s="120" t="s">
        <v>45</v>
      </c>
      <c r="D856" s="120">
        <v>0</v>
      </c>
      <c r="E856" s="120">
        <v>0</v>
      </c>
      <c r="F856" s="120">
        <v>0</v>
      </c>
      <c r="G856" s="120" t="s">
        <v>45</v>
      </c>
      <c r="H856" s="120">
        <v>0</v>
      </c>
    </row>
    <row r="857" spans="1:8" ht="15">
      <c r="A857" s="119" t="s">
        <v>1247</v>
      </c>
      <c r="B857" s="119" t="s">
        <v>1248</v>
      </c>
      <c r="C857" s="120" t="s">
        <v>45</v>
      </c>
      <c r="D857" s="120">
        <v>0</v>
      </c>
      <c r="E857" s="120">
        <v>0</v>
      </c>
      <c r="F857" s="120">
        <v>0</v>
      </c>
      <c r="G857" s="120" t="s">
        <v>45</v>
      </c>
      <c r="H857" s="120">
        <v>0</v>
      </c>
    </row>
    <row r="858" spans="1:8" ht="15">
      <c r="A858" s="119" t="s">
        <v>1333</v>
      </c>
      <c r="B858" s="119" t="s">
        <v>1334</v>
      </c>
      <c r="C858" s="120" t="s">
        <v>45</v>
      </c>
      <c r="D858" s="120">
        <v>0</v>
      </c>
      <c r="E858" s="120">
        <v>0</v>
      </c>
      <c r="F858" s="120">
        <v>0</v>
      </c>
      <c r="G858" s="120" t="s">
        <v>45</v>
      </c>
      <c r="H858" s="120">
        <v>0</v>
      </c>
    </row>
    <row r="859" spans="1:8" ht="15">
      <c r="A859" s="119" t="s">
        <v>1445</v>
      </c>
      <c r="B859" s="119" t="s">
        <v>1446</v>
      </c>
      <c r="C859" s="120" t="s">
        <v>45</v>
      </c>
      <c r="D859" s="120">
        <v>0</v>
      </c>
      <c r="E859" s="120">
        <v>0</v>
      </c>
      <c r="F859" s="120">
        <v>0</v>
      </c>
      <c r="G859" s="120" t="s">
        <v>45</v>
      </c>
      <c r="H859" s="120">
        <v>0</v>
      </c>
    </row>
    <row r="860" spans="1:8" ht="15">
      <c r="A860" s="119" t="s">
        <v>1527</v>
      </c>
      <c r="B860" s="119" t="s">
        <v>1152</v>
      </c>
      <c r="C860" s="120" t="s">
        <v>45</v>
      </c>
      <c r="D860" s="120">
        <v>0</v>
      </c>
      <c r="E860" s="120">
        <v>0</v>
      </c>
      <c r="F860" s="120">
        <v>0</v>
      </c>
      <c r="G860" s="120" t="s">
        <v>45</v>
      </c>
      <c r="H860" s="120">
        <v>0</v>
      </c>
    </row>
    <row r="861" spans="1:8" ht="15">
      <c r="A861" s="119" t="s">
        <v>1528</v>
      </c>
      <c r="B861" s="119" t="s">
        <v>1529</v>
      </c>
      <c r="C861" s="120" t="s">
        <v>45</v>
      </c>
      <c r="D861" s="120">
        <v>0</v>
      </c>
      <c r="E861" s="120">
        <v>0</v>
      </c>
      <c r="F861" s="120">
        <v>0</v>
      </c>
      <c r="G861" s="120" t="s">
        <v>45</v>
      </c>
      <c r="H861" s="120">
        <v>0</v>
      </c>
    </row>
    <row r="862" spans="1:8" ht="15">
      <c r="A862" s="119" t="s">
        <v>805</v>
      </c>
      <c r="B862" s="119" t="s">
        <v>94</v>
      </c>
      <c r="C862" s="120" t="s">
        <v>45</v>
      </c>
      <c r="D862" s="120">
        <v>3006.81</v>
      </c>
      <c r="E862" s="120">
        <v>0</v>
      </c>
      <c r="F862" s="120">
        <v>0</v>
      </c>
      <c r="G862" s="120" t="s">
        <v>45</v>
      </c>
      <c r="H862" s="120">
        <v>3006.81</v>
      </c>
    </row>
    <row r="863" spans="1:8" ht="15">
      <c r="A863" s="119" t="s">
        <v>806</v>
      </c>
      <c r="B863" s="119" t="s">
        <v>807</v>
      </c>
      <c r="C863" s="120" t="s">
        <v>45</v>
      </c>
      <c r="D863" s="120">
        <v>3006.81</v>
      </c>
      <c r="E863" s="120">
        <v>0</v>
      </c>
      <c r="F863" s="120">
        <v>0</v>
      </c>
      <c r="G863" s="120" t="s">
        <v>45</v>
      </c>
      <c r="H863" s="120">
        <v>3006.81</v>
      </c>
    </row>
    <row r="864" spans="1:8" ht="15">
      <c r="A864" s="119" t="s">
        <v>808</v>
      </c>
      <c r="B864" s="119" t="s">
        <v>809</v>
      </c>
      <c r="C864" s="120" t="s">
        <v>45</v>
      </c>
      <c r="D864" s="120">
        <v>0</v>
      </c>
      <c r="E864" s="120">
        <v>0</v>
      </c>
      <c r="F864" s="120">
        <v>0</v>
      </c>
      <c r="G864" s="120" t="s">
        <v>45</v>
      </c>
      <c r="H864" s="120">
        <v>0</v>
      </c>
    </row>
    <row r="865" spans="1:8" ht="15">
      <c r="A865" s="119" t="s">
        <v>810</v>
      </c>
      <c r="B865" s="119" t="s">
        <v>811</v>
      </c>
      <c r="C865" s="120" t="s">
        <v>45</v>
      </c>
      <c r="D865" s="120">
        <v>0</v>
      </c>
      <c r="E865" s="120">
        <v>0</v>
      </c>
      <c r="F865" s="120">
        <v>0</v>
      </c>
      <c r="G865" s="120" t="s">
        <v>45</v>
      </c>
      <c r="H865" s="120">
        <v>0</v>
      </c>
    </row>
    <row r="866" spans="1:8" ht="15">
      <c r="A866" s="119" t="s">
        <v>812</v>
      </c>
      <c r="B866" s="119" t="s">
        <v>95</v>
      </c>
      <c r="C866" s="120">
        <v>9596527.27</v>
      </c>
      <c r="D866" s="120" t="s">
        <v>45</v>
      </c>
      <c r="E866" s="120">
        <v>1674739.11</v>
      </c>
      <c r="F866" s="120">
        <v>0</v>
      </c>
      <c r="G866" s="120">
        <v>11271266.38</v>
      </c>
      <c r="H866" s="120" t="s">
        <v>45</v>
      </c>
    </row>
    <row r="867" spans="1:8" ht="15">
      <c r="A867" s="119" t="s">
        <v>813</v>
      </c>
      <c r="B867" s="119" t="s">
        <v>96</v>
      </c>
      <c r="C867" s="120">
        <v>7192968.94</v>
      </c>
      <c r="D867" s="120" t="s">
        <v>45</v>
      </c>
      <c r="E867" s="120">
        <v>1103973.66</v>
      </c>
      <c r="F867" s="120">
        <v>0</v>
      </c>
      <c r="G867" s="120">
        <v>8296942.6</v>
      </c>
      <c r="H867" s="120" t="s">
        <v>45</v>
      </c>
    </row>
    <row r="868" spans="1:8" ht="15">
      <c r="A868" s="119" t="s">
        <v>814</v>
      </c>
      <c r="B868" s="119" t="s">
        <v>815</v>
      </c>
      <c r="C868" s="120">
        <v>4281367.56</v>
      </c>
      <c r="D868" s="120" t="s">
        <v>45</v>
      </c>
      <c r="E868" s="120">
        <v>715608.91</v>
      </c>
      <c r="F868" s="120">
        <v>0</v>
      </c>
      <c r="G868" s="120">
        <v>4996976.47</v>
      </c>
      <c r="H868" s="120" t="s">
        <v>45</v>
      </c>
    </row>
    <row r="869" spans="1:8" ht="15">
      <c r="A869" s="119" t="s">
        <v>816</v>
      </c>
      <c r="B869" s="119" t="s">
        <v>817</v>
      </c>
      <c r="C869" s="120">
        <v>4281367.56</v>
      </c>
      <c r="D869" s="120" t="s">
        <v>45</v>
      </c>
      <c r="E869" s="120">
        <v>715608.91</v>
      </c>
      <c r="F869" s="120">
        <v>0</v>
      </c>
      <c r="G869" s="120">
        <v>4996976.47</v>
      </c>
      <c r="H869" s="120" t="s">
        <v>45</v>
      </c>
    </row>
    <row r="870" spans="1:8" ht="15">
      <c r="A870" s="119" t="s">
        <v>818</v>
      </c>
      <c r="B870" s="119" t="s">
        <v>819</v>
      </c>
      <c r="C870" s="120">
        <v>627684.98</v>
      </c>
      <c r="D870" s="120" t="s">
        <v>45</v>
      </c>
      <c r="E870" s="120">
        <v>99341.42</v>
      </c>
      <c r="F870" s="120">
        <v>0</v>
      </c>
      <c r="G870" s="120">
        <v>727026.4</v>
      </c>
      <c r="H870" s="120" t="s">
        <v>45</v>
      </c>
    </row>
    <row r="871" spans="1:8" ht="15">
      <c r="A871" s="119" t="s">
        <v>820</v>
      </c>
      <c r="B871" s="119" t="s">
        <v>821</v>
      </c>
      <c r="C871" s="120">
        <v>627684.98</v>
      </c>
      <c r="D871" s="120" t="s">
        <v>45</v>
      </c>
      <c r="E871" s="120">
        <v>99341.42</v>
      </c>
      <c r="F871" s="120">
        <v>0</v>
      </c>
      <c r="G871" s="120">
        <v>727026.4</v>
      </c>
      <c r="H871" s="120" t="s">
        <v>45</v>
      </c>
    </row>
    <row r="872" spans="1:8" ht="15">
      <c r="A872" s="119" t="s">
        <v>822</v>
      </c>
      <c r="B872" s="119" t="s">
        <v>99</v>
      </c>
      <c r="C872" s="120">
        <v>681170.11</v>
      </c>
      <c r="D872" s="120" t="s">
        <v>45</v>
      </c>
      <c r="E872" s="120">
        <v>10207.93</v>
      </c>
      <c r="F872" s="120">
        <v>0</v>
      </c>
      <c r="G872" s="120">
        <v>691378.04</v>
      </c>
      <c r="H872" s="120" t="s">
        <v>45</v>
      </c>
    </row>
    <row r="873" spans="1:8" ht="15">
      <c r="A873" s="119" t="s">
        <v>1810</v>
      </c>
      <c r="B873" s="119" t="s">
        <v>1811</v>
      </c>
      <c r="C873" s="120">
        <v>40658</v>
      </c>
      <c r="D873" s="120" t="s">
        <v>45</v>
      </c>
      <c r="E873" s="120">
        <v>7080.1</v>
      </c>
      <c r="F873" s="120">
        <v>0</v>
      </c>
      <c r="G873" s="120">
        <v>47738.1</v>
      </c>
      <c r="H873" s="120" t="s">
        <v>45</v>
      </c>
    </row>
    <row r="874" spans="1:8" ht="15">
      <c r="A874" s="119" t="s">
        <v>823</v>
      </c>
      <c r="B874" s="119" t="s">
        <v>824</v>
      </c>
      <c r="C874" s="120">
        <v>34979.37</v>
      </c>
      <c r="D874" s="120" t="s">
        <v>45</v>
      </c>
      <c r="E874" s="120">
        <v>0</v>
      </c>
      <c r="F874" s="120">
        <v>0</v>
      </c>
      <c r="G874" s="120">
        <v>34979.37</v>
      </c>
      <c r="H874" s="120" t="s">
        <v>45</v>
      </c>
    </row>
    <row r="875" spans="1:8" ht="15">
      <c r="A875" s="119" t="s">
        <v>825</v>
      </c>
      <c r="B875" s="119" t="s">
        <v>826</v>
      </c>
      <c r="C875" s="120">
        <v>17796.64</v>
      </c>
      <c r="D875" s="120" t="s">
        <v>45</v>
      </c>
      <c r="E875" s="120">
        <v>3127.83</v>
      </c>
      <c r="F875" s="120">
        <v>0</v>
      </c>
      <c r="G875" s="120">
        <v>20924.47</v>
      </c>
      <c r="H875" s="120" t="s">
        <v>45</v>
      </c>
    </row>
    <row r="876" spans="1:8" ht="15">
      <c r="A876" s="119" t="s">
        <v>827</v>
      </c>
      <c r="B876" s="119" t="s">
        <v>828</v>
      </c>
      <c r="C876" s="120">
        <v>587736.1</v>
      </c>
      <c r="D876" s="120" t="s">
        <v>45</v>
      </c>
      <c r="E876" s="120">
        <v>0</v>
      </c>
      <c r="F876" s="120">
        <v>0</v>
      </c>
      <c r="G876" s="120">
        <v>587736.1</v>
      </c>
      <c r="H876" s="120" t="s">
        <v>45</v>
      </c>
    </row>
    <row r="877" spans="1:8" ht="15">
      <c r="A877" s="119" t="s">
        <v>829</v>
      </c>
      <c r="B877" s="119" t="s">
        <v>830</v>
      </c>
      <c r="C877" s="120">
        <v>0</v>
      </c>
      <c r="D877" s="120" t="s">
        <v>45</v>
      </c>
      <c r="E877" s="120">
        <v>0</v>
      </c>
      <c r="F877" s="120">
        <v>0</v>
      </c>
      <c r="G877" s="120">
        <v>0</v>
      </c>
      <c r="H877" s="120" t="s">
        <v>45</v>
      </c>
    </row>
    <row r="878" spans="1:8" ht="15">
      <c r="A878" s="119" t="s">
        <v>831</v>
      </c>
      <c r="B878" s="119" t="s">
        <v>832</v>
      </c>
      <c r="C878" s="120">
        <v>0</v>
      </c>
      <c r="D878" s="120" t="s">
        <v>45</v>
      </c>
      <c r="E878" s="120">
        <v>0</v>
      </c>
      <c r="F878" s="120">
        <v>0</v>
      </c>
      <c r="G878" s="120">
        <v>0</v>
      </c>
      <c r="H878" s="120" t="s">
        <v>45</v>
      </c>
    </row>
    <row r="879" spans="1:8" ht="15">
      <c r="A879" s="119" t="s">
        <v>833</v>
      </c>
      <c r="B879" s="119" t="s">
        <v>100</v>
      </c>
      <c r="C879" s="120">
        <v>1073762.46</v>
      </c>
      <c r="D879" s="120" t="s">
        <v>45</v>
      </c>
      <c r="E879" s="120">
        <v>190388.2</v>
      </c>
      <c r="F879" s="120">
        <v>0</v>
      </c>
      <c r="G879" s="120">
        <v>1264150.66</v>
      </c>
      <c r="H879" s="120" t="s">
        <v>45</v>
      </c>
    </row>
    <row r="880" spans="1:8" ht="15">
      <c r="A880" s="119" t="s">
        <v>834</v>
      </c>
      <c r="B880" s="119" t="s">
        <v>835</v>
      </c>
      <c r="C880" s="120">
        <v>579729.04</v>
      </c>
      <c r="D880" s="120" t="s">
        <v>45</v>
      </c>
      <c r="E880" s="120">
        <v>97156.9</v>
      </c>
      <c r="F880" s="120">
        <v>0</v>
      </c>
      <c r="G880" s="120">
        <v>676885.94</v>
      </c>
      <c r="H880" s="120" t="s">
        <v>45</v>
      </c>
    </row>
    <row r="881" spans="1:8" ht="15">
      <c r="A881" s="119" t="s">
        <v>836</v>
      </c>
      <c r="B881" s="119" t="s">
        <v>837</v>
      </c>
      <c r="C881" s="120">
        <v>128828.9</v>
      </c>
      <c r="D881" s="120" t="s">
        <v>45</v>
      </c>
      <c r="E881" s="120">
        <v>21590.44</v>
      </c>
      <c r="F881" s="120">
        <v>0</v>
      </c>
      <c r="G881" s="120">
        <v>150419.34</v>
      </c>
      <c r="H881" s="120" t="s">
        <v>45</v>
      </c>
    </row>
    <row r="882" spans="1:8" ht="15">
      <c r="A882" s="119" t="s">
        <v>838</v>
      </c>
      <c r="B882" s="119" t="s">
        <v>839</v>
      </c>
      <c r="C882" s="120">
        <v>11284.4</v>
      </c>
      <c r="D882" s="120" t="s">
        <v>45</v>
      </c>
      <c r="E882" s="120">
        <v>11284.41</v>
      </c>
      <c r="F882" s="120">
        <v>0</v>
      </c>
      <c r="G882" s="120">
        <v>22568.81</v>
      </c>
      <c r="H882" s="120" t="s">
        <v>45</v>
      </c>
    </row>
    <row r="883" spans="1:8" ht="15">
      <c r="A883" s="119" t="s">
        <v>840</v>
      </c>
      <c r="B883" s="119" t="s">
        <v>841</v>
      </c>
      <c r="C883" s="120">
        <v>269382.42</v>
      </c>
      <c r="D883" s="120" t="s">
        <v>45</v>
      </c>
      <c r="E883" s="120">
        <v>45962.97</v>
      </c>
      <c r="F883" s="120">
        <v>0</v>
      </c>
      <c r="G883" s="120">
        <v>315345.39</v>
      </c>
      <c r="H883" s="120" t="s">
        <v>45</v>
      </c>
    </row>
    <row r="884" spans="1:8" ht="15">
      <c r="A884" s="119" t="s">
        <v>842</v>
      </c>
      <c r="B884" s="119" t="s">
        <v>843</v>
      </c>
      <c r="C884" s="120">
        <v>84537.7</v>
      </c>
      <c r="D884" s="120" t="s">
        <v>45</v>
      </c>
      <c r="E884" s="120">
        <v>14393.48</v>
      </c>
      <c r="F884" s="120">
        <v>0</v>
      </c>
      <c r="G884" s="120">
        <v>98931.18</v>
      </c>
      <c r="H884" s="120" t="s">
        <v>45</v>
      </c>
    </row>
    <row r="885" spans="1:8" ht="15">
      <c r="A885" s="119" t="s">
        <v>2001</v>
      </c>
      <c r="B885" s="119" t="s">
        <v>2002</v>
      </c>
      <c r="C885" s="120">
        <v>0</v>
      </c>
      <c r="D885" s="120" t="s">
        <v>45</v>
      </c>
      <c r="E885" s="120">
        <v>0</v>
      </c>
      <c r="F885" s="120">
        <v>0</v>
      </c>
      <c r="G885" s="120">
        <v>0</v>
      </c>
      <c r="H885" s="120" t="s">
        <v>45</v>
      </c>
    </row>
    <row r="886" spans="1:8" ht="15">
      <c r="A886" s="119" t="s">
        <v>844</v>
      </c>
      <c r="B886" s="119" t="s">
        <v>14</v>
      </c>
      <c r="C886" s="120">
        <v>528983.83</v>
      </c>
      <c r="D886" s="120" t="s">
        <v>45</v>
      </c>
      <c r="E886" s="120">
        <v>88427.2</v>
      </c>
      <c r="F886" s="120">
        <v>0</v>
      </c>
      <c r="G886" s="120">
        <v>617411.03</v>
      </c>
      <c r="H886" s="120" t="s">
        <v>45</v>
      </c>
    </row>
    <row r="887" spans="1:8" ht="15">
      <c r="A887" s="119" t="s">
        <v>845</v>
      </c>
      <c r="B887" s="119" t="s">
        <v>846</v>
      </c>
      <c r="C887" s="120">
        <v>319312.95</v>
      </c>
      <c r="D887" s="120" t="s">
        <v>45</v>
      </c>
      <c r="E887" s="120">
        <v>53389.21</v>
      </c>
      <c r="F887" s="120">
        <v>0</v>
      </c>
      <c r="G887" s="120">
        <v>372702.16</v>
      </c>
      <c r="H887" s="120" t="s">
        <v>45</v>
      </c>
    </row>
    <row r="888" spans="1:8" ht="15">
      <c r="A888" s="119" t="s">
        <v>847</v>
      </c>
      <c r="B888" s="119" t="s">
        <v>848</v>
      </c>
      <c r="C888" s="120">
        <v>209670.88</v>
      </c>
      <c r="D888" s="120" t="s">
        <v>45</v>
      </c>
      <c r="E888" s="120">
        <v>35037.99</v>
      </c>
      <c r="F888" s="120">
        <v>0</v>
      </c>
      <c r="G888" s="120">
        <v>244708.87</v>
      </c>
      <c r="H888" s="120" t="s">
        <v>45</v>
      </c>
    </row>
    <row r="889" spans="1:8" ht="15">
      <c r="A889" s="119" t="s">
        <v>849</v>
      </c>
      <c r="B889" s="119" t="s">
        <v>87</v>
      </c>
      <c r="C889" s="120">
        <v>0</v>
      </c>
      <c r="D889" s="120" t="s">
        <v>45</v>
      </c>
      <c r="E889" s="120">
        <v>0</v>
      </c>
      <c r="F889" s="120">
        <v>0</v>
      </c>
      <c r="G889" s="120">
        <v>0</v>
      </c>
      <c r="H889" s="120" t="s">
        <v>45</v>
      </c>
    </row>
    <row r="890" spans="1:8" ht="15">
      <c r="A890" s="119" t="s">
        <v>850</v>
      </c>
      <c r="B890" s="119" t="s">
        <v>851</v>
      </c>
      <c r="C890" s="120">
        <v>0</v>
      </c>
      <c r="D890" s="120" t="s">
        <v>45</v>
      </c>
      <c r="E890" s="120">
        <v>0</v>
      </c>
      <c r="F890" s="120">
        <v>0</v>
      </c>
      <c r="G890" s="120">
        <v>0</v>
      </c>
      <c r="H890" s="120" t="s">
        <v>45</v>
      </c>
    </row>
    <row r="891" spans="1:8" ht="15">
      <c r="A891" s="119" t="s">
        <v>852</v>
      </c>
      <c r="B891" s="119" t="s">
        <v>101</v>
      </c>
      <c r="C891" s="120">
        <v>715646.33</v>
      </c>
      <c r="D891" s="120" t="s">
        <v>45</v>
      </c>
      <c r="E891" s="120">
        <v>181806.46</v>
      </c>
      <c r="F891" s="120">
        <v>0</v>
      </c>
      <c r="G891" s="120">
        <v>897452.79</v>
      </c>
      <c r="H891" s="120" t="s">
        <v>45</v>
      </c>
    </row>
    <row r="892" spans="1:8" ht="15">
      <c r="A892" s="119" t="s">
        <v>853</v>
      </c>
      <c r="B892" s="119" t="s">
        <v>102</v>
      </c>
      <c r="C892" s="120">
        <v>63036.48</v>
      </c>
      <c r="D892" s="120" t="s">
        <v>45</v>
      </c>
      <c r="E892" s="120">
        <v>3606.17</v>
      </c>
      <c r="F892" s="120">
        <v>0</v>
      </c>
      <c r="G892" s="120">
        <v>66642.65</v>
      </c>
      <c r="H892" s="120" t="s">
        <v>45</v>
      </c>
    </row>
    <row r="893" spans="1:8" ht="15">
      <c r="A893" s="119" t="s">
        <v>854</v>
      </c>
      <c r="B893" s="119" t="s">
        <v>855</v>
      </c>
      <c r="C893" s="120">
        <v>22054.05</v>
      </c>
      <c r="D893" s="120" t="s">
        <v>45</v>
      </c>
      <c r="E893" s="120">
        <v>3606.17</v>
      </c>
      <c r="F893" s="120">
        <v>0</v>
      </c>
      <c r="G893" s="120">
        <v>25660.22</v>
      </c>
      <c r="H893" s="120" t="s">
        <v>45</v>
      </c>
    </row>
    <row r="894" spans="1:8" ht="15">
      <c r="A894" s="119" t="s">
        <v>856</v>
      </c>
      <c r="B894" s="119" t="s">
        <v>857</v>
      </c>
      <c r="C894" s="120">
        <v>14160.52</v>
      </c>
      <c r="D894" s="120" t="s">
        <v>45</v>
      </c>
      <c r="E894" s="120">
        <v>0</v>
      </c>
      <c r="F894" s="120">
        <v>0</v>
      </c>
      <c r="G894" s="120">
        <v>14160.52</v>
      </c>
      <c r="H894" s="120" t="s">
        <v>45</v>
      </c>
    </row>
    <row r="895" spans="1:8" ht="15">
      <c r="A895" s="119" t="s">
        <v>858</v>
      </c>
      <c r="B895" s="119" t="s">
        <v>859</v>
      </c>
      <c r="C895" s="120">
        <v>0</v>
      </c>
      <c r="D895" s="120" t="s">
        <v>45</v>
      </c>
      <c r="E895" s="120">
        <v>0</v>
      </c>
      <c r="F895" s="120">
        <v>0</v>
      </c>
      <c r="G895" s="120">
        <v>0</v>
      </c>
      <c r="H895" s="120" t="s">
        <v>45</v>
      </c>
    </row>
    <row r="896" spans="1:8" ht="15">
      <c r="A896" s="119" t="s">
        <v>860</v>
      </c>
      <c r="B896" s="119" t="s">
        <v>861</v>
      </c>
      <c r="C896" s="120">
        <v>0</v>
      </c>
      <c r="D896" s="120" t="s">
        <v>45</v>
      </c>
      <c r="E896" s="120">
        <v>0</v>
      </c>
      <c r="F896" s="120">
        <v>0</v>
      </c>
      <c r="G896" s="120">
        <v>0</v>
      </c>
      <c r="H896" s="120" t="s">
        <v>45</v>
      </c>
    </row>
    <row r="897" spans="1:8" ht="15">
      <c r="A897" s="119" t="s">
        <v>862</v>
      </c>
      <c r="B897" s="119" t="s">
        <v>863</v>
      </c>
      <c r="C897" s="120">
        <v>3294.45</v>
      </c>
      <c r="D897" s="120" t="s">
        <v>45</v>
      </c>
      <c r="E897" s="120">
        <v>1378.97</v>
      </c>
      <c r="F897" s="120">
        <v>0</v>
      </c>
      <c r="G897" s="120">
        <v>4673.42</v>
      </c>
      <c r="H897" s="120" t="s">
        <v>45</v>
      </c>
    </row>
    <row r="898" spans="1:8" ht="15">
      <c r="A898" s="119" t="s">
        <v>1498</v>
      </c>
      <c r="B898" s="119" t="s">
        <v>1497</v>
      </c>
      <c r="C898" s="120">
        <v>4599.08</v>
      </c>
      <c r="D898" s="120" t="s">
        <v>45</v>
      </c>
      <c r="E898" s="120">
        <v>2227.2</v>
      </c>
      <c r="F898" s="120">
        <v>0</v>
      </c>
      <c r="G898" s="120">
        <v>6826.28</v>
      </c>
      <c r="H898" s="120" t="s">
        <v>45</v>
      </c>
    </row>
    <row r="899" spans="1:8" ht="15">
      <c r="A899" s="119" t="s">
        <v>864</v>
      </c>
      <c r="B899" s="119" t="s">
        <v>865</v>
      </c>
      <c r="C899" s="120">
        <v>38109.44</v>
      </c>
      <c r="D899" s="120" t="s">
        <v>45</v>
      </c>
      <c r="E899" s="120">
        <v>0</v>
      </c>
      <c r="F899" s="120">
        <v>0</v>
      </c>
      <c r="G899" s="120">
        <v>38109.44</v>
      </c>
      <c r="H899" s="120" t="s">
        <v>45</v>
      </c>
    </row>
    <row r="900" spans="1:8" ht="15">
      <c r="A900" s="119" t="s">
        <v>866</v>
      </c>
      <c r="B900" s="119" t="s">
        <v>867</v>
      </c>
      <c r="C900" s="120">
        <v>14059.44</v>
      </c>
      <c r="D900" s="120" t="s">
        <v>45</v>
      </c>
      <c r="E900" s="120">
        <v>0</v>
      </c>
      <c r="F900" s="120">
        <v>0</v>
      </c>
      <c r="G900" s="120">
        <v>14059.44</v>
      </c>
      <c r="H900" s="120" t="s">
        <v>45</v>
      </c>
    </row>
    <row r="901" spans="1:8" ht="15">
      <c r="A901" s="119" t="s">
        <v>868</v>
      </c>
      <c r="B901" s="119" t="s">
        <v>869</v>
      </c>
      <c r="C901" s="120">
        <v>24050</v>
      </c>
      <c r="D901" s="120" t="s">
        <v>45</v>
      </c>
      <c r="E901" s="120">
        <v>0</v>
      </c>
      <c r="F901" s="120">
        <v>0</v>
      </c>
      <c r="G901" s="120">
        <v>24050</v>
      </c>
      <c r="H901" s="120" t="s">
        <v>45</v>
      </c>
    </row>
    <row r="902" spans="1:8" ht="15">
      <c r="A902" s="119" t="s">
        <v>870</v>
      </c>
      <c r="B902" s="119" t="s">
        <v>871</v>
      </c>
      <c r="C902" s="120">
        <v>0</v>
      </c>
      <c r="D902" s="120" t="s">
        <v>45</v>
      </c>
      <c r="E902" s="120">
        <v>0</v>
      </c>
      <c r="F902" s="120">
        <v>0</v>
      </c>
      <c r="G902" s="120">
        <v>0</v>
      </c>
      <c r="H902" s="120" t="s">
        <v>45</v>
      </c>
    </row>
    <row r="903" spans="1:8" ht="15">
      <c r="A903" s="119" t="s">
        <v>872</v>
      </c>
      <c r="B903" s="119" t="s">
        <v>873</v>
      </c>
      <c r="C903" s="120">
        <v>0</v>
      </c>
      <c r="D903" s="120" t="s">
        <v>45</v>
      </c>
      <c r="E903" s="120">
        <v>0</v>
      </c>
      <c r="F903" s="120">
        <v>0</v>
      </c>
      <c r="G903" s="120">
        <v>0</v>
      </c>
      <c r="H903" s="120" t="s">
        <v>45</v>
      </c>
    </row>
    <row r="904" spans="1:8" ht="15">
      <c r="A904" s="119" t="s">
        <v>874</v>
      </c>
      <c r="B904" s="119" t="s">
        <v>875</v>
      </c>
      <c r="C904" s="120">
        <v>279</v>
      </c>
      <c r="D904" s="120" t="s">
        <v>45</v>
      </c>
      <c r="E904" s="120">
        <v>0</v>
      </c>
      <c r="F904" s="120">
        <v>0</v>
      </c>
      <c r="G904" s="120">
        <v>279</v>
      </c>
      <c r="H904" s="120" t="s">
        <v>45</v>
      </c>
    </row>
    <row r="905" spans="1:8" ht="15">
      <c r="A905" s="119" t="s">
        <v>876</v>
      </c>
      <c r="B905" s="119" t="s">
        <v>877</v>
      </c>
      <c r="C905" s="120">
        <v>279</v>
      </c>
      <c r="D905" s="120" t="s">
        <v>45</v>
      </c>
      <c r="E905" s="120">
        <v>0</v>
      </c>
      <c r="F905" s="120">
        <v>0</v>
      </c>
      <c r="G905" s="120">
        <v>279</v>
      </c>
      <c r="H905" s="120" t="s">
        <v>45</v>
      </c>
    </row>
    <row r="906" spans="1:8" ht="15">
      <c r="A906" s="119" t="s">
        <v>878</v>
      </c>
      <c r="B906" s="119" t="s">
        <v>879</v>
      </c>
      <c r="C906" s="120">
        <v>0</v>
      </c>
      <c r="D906" s="120" t="s">
        <v>45</v>
      </c>
      <c r="E906" s="120">
        <v>0</v>
      </c>
      <c r="F906" s="120">
        <v>0</v>
      </c>
      <c r="G906" s="120">
        <v>0</v>
      </c>
      <c r="H906" s="120" t="s">
        <v>45</v>
      </c>
    </row>
    <row r="907" spans="1:8" ht="15">
      <c r="A907" s="119" t="s">
        <v>880</v>
      </c>
      <c r="B907" s="119" t="s">
        <v>881</v>
      </c>
      <c r="C907" s="120">
        <v>0</v>
      </c>
      <c r="D907" s="120" t="s">
        <v>45</v>
      </c>
      <c r="E907" s="120">
        <v>0</v>
      </c>
      <c r="F907" s="120">
        <v>0</v>
      </c>
      <c r="G907" s="120">
        <v>0</v>
      </c>
      <c r="H907" s="120" t="s">
        <v>45</v>
      </c>
    </row>
    <row r="908" spans="1:8" ht="15">
      <c r="A908" s="119" t="s">
        <v>1918</v>
      </c>
      <c r="B908" s="119" t="s">
        <v>1919</v>
      </c>
      <c r="C908" s="120">
        <v>0</v>
      </c>
      <c r="D908" s="120" t="s">
        <v>45</v>
      </c>
      <c r="E908" s="120">
        <v>0</v>
      </c>
      <c r="F908" s="120">
        <v>0</v>
      </c>
      <c r="G908" s="120">
        <v>0</v>
      </c>
      <c r="H908" s="120" t="s">
        <v>45</v>
      </c>
    </row>
    <row r="909" spans="1:8" ht="15">
      <c r="A909" s="119" t="s">
        <v>882</v>
      </c>
      <c r="B909" s="119" t="s">
        <v>883</v>
      </c>
      <c r="C909" s="120">
        <v>2593.99</v>
      </c>
      <c r="D909" s="120" t="s">
        <v>45</v>
      </c>
      <c r="E909" s="120">
        <v>0</v>
      </c>
      <c r="F909" s="120">
        <v>0</v>
      </c>
      <c r="G909" s="120">
        <v>2593.99</v>
      </c>
      <c r="H909" s="120" t="s">
        <v>45</v>
      </c>
    </row>
    <row r="910" spans="1:8" ht="15">
      <c r="A910" s="119" t="s">
        <v>884</v>
      </c>
      <c r="B910" s="119" t="s">
        <v>885</v>
      </c>
      <c r="C910" s="120">
        <v>2593.99</v>
      </c>
      <c r="D910" s="120" t="s">
        <v>45</v>
      </c>
      <c r="E910" s="120">
        <v>0</v>
      </c>
      <c r="F910" s="120">
        <v>0</v>
      </c>
      <c r="G910" s="120">
        <v>2593.99</v>
      </c>
      <c r="H910" s="120" t="s">
        <v>45</v>
      </c>
    </row>
    <row r="911" spans="1:8" ht="15">
      <c r="A911" s="119" t="s">
        <v>886</v>
      </c>
      <c r="B911" s="119" t="s">
        <v>887</v>
      </c>
      <c r="C911" s="120">
        <v>0</v>
      </c>
      <c r="D911" s="120" t="s">
        <v>45</v>
      </c>
      <c r="E911" s="120">
        <v>0</v>
      </c>
      <c r="F911" s="120">
        <v>0</v>
      </c>
      <c r="G911" s="120">
        <v>0</v>
      </c>
      <c r="H911" s="120" t="s">
        <v>45</v>
      </c>
    </row>
    <row r="912" spans="1:8" ht="15">
      <c r="A912" s="119" t="s">
        <v>888</v>
      </c>
      <c r="B912" s="119" t="s">
        <v>889</v>
      </c>
      <c r="C912" s="120">
        <v>0</v>
      </c>
      <c r="D912" s="120" t="s">
        <v>45</v>
      </c>
      <c r="E912" s="120">
        <v>0</v>
      </c>
      <c r="F912" s="120">
        <v>0</v>
      </c>
      <c r="G912" s="120">
        <v>0</v>
      </c>
      <c r="H912" s="120" t="s">
        <v>45</v>
      </c>
    </row>
    <row r="913" spans="1:8" ht="15">
      <c r="A913" s="119" t="s">
        <v>890</v>
      </c>
      <c r="B913" s="119" t="s">
        <v>891</v>
      </c>
      <c r="C913" s="120">
        <v>0</v>
      </c>
      <c r="D913" s="120" t="s">
        <v>45</v>
      </c>
      <c r="E913" s="120">
        <v>0</v>
      </c>
      <c r="F913" s="120">
        <v>0</v>
      </c>
      <c r="G913" s="120">
        <v>0</v>
      </c>
      <c r="H913" s="120" t="s">
        <v>45</v>
      </c>
    </row>
    <row r="914" spans="1:8" ht="15">
      <c r="A914" s="119" t="s">
        <v>892</v>
      </c>
      <c r="B914" s="119" t="s">
        <v>893</v>
      </c>
      <c r="C914" s="120">
        <v>0</v>
      </c>
      <c r="D914" s="120" t="s">
        <v>45</v>
      </c>
      <c r="E914" s="120">
        <v>0</v>
      </c>
      <c r="F914" s="120">
        <v>0</v>
      </c>
      <c r="G914" s="120">
        <v>0</v>
      </c>
      <c r="H914" s="120" t="s">
        <v>45</v>
      </c>
    </row>
    <row r="915" spans="1:8" ht="15">
      <c r="A915" s="119" t="s">
        <v>894</v>
      </c>
      <c r="B915" s="119" t="s">
        <v>895</v>
      </c>
      <c r="C915" s="120">
        <v>0</v>
      </c>
      <c r="D915" s="120" t="s">
        <v>45</v>
      </c>
      <c r="E915" s="120">
        <v>0</v>
      </c>
      <c r="F915" s="120">
        <v>0</v>
      </c>
      <c r="G915" s="120">
        <v>0</v>
      </c>
      <c r="H915" s="120" t="s">
        <v>45</v>
      </c>
    </row>
    <row r="916" spans="1:8" ht="15">
      <c r="A916" s="119" t="s">
        <v>896</v>
      </c>
      <c r="B916" s="119" t="s">
        <v>897</v>
      </c>
      <c r="C916" s="120">
        <v>0</v>
      </c>
      <c r="D916" s="120" t="s">
        <v>45</v>
      </c>
      <c r="E916" s="120">
        <v>0</v>
      </c>
      <c r="F916" s="120">
        <v>0</v>
      </c>
      <c r="G916" s="120">
        <v>0</v>
      </c>
      <c r="H916" s="120" t="s">
        <v>45</v>
      </c>
    </row>
    <row r="917" spans="1:8" ht="15">
      <c r="A917" s="119" t="s">
        <v>898</v>
      </c>
      <c r="B917" s="119" t="s">
        <v>23</v>
      </c>
      <c r="C917" s="120">
        <v>9992.23</v>
      </c>
      <c r="D917" s="120" t="s">
        <v>45</v>
      </c>
      <c r="E917" s="120">
        <v>2586.6</v>
      </c>
      <c r="F917" s="120">
        <v>0</v>
      </c>
      <c r="G917" s="120">
        <v>12578.83</v>
      </c>
      <c r="H917" s="120" t="s">
        <v>45</v>
      </c>
    </row>
    <row r="918" spans="1:8" ht="15">
      <c r="A918" s="119" t="s">
        <v>899</v>
      </c>
      <c r="B918" s="119" t="s">
        <v>900</v>
      </c>
      <c r="C918" s="120">
        <v>9667.68</v>
      </c>
      <c r="D918" s="120" t="s">
        <v>45</v>
      </c>
      <c r="E918" s="120">
        <v>2523</v>
      </c>
      <c r="F918" s="120">
        <v>0</v>
      </c>
      <c r="G918" s="120">
        <v>12190.68</v>
      </c>
      <c r="H918" s="120" t="s">
        <v>45</v>
      </c>
    </row>
    <row r="919" spans="1:8" ht="15">
      <c r="A919" s="119" t="s">
        <v>901</v>
      </c>
      <c r="B919" s="119" t="s">
        <v>902</v>
      </c>
      <c r="C919" s="120">
        <v>1821.93</v>
      </c>
      <c r="D919" s="120" t="s">
        <v>45</v>
      </c>
      <c r="E919" s="120">
        <v>0</v>
      </c>
      <c r="F919" s="120">
        <v>0</v>
      </c>
      <c r="G919" s="120">
        <v>1821.93</v>
      </c>
      <c r="H919" s="120" t="s">
        <v>45</v>
      </c>
    </row>
    <row r="920" spans="1:8" ht="15">
      <c r="A920" s="119" t="s">
        <v>903</v>
      </c>
      <c r="B920" s="119" t="s">
        <v>904</v>
      </c>
      <c r="C920" s="120">
        <v>441</v>
      </c>
      <c r="D920" s="120" t="s">
        <v>45</v>
      </c>
      <c r="E920" s="120">
        <v>0</v>
      </c>
      <c r="F920" s="120">
        <v>0</v>
      </c>
      <c r="G920" s="120">
        <v>441</v>
      </c>
      <c r="H920" s="120" t="s">
        <v>45</v>
      </c>
    </row>
    <row r="921" spans="1:8" ht="15">
      <c r="A921" s="119" t="s">
        <v>905</v>
      </c>
      <c r="B921" s="119" t="s">
        <v>906</v>
      </c>
      <c r="C921" s="120">
        <v>0</v>
      </c>
      <c r="D921" s="120" t="s">
        <v>45</v>
      </c>
      <c r="E921" s="120">
        <v>0</v>
      </c>
      <c r="F921" s="120">
        <v>0</v>
      </c>
      <c r="G921" s="120">
        <v>0</v>
      </c>
      <c r="H921" s="120" t="s">
        <v>45</v>
      </c>
    </row>
    <row r="922" spans="1:8" ht="15">
      <c r="A922" s="119" t="s">
        <v>907</v>
      </c>
      <c r="B922" s="119" t="s">
        <v>908</v>
      </c>
      <c r="C922" s="120">
        <v>7404.75</v>
      </c>
      <c r="D922" s="120" t="s">
        <v>45</v>
      </c>
      <c r="E922" s="120">
        <v>2523</v>
      </c>
      <c r="F922" s="120">
        <v>0</v>
      </c>
      <c r="G922" s="120">
        <v>9927.75</v>
      </c>
      <c r="H922" s="120" t="s">
        <v>45</v>
      </c>
    </row>
    <row r="923" spans="1:8" ht="15">
      <c r="A923" s="119" t="s">
        <v>909</v>
      </c>
      <c r="B923" s="119" t="s">
        <v>910</v>
      </c>
      <c r="C923" s="120">
        <v>324.55</v>
      </c>
      <c r="D923" s="120" t="s">
        <v>45</v>
      </c>
      <c r="E923" s="120">
        <v>63.6</v>
      </c>
      <c r="F923" s="120">
        <v>0</v>
      </c>
      <c r="G923" s="120">
        <v>388.15</v>
      </c>
      <c r="H923" s="120" t="s">
        <v>45</v>
      </c>
    </row>
    <row r="924" spans="1:8" ht="15">
      <c r="A924" s="119" t="s">
        <v>911</v>
      </c>
      <c r="B924" s="119" t="s">
        <v>912</v>
      </c>
      <c r="C924" s="120">
        <v>324.55</v>
      </c>
      <c r="D924" s="120" t="s">
        <v>45</v>
      </c>
      <c r="E924" s="120">
        <v>63.6</v>
      </c>
      <c r="F924" s="120">
        <v>0</v>
      </c>
      <c r="G924" s="120">
        <v>388.15</v>
      </c>
      <c r="H924" s="120" t="s">
        <v>45</v>
      </c>
    </row>
    <row r="925" spans="1:8" ht="15">
      <c r="A925" s="119" t="s">
        <v>913</v>
      </c>
      <c r="B925" s="119" t="s">
        <v>24</v>
      </c>
      <c r="C925" s="120">
        <v>202062.93</v>
      </c>
      <c r="D925" s="120" t="s">
        <v>45</v>
      </c>
      <c r="E925" s="120">
        <v>32896.29</v>
      </c>
      <c r="F925" s="120">
        <v>0</v>
      </c>
      <c r="G925" s="120">
        <v>234959.22</v>
      </c>
      <c r="H925" s="120" t="s">
        <v>45</v>
      </c>
    </row>
    <row r="926" spans="1:8" ht="15">
      <c r="A926" s="119" t="s">
        <v>914</v>
      </c>
      <c r="B926" s="119" t="s">
        <v>915</v>
      </c>
      <c r="C926" s="120">
        <v>0</v>
      </c>
      <c r="D926" s="120" t="s">
        <v>45</v>
      </c>
      <c r="E926" s="120">
        <v>0</v>
      </c>
      <c r="F926" s="120">
        <v>0</v>
      </c>
      <c r="G926" s="120">
        <v>0</v>
      </c>
      <c r="H926" s="120" t="s">
        <v>45</v>
      </c>
    </row>
    <row r="927" spans="1:8" ht="15">
      <c r="A927" s="119" t="s">
        <v>916</v>
      </c>
      <c r="B927" s="119" t="s">
        <v>917</v>
      </c>
      <c r="C927" s="120">
        <v>0</v>
      </c>
      <c r="D927" s="120" t="s">
        <v>45</v>
      </c>
      <c r="E927" s="120">
        <v>0</v>
      </c>
      <c r="F927" s="120">
        <v>0</v>
      </c>
      <c r="G927" s="120">
        <v>0</v>
      </c>
      <c r="H927" s="120" t="s">
        <v>45</v>
      </c>
    </row>
    <row r="928" spans="1:8" ht="15">
      <c r="A928" s="119" t="s">
        <v>918</v>
      </c>
      <c r="B928" s="119" t="s">
        <v>919</v>
      </c>
      <c r="C928" s="120">
        <v>0</v>
      </c>
      <c r="D928" s="120" t="s">
        <v>45</v>
      </c>
      <c r="E928" s="120">
        <v>0</v>
      </c>
      <c r="F928" s="120">
        <v>0</v>
      </c>
      <c r="G928" s="120">
        <v>0</v>
      </c>
      <c r="H928" s="120" t="s">
        <v>45</v>
      </c>
    </row>
    <row r="929" spans="1:8" ht="15">
      <c r="A929" s="119" t="s">
        <v>920</v>
      </c>
      <c r="B929" s="119" t="s">
        <v>921</v>
      </c>
      <c r="C929" s="120">
        <v>202062.93</v>
      </c>
      <c r="D929" s="120" t="s">
        <v>45</v>
      </c>
      <c r="E929" s="120">
        <v>32896.29</v>
      </c>
      <c r="F929" s="120">
        <v>0</v>
      </c>
      <c r="G929" s="120">
        <v>234959.22</v>
      </c>
      <c r="H929" s="120" t="s">
        <v>45</v>
      </c>
    </row>
    <row r="930" spans="1:8" ht="15">
      <c r="A930" s="119" t="s">
        <v>922</v>
      </c>
      <c r="B930" s="119" t="s">
        <v>923</v>
      </c>
      <c r="C930" s="120">
        <v>17986.54</v>
      </c>
      <c r="D930" s="120" t="s">
        <v>45</v>
      </c>
      <c r="E930" s="120">
        <v>179.13</v>
      </c>
      <c r="F930" s="120">
        <v>0</v>
      </c>
      <c r="G930" s="120">
        <v>18165.67</v>
      </c>
      <c r="H930" s="120" t="s">
        <v>45</v>
      </c>
    </row>
    <row r="931" spans="1:8" ht="15">
      <c r="A931" s="119" t="s">
        <v>924</v>
      </c>
      <c r="B931" s="119" t="s">
        <v>925</v>
      </c>
      <c r="C931" s="120">
        <v>120269.79</v>
      </c>
      <c r="D931" s="120" t="s">
        <v>45</v>
      </c>
      <c r="E931" s="120">
        <v>1921.62</v>
      </c>
      <c r="F931" s="120">
        <v>0</v>
      </c>
      <c r="G931" s="120">
        <v>122191.41</v>
      </c>
      <c r="H931" s="120" t="s">
        <v>45</v>
      </c>
    </row>
    <row r="932" spans="1:8" ht="15">
      <c r="A932" s="119" t="s">
        <v>926</v>
      </c>
      <c r="B932" s="119" t="s">
        <v>927</v>
      </c>
      <c r="C932" s="120">
        <v>24105.87</v>
      </c>
      <c r="D932" s="120" t="s">
        <v>45</v>
      </c>
      <c r="E932" s="120">
        <v>28350.11</v>
      </c>
      <c r="F932" s="120">
        <v>0</v>
      </c>
      <c r="G932" s="120">
        <v>52455.98</v>
      </c>
      <c r="H932" s="120" t="s">
        <v>45</v>
      </c>
    </row>
    <row r="933" spans="1:8" ht="15">
      <c r="A933" s="119" t="s">
        <v>928</v>
      </c>
      <c r="B933" s="119" t="s">
        <v>929</v>
      </c>
      <c r="C933" s="120">
        <v>26647.99</v>
      </c>
      <c r="D933" s="120" t="s">
        <v>45</v>
      </c>
      <c r="E933" s="120">
        <v>1424.41</v>
      </c>
      <c r="F933" s="120">
        <v>0</v>
      </c>
      <c r="G933" s="120">
        <v>28072.4</v>
      </c>
      <c r="H933" s="120" t="s">
        <v>45</v>
      </c>
    </row>
    <row r="934" spans="1:8" ht="15">
      <c r="A934" s="119" t="s">
        <v>1251</v>
      </c>
      <c r="B934" s="119" t="s">
        <v>1252</v>
      </c>
      <c r="C934" s="120">
        <v>2014</v>
      </c>
      <c r="D934" s="120" t="s">
        <v>45</v>
      </c>
      <c r="E934" s="120">
        <v>521</v>
      </c>
      <c r="F934" s="120">
        <v>0</v>
      </c>
      <c r="G934" s="120">
        <v>2535</v>
      </c>
      <c r="H934" s="120" t="s">
        <v>45</v>
      </c>
    </row>
    <row r="935" spans="1:8" ht="15">
      <c r="A935" s="119" t="s">
        <v>1249</v>
      </c>
      <c r="B935" s="119" t="s">
        <v>1250</v>
      </c>
      <c r="C935" s="120">
        <v>11038.74</v>
      </c>
      <c r="D935" s="120" t="s">
        <v>45</v>
      </c>
      <c r="E935" s="120">
        <v>500.02</v>
      </c>
      <c r="F935" s="120">
        <v>0</v>
      </c>
      <c r="G935" s="120">
        <v>11538.76</v>
      </c>
      <c r="H935" s="120" t="s">
        <v>45</v>
      </c>
    </row>
    <row r="936" spans="1:8" ht="15">
      <c r="A936" s="119" t="s">
        <v>930</v>
      </c>
      <c r="B936" s="119" t="s">
        <v>931</v>
      </c>
      <c r="C936" s="120">
        <v>89825.35</v>
      </c>
      <c r="D936" s="120" t="s">
        <v>45</v>
      </c>
      <c r="E936" s="120">
        <v>12261.56</v>
      </c>
      <c r="F936" s="120">
        <v>0</v>
      </c>
      <c r="G936" s="120">
        <v>102086.91</v>
      </c>
      <c r="H936" s="120" t="s">
        <v>45</v>
      </c>
    </row>
    <row r="937" spans="1:8" ht="15">
      <c r="A937" s="119" t="s">
        <v>932</v>
      </c>
      <c r="B937" s="119" t="s">
        <v>933</v>
      </c>
      <c r="C937" s="120">
        <v>45326.35</v>
      </c>
      <c r="D937" s="120" t="s">
        <v>45</v>
      </c>
      <c r="E937" s="120">
        <v>9960.91</v>
      </c>
      <c r="F937" s="120">
        <v>0</v>
      </c>
      <c r="G937" s="120">
        <v>55287.26</v>
      </c>
      <c r="H937" s="120" t="s">
        <v>45</v>
      </c>
    </row>
    <row r="938" spans="1:8" ht="15">
      <c r="A938" s="119" t="s">
        <v>934</v>
      </c>
      <c r="B938" s="119" t="s">
        <v>935</v>
      </c>
      <c r="C938" s="120">
        <v>11825.47</v>
      </c>
      <c r="D938" s="120" t="s">
        <v>45</v>
      </c>
      <c r="E938" s="120">
        <v>4003.4</v>
      </c>
      <c r="F938" s="120">
        <v>0</v>
      </c>
      <c r="G938" s="120">
        <v>15828.87</v>
      </c>
      <c r="H938" s="120" t="s">
        <v>45</v>
      </c>
    </row>
    <row r="939" spans="1:8" ht="15">
      <c r="A939" s="119" t="s">
        <v>936</v>
      </c>
      <c r="B939" s="119" t="s">
        <v>937</v>
      </c>
      <c r="C939" s="120">
        <v>33500.88</v>
      </c>
      <c r="D939" s="120" t="s">
        <v>45</v>
      </c>
      <c r="E939" s="120">
        <v>5957.51</v>
      </c>
      <c r="F939" s="120">
        <v>0</v>
      </c>
      <c r="G939" s="120">
        <v>39458.39</v>
      </c>
      <c r="H939" s="120" t="s">
        <v>45</v>
      </c>
    </row>
    <row r="940" spans="1:8" ht="15">
      <c r="A940" s="119" t="s">
        <v>938</v>
      </c>
      <c r="B940" s="119" t="s">
        <v>939</v>
      </c>
      <c r="C940" s="120">
        <v>35038.82</v>
      </c>
      <c r="D940" s="120" t="s">
        <v>45</v>
      </c>
      <c r="E940" s="120">
        <v>2300.65</v>
      </c>
      <c r="F940" s="120">
        <v>0</v>
      </c>
      <c r="G940" s="120">
        <v>37339.47</v>
      </c>
      <c r="H940" s="120" t="s">
        <v>45</v>
      </c>
    </row>
    <row r="941" spans="1:8" ht="15">
      <c r="A941" s="119" t="s">
        <v>940</v>
      </c>
      <c r="B941" s="119" t="s">
        <v>941</v>
      </c>
      <c r="C941" s="120">
        <v>0</v>
      </c>
      <c r="D941" s="120" t="s">
        <v>45</v>
      </c>
      <c r="E941" s="120">
        <v>0</v>
      </c>
      <c r="F941" s="120">
        <v>0</v>
      </c>
      <c r="G941" s="120">
        <v>0</v>
      </c>
      <c r="H941" s="120" t="s">
        <v>45</v>
      </c>
    </row>
    <row r="942" spans="1:8" ht="15">
      <c r="A942" s="119" t="s">
        <v>942</v>
      </c>
      <c r="B942" s="119" t="s">
        <v>943</v>
      </c>
      <c r="C942" s="120">
        <v>11874.99</v>
      </c>
      <c r="D942" s="120" t="s">
        <v>45</v>
      </c>
      <c r="E942" s="120">
        <v>0</v>
      </c>
      <c r="F942" s="120">
        <v>0</v>
      </c>
      <c r="G942" s="120">
        <v>11874.99</v>
      </c>
      <c r="H942" s="120" t="s">
        <v>45</v>
      </c>
    </row>
    <row r="943" spans="1:8" ht="15">
      <c r="A943" s="119" t="s">
        <v>944</v>
      </c>
      <c r="B943" s="119" t="s">
        <v>945</v>
      </c>
      <c r="C943" s="120">
        <v>12113.44</v>
      </c>
      <c r="D943" s="120" t="s">
        <v>45</v>
      </c>
      <c r="E943" s="120">
        <v>0</v>
      </c>
      <c r="F943" s="120">
        <v>0</v>
      </c>
      <c r="G943" s="120">
        <v>12113.44</v>
      </c>
      <c r="H943" s="120" t="s">
        <v>45</v>
      </c>
    </row>
    <row r="944" spans="1:8" ht="15">
      <c r="A944" s="119" t="s">
        <v>1448</v>
      </c>
      <c r="B944" s="119" t="s">
        <v>1447</v>
      </c>
      <c r="C944" s="120">
        <v>2965.19</v>
      </c>
      <c r="D944" s="120" t="s">
        <v>45</v>
      </c>
      <c r="E944" s="120">
        <v>0</v>
      </c>
      <c r="F944" s="120">
        <v>0</v>
      </c>
      <c r="G944" s="120">
        <v>2965.19</v>
      </c>
      <c r="H944" s="120" t="s">
        <v>45</v>
      </c>
    </row>
    <row r="945" spans="1:8" ht="15">
      <c r="A945" s="119" t="s">
        <v>1501</v>
      </c>
      <c r="B945" s="119" t="s">
        <v>1499</v>
      </c>
      <c r="C945" s="120">
        <v>0</v>
      </c>
      <c r="D945" s="120" t="s">
        <v>45</v>
      </c>
      <c r="E945" s="120">
        <v>0</v>
      </c>
      <c r="F945" s="120">
        <v>0</v>
      </c>
      <c r="G945" s="120">
        <v>0</v>
      </c>
      <c r="H945" s="120" t="s">
        <v>45</v>
      </c>
    </row>
    <row r="946" spans="1:8" ht="15">
      <c r="A946" s="119" t="s">
        <v>1502</v>
      </c>
      <c r="B946" s="119" t="s">
        <v>1500</v>
      </c>
      <c r="C946" s="120">
        <v>5475.2</v>
      </c>
      <c r="D946" s="120" t="s">
        <v>45</v>
      </c>
      <c r="E946" s="120">
        <v>0</v>
      </c>
      <c r="F946" s="120">
        <v>0</v>
      </c>
      <c r="G946" s="120">
        <v>5475.2</v>
      </c>
      <c r="H946" s="120" t="s">
        <v>45</v>
      </c>
    </row>
    <row r="947" spans="1:8" ht="15">
      <c r="A947" s="119" t="s">
        <v>2301</v>
      </c>
      <c r="B947" s="119" t="s">
        <v>863</v>
      </c>
      <c r="C947" s="120">
        <v>2610</v>
      </c>
      <c r="D947" s="120" t="s">
        <v>45</v>
      </c>
      <c r="E947" s="120">
        <v>2300.65</v>
      </c>
      <c r="F947" s="120">
        <v>0</v>
      </c>
      <c r="G947" s="120">
        <v>4910.65</v>
      </c>
      <c r="H947" s="120" t="s">
        <v>45</v>
      </c>
    </row>
    <row r="948" spans="1:8" ht="15">
      <c r="A948" s="119" t="s">
        <v>946</v>
      </c>
      <c r="B948" s="119" t="s">
        <v>947</v>
      </c>
      <c r="C948" s="120">
        <v>9354.6</v>
      </c>
      <c r="D948" s="120" t="s">
        <v>45</v>
      </c>
      <c r="E948" s="120">
        <v>0</v>
      </c>
      <c r="F948" s="120">
        <v>0</v>
      </c>
      <c r="G948" s="120">
        <v>9354.6</v>
      </c>
      <c r="H948" s="120" t="s">
        <v>45</v>
      </c>
    </row>
    <row r="949" spans="1:8" ht="15">
      <c r="A949" s="119" t="s">
        <v>948</v>
      </c>
      <c r="B949" s="119" t="s">
        <v>949</v>
      </c>
      <c r="C949" s="120">
        <v>0</v>
      </c>
      <c r="D949" s="120" t="s">
        <v>45</v>
      </c>
      <c r="E949" s="120">
        <v>0</v>
      </c>
      <c r="F949" s="120">
        <v>0</v>
      </c>
      <c r="G949" s="120">
        <v>0</v>
      </c>
      <c r="H949" s="120" t="s">
        <v>45</v>
      </c>
    </row>
    <row r="950" spans="1:8" ht="15">
      <c r="A950" s="119" t="s">
        <v>950</v>
      </c>
      <c r="B950" s="119" t="s">
        <v>951</v>
      </c>
      <c r="C950" s="120">
        <v>9354.6</v>
      </c>
      <c r="D950" s="120" t="s">
        <v>45</v>
      </c>
      <c r="E950" s="120">
        <v>0</v>
      </c>
      <c r="F950" s="120">
        <v>0</v>
      </c>
      <c r="G950" s="120">
        <v>9354.6</v>
      </c>
      <c r="H950" s="120" t="s">
        <v>45</v>
      </c>
    </row>
    <row r="951" spans="1:8" ht="15">
      <c r="A951" s="119" t="s">
        <v>952</v>
      </c>
      <c r="B951" s="119" t="s">
        <v>953</v>
      </c>
      <c r="C951" s="120">
        <v>105.58</v>
      </c>
      <c r="D951" s="120" t="s">
        <v>45</v>
      </c>
      <c r="E951" s="120">
        <v>0</v>
      </c>
      <c r="F951" s="120">
        <v>0</v>
      </c>
      <c r="G951" s="120">
        <v>105.58</v>
      </c>
      <c r="H951" s="120" t="s">
        <v>45</v>
      </c>
    </row>
    <row r="952" spans="1:8" ht="15">
      <c r="A952" s="119" t="s">
        <v>954</v>
      </c>
      <c r="B952" s="119" t="s">
        <v>955</v>
      </c>
      <c r="C952" s="120">
        <v>0</v>
      </c>
      <c r="D952" s="120" t="s">
        <v>45</v>
      </c>
      <c r="E952" s="120">
        <v>0</v>
      </c>
      <c r="F952" s="120">
        <v>0</v>
      </c>
      <c r="G952" s="120">
        <v>0</v>
      </c>
      <c r="H952" s="120" t="s">
        <v>45</v>
      </c>
    </row>
    <row r="953" spans="1:8" ht="15">
      <c r="A953" s="119" t="s">
        <v>956</v>
      </c>
      <c r="B953" s="119" t="s">
        <v>957</v>
      </c>
      <c r="C953" s="120">
        <v>105.58</v>
      </c>
      <c r="D953" s="120" t="s">
        <v>45</v>
      </c>
      <c r="E953" s="120">
        <v>0</v>
      </c>
      <c r="F953" s="120">
        <v>0</v>
      </c>
      <c r="G953" s="120">
        <v>105.58</v>
      </c>
      <c r="H953" s="120" t="s">
        <v>45</v>
      </c>
    </row>
    <row r="954" spans="1:8" ht="15">
      <c r="A954" s="119" t="s">
        <v>958</v>
      </c>
      <c r="B954" s="119" t="s">
        <v>959</v>
      </c>
      <c r="C954" s="120">
        <v>0</v>
      </c>
      <c r="D954" s="120" t="s">
        <v>45</v>
      </c>
      <c r="E954" s="120">
        <v>0</v>
      </c>
      <c r="F954" s="120">
        <v>0</v>
      </c>
      <c r="G954" s="120">
        <v>0</v>
      </c>
      <c r="H954" s="120" t="s">
        <v>45</v>
      </c>
    </row>
    <row r="955" spans="1:8" ht="15">
      <c r="A955" s="119" t="s">
        <v>1253</v>
      </c>
      <c r="B955" s="119" t="s">
        <v>1254</v>
      </c>
      <c r="C955" s="120">
        <v>0</v>
      </c>
      <c r="D955" s="120" t="s">
        <v>45</v>
      </c>
      <c r="E955" s="120">
        <v>0</v>
      </c>
      <c r="F955" s="120">
        <v>0</v>
      </c>
      <c r="G955" s="120">
        <v>0</v>
      </c>
      <c r="H955" s="120" t="s">
        <v>45</v>
      </c>
    </row>
    <row r="956" spans="1:8" ht="15">
      <c r="A956" s="119" t="s">
        <v>960</v>
      </c>
      <c r="B956" s="119" t="s">
        <v>961</v>
      </c>
      <c r="C956" s="120">
        <v>13080.02</v>
      </c>
      <c r="D956" s="120" t="s">
        <v>45</v>
      </c>
      <c r="E956" s="120">
        <v>13473.07</v>
      </c>
      <c r="F956" s="120">
        <v>0</v>
      </c>
      <c r="G956" s="120">
        <v>26553.09</v>
      </c>
      <c r="H956" s="120" t="s">
        <v>45</v>
      </c>
    </row>
    <row r="957" spans="1:8" ht="15">
      <c r="A957" s="119" t="s">
        <v>962</v>
      </c>
      <c r="B957" s="119" t="s">
        <v>963</v>
      </c>
      <c r="C957" s="120">
        <v>13080.02</v>
      </c>
      <c r="D957" s="120" t="s">
        <v>45</v>
      </c>
      <c r="E957" s="120">
        <v>12674.73</v>
      </c>
      <c r="F957" s="120">
        <v>0</v>
      </c>
      <c r="G957" s="120">
        <v>25754.75</v>
      </c>
      <c r="H957" s="120" t="s">
        <v>45</v>
      </c>
    </row>
    <row r="958" spans="1:8" ht="15">
      <c r="A958" s="119" t="s">
        <v>964</v>
      </c>
      <c r="B958" s="119" t="s">
        <v>965</v>
      </c>
      <c r="C958" s="120">
        <v>13080.02</v>
      </c>
      <c r="D958" s="120" t="s">
        <v>45</v>
      </c>
      <c r="E958" s="120">
        <v>1661.65</v>
      </c>
      <c r="F958" s="120">
        <v>0</v>
      </c>
      <c r="G958" s="120">
        <v>14741.67</v>
      </c>
      <c r="H958" s="120" t="s">
        <v>45</v>
      </c>
    </row>
    <row r="959" spans="1:8" ht="15">
      <c r="A959" s="119" t="s">
        <v>966</v>
      </c>
      <c r="B959" s="119" t="s">
        <v>967</v>
      </c>
      <c r="C959" s="120">
        <v>0</v>
      </c>
      <c r="D959" s="120" t="s">
        <v>45</v>
      </c>
      <c r="E959" s="120">
        <v>11013.08</v>
      </c>
      <c r="F959" s="120">
        <v>0</v>
      </c>
      <c r="G959" s="120">
        <v>11013.08</v>
      </c>
      <c r="H959" s="120" t="s">
        <v>45</v>
      </c>
    </row>
    <row r="960" spans="1:8" ht="15">
      <c r="A960" s="119" t="s">
        <v>1335</v>
      </c>
      <c r="B960" s="119" t="s">
        <v>863</v>
      </c>
      <c r="C960" s="120">
        <v>0</v>
      </c>
      <c r="D960" s="120" t="s">
        <v>45</v>
      </c>
      <c r="E960" s="120">
        <v>0</v>
      </c>
      <c r="F960" s="120">
        <v>0</v>
      </c>
      <c r="G960" s="120">
        <v>0</v>
      </c>
      <c r="H960" s="120" t="s">
        <v>45</v>
      </c>
    </row>
    <row r="961" spans="1:8" ht="15">
      <c r="A961" s="119" t="s">
        <v>968</v>
      </c>
      <c r="B961" s="119" t="s">
        <v>969</v>
      </c>
      <c r="C961" s="120">
        <v>0</v>
      </c>
      <c r="D961" s="120" t="s">
        <v>45</v>
      </c>
      <c r="E961" s="120">
        <v>798.34</v>
      </c>
      <c r="F961" s="120">
        <v>0</v>
      </c>
      <c r="G961" s="120">
        <v>798.34</v>
      </c>
      <c r="H961" s="120" t="s">
        <v>45</v>
      </c>
    </row>
    <row r="962" spans="1:8" ht="15">
      <c r="A962" s="119" t="s">
        <v>970</v>
      </c>
      <c r="B962" s="119" t="s">
        <v>971</v>
      </c>
      <c r="C962" s="120">
        <v>0</v>
      </c>
      <c r="D962" s="120" t="s">
        <v>45</v>
      </c>
      <c r="E962" s="120">
        <v>0</v>
      </c>
      <c r="F962" s="120">
        <v>0</v>
      </c>
      <c r="G962" s="120">
        <v>0</v>
      </c>
      <c r="H962" s="120" t="s">
        <v>45</v>
      </c>
    </row>
    <row r="963" spans="1:8" ht="15">
      <c r="A963" s="119" t="s">
        <v>972</v>
      </c>
      <c r="B963" s="119" t="s">
        <v>973</v>
      </c>
      <c r="C963" s="120">
        <v>0</v>
      </c>
      <c r="D963" s="120" t="s">
        <v>45</v>
      </c>
      <c r="E963" s="120">
        <v>798.34</v>
      </c>
      <c r="F963" s="120">
        <v>0</v>
      </c>
      <c r="G963" s="120">
        <v>798.34</v>
      </c>
      <c r="H963" s="120" t="s">
        <v>45</v>
      </c>
    </row>
    <row r="964" spans="1:8" ht="15">
      <c r="A964" s="119" t="s">
        <v>974</v>
      </c>
      <c r="B964" s="119" t="s">
        <v>27</v>
      </c>
      <c r="C964" s="120">
        <v>333379.89</v>
      </c>
      <c r="D964" s="120" t="s">
        <v>45</v>
      </c>
      <c r="E964" s="120">
        <v>82542.37</v>
      </c>
      <c r="F964" s="120">
        <v>0</v>
      </c>
      <c r="G964" s="120">
        <v>415922.26</v>
      </c>
      <c r="H964" s="120" t="s">
        <v>45</v>
      </c>
    </row>
    <row r="965" spans="1:8" ht="15">
      <c r="A965" s="119" t="s">
        <v>975</v>
      </c>
      <c r="B965" s="119" t="s">
        <v>976</v>
      </c>
      <c r="C965" s="120">
        <v>333129.99</v>
      </c>
      <c r="D965" s="120" t="s">
        <v>45</v>
      </c>
      <c r="E965" s="120">
        <v>82542.37</v>
      </c>
      <c r="F965" s="120">
        <v>0</v>
      </c>
      <c r="G965" s="120">
        <v>415672.36</v>
      </c>
      <c r="H965" s="120" t="s">
        <v>45</v>
      </c>
    </row>
    <row r="966" spans="1:8" ht="15">
      <c r="A966" s="119" t="s">
        <v>977</v>
      </c>
      <c r="B966" s="119" t="s">
        <v>978</v>
      </c>
      <c r="C966" s="120">
        <v>328074</v>
      </c>
      <c r="D966" s="120" t="s">
        <v>45</v>
      </c>
      <c r="E966" s="120">
        <v>81546</v>
      </c>
      <c r="F966" s="120">
        <v>0</v>
      </c>
      <c r="G966" s="120">
        <v>409620</v>
      </c>
      <c r="H966" s="120" t="s">
        <v>45</v>
      </c>
    </row>
    <row r="967" spans="1:8" ht="15">
      <c r="A967" s="119" t="s">
        <v>979</v>
      </c>
      <c r="B967" s="119" t="s">
        <v>980</v>
      </c>
      <c r="C967" s="120">
        <v>3124.76</v>
      </c>
      <c r="D967" s="120" t="s">
        <v>45</v>
      </c>
      <c r="E967" s="120">
        <v>0</v>
      </c>
      <c r="F967" s="120">
        <v>0</v>
      </c>
      <c r="G967" s="120">
        <v>3124.76</v>
      </c>
      <c r="H967" s="120" t="s">
        <v>45</v>
      </c>
    </row>
    <row r="968" spans="1:8" ht="15">
      <c r="A968" s="119" t="s">
        <v>981</v>
      </c>
      <c r="B968" s="119" t="s">
        <v>982</v>
      </c>
      <c r="C968" s="120">
        <v>1931.23</v>
      </c>
      <c r="D968" s="120" t="s">
        <v>45</v>
      </c>
      <c r="E968" s="120">
        <v>996.37</v>
      </c>
      <c r="F968" s="120">
        <v>0</v>
      </c>
      <c r="G968" s="120">
        <v>2927.6</v>
      </c>
      <c r="H968" s="120" t="s">
        <v>45</v>
      </c>
    </row>
    <row r="969" spans="1:8" ht="15">
      <c r="A969" s="119" t="s">
        <v>983</v>
      </c>
      <c r="B969" s="119" t="s">
        <v>984</v>
      </c>
      <c r="C969" s="120">
        <v>249.9</v>
      </c>
      <c r="D969" s="120" t="s">
        <v>45</v>
      </c>
      <c r="E969" s="120">
        <v>0</v>
      </c>
      <c r="F969" s="120">
        <v>0</v>
      </c>
      <c r="G969" s="120">
        <v>249.9</v>
      </c>
      <c r="H969" s="120" t="s">
        <v>45</v>
      </c>
    </row>
    <row r="970" spans="1:8" ht="15">
      <c r="A970" s="119" t="s">
        <v>985</v>
      </c>
      <c r="B970" s="119" t="s">
        <v>867</v>
      </c>
      <c r="C970" s="120">
        <v>249.9</v>
      </c>
      <c r="D970" s="120" t="s">
        <v>45</v>
      </c>
      <c r="E970" s="120">
        <v>0</v>
      </c>
      <c r="F970" s="120">
        <v>0</v>
      </c>
      <c r="G970" s="120">
        <v>249.9</v>
      </c>
      <c r="H970" s="120" t="s">
        <v>45</v>
      </c>
    </row>
    <row r="971" spans="1:8" ht="15">
      <c r="A971" s="119" t="s">
        <v>986</v>
      </c>
      <c r="B971" s="119" t="s">
        <v>987</v>
      </c>
      <c r="C971" s="120">
        <v>0</v>
      </c>
      <c r="D971" s="120" t="s">
        <v>45</v>
      </c>
      <c r="E971" s="120">
        <v>0</v>
      </c>
      <c r="F971" s="120">
        <v>0</v>
      </c>
      <c r="G971" s="120">
        <v>0</v>
      </c>
      <c r="H971" s="120" t="s">
        <v>45</v>
      </c>
    </row>
    <row r="972" spans="1:8" ht="15">
      <c r="A972" s="119" t="s">
        <v>988</v>
      </c>
      <c r="B972" s="119" t="s">
        <v>989</v>
      </c>
      <c r="C972" s="120">
        <v>0</v>
      </c>
      <c r="D972" s="120" t="s">
        <v>45</v>
      </c>
      <c r="E972" s="120">
        <v>0</v>
      </c>
      <c r="F972" s="120">
        <v>0</v>
      </c>
      <c r="G972" s="120">
        <v>0</v>
      </c>
      <c r="H972" s="120" t="s">
        <v>45</v>
      </c>
    </row>
    <row r="973" spans="1:8" ht="15">
      <c r="A973" s="119" t="s">
        <v>990</v>
      </c>
      <c r="B973" s="119" t="s">
        <v>991</v>
      </c>
      <c r="C973" s="120">
        <v>4269.43</v>
      </c>
      <c r="D973" s="120" t="s">
        <v>45</v>
      </c>
      <c r="E973" s="120">
        <v>34440.4</v>
      </c>
      <c r="F973" s="120">
        <v>0</v>
      </c>
      <c r="G973" s="120">
        <v>38709.83</v>
      </c>
      <c r="H973" s="120" t="s">
        <v>45</v>
      </c>
    </row>
    <row r="974" spans="1:8" ht="15">
      <c r="A974" s="119" t="s">
        <v>992</v>
      </c>
      <c r="B974" s="119" t="s">
        <v>993</v>
      </c>
      <c r="C974" s="120">
        <v>2843.16</v>
      </c>
      <c r="D974" s="120" t="s">
        <v>45</v>
      </c>
      <c r="E974" s="120">
        <v>32166.8</v>
      </c>
      <c r="F974" s="120">
        <v>0</v>
      </c>
      <c r="G974" s="120">
        <v>35009.96</v>
      </c>
      <c r="H974" s="120" t="s">
        <v>45</v>
      </c>
    </row>
    <row r="975" spans="1:8" ht="15">
      <c r="A975" s="119" t="s">
        <v>994</v>
      </c>
      <c r="B975" s="119" t="s">
        <v>995</v>
      </c>
      <c r="C975" s="120">
        <v>172.84</v>
      </c>
      <c r="D975" s="120" t="s">
        <v>45</v>
      </c>
      <c r="E975" s="120">
        <v>6380</v>
      </c>
      <c r="F975" s="120">
        <v>0</v>
      </c>
      <c r="G975" s="120">
        <v>6552.84</v>
      </c>
      <c r="H975" s="120" t="s">
        <v>45</v>
      </c>
    </row>
    <row r="976" spans="1:8" ht="15">
      <c r="A976" s="119" t="s">
        <v>996</v>
      </c>
      <c r="B976" s="119" t="s">
        <v>997</v>
      </c>
      <c r="C976" s="120">
        <v>0</v>
      </c>
      <c r="D976" s="120" t="s">
        <v>45</v>
      </c>
      <c r="E976" s="120">
        <v>0</v>
      </c>
      <c r="F976" s="120">
        <v>0</v>
      </c>
      <c r="G976" s="120">
        <v>0</v>
      </c>
      <c r="H976" s="120" t="s">
        <v>45</v>
      </c>
    </row>
    <row r="977" spans="1:8" ht="15">
      <c r="A977" s="119" t="s">
        <v>998</v>
      </c>
      <c r="B977" s="119" t="s">
        <v>999</v>
      </c>
      <c r="C977" s="120">
        <v>0</v>
      </c>
      <c r="D977" s="120" t="s">
        <v>45</v>
      </c>
      <c r="E977" s="120">
        <v>0</v>
      </c>
      <c r="F977" s="120">
        <v>0</v>
      </c>
      <c r="G977" s="120">
        <v>0</v>
      </c>
      <c r="H977" s="120" t="s">
        <v>45</v>
      </c>
    </row>
    <row r="978" spans="1:8" ht="15">
      <c r="A978" s="119" t="s">
        <v>1000</v>
      </c>
      <c r="B978" s="119" t="s">
        <v>1001</v>
      </c>
      <c r="C978" s="120">
        <v>1104.32</v>
      </c>
      <c r="D978" s="120" t="s">
        <v>45</v>
      </c>
      <c r="E978" s="120">
        <v>0</v>
      </c>
      <c r="F978" s="120">
        <v>0</v>
      </c>
      <c r="G978" s="120">
        <v>1104.32</v>
      </c>
      <c r="H978" s="120" t="s">
        <v>45</v>
      </c>
    </row>
    <row r="979" spans="1:8" ht="15">
      <c r="A979" s="119" t="s">
        <v>1002</v>
      </c>
      <c r="B979" s="119" t="s">
        <v>1003</v>
      </c>
      <c r="C979" s="120">
        <v>1566</v>
      </c>
      <c r="D979" s="120" t="s">
        <v>45</v>
      </c>
      <c r="E979" s="120">
        <v>25786.8</v>
      </c>
      <c r="F979" s="120">
        <v>0</v>
      </c>
      <c r="G979" s="120">
        <v>27352.8</v>
      </c>
      <c r="H979" s="120" t="s">
        <v>45</v>
      </c>
    </row>
    <row r="980" spans="1:8" ht="15">
      <c r="A980" s="119" t="s">
        <v>1004</v>
      </c>
      <c r="B980" s="119" t="s">
        <v>1005</v>
      </c>
      <c r="C980" s="120">
        <v>0</v>
      </c>
      <c r="D980" s="120" t="s">
        <v>45</v>
      </c>
      <c r="E980" s="120">
        <v>0</v>
      </c>
      <c r="F980" s="120">
        <v>0</v>
      </c>
      <c r="G980" s="120">
        <v>0</v>
      </c>
      <c r="H980" s="120" t="s">
        <v>45</v>
      </c>
    </row>
    <row r="981" spans="1:8" ht="15">
      <c r="A981" s="119" t="s">
        <v>1006</v>
      </c>
      <c r="B981" s="119" t="s">
        <v>1007</v>
      </c>
      <c r="C981" s="120">
        <v>0</v>
      </c>
      <c r="D981" s="120" t="s">
        <v>45</v>
      </c>
      <c r="E981" s="120">
        <v>0</v>
      </c>
      <c r="F981" s="120">
        <v>0</v>
      </c>
      <c r="G981" s="120">
        <v>0</v>
      </c>
      <c r="H981" s="120" t="s">
        <v>45</v>
      </c>
    </row>
    <row r="982" spans="1:8" ht="15">
      <c r="A982" s="119" t="s">
        <v>1008</v>
      </c>
      <c r="B982" s="119" t="s">
        <v>1009</v>
      </c>
      <c r="C982" s="120">
        <v>0</v>
      </c>
      <c r="D982" s="120" t="s">
        <v>45</v>
      </c>
      <c r="E982" s="120">
        <v>0</v>
      </c>
      <c r="F982" s="120">
        <v>0</v>
      </c>
      <c r="G982" s="120">
        <v>0</v>
      </c>
      <c r="H982" s="120" t="s">
        <v>45</v>
      </c>
    </row>
    <row r="983" spans="1:8" ht="15">
      <c r="A983" s="119" t="s">
        <v>1010</v>
      </c>
      <c r="B983" s="119" t="s">
        <v>1011</v>
      </c>
      <c r="C983" s="120">
        <v>1426.27</v>
      </c>
      <c r="D983" s="120" t="s">
        <v>45</v>
      </c>
      <c r="E983" s="120">
        <v>2273.6</v>
      </c>
      <c r="F983" s="120">
        <v>0</v>
      </c>
      <c r="G983" s="120">
        <v>3699.87</v>
      </c>
      <c r="H983" s="120" t="s">
        <v>45</v>
      </c>
    </row>
    <row r="984" spans="1:8" ht="15">
      <c r="A984" s="119" t="s">
        <v>1012</v>
      </c>
      <c r="B984" s="119" t="s">
        <v>1013</v>
      </c>
      <c r="C984" s="120">
        <v>129</v>
      </c>
      <c r="D984" s="120" t="s">
        <v>45</v>
      </c>
      <c r="E984" s="120">
        <v>2273.6</v>
      </c>
      <c r="F984" s="120">
        <v>0</v>
      </c>
      <c r="G984" s="120">
        <v>2402.6</v>
      </c>
      <c r="H984" s="120" t="s">
        <v>45</v>
      </c>
    </row>
    <row r="985" spans="1:8" ht="15">
      <c r="A985" s="119" t="s">
        <v>1014</v>
      </c>
      <c r="B985" s="119" t="s">
        <v>1015</v>
      </c>
      <c r="C985" s="120">
        <v>825</v>
      </c>
      <c r="D985" s="120" t="s">
        <v>45</v>
      </c>
      <c r="E985" s="120">
        <v>0</v>
      </c>
      <c r="F985" s="120">
        <v>0</v>
      </c>
      <c r="G985" s="120">
        <v>825</v>
      </c>
      <c r="H985" s="120" t="s">
        <v>45</v>
      </c>
    </row>
    <row r="986" spans="1:8" ht="15">
      <c r="A986" s="119" t="s">
        <v>1016</v>
      </c>
      <c r="B986" s="119" t="s">
        <v>1011</v>
      </c>
      <c r="C986" s="120">
        <v>472.27</v>
      </c>
      <c r="D986" s="120" t="s">
        <v>45</v>
      </c>
      <c r="E986" s="120">
        <v>0</v>
      </c>
      <c r="F986" s="120">
        <v>0</v>
      </c>
      <c r="G986" s="120">
        <v>472.27</v>
      </c>
      <c r="H986" s="120" t="s">
        <v>45</v>
      </c>
    </row>
    <row r="987" spans="1:8" ht="15">
      <c r="A987" s="119" t="s">
        <v>1017</v>
      </c>
      <c r="B987" s="119" t="s">
        <v>106</v>
      </c>
      <c r="C987" s="120">
        <v>1687912</v>
      </c>
      <c r="D987" s="120" t="s">
        <v>45</v>
      </c>
      <c r="E987" s="120">
        <v>388958.99</v>
      </c>
      <c r="F987" s="120">
        <v>0</v>
      </c>
      <c r="G987" s="120">
        <v>2076870.99</v>
      </c>
      <c r="H987" s="120" t="s">
        <v>45</v>
      </c>
    </row>
    <row r="988" spans="1:8" ht="15">
      <c r="A988" s="119" t="s">
        <v>1018</v>
      </c>
      <c r="B988" s="119" t="s">
        <v>107</v>
      </c>
      <c r="C988" s="120">
        <v>240461.91</v>
      </c>
      <c r="D988" s="120" t="s">
        <v>45</v>
      </c>
      <c r="E988" s="120">
        <v>38485.98</v>
      </c>
      <c r="F988" s="120">
        <v>0</v>
      </c>
      <c r="G988" s="120">
        <v>278947.89</v>
      </c>
      <c r="H988" s="120" t="s">
        <v>45</v>
      </c>
    </row>
    <row r="989" spans="1:8" ht="15">
      <c r="A989" s="119" t="s">
        <v>1019</v>
      </c>
      <c r="B989" s="119" t="s">
        <v>1020</v>
      </c>
      <c r="C989" s="120">
        <v>44863.91</v>
      </c>
      <c r="D989" s="120" t="s">
        <v>45</v>
      </c>
      <c r="E989" s="120">
        <v>7454.98</v>
      </c>
      <c r="F989" s="120">
        <v>0</v>
      </c>
      <c r="G989" s="120">
        <v>52318.89</v>
      </c>
      <c r="H989" s="120" t="s">
        <v>45</v>
      </c>
    </row>
    <row r="990" spans="1:8" ht="15">
      <c r="A990" s="119" t="s">
        <v>1021</v>
      </c>
      <c r="B990" s="119" t="s">
        <v>1022</v>
      </c>
      <c r="C990" s="120">
        <v>20310</v>
      </c>
      <c r="D990" s="120" t="s">
        <v>45</v>
      </c>
      <c r="E990" s="120">
        <v>3321</v>
      </c>
      <c r="F990" s="120">
        <v>0</v>
      </c>
      <c r="G990" s="120">
        <v>23631</v>
      </c>
      <c r="H990" s="120" t="s">
        <v>45</v>
      </c>
    </row>
    <row r="991" spans="1:8" ht="15">
      <c r="A991" s="119" t="s">
        <v>1023</v>
      </c>
      <c r="B991" s="119" t="s">
        <v>1024</v>
      </c>
      <c r="C991" s="120">
        <v>24553.91</v>
      </c>
      <c r="D991" s="120" t="s">
        <v>45</v>
      </c>
      <c r="E991" s="120">
        <v>4133.98</v>
      </c>
      <c r="F991" s="120">
        <v>0</v>
      </c>
      <c r="G991" s="120">
        <v>28687.89</v>
      </c>
      <c r="H991" s="120" t="s">
        <v>45</v>
      </c>
    </row>
    <row r="992" spans="1:8" ht="15">
      <c r="A992" s="119" t="s">
        <v>1025</v>
      </c>
      <c r="B992" s="119" t="s">
        <v>1026</v>
      </c>
      <c r="C992" s="120">
        <v>0</v>
      </c>
      <c r="D992" s="120" t="s">
        <v>45</v>
      </c>
      <c r="E992" s="120">
        <v>0</v>
      </c>
      <c r="F992" s="120">
        <v>0</v>
      </c>
      <c r="G992" s="120">
        <v>0</v>
      </c>
      <c r="H992" s="120" t="s">
        <v>45</v>
      </c>
    </row>
    <row r="993" spans="1:8" ht="15">
      <c r="A993" s="119" t="s">
        <v>1027</v>
      </c>
      <c r="B993" s="119" t="s">
        <v>1028</v>
      </c>
      <c r="C993" s="120">
        <v>195598</v>
      </c>
      <c r="D993" s="120" t="s">
        <v>45</v>
      </c>
      <c r="E993" s="120">
        <v>31031</v>
      </c>
      <c r="F993" s="120">
        <v>0</v>
      </c>
      <c r="G993" s="120">
        <v>226629</v>
      </c>
      <c r="H993" s="120" t="s">
        <v>45</v>
      </c>
    </row>
    <row r="994" spans="1:8" ht="15">
      <c r="A994" s="119" t="s">
        <v>1029</v>
      </c>
      <c r="B994" s="119" t="s">
        <v>609</v>
      </c>
      <c r="C994" s="120">
        <v>195598</v>
      </c>
      <c r="D994" s="120" t="s">
        <v>45</v>
      </c>
      <c r="E994" s="120">
        <v>31031</v>
      </c>
      <c r="F994" s="120">
        <v>0</v>
      </c>
      <c r="G994" s="120">
        <v>226629</v>
      </c>
      <c r="H994" s="120" t="s">
        <v>45</v>
      </c>
    </row>
    <row r="995" spans="1:8" ht="15">
      <c r="A995" s="119" t="s">
        <v>1030</v>
      </c>
      <c r="B995" s="119" t="s">
        <v>108</v>
      </c>
      <c r="C995" s="120">
        <v>7760.86</v>
      </c>
      <c r="D995" s="120" t="s">
        <v>45</v>
      </c>
      <c r="E995" s="120">
        <v>1448.84</v>
      </c>
      <c r="F995" s="120">
        <v>0</v>
      </c>
      <c r="G995" s="120">
        <v>9209.7</v>
      </c>
      <c r="H995" s="120" t="s">
        <v>45</v>
      </c>
    </row>
    <row r="996" spans="1:8" ht="15">
      <c r="A996" s="119" t="s">
        <v>1031</v>
      </c>
      <c r="B996" s="119" t="s">
        <v>1032</v>
      </c>
      <c r="C996" s="120">
        <v>7760.86</v>
      </c>
      <c r="D996" s="120" t="s">
        <v>45</v>
      </c>
      <c r="E996" s="120">
        <v>1448.84</v>
      </c>
      <c r="F996" s="120">
        <v>0</v>
      </c>
      <c r="G996" s="120">
        <v>9209.7</v>
      </c>
      <c r="H996" s="120" t="s">
        <v>45</v>
      </c>
    </row>
    <row r="997" spans="1:8" ht="15">
      <c r="A997" s="119" t="s">
        <v>1033</v>
      </c>
      <c r="B997" s="119" t="s">
        <v>1034</v>
      </c>
      <c r="C997" s="120">
        <v>0</v>
      </c>
      <c r="D997" s="120" t="s">
        <v>45</v>
      </c>
      <c r="E997" s="120">
        <v>0</v>
      </c>
      <c r="F997" s="120">
        <v>0</v>
      </c>
      <c r="G997" s="120">
        <v>0</v>
      </c>
      <c r="H997" s="120" t="s">
        <v>45</v>
      </c>
    </row>
    <row r="998" spans="1:8" ht="15">
      <c r="A998" s="119" t="s">
        <v>1035</v>
      </c>
      <c r="B998" s="119" t="s">
        <v>1036</v>
      </c>
      <c r="C998" s="120">
        <v>7760.86</v>
      </c>
      <c r="D998" s="120" t="s">
        <v>45</v>
      </c>
      <c r="E998" s="120">
        <v>1448.84</v>
      </c>
      <c r="F998" s="120">
        <v>0</v>
      </c>
      <c r="G998" s="120">
        <v>9209.7</v>
      </c>
      <c r="H998" s="120" t="s">
        <v>45</v>
      </c>
    </row>
    <row r="999" spans="1:8" ht="15">
      <c r="A999" s="119" t="s">
        <v>1812</v>
      </c>
      <c r="B999" s="119" t="s">
        <v>863</v>
      </c>
      <c r="C999" s="120">
        <v>0</v>
      </c>
      <c r="D999" s="120" t="s">
        <v>45</v>
      </c>
      <c r="E999" s="120">
        <v>0</v>
      </c>
      <c r="F999" s="120">
        <v>0</v>
      </c>
      <c r="G999" s="120">
        <v>0</v>
      </c>
      <c r="H999" s="120" t="s">
        <v>45</v>
      </c>
    </row>
    <row r="1000" spans="1:8" ht="15">
      <c r="A1000" s="119" t="s">
        <v>1037</v>
      </c>
      <c r="B1000" s="119" t="s">
        <v>109</v>
      </c>
      <c r="C1000" s="120">
        <v>10200.01</v>
      </c>
      <c r="D1000" s="120" t="s">
        <v>45</v>
      </c>
      <c r="E1000" s="120">
        <v>76520</v>
      </c>
      <c r="F1000" s="120">
        <v>0</v>
      </c>
      <c r="G1000" s="120">
        <v>86720.01</v>
      </c>
      <c r="H1000" s="120" t="s">
        <v>45</v>
      </c>
    </row>
    <row r="1001" spans="1:8" ht="15">
      <c r="A1001" s="119" t="s">
        <v>1038</v>
      </c>
      <c r="B1001" s="119" t="s">
        <v>1039</v>
      </c>
      <c r="C1001" s="120">
        <v>10200.01</v>
      </c>
      <c r="D1001" s="120" t="s">
        <v>45</v>
      </c>
      <c r="E1001" s="120">
        <v>1700</v>
      </c>
      <c r="F1001" s="120">
        <v>0</v>
      </c>
      <c r="G1001" s="120">
        <v>11900.01</v>
      </c>
      <c r="H1001" s="120" t="s">
        <v>45</v>
      </c>
    </row>
    <row r="1002" spans="1:8" ht="15">
      <c r="A1002" s="119" t="s">
        <v>1040</v>
      </c>
      <c r="B1002" s="119" t="s">
        <v>1041</v>
      </c>
      <c r="C1002" s="120">
        <v>10200.01</v>
      </c>
      <c r="D1002" s="120" t="s">
        <v>45</v>
      </c>
      <c r="E1002" s="120">
        <v>1700</v>
      </c>
      <c r="F1002" s="120">
        <v>0</v>
      </c>
      <c r="G1002" s="120">
        <v>11900.01</v>
      </c>
      <c r="H1002" s="120" t="s">
        <v>45</v>
      </c>
    </row>
    <row r="1003" spans="1:8" ht="15">
      <c r="A1003" s="119" t="s">
        <v>1042</v>
      </c>
      <c r="B1003" s="119" t="s">
        <v>1043</v>
      </c>
      <c r="C1003" s="120">
        <v>0</v>
      </c>
      <c r="D1003" s="120" t="s">
        <v>45</v>
      </c>
      <c r="E1003" s="120">
        <v>0</v>
      </c>
      <c r="F1003" s="120">
        <v>0</v>
      </c>
      <c r="G1003" s="120">
        <v>0</v>
      </c>
      <c r="H1003" s="120" t="s">
        <v>45</v>
      </c>
    </row>
    <row r="1004" spans="1:8" ht="15">
      <c r="A1004" s="119" t="s">
        <v>1412</v>
      </c>
      <c r="B1004" s="119" t="s">
        <v>1413</v>
      </c>
      <c r="C1004" s="120">
        <v>0</v>
      </c>
      <c r="D1004" s="120" t="s">
        <v>45</v>
      </c>
      <c r="E1004" s="120">
        <v>74820</v>
      </c>
      <c r="F1004" s="120">
        <v>0</v>
      </c>
      <c r="G1004" s="120">
        <v>74820</v>
      </c>
      <c r="H1004" s="120" t="s">
        <v>45</v>
      </c>
    </row>
    <row r="1005" spans="1:8" ht="15">
      <c r="A1005" s="119" t="s">
        <v>1044</v>
      </c>
      <c r="B1005" s="119" t="s">
        <v>1045</v>
      </c>
      <c r="C1005" s="120">
        <v>0</v>
      </c>
      <c r="D1005" s="120" t="s">
        <v>45</v>
      </c>
      <c r="E1005" s="120">
        <v>0</v>
      </c>
      <c r="F1005" s="120">
        <v>0</v>
      </c>
      <c r="G1005" s="120">
        <v>0</v>
      </c>
      <c r="H1005" s="120" t="s">
        <v>45</v>
      </c>
    </row>
    <row r="1006" spans="1:8" ht="15">
      <c r="A1006" s="119" t="s">
        <v>1046</v>
      </c>
      <c r="B1006" s="119" t="s">
        <v>1045</v>
      </c>
      <c r="C1006" s="120">
        <v>0</v>
      </c>
      <c r="D1006" s="120" t="s">
        <v>45</v>
      </c>
      <c r="E1006" s="120">
        <v>0</v>
      </c>
      <c r="F1006" s="120">
        <v>0</v>
      </c>
      <c r="G1006" s="120">
        <v>0</v>
      </c>
      <c r="H1006" s="120" t="s">
        <v>45</v>
      </c>
    </row>
    <row r="1007" spans="1:8" ht="15">
      <c r="A1007" s="119" t="s">
        <v>1047</v>
      </c>
      <c r="B1007" s="119" t="s">
        <v>110</v>
      </c>
      <c r="C1007" s="120">
        <v>32498.49</v>
      </c>
      <c r="D1007" s="120" t="s">
        <v>45</v>
      </c>
      <c r="E1007" s="120">
        <v>1670.22</v>
      </c>
      <c r="F1007" s="120">
        <v>0</v>
      </c>
      <c r="G1007" s="120">
        <v>34168.71</v>
      </c>
      <c r="H1007" s="120" t="s">
        <v>45</v>
      </c>
    </row>
    <row r="1008" spans="1:8" ht="15">
      <c r="A1008" s="119" t="s">
        <v>1048</v>
      </c>
      <c r="B1008" s="119" t="s">
        <v>1049</v>
      </c>
      <c r="C1008" s="120">
        <v>0</v>
      </c>
      <c r="D1008" s="120" t="s">
        <v>45</v>
      </c>
      <c r="E1008" s="120">
        <v>0</v>
      </c>
      <c r="F1008" s="120">
        <v>0</v>
      </c>
      <c r="G1008" s="120">
        <v>0</v>
      </c>
      <c r="H1008" s="120" t="s">
        <v>45</v>
      </c>
    </row>
    <row r="1009" spans="1:8" ht="15">
      <c r="A1009" s="119" t="s">
        <v>1050</v>
      </c>
      <c r="B1009" s="119" t="s">
        <v>1049</v>
      </c>
      <c r="C1009" s="120">
        <v>0</v>
      </c>
      <c r="D1009" s="120" t="s">
        <v>45</v>
      </c>
      <c r="E1009" s="120">
        <v>0</v>
      </c>
      <c r="F1009" s="120">
        <v>0</v>
      </c>
      <c r="G1009" s="120">
        <v>0</v>
      </c>
      <c r="H1009" s="120" t="s">
        <v>45</v>
      </c>
    </row>
    <row r="1010" spans="1:8" ht="15">
      <c r="A1010" s="119" t="s">
        <v>2034</v>
      </c>
      <c r="B1010" s="119" t="s">
        <v>2035</v>
      </c>
      <c r="C1010" s="120">
        <v>0</v>
      </c>
      <c r="D1010" s="120" t="s">
        <v>45</v>
      </c>
      <c r="E1010" s="120">
        <v>0</v>
      </c>
      <c r="F1010" s="120">
        <v>0</v>
      </c>
      <c r="G1010" s="120">
        <v>0</v>
      </c>
      <c r="H1010" s="120" t="s">
        <v>45</v>
      </c>
    </row>
    <row r="1011" spans="1:8" ht="15">
      <c r="A1011" s="119" t="s">
        <v>2036</v>
      </c>
      <c r="B1011" s="119" t="s">
        <v>2035</v>
      </c>
      <c r="C1011" s="120">
        <v>0</v>
      </c>
      <c r="D1011" s="120" t="s">
        <v>45</v>
      </c>
      <c r="E1011" s="120">
        <v>0</v>
      </c>
      <c r="F1011" s="120">
        <v>0</v>
      </c>
      <c r="G1011" s="120">
        <v>0</v>
      </c>
      <c r="H1011" s="120" t="s">
        <v>45</v>
      </c>
    </row>
    <row r="1012" spans="1:8" ht="15">
      <c r="A1012" s="119" t="s">
        <v>1051</v>
      </c>
      <c r="B1012" s="119" t="s">
        <v>1052</v>
      </c>
      <c r="C1012" s="120">
        <v>0</v>
      </c>
      <c r="D1012" s="120" t="s">
        <v>45</v>
      </c>
      <c r="E1012" s="120">
        <v>0</v>
      </c>
      <c r="F1012" s="120">
        <v>0</v>
      </c>
      <c r="G1012" s="120">
        <v>0</v>
      </c>
      <c r="H1012" s="120" t="s">
        <v>45</v>
      </c>
    </row>
    <row r="1013" spans="1:8" ht="15">
      <c r="A1013" s="119" t="s">
        <v>1053</v>
      </c>
      <c r="B1013" s="119" t="s">
        <v>1054</v>
      </c>
      <c r="C1013" s="120">
        <v>0</v>
      </c>
      <c r="D1013" s="120" t="s">
        <v>45</v>
      </c>
      <c r="E1013" s="120">
        <v>0</v>
      </c>
      <c r="F1013" s="120">
        <v>0</v>
      </c>
      <c r="G1013" s="120">
        <v>0</v>
      </c>
      <c r="H1013" s="120" t="s">
        <v>45</v>
      </c>
    </row>
    <row r="1014" spans="1:8" ht="15">
      <c r="A1014" s="119" t="s">
        <v>1055</v>
      </c>
      <c r="B1014" s="119" t="s">
        <v>1056</v>
      </c>
      <c r="C1014" s="120">
        <v>0</v>
      </c>
      <c r="D1014" s="120" t="s">
        <v>45</v>
      </c>
      <c r="E1014" s="120">
        <v>0</v>
      </c>
      <c r="F1014" s="120">
        <v>0</v>
      </c>
      <c r="G1014" s="120">
        <v>0</v>
      </c>
      <c r="H1014" s="120" t="s">
        <v>45</v>
      </c>
    </row>
    <row r="1015" spans="1:8" ht="15">
      <c r="A1015" s="119" t="s">
        <v>1057</v>
      </c>
      <c r="B1015" s="119" t="s">
        <v>1058</v>
      </c>
      <c r="C1015" s="120">
        <v>0</v>
      </c>
      <c r="D1015" s="120" t="s">
        <v>45</v>
      </c>
      <c r="E1015" s="120">
        <v>0</v>
      </c>
      <c r="F1015" s="120">
        <v>0</v>
      </c>
      <c r="G1015" s="120">
        <v>0</v>
      </c>
      <c r="H1015" s="120" t="s">
        <v>45</v>
      </c>
    </row>
    <row r="1016" spans="1:8" ht="15">
      <c r="A1016" s="119" t="s">
        <v>1059</v>
      </c>
      <c r="B1016" s="119" t="s">
        <v>1060</v>
      </c>
      <c r="C1016" s="120">
        <v>11044.49</v>
      </c>
      <c r="D1016" s="120" t="s">
        <v>45</v>
      </c>
      <c r="E1016" s="120">
        <v>1670.22</v>
      </c>
      <c r="F1016" s="120">
        <v>0</v>
      </c>
      <c r="G1016" s="120">
        <v>12714.71</v>
      </c>
      <c r="H1016" s="120" t="s">
        <v>45</v>
      </c>
    </row>
    <row r="1017" spans="1:8" ht="15">
      <c r="A1017" s="119" t="s">
        <v>1061</v>
      </c>
      <c r="B1017" s="119" t="s">
        <v>1062</v>
      </c>
      <c r="C1017" s="120">
        <v>9926.49</v>
      </c>
      <c r="D1017" s="120" t="s">
        <v>45</v>
      </c>
      <c r="E1017" s="120">
        <v>1670.22</v>
      </c>
      <c r="F1017" s="120">
        <v>0</v>
      </c>
      <c r="G1017" s="120">
        <v>11596.71</v>
      </c>
      <c r="H1017" s="120" t="s">
        <v>45</v>
      </c>
    </row>
    <row r="1018" spans="1:8" ht="15">
      <c r="A1018" s="119" t="s">
        <v>1063</v>
      </c>
      <c r="B1018" s="119" t="s">
        <v>1064</v>
      </c>
      <c r="C1018" s="120">
        <v>1118</v>
      </c>
      <c r="D1018" s="120" t="s">
        <v>45</v>
      </c>
      <c r="E1018" s="120">
        <v>0</v>
      </c>
      <c r="F1018" s="120">
        <v>0</v>
      </c>
      <c r="G1018" s="120">
        <v>1118</v>
      </c>
      <c r="H1018" s="120" t="s">
        <v>45</v>
      </c>
    </row>
    <row r="1019" spans="1:8" ht="15">
      <c r="A1019" s="119" t="s">
        <v>1065</v>
      </c>
      <c r="B1019" s="119" t="s">
        <v>1066</v>
      </c>
      <c r="C1019" s="120">
        <v>21454</v>
      </c>
      <c r="D1019" s="120" t="s">
        <v>45</v>
      </c>
      <c r="E1019" s="120">
        <v>0</v>
      </c>
      <c r="F1019" s="120">
        <v>0</v>
      </c>
      <c r="G1019" s="120">
        <v>21454</v>
      </c>
      <c r="H1019" s="120" t="s">
        <v>45</v>
      </c>
    </row>
    <row r="1020" spans="1:8" ht="15">
      <c r="A1020" s="119" t="s">
        <v>1067</v>
      </c>
      <c r="B1020" s="119" t="s">
        <v>1068</v>
      </c>
      <c r="C1020" s="120">
        <v>17974</v>
      </c>
      <c r="D1020" s="120" t="s">
        <v>45</v>
      </c>
      <c r="E1020" s="120">
        <v>0</v>
      </c>
      <c r="F1020" s="120">
        <v>0</v>
      </c>
      <c r="G1020" s="120">
        <v>17974</v>
      </c>
      <c r="H1020" s="120" t="s">
        <v>45</v>
      </c>
    </row>
    <row r="1021" spans="1:8" ht="15">
      <c r="A1021" s="119" t="s">
        <v>1069</v>
      </c>
      <c r="B1021" s="119" t="s">
        <v>1070</v>
      </c>
      <c r="C1021" s="120">
        <v>0</v>
      </c>
      <c r="D1021" s="120" t="s">
        <v>45</v>
      </c>
      <c r="E1021" s="120">
        <v>0</v>
      </c>
      <c r="F1021" s="120">
        <v>0</v>
      </c>
      <c r="G1021" s="120">
        <v>0</v>
      </c>
      <c r="H1021" s="120" t="s">
        <v>45</v>
      </c>
    </row>
    <row r="1022" spans="1:8" ht="15">
      <c r="A1022" s="119" t="s">
        <v>1285</v>
      </c>
      <c r="B1022" s="119" t="s">
        <v>1286</v>
      </c>
      <c r="C1022" s="120">
        <v>3480</v>
      </c>
      <c r="D1022" s="120" t="s">
        <v>45</v>
      </c>
      <c r="E1022" s="120">
        <v>0</v>
      </c>
      <c r="F1022" s="120">
        <v>0</v>
      </c>
      <c r="G1022" s="120">
        <v>3480</v>
      </c>
      <c r="H1022" s="120" t="s">
        <v>45</v>
      </c>
    </row>
    <row r="1023" spans="1:8" ht="15">
      <c r="A1023" s="119" t="s">
        <v>1474</v>
      </c>
      <c r="B1023" s="119" t="s">
        <v>1475</v>
      </c>
      <c r="C1023" s="120">
        <v>0</v>
      </c>
      <c r="D1023" s="120" t="s">
        <v>45</v>
      </c>
      <c r="E1023" s="120">
        <v>0</v>
      </c>
      <c r="F1023" s="120">
        <v>0</v>
      </c>
      <c r="G1023" s="120">
        <v>0</v>
      </c>
      <c r="H1023" s="120" t="s">
        <v>45</v>
      </c>
    </row>
    <row r="1024" spans="1:8" ht="15">
      <c r="A1024" s="119" t="s">
        <v>1920</v>
      </c>
      <c r="B1024" s="119" t="s">
        <v>863</v>
      </c>
      <c r="C1024" s="120">
        <v>0</v>
      </c>
      <c r="D1024" s="120" t="s">
        <v>45</v>
      </c>
      <c r="E1024" s="120">
        <v>0</v>
      </c>
      <c r="F1024" s="120">
        <v>0</v>
      </c>
      <c r="G1024" s="120">
        <v>0</v>
      </c>
      <c r="H1024" s="120" t="s">
        <v>45</v>
      </c>
    </row>
    <row r="1025" spans="1:8" ht="15">
      <c r="A1025" s="119" t="s">
        <v>1071</v>
      </c>
      <c r="B1025" s="119" t="s">
        <v>1072</v>
      </c>
      <c r="C1025" s="120">
        <v>251440.21</v>
      </c>
      <c r="D1025" s="120" t="s">
        <v>45</v>
      </c>
      <c r="E1025" s="120">
        <v>91320.68</v>
      </c>
      <c r="F1025" s="120">
        <v>0</v>
      </c>
      <c r="G1025" s="120">
        <v>342760.89</v>
      </c>
      <c r="H1025" s="120" t="s">
        <v>45</v>
      </c>
    </row>
    <row r="1026" spans="1:8" ht="15">
      <c r="A1026" s="119" t="s">
        <v>1073</v>
      </c>
      <c r="B1026" s="119" t="s">
        <v>1074</v>
      </c>
      <c r="C1026" s="120">
        <v>8735.64</v>
      </c>
      <c r="D1026" s="120" t="s">
        <v>45</v>
      </c>
      <c r="E1026" s="120">
        <v>916.4</v>
      </c>
      <c r="F1026" s="120">
        <v>0</v>
      </c>
      <c r="G1026" s="120">
        <v>9652.04</v>
      </c>
      <c r="H1026" s="120" t="s">
        <v>45</v>
      </c>
    </row>
    <row r="1027" spans="1:8" ht="15">
      <c r="A1027" s="119" t="s">
        <v>1075</v>
      </c>
      <c r="B1027" s="119" t="s">
        <v>1076</v>
      </c>
      <c r="C1027" s="120">
        <v>125.28</v>
      </c>
      <c r="D1027" s="120" t="s">
        <v>45</v>
      </c>
      <c r="E1027" s="120">
        <v>0</v>
      </c>
      <c r="F1027" s="120">
        <v>0</v>
      </c>
      <c r="G1027" s="120">
        <v>125.28</v>
      </c>
      <c r="H1027" s="120" t="s">
        <v>45</v>
      </c>
    </row>
    <row r="1028" spans="1:8" ht="15">
      <c r="A1028" s="119" t="s">
        <v>1077</v>
      </c>
      <c r="B1028" s="119" t="s">
        <v>1078</v>
      </c>
      <c r="C1028" s="120">
        <v>6580.36</v>
      </c>
      <c r="D1028" s="120" t="s">
        <v>45</v>
      </c>
      <c r="E1028" s="120">
        <v>916.4</v>
      </c>
      <c r="F1028" s="120">
        <v>0</v>
      </c>
      <c r="G1028" s="120">
        <v>7496.76</v>
      </c>
      <c r="H1028" s="120" t="s">
        <v>45</v>
      </c>
    </row>
    <row r="1029" spans="1:8" ht="15">
      <c r="A1029" s="119" t="s">
        <v>1079</v>
      </c>
      <c r="B1029" s="119" t="s">
        <v>1080</v>
      </c>
      <c r="C1029" s="120">
        <v>2030</v>
      </c>
      <c r="D1029" s="120" t="s">
        <v>45</v>
      </c>
      <c r="E1029" s="120">
        <v>0</v>
      </c>
      <c r="F1029" s="120">
        <v>0</v>
      </c>
      <c r="G1029" s="120">
        <v>2030</v>
      </c>
      <c r="H1029" s="120" t="s">
        <v>45</v>
      </c>
    </row>
    <row r="1030" spans="1:8" ht="15">
      <c r="A1030" s="119" t="s">
        <v>1081</v>
      </c>
      <c r="B1030" s="119" t="s">
        <v>1082</v>
      </c>
      <c r="C1030" s="120">
        <v>0</v>
      </c>
      <c r="D1030" s="120" t="s">
        <v>45</v>
      </c>
      <c r="E1030" s="120">
        <v>0</v>
      </c>
      <c r="F1030" s="120">
        <v>0</v>
      </c>
      <c r="G1030" s="120">
        <v>0</v>
      </c>
      <c r="H1030" s="120" t="s">
        <v>45</v>
      </c>
    </row>
    <row r="1031" spans="1:8" ht="15">
      <c r="A1031" s="119" t="s">
        <v>1083</v>
      </c>
      <c r="B1031" s="119" t="s">
        <v>1084</v>
      </c>
      <c r="C1031" s="120">
        <v>22999.32</v>
      </c>
      <c r="D1031" s="120" t="s">
        <v>45</v>
      </c>
      <c r="E1031" s="120">
        <v>3654</v>
      </c>
      <c r="F1031" s="120">
        <v>0</v>
      </c>
      <c r="G1031" s="120">
        <v>26653.32</v>
      </c>
      <c r="H1031" s="120" t="s">
        <v>45</v>
      </c>
    </row>
    <row r="1032" spans="1:8" ht="15">
      <c r="A1032" s="119" t="s">
        <v>1085</v>
      </c>
      <c r="B1032" s="119" t="s">
        <v>1086</v>
      </c>
      <c r="C1032" s="120">
        <v>22999.32</v>
      </c>
      <c r="D1032" s="120" t="s">
        <v>45</v>
      </c>
      <c r="E1032" s="120">
        <v>3654</v>
      </c>
      <c r="F1032" s="120">
        <v>0</v>
      </c>
      <c r="G1032" s="120">
        <v>26653.32</v>
      </c>
      <c r="H1032" s="120" t="s">
        <v>45</v>
      </c>
    </row>
    <row r="1033" spans="1:8" ht="15">
      <c r="A1033" s="119" t="s">
        <v>1087</v>
      </c>
      <c r="B1033" s="119" t="s">
        <v>1088</v>
      </c>
      <c r="C1033" s="120">
        <v>71814.78</v>
      </c>
      <c r="D1033" s="120" t="s">
        <v>45</v>
      </c>
      <c r="E1033" s="120">
        <v>3984.24</v>
      </c>
      <c r="F1033" s="120">
        <v>0</v>
      </c>
      <c r="G1033" s="120">
        <v>75799.02</v>
      </c>
      <c r="H1033" s="120" t="s">
        <v>45</v>
      </c>
    </row>
    <row r="1034" spans="1:8" ht="15">
      <c r="A1034" s="119" t="s">
        <v>1089</v>
      </c>
      <c r="B1034" s="119" t="s">
        <v>1090</v>
      </c>
      <c r="C1034" s="120">
        <v>22155.8</v>
      </c>
      <c r="D1034" s="120" t="s">
        <v>45</v>
      </c>
      <c r="E1034" s="120">
        <v>3874.24</v>
      </c>
      <c r="F1034" s="120">
        <v>0</v>
      </c>
      <c r="G1034" s="120">
        <v>26030.04</v>
      </c>
      <c r="H1034" s="120" t="s">
        <v>45</v>
      </c>
    </row>
    <row r="1035" spans="1:8" ht="15">
      <c r="A1035" s="119" t="s">
        <v>1091</v>
      </c>
      <c r="B1035" s="119" t="s">
        <v>1092</v>
      </c>
      <c r="C1035" s="120">
        <v>13322.2</v>
      </c>
      <c r="D1035" s="120" t="s">
        <v>45</v>
      </c>
      <c r="E1035" s="120">
        <v>110</v>
      </c>
      <c r="F1035" s="120">
        <v>0</v>
      </c>
      <c r="G1035" s="120">
        <v>13432.2</v>
      </c>
      <c r="H1035" s="120" t="s">
        <v>45</v>
      </c>
    </row>
    <row r="1036" spans="1:8" ht="15">
      <c r="A1036" s="119" t="s">
        <v>1093</v>
      </c>
      <c r="B1036" s="119" t="s">
        <v>1094</v>
      </c>
      <c r="C1036" s="120">
        <v>15943.1</v>
      </c>
      <c r="D1036" s="120" t="s">
        <v>45</v>
      </c>
      <c r="E1036" s="120">
        <v>0</v>
      </c>
      <c r="F1036" s="120">
        <v>0</v>
      </c>
      <c r="G1036" s="120">
        <v>15943.1</v>
      </c>
      <c r="H1036" s="120" t="s">
        <v>45</v>
      </c>
    </row>
    <row r="1037" spans="1:8" ht="15">
      <c r="A1037" s="119" t="s">
        <v>1095</v>
      </c>
      <c r="B1037" s="119" t="s">
        <v>1096</v>
      </c>
      <c r="C1037" s="120">
        <v>20393.68</v>
      </c>
      <c r="D1037" s="120" t="s">
        <v>45</v>
      </c>
      <c r="E1037" s="120">
        <v>0</v>
      </c>
      <c r="F1037" s="120">
        <v>0</v>
      </c>
      <c r="G1037" s="120">
        <v>20393.68</v>
      </c>
      <c r="H1037" s="120" t="s">
        <v>45</v>
      </c>
    </row>
    <row r="1038" spans="1:8" ht="15">
      <c r="A1038" s="119" t="s">
        <v>1097</v>
      </c>
      <c r="B1038" s="119" t="s">
        <v>1098</v>
      </c>
      <c r="C1038" s="120">
        <v>145358.3</v>
      </c>
      <c r="D1038" s="120" t="s">
        <v>45</v>
      </c>
      <c r="E1038" s="120">
        <v>82766.04</v>
      </c>
      <c r="F1038" s="120">
        <v>0</v>
      </c>
      <c r="G1038" s="120">
        <v>228124.34</v>
      </c>
      <c r="H1038" s="120" t="s">
        <v>45</v>
      </c>
    </row>
    <row r="1039" spans="1:8" ht="15">
      <c r="A1039" s="119" t="s">
        <v>1099</v>
      </c>
      <c r="B1039" s="119" t="s">
        <v>1100</v>
      </c>
      <c r="C1039" s="120">
        <v>145358.3</v>
      </c>
      <c r="D1039" s="120" t="s">
        <v>45</v>
      </c>
      <c r="E1039" s="120">
        <v>82766.04</v>
      </c>
      <c r="F1039" s="120">
        <v>0</v>
      </c>
      <c r="G1039" s="120">
        <v>228124.34</v>
      </c>
      <c r="H1039" s="120" t="s">
        <v>45</v>
      </c>
    </row>
    <row r="1040" spans="1:8" ht="15">
      <c r="A1040" s="119" t="s">
        <v>1101</v>
      </c>
      <c r="B1040" s="119" t="s">
        <v>1102</v>
      </c>
      <c r="C1040" s="120">
        <v>0</v>
      </c>
      <c r="D1040" s="120" t="s">
        <v>45</v>
      </c>
      <c r="E1040" s="120">
        <v>0</v>
      </c>
      <c r="F1040" s="120">
        <v>0</v>
      </c>
      <c r="G1040" s="120">
        <v>0</v>
      </c>
      <c r="H1040" s="120" t="s">
        <v>45</v>
      </c>
    </row>
    <row r="1041" spans="1:8" ht="15">
      <c r="A1041" s="119" t="s">
        <v>1103</v>
      </c>
      <c r="B1041" s="119" t="s">
        <v>959</v>
      </c>
      <c r="C1041" s="120">
        <v>0</v>
      </c>
      <c r="D1041" s="120" t="s">
        <v>45</v>
      </c>
      <c r="E1041" s="120">
        <v>0</v>
      </c>
      <c r="F1041" s="120">
        <v>0</v>
      </c>
      <c r="G1041" s="120">
        <v>0</v>
      </c>
      <c r="H1041" s="120" t="s">
        <v>45</v>
      </c>
    </row>
    <row r="1042" spans="1:8" ht="15">
      <c r="A1042" s="119" t="s">
        <v>1104</v>
      </c>
      <c r="B1042" s="119" t="s">
        <v>1105</v>
      </c>
      <c r="C1042" s="120">
        <v>0</v>
      </c>
      <c r="D1042" s="120" t="s">
        <v>45</v>
      </c>
      <c r="E1042" s="120">
        <v>0</v>
      </c>
      <c r="F1042" s="120">
        <v>0</v>
      </c>
      <c r="G1042" s="120">
        <v>0</v>
      </c>
      <c r="H1042" s="120" t="s">
        <v>45</v>
      </c>
    </row>
    <row r="1043" spans="1:8" ht="15">
      <c r="A1043" s="119" t="s">
        <v>1106</v>
      </c>
      <c r="B1043" s="119" t="s">
        <v>1107</v>
      </c>
      <c r="C1043" s="120">
        <v>0</v>
      </c>
      <c r="D1043" s="120" t="s">
        <v>45</v>
      </c>
      <c r="E1043" s="120">
        <v>0</v>
      </c>
      <c r="F1043" s="120">
        <v>0</v>
      </c>
      <c r="G1043" s="120">
        <v>0</v>
      </c>
      <c r="H1043" s="120" t="s">
        <v>45</v>
      </c>
    </row>
    <row r="1044" spans="1:8" ht="15">
      <c r="A1044" s="119" t="s">
        <v>1530</v>
      </c>
      <c r="B1044" s="119" t="s">
        <v>1531</v>
      </c>
      <c r="C1044" s="120">
        <v>0</v>
      </c>
      <c r="D1044" s="120" t="s">
        <v>45</v>
      </c>
      <c r="E1044" s="120">
        <v>0</v>
      </c>
      <c r="F1044" s="120">
        <v>0</v>
      </c>
      <c r="G1044" s="120">
        <v>0</v>
      </c>
      <c r="H1044" s="120" t="s">
        <v>45</v>
      </c>
    </row>
    <row r="1045" spans="1:8" ht="15">
      <c r="A1045" s="119" t="s">
        <v>1108</v>
      </c>
      <c r="B1045" s="119" t="s">
        <v>1109</v>
      </c>
      <c r="C1045" s="120">
        <v>580</v>
      </c>
      <c r="D1045" s="120" t="s">
        <v>45</v>
      </c>
      <c r="E1045" s="120">
        <v>0</v>
      </c>
      <c r="F1045" s="120">
        <v>0</v>
      </c>
      <c r="G1045" s="120">
        <v>580</v>
      </c>
      <c r="H1045" s="120" t="s">
        <v>45</v>
      </c>
    </row>
    <row r="1046" spans="1:8" ht="15">
      <c r="A1046" s="119" t="s">
        <v>1110</v>
      </c>
      <c r="B1046" s="119" t="s">
        <v>1111</v>
      </c>
      <c r="C1046" s="120">
        <v>0</v>
      </c>
      <c r="D1046" s="120" t="s">
        <v>45</v>
      </c>
      <c r="E1046" s="120">
        <v>0</v>
      </c>
      <c r="F1046" s="120">
        <v>0</v>
      </c>
      <c r="G1046" s="120">
        <v>0</v>
      </c>
      <c r="H1046" s="120" t="s">
        <v>45</v>
      </c>
    </row>
    <row r="1047" spans="1:8" ht="15">
      <c r="A1047" s="119" t="s">
        <v>1112</v>
      </c>
      <c r="B1047" s="119" t="s">
        <v>1113</v>
      </c>
      <c r="C1047" s="120">
        <v>580</v>
      </c>
      <c r="D1047" s="120" t="s">
        <v>45</v>
      </c>
      <c r="E1047" s="120">
        <v>0</v>
      </c>
      <c r="F1047" s="120">
        <v>0</v>
      </c>
      <c r="G1047" s="120">
        <v>580</v>
      </c>
      <c r="H1047" s="120" t="s">
        <v>45</v>
      </c>
    </row>
    <row r="1048" spans="1:8" ht="15">
      <c r="A1048" s="119" t="s">
        <v>1114</v>
      </c>
      <c r="B1048" s="119" t="s">
        <v>1115</v>
      </c>
      <c r="C1048" s="120">
        <v>0</v>
      </c>
      <c r="D1048" s="120" t="s">
        <v>45</v>
      </c>
      <c r="E1048" s="120">
        <v>0</v>
      </c>
      <c r="F1048" s="120">
        <v>0</v>
      </c>
      <c r="G1048" s="120">
        <v>0</v>
      </c>
      <c r="H1048" s="120" t="s">
        <v>45</v>
      </c>
    </row>
    <row r="1049" spans="1:8" ht="15">
      <c r="A1049" s="119" t="s">
        <v>1287</v>
      </c>
      <c r="B1049" s="119" t="s">
        <v>1288</v>
      </c>
      <c r="C1049" s="120">
        <v>0</v>
      </c>
      <c r="D1049" s="120" t="s">
        <v>45</v>
      </c>
      <c r="E1049" s="120">
        <v>0</v>
      </c>
      <c r="F1049" s="120">
        <v>0</v>
      </c>
      <c r="G1049" s="120">
        <v>0</v>
      </c>
      <c r="H1049" s="120" t="s">
        <v>45</v>
      </c>
    </row>
    <row r="1050" spans="1:8" ht="15">
      <c r="A1050" s="119" t="s">
        <v>1484</v>
      </c>
      <c r="B1050" s="119" t="s">
        <v>1482</v>
      </c>
      <c r="C1050" s="120">
        <v>0</v>
      </c>
      <c r="D1050" s="120" t="s">
        <v>45</v>
      </c>
      <c r="E1050" s="120">
        <v>0</v>
      </c>
      <c r="F1050" s="120">
        <v>0</v>
      </c>
      <c r="G1050" s="120">
        <v>0</v>
      </c>
      <c r="H1050" s="120" t="s">
        <v>45</v>
      </c>
    </row>
    <row r="1051" spans="1:8" ht="15">
      <c r="A1051" s="119" t="s">
        <v>1485</v>
      </c>
      <c r="B1051" s="119" t="s">
        <v>1483</v>
      </c>
      <c r="C1051" s="120">
        <v>0</v>
      </c>
      <c r="D1051" s="120" t="s">
        <v>45</v>
      </c>
      <c r="E1051" s="120">
        <v>0</v>
      </c>
      <c r="F1051" s="120">
        <v>0</v>
      </c>
      <c r="G1051" s="120">
        <v>0</v>
      </c>
      <c r="H1051" s="120" t="s">
        <v>45</v>
      </c>
    </row>
    <row r="1052" spans="1:8" ht="15">
      <c r="A1052" s="119" t="s">
        <v>2003</v>
      </c>
      <c r="B1052" s="119" t="s">
        <v>2004</v>
      </c>
      <c r="C1052" s="120">
        <v>0</v>
      </c>
      <c r="D1052" s="120" t="s">
        <v>45</v>
      </c>
      <c r="E1052" s="120">
        <v>0</v>
      </c>
      <c r="F1052" s="120">
        <v>0</v>
      </c>
      <c r="G1052" s="120">
        <v>0</v>
      </c>
      <c r="H1052" s="120" t="s">
        <v>45</v>
      </c>
    </row>
    <row r="1053" spans="1:8" ht="15">
      <c r="A1053" s="119" t="s">
        <v>1116</v>
      </c>
      <c r="B1053" s="119" t="s">
        <v>1117</v>
      </c>
      <c r="C1053" s="120">
        <v>1952.17</v>
      </c>
      <c r="D1053" s="120" t="s">
        <v>45</v>
      </c>
      <c r="E1053" s="120">
        <v>0</v>
      </c>
      <c r="F1053" s="120">
        <v>0</v>
      </c>
      <c r="G1053" s="120">
        <v>1952.17</v>
      </c>
      <c r="H1053" s="120" t="s">
        <v>45</v>
      </c>
    </row>
    <row r="1054" spans="1:8" ht="15">
      <c r="A1054" s="119" t="s">
        <v>1118</v>
      </c>
      <c r="B1054" s="119" t="s">
        <v>1119</v>
      </c>
      <c r="C1054" s="120">
        <v>0</v>
      </c>
      <c r="D1054" s="120" t="s">
        <v>45</v>
      </c>
      <c r="E1054" s="120">
        <v>0</v>
      </c>
      <c r="F1054" s="120">
        <v>0</v>
      </c>
      <c r="G1054" s="120">
        <v>0</v>
      </c>
      <c r="H1054" s="120" t="s">
        <v>45</v>
      </c>
    </row>
    <row r="1055" spans="1:8" ht="15">
      <c r="A1055" s="119" t="s">
        <v>1120</v>
      </c>
      <c r="B1055" s="119" t="s">
        <v>1121</v>
      </c>
      <c r="C1055" s="120">
        <v>1952.17</v>
      </c>
      <c r="D1055" s="120" t="s">
        <v>45</v>
      </c>
      <c r="E1055" s="120">
        <v>0</v>
      </c>
      <c r="F1055" s="120">
        <v>0</v>
      </c>
      <c r="G1055" s="120">
        <v>1952.17</v>
      </c>
      <c r="H1055" s="120" t="s">
        <v>45</v>
      </c>
    </row>
    <row r="1056" spans="1:8" ht="15">
      <c r="A1056" s="119" t="s">
        <v>1122</v>
      </c>
      <c r="B1056" s="119" t="s">
        <v>88</v>
      </c>
      <c r="C1056" s="120">
        <v>23896</v>
      </c>
      <c r="D1056" s="120" t="s">
        <v>45</v>
      </c>
      <c r="E1056" s="120">
        <v>0</v>
      </c>
      <c r="F1056" s="120">
        <v>0</v>
      </c>
      <c r="G1056" s="120">
        <v>23896</v>
      </c>
      <c r="H1056" s="120" t="s">
        <v>45</v>
      </c>
    </row>
    <row r="1057" spans="1:8" ht="15">
      <c r="A1057" s="119" t="s">
        <v>1123</v>
      </c>
      <c r="B1057" s="119" t="s">
        <v>1124</v>
      </c>
      <c r="C1057" s="120">
        <v>23896</v>
      </c>
      <c r="D1057" s="120" t="s">
        <v>45</v>
      </c>
      <c r="E1057" s="120">
        <v>0</v>
      </c>
      <c r="F1057" s="120">
        <v>0</v>
      </c>
      <c r="G1057" s="120">
        <v>23896</v>
      </c>
      <c r="H1057" s="120" t="s">
        <v>45</v>
      </c>
    </row>
    <row r="1058" spans="1:8" ht="15">
      <c r="A1058" s="119" t="s">
        <v>1125</v>
      </c>
      <c r="B1058" s="119" t="s">
        <v>1126</v>
      </c>
      <c r="C1058" s="120">
        <v>3016</v>
      </c>
      <c r="D1058" s="120" t="s">
        <v>45</v>
      </c>
      <c r="E1058" s="120">
        <v>0</v>
      </c>
      <c r="F1058" s="120">
        <v>0</v>
      </c>
      <c r="G1058" s="120">
        <v>3016</v>
      </c>
      <c r="H1058" s="120" t="s">
        <v>45</v>
      </c>
    </row>
    <row r="1059" spans="1:8" ht="15">
      <c r="A1059" s="119" t="s">
        <v>1127</v>
      </c>
      <c r="B1059" s="119" t="s">
        <v>1128</v>
      </c>
      <c r="C1059" s="120">
        <v>0</v>
      </c>
      <c r="D1059" s="120" t="s">
        <v>45</v>
      </c>
      <c r="E1059" s="120">
        <v>0</v>
      </c>
      <c r="F1059" s="120">
        <v>0</v>
      </c>
      <c r="G1059" s="120">
        <v>0</v>
      </c>
      <c r="H1059" s="120" t="s">
        <v>45</v>
      </c>
    </row>
    <row r="1060" spans="1:8" ht="15">
      <c r="A1060" s="119" t="s">
        <v>1129</v>
      </c>
      <c r="B1060" s="119" t="s">
        <v>1130</v>
      </c>
      <c r="C1060" s="120">
        <v>0</v>
      </c>
      <c r="D1060" s="120" t="s">
        <v>45</v>
      </c>
      <c r="E1060" s="120">
        <v>0</v>
      </c>
      <c r="F1060" s="120">
        <v>0</v>
      </c>
      <c r="G1060" s="120">
        <v>0</v>
      </c>
      <c r="H1060" s="120" t="s">
        <v>45</v>
      </c>
    </row>
    <row r="1061" spans="1:8" ht="15">
      <c r="A1061" s="119" t="s">
        <v>1131</v>
      </c>
      <c r="B1061" s="119" t="s">
        <v>1132</v>
      </c>
      <c r="C1061" s="120">
        <v>0</v>
      </c>
      <c r="D1061" s="120" t="s">
        <v>45</v>
      </c>
      <c r="E1061" s="120">
        <v>0</v>
      </c>
      <c r="F1061" s="120">
        <v>0</v>
      </c>
      <c r="G1061" s="120">
        <v>0</v>
      </c>
      <c r="H1061" s="120" t="s">
        <v>45</v>
      </c>
    </row>
    <row r="1062" spans="1:8" ht="15">
      <c r="A1062" s="119" t="s">
        <v>1255</v>
      </c>
      <c r="B1062" s="119" t="s">
        <v>1256</v>
      </c>
      <c r="C1062" s="120">
        <v>0</v>
      </c>
      <c r="D1062" s="120" t="s">
        <v>45</v>
      </c>
      <c r="E1062" s="120">
        <v>0</v>
      </c>
      <c r="F1062" s="120">
        <v>0</v>
      </c>
      <c r="G1062" s="120">
        <v>0</v>
      </c>
      <c r="H1062" s="120" t="s">
        <v>45</v>
      </c>
    </row>
    <row r="1063" spans="1:8" ht="15">
      <c r="A1063" s="119" t="s">
        <v>1289</v>
      </c>
      <c r="B1063" s="119" t="s">
        <v>1290</v>
      </c>
      <c r="C1063" s="120">
        <v>13920</v>
      </c>
      <c r="D1063" s="120" t="s">
        <v>45</v>
      </c>
      <c r="E1063" s="120">
        <v>0</v>
      </c>
      <c r="F1063" s="120">
        <v>0</v>
      </c>
      <c r="G1063" s="120">
        <v>13920</v>
      </c>
      <c r="H1063" s="120" t="s">
        <v>45</v>
      </c>
    </row>
    <row r="1064" spans="1:8" ht="15">
      <c r="A1064" s="119" t="s">
        <v>1291</v>
      </c>
      <c r="B1064" s="119" t="s">
        <v>1292</v>
      </c>
      <c r="C1064" s="120">
        <v>0</v>
      </c>
      <c r="D1064" s="120" t="s">
        <v>45</v>
      </c>
      <c r="E1064" s="120">
        <v>0</v>
      </c>
      <c r="F1064" s="120">
        <v>0</v>
      </c>
      <c r="G1064" s="120">
        <v>0</v>
      </c>
      <c r="H1064" s="120" t="s">
        <v>45</v>
      </c>
    </row>
    <row r="1065" spans="1:8" ht="15">
      <c r="A1065" s="119" t="s">
        <v>1476</v>
      </c>
      <c r="B1065" s="119" t="s">
        <v>1477</v>
      </c>
      <c r="C1065" s="120">
        <v>6960</v>
      </c>
      <c r="D1065" s="120" t="s">
        <v>45</v>
      </c>
      <c r="E1065" s="120">
        <v>0</v>
      </c>
      <c r="F1065" s="120">
        <v>0</v>
      </c>
      <c r="G1065" s="120">
        <v>6960</v>
      </c>
      <c r="H1065" s="120" t="s">
        <v>45</v>
      </c>
    </row>
    <row r="1066" spans="1:8" ht="15">
      <c r="A1066" s="119" t="s">
        <v>1133</v>
      </c>
      <c r="B1066" s="119" t="s">
        <v>1134</v>
      </c>
      <c r="C1066" s="120">
        <v>0</v>
      </c>
      <c r="D1066" s="120" t="s">
        <v>45</v>
      </c>
      <c r="E1066" s="120">
        <v>0</v>
      </c>
      <c r="F1066" s="120">
        <v>0</v>
      </c>
      <c r="G1066" s="120">
        <v>0</v>
      </c>
      <c r="H1066" s="120" t="s">
        <v>45</v>
      </c>
    </row>
    <row r="1067" spans="1:8" ht="15">
      <c r="A1067" s="119" t="s">
        <v>1135</v>
      </c>
      <c r="B1067" s="119" t="s">
        <v>1136</v>
      </c>
      <c r="C1067" s="120">
        <v>0</v>
      </c>
      <c r="D1067" s="120" t="s">
        <v>45</v>
      </c>
      <c r="E1067" s="120">
        <v>0</v>
      </c>
      <c r="F1067" s="120">
        <v>0</v>
      </c>
      <c r="G1067" s="120">
        <v>0</v>
      </c>
      <c r="H1067" s="120" t="s">
        <v>45</v>
      </c>
    </row>
    <row r="1068" spans="1:8" ht="15">
      <c r="A1068" s="119" t="s">
        <v>1137</v>
      </c>
      <c r="B1068" s="119" t="s">
        <v>1138</v>
      </c>
      <c r="C1068" s="120">
        <v>0</v>
      </c>
      <c r="D1068" s="120" t="s">
        <v>45</v>
      </c>
      <c r="E1068" s="120">
        <v>0</v>
      </c>
      <c r="F1068" s="120">
        <v>0</v>
      </c>
      <c r="G1068" s="120">
        <v>0</v>
      </c>
      <c r="H1068" s="120" t="s">
        <v>45</v>
      </c>
    </row>
    <row r="1069" spans="1:8" ht="15">
      <c r="A1069" s="119" t="s">
        <v>1139</v>
      </c>
      <c r="B1069" s="119" t="s">
        <v>857</v>
      </c>
      <c r="C1069" s="120">
        <v>0</v>
      </c>
      <c r="D1069" s="120" t="s">
        <v>45</v>
      </c>
      <c r="E1069" s="120">
        <v>0</v>
      </c>
      <c r="F1069" s="120">
        <v>0</v>
      </c>
      <c r="G1069" s="120">
        <v>0</v>
      </c>
      <c r="H1069" s="120" t="s">
        <v>45</v>
      </c>
    </row>
    <row r="1070" spans="1:8" ht="15">
      <c r="A1070" s="119" t="s">
        <v>1140</v>
      </c>
      <c r="B1070" s="119" t="s">
        <v>1141</v>
      </c>
      <c r="C1070" s="120">
        <v>0</v>
      </c>
      <c r="D1070" s="120" t="s">
        <v>45</v>
      </c>
      <c r="E1070" s="120">
        <v>0</v>
      </c>
      <c r="F1070" s="120">
        <v>0</v>
      </c>
      <c r="G1070" s="120">
        <v>0</v>
      </c>
      <c r="H1070" s="120" t="s">
        <v>45</v>
      </c>
    </row>
    <row r="1071" spans="1:8" ht="15">
      <c r="A1071" s="119" t="s">
        <v>1142</v>
      </c>
      <c r="B1071" s="119" t="s">
        <v>1143</v>
      </c>
      <c r="C1071" s="120">
        <v>0</v>
      </c>
      <c r="D1071" s="120" t="s">
        <v>45</v>
      </c>
      <c r="E1071" s="120">
        <v>0</v>
      </c>
      <c r="F1071" s="120">
        <v>0</v>
      </c>
      <c r="G1071" s="120">
        <v>0</v>
      </c>
      <c r="H1071" s="120" t="s">
        <v>45</v>
      </c>
    </row>
    <row r="1072" spans="1:8" ht="15">
      <c r="A1072" s="119" t="s">
        <v>1144</v>
      </c>
      <c r="B1072" s="119" t="s">
        <v>759</v>
      </c>
      <c r="C1072" s="120">
        <v>0</v>
      </c>
      <c r="D1072" s="120" t="s">
        <v>45</v>
      </c>
      <c r="E1072" s="120">
        <v>0</v>
      </c>
      <c r="F1072" s="120">
        <v>0</v>
      </c>
      <c r="G1072" s="120">
        <v>0</v>
      </c>
      <c r="H1072" s="120" t="s">
        <v>45</v>
      </c>
    </row>
    <row r="1073" spans="1:8" ht="15">
      <c r="A1073" s="119" t="s">
        <v>1145</v>
      </c>
      <c r="B1073" s="119" t="s">
        <v>1146</v>
      </c>
      <c r="C1073" s="120">
        <v>0</v>
      </c>
      <c r="D1073" s="120" t="s">
        <v>45</v>
      </c>
      <c r="E1073" s="120">
        <v>0</v>
      </c>
      <c r="F1073" s="120">
        <v>0</v>
      </c>
      <c r="G1073" s="120">
        <v>0</v>
      </c>
      <c r="H1073" s="120" t="s">
        <v>45</v>
      </c>
    </row>
    <row r="1074" spans="1:8" ht="15">
      <c r="A1074" s="119" t="s">
        <v>1293</v>
      </c>
      <c r="B1074" s="119" t="s">
        <v>1294</v>
      </c>
      <c r="C1074" s="120">
        <v>0</v>
      </c>
      <c r="D1074" s="120" t="s">
        <v>45</v>
      </c>
      <c r="E1074" s="120">
        <v>0</v>
      </c>
      <c r="F1074" s="120">
        <v>0</v>
      </c>
      <c r="G1074" s="120">
        <v>0</v>
      </c>
      <c r="H1074" s="120" t="s">
        <v>45</v>
      </c>
    </row>
    <row r="1075" spans="1:8" ht="15">
      <c r="A1075" s="119" t="s">
        <v>1921</v>
      </c>
      <c r="B1075" s="119" t="s">
        <v>863</v>
      </c>
      <c r="C1075" s="120">
        <v>0</v>
      </c>
      <c r="D1075" s="120" t="s">
        <v>45</v>
      </c>
      <c r="E1075" s="120">
        <v>0</v>
      </c>
      <c r="F1075" s="120">
        <v>0</v>
      </c>
      <c r="G1075" s="120">
        <v>0</v>
      </c>
      <c r="H1075" s="120" t="s">
        <v>45</v>
      </c>
    </row>
    <row r="1076" spans="1:8" ht="15">
      <c r="A1076" s="119" t="s">
        <v>1922</v>
      </c>
      <c r="B1076" s="119" t="s">
        <v>1923</v>
      </c>
      <c r="C1076" s="120">
        <v>0</v>
      </c>
      <c r="D1076" s="120" t="s">
        <v>45</v>
      </c>
      <c r="E1076" s="120">
        <v>0</v>
      </c>
      <c r="F1076" s="120">
        <v>0</v>
      </c>
      <c r="G1076" s="120">
        <v>0</v>
      </c>
      <c r="H1076" s="120" t="s">
        <v>45</v>
      </c>
    </row>
    <row r="1077" spans="1:8" ht="15">
      <c r="A1077" s="119" t="s">
        <v>2005</v>
      </c>
      <c r="B1077" s="119" t="s">
        <v>2006</v>
      </c>
      <c r="C1077" s="120">
        <v>0</v>
      </c>
      <c r="D1077" s="120" t="s">
        <v>45</v>
      </c>
      <c r="E1077" s="120">
        <v>0</v>
      </c>
      <c r="F1077" s="120">
        <v>0</v>
      </c>
      <c r="G1077" s="120">
        <v>0</v>
      </c>
      <c r="H1077" s="120" t="s">
        <v>45</v>
      </c>
    </row>
    <row r="1078" spans="1:8" ht="15">
      <c r="A1078" s="119" t="s">
        <v>1147</v>
      </c>
      <c r="B1078" s="119" t="s">
        <v>1148</v>
      </c>
      <c r="C1078" s="120">
        <v>14170</v>
      </c>
      <c r="D1078" s="120" t="s">
        <v>45</v>
      </c>
      <c r="E1078" s="120">
        <v>0</v>
      </c>
      <c r="F1078" s="120">
        <v>0</v>
      </c>
      <c r="G1078" s="120">
        <v>14170</v>
      </c>
      <c r="H1078" s="120" t="s">
        <v>45</v>
      </c>
    </row>
    <row r="1079" spans="1:8" ht="15">
      <c r="A1079" s="119" t="s">
        <v>1149</v>
      </c>
      <c r="B1079" s="119" t="s">
        <v>1150</v>
      </c>
      <c r="C1079" s="120">
        <v>2764</v>
      </c>
      <c r="D1079" s="120" t="s">
        <v>45</v>
      </c>
      <c r="E1079" s="120">
        <v>0</v>
      </c>
      <c r="F1079" s="120">
        <v>0</v>
      </c>
      <c r="G1079" s="120">
        <v>2764</v>
      </c>
      <c r="H1079" s="120" t="s">
        <v>45</v>
      </c>
    </row>
    <row r="1080" spans="1:8" ht="15">
      <c r="A1080" s="119" t="s">
        <v>1151</v>
      </c>
      <c r="B1080" s="119" t="s">
        <v>1152</v>
      </c>
      <c r="C1080" s="120">
        <v>64</v>
      </c>
      <c r="D1080" s="120" t="s">
        <v>45</v>
      </c>
      <c r="E1080" s="120">
        <v>0</v>
      </c>
      <c r="F1080" s="120">
        <v>0</v>
      </c>
      <c r="G1080" s="120">
        <v>64</v>
      </c>
      <c r="H1080" s="120" t="s">
        <v>45</v>
      </c>
    </row>
    <row r="1081" spans="1:8" ht="15">
      <c r="A1081" s="119" t="s">
        <v>1153</v>
      </c>
      <c r="B1081" s="119" t="s">
        <v>1150</v>
      </c>
      <c r="C1081" s="120">
        <v>2700</v>
      </c>
      <c r="D1081" s="120" t="s">
        <v>45</v>
      </c>
      <c r="E1081" s="120">
        <v>0</v>
      </c>
      <c r="F1081" s="120">
        <v>0</v>
      </c>
      <c r="G1081" s="120">
        <v>2700</v>
      </c>
      <c r="H1081" s="120" t="s">
        <v>45</v>
      </c>
    </row>
    <row r="1082" spans="1:8" ht="15">
      <c r="A1082" s="119" t="s">
        <v>1154</v>
      </c>
      <c r="B1082" s="119" t="s">
        <v>1155</v>
      </c>
      <c r="C1082" s="120">
        <v>11406</v>
      </c>
      <c r="D1082" s="120" t="s">
        <v>45</v>
      </c>
      <c r="E1082" s="120">
        <v>0</v>
      </c>
      <c r="F1082" s="120">
        <v>0</v>
      </c>
      <c r="G1082" s="120">
        <v>11406</v>
      </c>
      <c r="H1082" s="120" t="s">
        <v>45</v>
      </c>
    </row>
    <row r="1083" spans="1:8" ht="15">
      <c r="A1083" s="119" t="s">
        <v>1156</v>
      </c>
      <c r="B1083" s="119" t="s">
        <v>1155</v>
      </c>
      <c r="C1083" s="120">
        <v>11406</v>
      </c>
      <c r="D1083" s="120" t="s">
        <v>45</v>
      </c>
      <c r="E1083" s="120">
        <v>0</v>
      </c>
      <c r="F1083" s="120">
        <v>0</v>
      </c>
      <c r="G1083" s="120">
        <v>11406</v>
      </c>
      <c r="H1083" s="120" t="s">
        <v>45</v>
      </c>
    </row>
    <row r="1084" spans="1:8" ht="15">
      <c r="A1084" s="119" t="s">
        <v>1157</v>
      </c>
      <c r="B1084" s="119" t="s">
        <v>29</v>
      </c>
      <c r="C1084" s="120">
        <v>0</v>
      </c>
      <c r="D1084" s="120" t="s">
        <v>45</v>
      </c>
      <c r="E1084" s="120">
        <v>0</v>
      </c>
      <c r="F1084" s="120">
        <v>0</v>
      </c>
      <c r="G1084" s="120">
        <v>0</v>
      </c>
      <c r="H1084" s="120" t="s">
        <v>45</v>
      </c>
    </row>
    <row r="1085" spans="1:8" ht="15">
      <c r="A1085" s="119" t="s">
        <v>1158</v>
      </c>
      <c r="B1085" s="119" t="s">
        <v>1159</v>
      </c>
      <c r="C1085" s="120">
        <v>0</v>
      </c>
      <c r="D1085" s="120" t="s">
        <v>45</v>
      </c>
      <c r="E1085" s="120">
        <v>0</v>
      </c>
      <c r="F1085" s="120">
        <v>0</v>
      </c>
      <c r="G1085" s="120">
        <v>0</v>
      </c>
      <c r="H1085" s="120" t="s">
        <v>45</v>
      </c>
    </row>
    <row r="1086" spans="1:8" ht="15">
      <c r="A1086" s="119" t="s">
        <v>1160</v>
      </c>
      <c r="B1086" s="119" t="s">
        <v>1159</v>
      </c>
      <c r="C1086" s="120">
        <v>0</v>
      </c>
      <c r="D1086" s="120" t="s">
        <v>45</v>
      </c>
      <c r="E1086" s="120">
        <v>0</v>
      </c>
      <c r="F1086" s="120">
        <v>0</v>
      </c>
      <c r="G1086" s="120">
        <v>0</v>
      </c>
      <c r="H1086" s="120" t="s">
        <v>45</v>
      </c>
    </row>
    <row r="1087" spans="1:8" ht="15">
      <c r="A1087" s="119" t="s">
        <v>1161</v>
      </c>
      <c r="B1087" s="119" t="s">
        <v>1162</v>
      </c>
      <c r="C1087" s="120">
        <v>0</v>
      </c>
      <c r="D1087" s="120" t="s">
        <v>45</v>
      </c>
      <c r="E1087" s="120">
        <v>0</v>
      </c>
      <c r="F1087" s="120">
        <v>0</v>
      </c>
      <c r="G1087" s="120">
        <v>0</v>
      </c>
      <c r="H1087" s="120" t="s">
        <v>45</v>
      </c>
    </row>
    <row r="1088" spans="1:8" ht="15">
      <c r="A1088" s="119" t="s">
        <v>1163</v>
      </c>
      <c r="B1088" s="119" t="s">
        <v>1162</v>
      </c>
      <c r="C1088" s="120">
        <v>0</v>
      </c>
      <c r="D1088" s="120" t="s">
        <v>45</v>
      </c>
      <c r="E1088" s="120">
        <v>0</v>
      </c>
      <c r="F1088" s="120">
        <v>0</v>
      </c>
      <c r="G1088" s="120">
        <v>0</v>
      </c>
      <c r="H1088" s="120" t="s">
        <v>45</v>
      </c>
    </row>
    <row r="1089" spans="1:8" ht="15">
      <c r="A1089" s="119" t="s">
        <v>1164</v>
      </c>
      <c r="B1089" s="119" t="s">
        <v>1165</v>
      </c>
      <c r="C1089" s="120">
        <v>0</v>
      </c>
      <c r="D1089" s="120" t="s">
        <v>45</v>
      </c>
      <c r="E1089" s="120">
        <v>0</v>
      </c>
      <c r="F1089" s="120">
        <v>0</v>
      </c>
      <c r="G1089" s="120">
        <v>0</v>
      </c>
      <c r="H1089" s="120" t="s">
        <v>45</v>
      </c>
    </row>
    <row r="1090" spans="1:8" ht="15">
      <c r="A1090" s="119" t="s">
        <v>1166</v>
      </c>
      <c r="B1090" s="119" t="s">
        <v>1165</v>
      </c>
      <c r="C1090" s="120">
        <v>0</v>
      </c>
      <c r="D1090" s="120" t="s">
        <v>45</v>
      </c>
      <c r="E1090" s="120">
        <v>0</v>
      </c>
      <c r="F1090" s="120">
        <v>0</v>
      </c>
      <c r="G1090" s="120">
        <v>0</v>
      </c>
      <c r="H1090" s="120" t="s">
        <v>45</v>
      </c>
    </row>
    <row r="1091" spans="1:8" ht="15">
      <c r="A1091" s="119" t="s">
        <v>1167</v>
      </c>
      <c r="B1091" s="119" t="s">
        <v>1168</v>
      </c>
      <c r="C1091" s="120">
        <v>0</v>
      </c>
      <c r="D1091" s="120" t="s">
        <v>45</v>
      </c>
      <c r="E1091" s="120">
        <v>0</v>
      </c>
      <c r="F1091" s="120">
        <v>0</v>
      </c>
      <c r="G1091" s="120">
        <v>0</v>
      </c>
      <c r="H1091" s="120" t="s">
        <v>45</v>
      </c>
    </row>
    <row r="1092" spans="1:8" ht="15">
      <c r="A1092" s="119" t="s">
        <v>1169</v>
      </c>
      <c r="B1092" s="119" t="s">
        <v>1168</v>
      </c>
      <c r="C1092" s="120">
        <v>0</v>
      </c>
      <c r="D1092" s="120" t="s">
        <v>45</v>
      </c>
      <c r="E1092" s="120">
        <v>0</v>
      </c>
      <c r="F1092" s="120">
        <v>0</v>
      </c>
      <c r="G1092" s="120">
        <v>0</v>
      </c>
      <c r="H1092" s="120" t="s">
        <v>45</v>
      </c>
    </row>
    <row r="1093" spans="1:8" ht="15">
      <c r="A1093" s="119" t="s">
        <v>1170</v>
      </c>
      <c r="B1093" s="119" t="s">
        <v>30</v>
      </c>
      <c r="C1093" s="120">
        <v>1107484.52</v>
      </c>
      <c r="D1093" s="120" t="s">
        <v>45</v>
      </c>
      <c r="E1093" s="120">
        <v>179513.27</v>
      </c>
      <c r="F1093" s="120">
        <v>0</v>
      </c>
      <c r="G1093" s="120">
        <v>1286997.79</v>
      </c>
      <c r="H1093" s="120" t="s">
        <v>45</v>
      </c>
    </row>
    <row r="1094" spans="1:8" ht="15">
      <c r="A1094" s="119" t="s">
        <v>1171</v>
      </c>
      <c r="B1094" s="119" t="s">
        <v>1172</v>
      </c>
      <c r="C1094" s="120">
        <v>15297.93</v>
      </c>
      <c r="D1094" s="120" t="s">
        <v>45</v>
      </c>
      <c r="E1094" s="120">
        <v>2659.29</v>
      </c>
      <c r="F1094" s="120">
        <v>0</v>
      </c>
      <c r="G1094" s="120">
        <v>17957.22</v>
      </c>
      <c r="H1094" s="120" t="s">
        <v>45</v>
      </c>
    </row>
    <row r="1095" spans="1:8" ht="15">
      <c r="A1095" s="119" t="s">
        <v>1173</v>
      </c>
      <c r="B1095" s="119" t="s">
        <v>1174</v>
      </c>
      <c r="C1095" s="120">
        <v>78340.25</v>
      </c>
      <c r="D1095" s="120" t="s">
        <v>45</v>
      </c>
      <c r="E1095" s="120">
        <v>9231.26</v>
      </c>
      <c r="F1095" s="120">
        <v>0</v>
      </c>
      <c r="G1095" s="120">
        <v>87571.51</v>
      </c>
      <c r="H1095" s="120" t="s">
        <v>45</v>
      </c>
    </row>
    <row r="1096" spans="1:8" ht="15">
      <c r="A1096" s="119" t="s">
        <v>1175</v>
      </c>
      <c r="B1096" s="119" t="s">
        <v>1176</v>
      </c>
      <c r="C1096" s="120">
        <v>40837.08</v>
      </c>
      <c r="D1096" s="120" t="s">
        <v>45</v>
      </c>
      <c r="E1096" s="120">
        <v>5730.87</v>
      </c>
      <c r="F1096" s="120">
        <v>0</v>
      </c>
      <c r="G1096" s="120">
        <v>46567.95</v>
      </c>
      <c r="H1096" s="120" t="s">
        <v>45</v>
      </c>
    </row>
    <row r="1097" spans="1:8" ht="15">
      <c r="A1097" s="119" t="s">
        <v>1177</v>
      </c>
      <c r="B1097" s="119" t="s">
        <v>1178</v>
      </c>
      <c r="C1097" s="120">
        <v>1658.16</v>
      </c>
      <c r="D1097" s="120" t="s">
        <v>45</v>
      </c>
      <c r="E1097" s="120">
        <v>0</v>
      </c>
      <c r="F1097" s="120">
        <v>0</v>
      </c>
      <c r="G1097" s="120">
        <v>1658.16</v>
      </c>
      <c r="H1097" s="120" t="s">
        <v>45</v>
      </c>
    </row>
    <row r="1098" spans="1:8" ht="15">
      <c r="A1098" s="119" t="s">
        <v>1295</v>
      </c>
      <c r="B1098" s="119" t="s">
        <v>1296</v>
      </c>
      <c r="C1098" s="120">
        <v>971351.1</v>
      </c>
      <c r="D1098" s="120" t="s">
        <v>45</v>
      </c>
      <c r="E1098" s="120">
        <v>161891.85</v>
      </c>
      <c r="F1098" s="120">
        <v>0</v>
      </c>
      <c r="G1098" s="120">
        <v>1133242.95</v>
      </c>
      <c r="H1098" s="120" t="s">
        <v>45</v>
      </c>
    </row>
    <row r="1099" spans="1:8" ht="15">
      <c r="A1099" s="119" t="s">
        <v>1179</v>
      </c>
      <c r="B1099" s="119" t="s">
        <v>31</v>
      </c>
      <c r="C1099" s="120">
        <v>0</v>
      </c>
      <c r="D1099" s="120" t="s">
        <v>45</v>
      </c>
      <c r="E1099" s="120">
        <v>0</v>
      </c>
      <c r="F1099" s="120">
        <v>0</v>
      </c>
      <c r="G1099" s="120">
        <v>0</v>
      </c>
      <c r="H1099" s="120" t="s">
        <v>45</v>
      </c>
    </row>
    <row r="1100" spans="1:8" ht="15">
      <c r="A1100" s="119" t="s">
        <v>1180</v>
      </c>
      <c r="B1100" s="119" t="s">
        <v>1414</v>
      </c>
      <c r="C1100" s="120">
        <v>0</v>
      </c>
      <c r="D1100" s="120" t="s">
        <v>45</v>
      </c>
      <c r="E1100" s="120">
        <v>0</v>
      </c>
      <c r="F1100" s="120">
        <v>0</v>
      </c>
      <c r="G1100" s="120">
        <v>0</v>
      </c>
      <c r="H1100" s="120" t="s">
        <v>45</v>
      </c>
    </row>
    <row r="1101" spans="1:8" ht="15">
      <c r="A1101" s="119" t="s">
        <v>1392</v>
      </c>
      <c r="B1101" s="119" t="s">
        <v>2007</v>
      </c>
      <c r="C1101" s="120">
        <v>0</v>
      </c>
      <c r="D1101" s="120" t="s">
        <v>45</v>
      </c>
      <c r="E1101" s="120">
        <v>0</v>
      </c>
      <c r="F1101" s="120">
        <v>0</v>
      </c>
      <c r="G1101" s="120">
        <v>0</v>
      </c>
      <c r="H1101" s="120" t="s">
        <v>45</v>
      </c>
    </row>
    <row r="1102" spans="1:8" ht="15">
      <c r="A1102" s="113"/>
      <c r="B1102" s="113"/>
      <c r="C1102" s="114"/>
      <c r="D1102" s="113"/>
      <c r="E1102" s="114"/>
      <c r="F1102" s="114"/>
      <c r="G1102" s="114"/>
      <c r="H1102" s="113"/>
    </row>
    <row r="1103" spans="1:8" ht="15">
      <c r="A1103" s="116"/>
      <c r="B1103" s="116"/>
      <c r="C1103" s="117"/>
      <c r="D1103" s="116"/>
      <c r="E1103" s="117"/>
      <c r="F1103" s="117"/>
      <c r="G1103" s="117"/>
      <c r="H1103" s="116"/>
    </row>
    <row r="1104" spans="1:8" ht="15">
      <c r="A1104" s="119"/>
      <c r="B1104" s="119" t="s">
        <v>32</v>
      </c>
      <c r="C1104" s="120">
        <v>0</v>
      </c>
      <c r="D1104" s="119"/>
      <c r="E1104" s="120">
        <v>0</v>
      </c>
      <c r="F1104" s="120">
        <v>0</v>
      </c>
      <c r="G1104" s="120">
        <v>0</v>
      </c>
      <c r="H1104" s="119"/>
    </row>
    <row r="1105" spans="2:8" ht="15">
      <c r="B1105" s="119" t="s">
        <v>33</v>
      </c>
      <c r="C1105" s="119"/>
      <c r="D1105" s="120">
        <v>0</v>
      </c>
      <c r="E1105" s="119"/>
      <c r="F1105" s="119"/>
      <c r="G1105" s="119"/>
      <c r="H1105" s="120">
        <v>0</v>
      </c>
    </row>
    <row r="1107" spans="2:8" ht="15">
      <c r="B1107" s="116"/>
      <c r="C1107" s="117"/>
      <c r="D1107" s="116"/>
      <c r="E1107" s="117"/>
      <c r="F1107" s="117"/>
      <c r="G1107" s="117"/>
      <c r="H1107" s="116"/>
    </row>
    <row r="1108" spans="2:8" ht="15">
      <c r="B1108" s="119" t="s">
        <v>34</v>
      </c>
      <c r="C1108" s="120">
        <v>160457008.96</v>
      </c>
      <c r="D1108" s="119"/>
      <c r="E1108" s="120">
        <v>6783671.5</v>
      </c>
      <c r="F1108" s="120">
        <v>6783671.5</v>
      </c>
      <c r="G1108" s="120">
        <v>162186095.26</v>
      </c>
      <c r="H1108" s="119"/>
    </row>
    <row r="1109" spans="2:8" ht="15">
      <c r="B1109" s="119"/>
      <c r="C1109" s="119"/>
      <c r="D1109" s="120">
        <v>160457008.96</v>
      </c>
      <c r="E1109" s="119"/>
      <c r="F1109" s="119"/>
      <c r="G1109" s="119"/>
      <c r="H1109" s="120">
        <v>162186095.26</v>
      </c>
    </row>
  </sheetData>
  <sheetProtection/>
  <printOptions/>
  <pageMargins left="0.1968503937007874" right="0.1968503937007874" top="0.3937007874015748" bottom="0.1968503937007874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N43"/>
  <sheetViews>
    <sheetView zoomScale="85" zoomScaleNormal="85" zoomScalePageLayoutView="0" workbookViewId="0" topLeftCell="A1">
      <selection activeCell="K37" sqref="K37"/>
    </sheetView>
  </sheetViews>
  <sheetFormatPr defaultColWidth="11.421875" defaultRowHeight="12.75"/>
  <cols>
    <col min="1" max="1" width="1.8515625" style="0" customWidth="1"/>
    <col min="5" max="5" width="5.7109375" style="0" customWidth="1"/>
    <col min="6" max="6" width="15.28125" style="0" bestFit="1" customWidth="1"/>
    <col min="7" max="7" width="6.00390625" style="0" customWidth="1"/>
    <col min="10" max="10" width="12.7109375" style="0" customWidth="1"/>
    <col min="11" max="11" width="15.421875" style="1" bestFit="1" customWidth="1"/>
  </cols>
  <sheetData>
    <row r="2" spans="2:11" ht="15.75">
      <c r="B2" s="128" t="s">
        <v>74</v>
      </c>
      <c r="C2" s="128"/>
      <c r="D2" s="128"/>
      <c r="E2" s="128"/>
      <c r="F2" s="128"/>
      <c r="G2" s="128"/>
      <c r="H2" s="128"/>
      <c r="I2" s="128"/>
      <c r="J2" s="128"/>
      <c r="K2" s="128"/>
    </row>
    <row r="3" spans="2:11" ht="15.75">
      <c r="B3" s="128" t="s">
        <v>2321</v>
      </c>
      <c r="C3" s="128"/>
      <c r="D3" s="128"/>
      <c r="E3" s="128"/>
      <c r="F3" s="128"/>
      <c r="G3" s="128"/>
      <c r="H3" s="128"/>
      <c r="I3" s="128"/>
      <c r="J3" s="128"/>
      <c r="K3" s="128"/>
    </row>
    <row r="5" spans="2:8" ht="12.75">
      <c r="B5" s="103" t="s">
        <v>75</v>
      </c>
      <c r="H5" s="103" t="s">
        <v>76</v>
      </c>
    </row>
    <row r="7" spans="2:8" ht="12.75">
      <c r="B7" t="s">
        <v>77</v>
      </c>
      <c r="H7" t="s">
        <v>77</v>
      </c>
    </row>
    <row r="9" spans="2:11" ht="12.75">
      <c r="B9" t="s">
        <v>47</v>
      </c>
      <c r="F9" s="48">
        <v>10000</v>
      </c>
      <c r="H9" t="s">
        <v>10</v>
      </c>
      <c r="K9" s="1">
        <v>11622.4</v>
      </c>
    </row>
    <row r="10" spans="2:11" ht="12.75">
      <c r="B10" t="s">
        <v>48</v>
      </c>
      <c r="F10" s="48">
        <v>1305017.17</v>
      </c>
      <c r="H10" t="s">
        <v>89</v>
      </c>
      <c r="K10" s="1">
        <v>0.18</v>
      </c>
    </row>
    <row r="11" spans="2:11" ht="12.75">
      <c r="B11" t="s">
        <v>49</v>
      </c>
      <c r="F11" s="48">
        <v>900000</v>
      </c>
      <c r="H11" t="s">
        <v>91</v>
      </c>
      <c r="K11" s="1">
        <v>121910.45</v>
      </c>
    </row>
    <row r="12" spans="2:11" ht="13.5" thickBot="1">
      <c r="B12" t="s">
        <v>50</v>
      </c>
      <c r="F12" s="48">
        <v>885.86</v>
      </c>
      <c r="H12" t="s">
        <v>2</v>
      </c>
      <c r="K12" s="1">
        <v>5589.26</v>
      </c>
    </row>
    <row r="13" spans="2:11" ht="12.75">
      <c r="B13" t="s">
        <v>51</v>
      </c>
      <c r="F13" s="48">
        <v>19841.92</v>
      </c>
      <c r="H13" t="s">
        <v>78</v>
      </c>
      <c r="K13" s="95">
        <f>SUM(K7:K12)</f>
        <v>139122.29</v>
      </c>
    </row>
    <row r="14" spans="2:11" ht="12.75">
      <c r="B14" t="s">
        <v>86</v>
      </c>
      <c r="F14" s="48">
        <v>0</v>
      </c>
      <c r="K14" s="96"/>
    </row>
    <row r="15" spans="2:14" ht="13.5" thickBot="1">
      <c r="B15" t="s">
        <v>0</v>
      </c>
      <c r="F15" s="48">
        <v>0</v>
      </c>
      <c r="N15" s="35"/>
    </row>
    <row r="16" spans="2:11" ht="12.75">
      <c r="B16" t="s">
        <v>78</v>
      </c>
      <c r="F16" s="49">
        <f>SUM(F9:F15)</f>
        <v>2235744.9499999997</v>
      </c>
      <c r="K16" s="96"/>
    </row>
    <row r="17" spans="6:11" ht="12.75">
      <c r="F17" s="48"/>
      <c r="K17" s="96"/>
    </row>
    <row r="18" spans="2:11" ht="12.75">
      <c r="B18" t="s">
        <v>79</v>
      </c>
      <c r="F18" s="48"/>
      <c r="H18" t="s">
        <v>79</v>
      </c>
      <c r="K18" s="96"/>
    </row>
    <row r="19" spans="6:11" ht="12.75">
      <c r="F19" s="48"/>
      <c r="K19" s="96"/>
    </row>
    <row r="20" spans="2:11" ht="13.5" thickBot="1">
      <c r="B20" t="s">
        <v>6</v>
      </c>
      <c r="F20" s="48">
        <v>103103768.26</v>
      </c>
      <c r="K20" s="98"/>
    </row>
    <row r="21" spans="2:11" ht="12.75">
      <c r="B21" t="s">
        <v>15</v>
      </c>
      <c r="F21" s="48">
        <v>38698523.5</v>
      </c>
      <c r="H21" t="s">
        <v>80</v>
      </c>
      <c r="K21" s="97">
        <v>0</v>
      </c>
    </row>
    <row r="22" spans="2:11" ht="12.75">
      <c r="B22" t="s">
        <v>5</v>
      </c>
      <c r="F22" s="104">
        <v>-17034145.95</v>
      </c>
      <c r="H22" s="93"/>
      <c r="K22" s="96"/>
    </row>
    <row r="23" spans="2:11" ht="12.75">
      <c r="B23" t="s">
        <v>1</v>
      </c>
      <c r="F23" s="48">
        <f>565191.72+540</f>
        <v>565731.72</v>
      </c>
      <c r="K23" s="96"/>
    </row>
    <row r="24" spans="2:11" ht="12.75">
      <c r="B24" t="s">
        <v>103</v>
      </c>
      <c r="F24" s="94">
        <v>-379361.86</v>
      </c>
      <c r="K24" s="96"/>
    </row>
    <row r="25" spans="2:11" ht="12.75">
      <c r="B25" t="s">
        <v>104</v>
      </c>
      <c r="F25" s="48">
        <v>2462322.56</v>
      </c>
      <c r="K25" s="96"/>
    </row>
    <row r="26" spans="2:11" ht="12.75">
      <c r="B26" t="s">
        <v>111</v>
      </c>
      <c r="F26" s="94">
        <v>-2190911.64</v>
      </c>
      <c r="K26" s="96"/>
    </row>
    <row r="27" spans="2:11" ht="13.5" thickBot="1">
      <c r="B27" t="s">
        <v>112</v>
      </c>
      <c r="F27" s="48">
        <v>2570317.67</v>
      </c>
      <c r="K27" s="98"/>
    </row>
    <row r="28" spans="2:11" ht="12.75">
      <c r="B28" t="s">
        <v>113</v>
      </c>
      <c r="F28" s="94">
        <v>-2394840.07</v>
      </c>
      <c r="H28" s="108" t="s">
        <v>81</v>
      </c>
      <c r="K28" s="97">
        <f>K13+K21</f>
        <v>139122.29</v>
      </c>
    </row>
    <row r="29" spans="2:11" ht="12.75">
      <c r="B29" t="s">
        <v>114</v>
      </c>
      <c r="F29" s="48">
        <v>321791.9</v>
      </c>
      <c r="K29" s="96"/>
    </row>
    <row r="30" spans="2:6" ht="12.75">
      <c r="B30" t="s">
        <v>3</v>
      </c>
      <c r="F30" s="94">
        <v>-321791.92</v>
      </c>
    </row>
    <row r="31" spans="2:6" ht="13.5" thickBot="1">
      <c r="B31" t="s">
        <v>4</v>
      </c>
      <c r="F31" s="48">
        <f>93814.22+855528.6</f>
        <v>949342.82</v>
      </c>
    </row>
    <row r="32" spans="2:8" ht="12.75">
      <c r="B32" t="s">
        <v>80</v>
      </c>
      <c r="F32" s="49">
        <f>SUM(F20:F31)</f>
        <v>126350746.99</v>
      </c>
      <c r="H32" s="103" t="s">
        <v>1181</v>
      </c>
    </row>
    <row r="33" spans="6:8" ht="12.75">
      <c r="F33" s="105"/>
      <c r="H33" s="103"/>
    </row>
    <row r="34" spans="2:11" ht="12.75">
      <c r="B34" t="s">
        <v>82</v>
      </c>
      <c r="F34" s="48">
        <v>0</v>
      </c>
      <c r="H34" t="s">
        <v>92</v>
      </c>
      <c r="K34" s="1">
        <v>103103768.26</v>
      </c>
    </row>
    <row r="35" spans="6:11" ht="12.75">
      <c r="F35" s="48"/>
      <c r="H35" t="s">
        <v>17</v>
      </c>
      <c r="K35" s="1">
        <v>25079692.35</v>
      </c>
    </row>
    <row r="36" spans="2:11" ht="13.5" thickBot="1">
      <c r="B36" t="s">
        <v>8</v>
      </c>
      <c r="F36" s="48">
        <v>7285.5</v>
      </c>
      <c r="H36" s="12" t="s">
        <v>1393</v>
      </c>
      <c r="K36" s="100">
        <v>271194.57</v>
      </c>
    </row>
    <row r="37" spans="2:11" ht="13.5" thickBot="1">
      <c r="B37" s="67"/>
      <c r="C37" s="67"/>
      <c r="D37" s="67"/>
      <c r="E37" s="67"/>
      <c r="F37" s="106"/>
      <c r="G37" s="67"/>
      <c r="H37" t="s">
        <v>84</v>
      </c>
      <c r="K37" s="99">
        <f>SUM(K34:K36)</f>
        <v>128454655.18</v>
      </c>
    </row>
    <row r="38" spans="2:6" ht="12.75">
      <c r="B38" t="s">
        <v>83</v>
      </c>
      <c r="F38" s="49">
        <f>SUM(F36:F37)</f>
        <v>7285.5</v>
      </c>
    </row>
    <row r="39" spans="6:11" ht="13.5" thickBot="1">
      <c r="F39" s="48"/>
      <c r="K39" s="100"/>
    </row>
    <row r="40" spans="2:13" ht="13.5" thickBot="1">
      <c r="B40" s="108" t="s">
        <v>85</v>
      </c>
      <c r="F40" s="101">
        <f>+F16+F32+F38</f>
        <v>128593777.44</v>
      </c>
      <c r="H40" s="108" t="s">
        <v>1336</v>
      </c>
      <c r="I40" s="108"/>
      <c r="K40" s="102">
        <f>K28+K37</f>
        <v>128593777.47000001</v>
      </c>
      <c r="M40" s="35"/>
    </row>
    <row r="41" ht="12.75">
      <c r="M41" s="35"/>
    </row>
    <row r="42" spans="6:8" ht="12.75">
      <c r="F42" s="35"/>
      <c r="H42" s="35"/>
    </row>
    <row r="43" spans="2:11" ht="65.25" customHeight="1">
      <c r="B43" s="107"/>
      <c r="C43" s="129"/>
      <c r="D43" s="129"/>
      <c r="E43" s="129"/>
      <c r="F43" s="129"/>
      <c r="G43" s="129"/>
      <c r="H43" s="129"/>
      <c r="I43" s="129"/>
      <c r="J43" s="129"/>
      <c r="K43" s="129"/>
    </row>
  </sheetData>
  <sheetProtection/>
  <mergeCells count="3">
    <mergeCell ref="B2:K2"/>
    <mergeCell ref="B3:K3"/>
    <mergeCell ref="C43:K43"/>
  </mergeCells>
  <printOptions/>
  <pageMargins left="0.1968503937007874" right="0.1968503937007874" top="0.7874015748031497" bottom="0.7874015748031497" header="0" footer="0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N86"/>
  <sheetViews>
    <sheetView tabSelected="1" zoomScale="85" zoomScaleNormal="85" zoomScalePageLayoutView="0" workbookViewId="0" topLeftCell="A1">
      <selection activeCell="Q25" sqref="Q25"/>
    </sheetView>
  </sheetViews>
  <sheetFormatPr defaultColWidth="11.421875" defaultRowHeight="12.75"/>
  <cols>
    <col min="1" max="1" width="3.421875" style="0" customWidth="1"/>
    <col min="5" max="5" width="9.8515625" style="0" customWidth="1"/>
    <col min="6" max="6" width="3.00390625" style="0" customWidth="1"/>
    <col min="7" max="7" width="13.28125" style="0" customWidth="1"/>
    <col min="8" max="8" width="3.00390625" style="0" customWidth="1"/>
    <col min="9" max="9" width="13.28125" style="48" bestFit="1" customWidth="1"/>
    <col min="11" max="11" width="13.28125" style="0" bestFit="1" customWidth="1"/>
    <col min="14" max="14" width="11.7109375" style="0" bestFit="1" customWidth="1"/>
  </cols>
  <sheetData>
    <row r="2" spans="3:11" ht="15.75">
      <c r="C2" s="128" t="s">
        <v>74</v>
      </c>
      <c r="D2" s="128"/>
      <c r="E2" s="128"/>
      <c r="F2" s="128"/>
      <c r="G2" s="128"/>
      <c r="H2" s="128"/>
      <c r="I2" s="128"/>
      <c r="J2" s="128"/>
      <c r="K2" s="128"/>
    </row>
    <row r="3" spans="2:11" ht="15">
      <c r="B3" s="25"/>
      <c r="C3" s="130" t="s">
        <v>2322</v>
      </c>
      <c r="D3" s="130"/>
      <c r="E3" s="130"/>
      <c r="F3" s="130"/>
      <c r="G3" s="130"/>
      <c r="H3" s="130"/>
      <c r="I3" s="130"/>
      <c r="J3" s="130"/>
      <c r="K3" s="130"/>
    </row>
    <row r="4" spans="2:3" ht="12.75">
      <c r="B4" s="25"/>
      <c r="C4" s="25"/>
    </row>
    <row r="5" spans="2:12" ht="12.75">
      <c r="B5" s="5"/>
      <c r="C5" s="5"/>
      <c r="D5" s="6"/>
      <c r="E5" s="6"/>
      <c r="F5" s="6"/>
      <c r="G5" s="7">
        <v>41821</v>
      </c>
      <c r="H5" s="7"/>
      <c r="I5" s="9">
        <v>42186</v>
      </c>
      <c r="J5" s="6" t="s">
        <v>72</v>
      </c>
      <c r="K5" s="6" t="s">
        <v>73</v>
      </c>
      <c r="L5" s="6" t="s">
        <v>72</v>
      </c>
    </row>
    <row r="6" spans="2:3" ht="12.75">
      <c r="B6" s="25"/>
      <c r="C6" s="25"/>
    </row>
    <row r="7" spans="2:3" ht="12.75">
      <c r="B7" s="8" t="s">
        <v>52</v>
      </c>
      <c r="C7" s="25"/>
    </row>
    <row r="8" spans="2:3" ht="12.75">
      <c r="B8" s="25"/>
      <c r="C8" s="25"/>
    </row>
    <row r="9" spans="2:3" ht="12.75">
      <c r="B9" s="25" t="s">
        <v>53</v>
      </c>
      <c r="C9" s="25"/>
    </row>
    <row r="10" spans="2:7" ht="12.75">
      <c r="B10" s="25"/>
      <c r="C10" s="25"/>
      <c r="G10" s="48"/>
    </row>
    <row r="11" spans="2:7" ht="12.75" customHeight="1" hidden="1">
      <c r="B11" s="25" t="s">
        <v>54</v>
      </c>
      <c r="C11" s="25"/>
      <c r="G11" s="48"/>
    </row>
    <row r="12" spans="2:10" ht="12.75" customHeight="1" hidden="1">
      <c r="B12" s="25"/>
      <c r="C12" s="25"/>
      <c r="G12" s="48"/>
      <c r="J12" s="48"/>
    </row>
    <row r="13" spans="2:14" ht="12.75">
      <c r="B13" s="25" t="s">
        <v>19</v>
      </c>
      <c r="C13" s="25"/>
      <c r="G13" s="48">
        <v>1177667</v>
      </c>
      <c r="I13" s="48">
        <v>1231561.49</v>
      </c>
      <c r="J13" s="48">
        <f>(I13/I29)*100</f>
        <v>77.9290509483049</v>
      </c>
      <c r="K13" s="48">
        <v>9355187.42</v>
      </c>
      <c r="L13" s="48">
        <f>(K13/K29)*100</f>
        <v>81.05019770502234</v>
      </c>
      <c r="N13" s="35"/>
    </row>
    <row r="14" spans="2:11" ht="13.5" thickBot="1">
      <c r="B14" s="25" t="s">
        <v>20</v>
      </c>
      <c r="C14" s="25"/>
      <c r="G14" s="48">
        <v>0</v>
      </c>
      <c r="I14" s="48">
        <v>0</v>
      </c>
      <c r="J14" s="48">
        <v>0</v>
      </c>
      <c r="K14" s="48">
        <v>0</v>
      </c>
    </row>
    <row r="15" spans="2:12" ht="12.75">
      <c r="B15" s="25" t="s">
        <v>55</v>
      </c>
      <c r="C15" s="25"/>
      <c r="G15" s="49">
        <f>G13+G14</f>
        <v>1177667</v>
      </c>
      <c r="I15" s="49">
        <f>I13+I14</f>
        <v>1231561.49</v>
      </c>
      <c r="J15" s="48">
        <f>(I15/I29)*100</f>
        <v>77.9290509483049</v>
      </c>
      <c r="K15" s="49">
        <f>K13+K14</f>
        <v>9355187.42</v>
      </c>
      <c r="L15" s="48">
        <f>(K15/K29)*100</f>
        <v>81.05019770502234</v>
      </c>
    </row>
    <row r="16" spans="2:11" ht="12.75">
      <c r="B16" s="25"/>
      <c r="C16" s="25"/>
      <c r="G16" s="48"/>
      <c r="J16" s="48"/>
      <c r="K16" s="48"/>
    </row>
    <row r="17" spans="2:11" ht="12.75">
      <c r="B17" s="25" t="s">
        <v>56</v>
      </c>
      <c r="C17" s="25"/>
      <c r="G17" s="48"/>
      <c r="J17" s="48"/>
      <c r="K17" s="48"/>
    </row>
    <row r="18" spans="2:11" ht="12.75">
      <c r="B18" s="25"/>
      <c r="C18" s="25"/>
      <c r="G18" s="48"/>
      <c r="J18" s="48"/>
      <c r="K18" s="48"/>
    </row>
    <row r="19" spans="2:14" ht="12.75">
      <c r="B19" s="25" t="s">
        <v>22</v>
      </c>
      <c r="C19" s="25"/>
      <c r="G19" s="48">
        <v>296080.32</v>
      </c>
      <c r="I19" s="48">
        <v>228941</v>
      </c>
      <c r="J19" s="48">
        <f>(I19/I29)*100</f>
        <v>14.486613131396203</v>
      </c>
      <c r="K19" s="48">
        <v>1514324.88</v>
      </c>
      <c r="L19" s="48">
        <f>(K19/K29)*100</f>
        <v>13.119601500579476</v>
      </c>
      <c r="N19" s="35"/>
    </row>
    <row r="20" spans="2:12" ht="12.75">
      <c r="B20" s="25" t="s">
        <v>1813</v>
      </c>
      <c r="C20" s="25"/>
      <c r="G20" s="48">
        <v>28000</v>
      </c>
      <c r="I20" s="48">
        <v>1320</v>
      </c>
      <c r="J20" s="48">
        <f>(I20/I29)*100</f>
        <v>0.08352514112126264</v>
      </c>
      <c r="K20" s="48">
        <v>10500</v>
      </c>
      <c r="L20" s="48">
        <f>(K20/K29)*100</f>
        <v>0.09096846890350538</v>
      </c>
    </row>
    <row r="21" spans="2:12" ht="12.75">
      <c r="B21" s="25" t="s">
        <v>1814</v>
      </c>
      <c r="C21" s="25"/>
      <c r="G21" s="48">
        <v>72135</v>
      </c>
      <c r="I21" s="48">
        <v>118540</v>
      </c>
      <c r="J21" s="48">
        <f>(I21/I29)*100</f>
        <v>7.50081077917763</v>
      </c>
      <c r="K21" s="48">
        <v>659441.84</v>
      </c>
      <c r="L21" s="48">
        <f>(K21/K29)*100</f>
        <v>5.7131823348295585</v>
      </c>
    </row>
    <row r="22" spans="2:12" ht="13.5" thickBot="1">
      <c r="B22" s="25" t="s">
        <v>94</v>
      </c>
      <c r="C22" s="25"/>
      <c r="G22" s="48">
        <v>0</v>
      </c>
      <c r="I22" s="48">
        <v>0</v>
      </c>
      <c r="J22" s="48">
        <f>(I22/I29)*100</f>
        <v>0</v>
      </c>
      <c r="K22" s="48">
        <v>3006.81</v>
      </c>
      <c r="L22" s="48">
        <f>(K22/K29)*100</f>
        <v>0.026049990665118948</v>
      </c>
    </row>
    <row r="23" spans="2:11" ht="13.5" customHeight="1" hidden="1" thickBot="1">
      <c r="B23" s="25" t="s">
        <v>11</v>
      </c>
      <c r="C23" s="25"/>
      <c r="G23" s="48">
        <v>0</v>
      </c>
      <c r="I23" s="48">
        <v>0</v>
      </c>
      <c r="J23" s="48"/>
      <c r="K23" s="48">
        <v>0</v>
      </c>
    </row>
    <row r="24" spans="2:11" ht="13.5" customHeight="1" hidden="1" thickBot="1">
      <c r="B24" s="25" t="s">
        <v>12</v>
      </c>
      <c r="C24" s="25"/>
      <c r="G24" s="48">
        <v>0</v>
      </c>
      <c r="I24" s="48">
        <v>0</v>
      </c>
      <c r="J24" s="48"/>
      <c r="K24" s="48">
        <v>0</v>
      </c>
    </row>
    <row r="25" spans="2:12" ht="12.75">
      <c r="B25" s="25" t="s">
        <v>57</v>
      </c>
      <c r="C25" s="25"/>
      <c r="G25" s="49">
        <f>G19+G20+G21+G22+G23+G24</f>
        <v>396215.32</v>
      </c>
      <c r="I25" s="49">
        <f>I19+I20+I21+I22+I23+I24</f>
        <v>348801</v>
      </c>
      <c r="J25" s="48">
        <f>(I25/I29)*100</f>
        <v>22.070949051695095</v>
      </c>
      <c r="K25" s="49">
        <f>K19+K20+K21+K22+K23+K24</f>
        <v>2187273.53</v>
      </c>
      <c r="L25" s="48">
        <f>(K25/K29)*100</f>
        <v>18.94980229497766</v>
      </c>
    </row>
    <row r="26" spans="2:11" ht="19.5" customHeight="1" hidden="1" thickBot="1">
      <c r="B26" s="25"/>
      <c r="C26" s="25"/>
      <c r="G26" s="48"/>
      <c r="J26" s="48"/>
      <c r="K26" s="48"/>
    </row>
    <row r="27" spans="2:11" ht="12.75" customHeight="1" hidden="1">
      <c r="B27" s="25" t="s">
        <v>58</v>
      </c>
      <c r="C27" s="25"/>
      <c r="G27" s="49">
        <f>G15+G25</f>
        <v>1573882.32</v>
      </c>
      <c r="I27" s="49">
        <f>I15+I25</f>
        <v>1580362.49</v>
      </c>
      <c r="J27" s="48"/>
      <c r="K27" s="49">
        <f>K15+K25</f>
        <v>11542460.95</v>
      </c>
    </row>
    <row r="28" spans="2:11" ht="13.5" thickBot="1">
      <c r="B28" s="25"/>
      <c r="C28" s="25"/>
      <c r="G28" s="48"/>
      <c r="J28" s="48"/>
      <c r="K28" s="48"/>
    </row>
    <row r="29" spans="2:12" ht="12.75">
      <c r="B29" s="3" t="s">
        <v>59</v>
      </c>
      <c r="C29" s="25"/>
      <c r="G29" s="49">
        <f>G27</f>
        <v>1573882.32</v>
      </c>
      <c r="I29" s="49">
        <f>I27</f>
        <v>1580362.49</v>
      </c>
      <c r="J29" s="48">
        <f>100</f>
        <v>100</v>
      </c>
      <c r="K29" s="49">
        <f>K27</f>
        <v>11542460.95</v>
      </c>
      <c r="L29" s="48">
        <f>100</f>
        <v>100</v>
      </c>
    </row>
    <row r="30" spans="2:11" ht="12.75">
      <c r="B30" s="25"/>
      <c r="C30" s="25"/>
      <c r="G30" s="48"/>
      <c r="J30" s="48"/>
      <c r="K30" s="48"/>
    </row>
    <row r="31" spans="2:11" ht="12.75">
      <c r="B31" s="8" t="s">
        <v>60</v>
      </c>
      <c r="C31" s="25"/>
      <c r="G31" s="48"/>
      <c r="J31" s="48"/>
      <c r="K31" s="48"/>
    </row>
    <row r="32" spans="2:11" ht="12.75">
      <c r="B32" s="25"/>
      <c r="C32" s="25"/>
      <c r="G32" s="48"/>
      <c r="J32" s="48"/>
      <c r="K32" s="48"/>
    </row>
    <row r="33" spans="2:11" ht="12.75">
      <c r="B33" s="25" t="s">
        <v>61</v>
      </c>
      <c r="C33" s="25"/>
      <c r="G33" s="48"/>
      <c r="J33" s="48"/>
      <c r="K33" s="48"/>
    </row>
    <row r="34" spans="2:11" ht="12.75">
      <c r="B34" s="25"/>
      <c r="C34" s="25"/>
      <c r="G34" s="48"/>
      <c r="J34" s="48"/>
      <c r="K34" s="48"/>
    </row>
    <row r="35" spans="2:11" ht="12.75">
      <c r="B35" s="25" t="s">
        <v>62</v>
      </c>
      <c r="C35" s="25"/>
      <c r="G35" s="48"/>
      <c r="J35" s="48"/>
      <c r="K35" s="48"/>
    </row>
    <row r="36" spans="2:11" ht="12.75">
      <c r="B36" s="25"/>
      <c r="C36" s="25"/>
      <c r="G36" s="48"/>
      <c r="J36" s="48"/>
      <c r="K36" s="48"/>
    </row>
    <row r="37" spans="2:12" ht="12.75">
      <c r="B37" s="25" t="s">
        <v>97</v>
      </c>
      <c r="C37" s="25"/>
      <c r="G37" s="48">
        <v>712337.52</v>
      </c>
      <c r="I37" s="48">
        <v>715608.91</v>
      </c>
      <c r="J37" s="48">
        <f>(I37/I29)*100</f>
        <v>45.28131454195676</v>
      </c>
      <c r="K37" s="48">
        <v>4996976.47</v>
      </c>
      <c r="L37" s="48">
        <f>(K37/K29)*100</f>
        <v>43.292123678356475</v>
      </c>
    </row>
    <row r="38" spans="2:12" ht="12.75">
      <c r="B38" s="25" t="s">
        <v>98</v>
      </c>
      <c r="C38" s="25"/>
      <c r="G38" s="48">
        <v>91233.69</v>
      </c>
      <c r="I38" s="48">
        <v>99341.42</v>
      </c>
      <c r="J38" s="48">
        <f>(I38/I29)*100</f>
        <v>6.285989488398956</v>
      </c>
      <c r="K38" s="48">
        <v>727026.4</v>
      </c>
      <c r="L38" s="48">
        <f>(K38/K29)*100</f>
        <v>6.298712234326424</v>
      </c>
    </row>
    <row r="39" spans="2:12" ht="12.75">
      <c r="B39" s="25" t="s">
        <v>99</v>
      </c>
      <c r="C39" s="25"/>
      <c r="G39" s="48">
        <v>46348.02</v>
      </c>
      <c r="I39" s="48">
        <v>10207.93</v>
      </c>
      <c r="J39" s="48">
        <f>(I39/I29)*100</f>
        <v>0.6459233286408868</v>
      </c>
      <c r="K39" s="48">
        <v>691378.04</v>
      </c>
      <c r="L39" s="48">
        <f>(K39/K29)*100</f>
        <v>5.9898668316482375</v>
      </c>
    </row>
    <row r="40" spans="2:13" ht="12.75">
      <c r="B40" s="25" t="s">
        <v>100</v>
      </c>
      <c r="C40" s="25"/>
      <c r="G40" s="48">
        <v>173952.45</v>
      </c>
      <c r="I40" s="48">
        <v>190388.2</v>
      </c>
      <c r="J40" s="48">
        <f>(I40/I29)*100</f>
        <v>12.047122176381194</v>
      </c>
      <c r="K40" s="48">
        <v>1264150.66</v>
      </c>
      <c r="L40" s="48">
        <f>(K40/K29)*100</f>
        <v>10.952176190814837</v>
      </c>
      <c r="M40" s="48"/>
    </row>
    <row r="41" spans="2:11" ht="12.75" customHeight="1" hidden="1">
      <c r="B41" s="25" t="s">
        <v>13</v>
      </c>
      <c r="C41" s="25"/>
      <c r="G41" s="48">
        <v>0</v>
      </c>
      <c r="I41" s="48">
        <v>0</v>
      </c>
      <c r="J41" s="48"/>
      <c r="K41" s="48">
        <v>0</v>
      </c>
    </row>
    <row r="42" spans="2:12" ht="12.75">
      <c r="B42" s="25" t="s">
        <v>14</v>
      </c>
      <c r="C42" s="25"/>
      <c r="G42" s="48">
        <v>86513.18</v>
      </c>
      <c r="I42" s="48">
        <v>88427.2</v>
      </c>
      <c r="J42" s="48">
        <f>(I42/I29)*100</f>
        <v>5.595374514362208</v>
      </c>
      <c r="K42" s="48">
        <v>617411.03</v>
      </c>
      <c r="L42" s="48">
        <f>(K42/K29)*100</f>
        <v>5.349041531736783</v>
      </c>
    </row>
    <row r="43" spans="2:12" ht="13.5" thickBot="1">
      <c r="B43" s="25" t="s">
        <v>115</v>
      </c>
      <c r="C43" s="25"/>
      <c r="G43" s="48">
        <v>0</v>
      </c>
      <c r="I43" s="48">
        <v>0</v>
      </c>
      <c r="J43" s="48">
        <f>(I43/I29)*100</f>
        <v>0</v>
      </c>
      <c r="K43" s="48">
        <v>0</v>
      </c>
      <c r="L43" s="48">
        <f>(K43/K29)*100</f>
        <v>0</v>
      </c>
    </row>
    <row r="44" spans="2:12" ht="12.75">
      <c r="B44" s="25" t="s">
        <v>63</v>
      </c>
      <c r="C44" s="25"/>
      <c r="G44" s="49">
        <f>G37+G38+G39+G40+G41+G42+G43</f>
        <v>1110384.8599999999</v>
      </c>
      <c r="I44" s="49">
        <f>I37+I38+I39+I40+I41+I42+I43</f>
        <v>1103973.6600000001</v>
      </c>
      <c r="J44" s="48">
        <f>J37+J39+J40+J42+J38+J43</f>
        <v>69.85572404974</v>
      </c>
      <c r="K44" s="49">
        <f>K37+K38+K39+K40+K41+K42+K43</f>
        <v>8296942.600000001</v>
      </c>
      <c r="L44" s="48">
        <f>L37+L39+L40+L42+L38+L43</f>
        <v>71.88192046688276</v>
      </c>
    </row>
    <row r="45" spans="2:11" ht="12.75">
      <c r="B45" s="25"/>
      <c r="C45" s="25"/>
      <c r="G45" s="48"/>
      <c r="J45" s="48"/>
      <c r="K45" s="48"/>
    </row>
    <row r="46" spans="2:11" ht="12.75">
      <c r="B46" s="25" t="s">
        <v>64</v>
      </c>
      <c r="C46" s="25"/>
      <c r="G46" s="48"/>
      <c r="J46" s="48"/>
      <c r="K46" s="48"/>
    </row>
    <row r="47" spans="2:11" ht="12.75">
      <c r="B47" s="25"/>
      <c r="C47" s="25"/>
      <c r="G47" s="48"/>
      <c r="J47" s="48"/>
      <c r="K47" s="48"/>
    </row>
    <row r="48" spans="2:12" ht="12.75">
      <c r="B48" s="25" t="s">
        <v>102</v>
      </c>
      <c r="C48" s="25"/>
      <c r="G48" s="48">
        <v>21859.46</v>
      </c>
      <c r="I48" s="48">
        <v>3606.17</v>
      </c>
      <c r="J48" s="48">
        <f>(I48/I29)*100</f>
        <v>0.2281862561797452</v>
      </c>
      <c r="K48" s="48">
        <v>66642.65</v>
      </c>
      <c r="L48" s="48">
        <f>(K48/K29)*100</f>
        <v>0.5773695080163992</v>
      </c>
    </row>
    <row r="49" spans="2:12" ht="12.75">
      <c r="B49" s="25" t="s">
        <v>23</v>
      </c>
      <c r="C49" s="25"/>
      <c r="G49" s="48">
        <v>2337.73</v>
      </c>
      <c r="I49" s="48">
        <v>2586.6</v>
      </c>
      <c r="J49" s="48">
        <f>(I49/I29)*100</f>
        <v>0.1636713106244378</v>
      </c>
      <c r="K49" s="48">
        <v>12578.83</v>
      </c>
      <c r="L49" s="48">
        <f>(K49/K29)*100</f>
        <v>0.10897875292356957</v>
      </c>
    </row>
    <row r="50" spans="2:12" ht="12.75">
      <c r="B50" s="25" t="s">
        <v>24</v>
      </c>
      <c r="C50" s="25"/>
      <c r="G50" s="48">
        <v>18545.62</v>
      </c>
      <c r="I50" s="48">
        <v>32896.29</v>
      </c>
      <c r="J50" s="48">
        <f>(I50/I29)*100</f>
        <v>2.0815661095575613</v>
      </c>
      <c r="K50" s="48">
        <v>234959.22</v>
      </c>
      <c r="L50" s="48">
        <f>(K50/K29)*100</f>
        <v>2.0356076664916074</v>
      </c>
    </row>
    <row r="51" spans="2:12" ht="12.75">
      <c r="B51" s="25" t="s">
        <v>25</v>
      </c>
      <c r="C51" s="25"/>
      <c r="G51" s="48">
        <v>5930.18</v>
      </c>
      <c r="I51" s="48">
        <v>12261.56</v>
      </c>
      <c r="J51" s="48">
        <f>(I51/I29)*100</f>
        <v>0.7758700980051735</v>
      </c>
      <c r="K51" s="48">
        <v>102086.91</v>
      </c>
      <c r="L51" s="48">
        <f>(K51/K29)*100</f>
        <v>0.8844466569323763</v>
      </c>
    </row>
    <row r="52" spans="2:12" ht="12.75">
      <c r="B52" s="25" t="s">
        <v>26</v>
      </c>
      <c r="C52" s="25"/>
      <c r="G52" s="48">
        <v>630</v>
      </c>
      <c r="I52" s="48">
        <v>13473.07</v>
      </c>
      <c r="J52" s="48">
        <f>(I52/I29)*100</f>
        <v>0.8525303583989772</v>
      </c>
      <c r="K52" s="48">
        <v>26553.09</v>
      </c>
      <c r="L52" s="48">
        <f>(K52/K29)*100</f>
        <v>0.23004704209114088</v>
      </c>
    </row>
    <row r="53" spans="2:12" ht="12.75">
      <c r="B53" s="25" t="s">
        <v>27</v>
      </c>
      <c r="C53" s="25"/>
      <c r="G53" s="48">
        <v>63065.5</v>
      </c>
      <c r="I53" s="48">
        <v>82542.37</v>
      </c>
      <c r="J53" s="48">
        <f>(I53/I29)*100</f>
        <v>5.223002350555663</v>
      </c>
      <c r="K53" s="48">
        <v>415922.26</v>
      </c>
      <c r="L53" s="48">
        <f>(K53/K29)*100</f>
        <v>3.6034105881033978</v>
      </c>
    </row>
    <row r="54" spans="2:12" ht="13.5" thickBot="1">
      <c r="B54" s="25" t="s">
        <v>105</v>
      </c>
      <c r="C54" s="25"/>
      <c r="G54" s="48">
        <v>10541.62</v>
      </c>
      <c r="I54" s="48">
        <v>34440.4</v>
      </c>
      <c r="J54" s="48">
        <f>(I54/I29)*100</f>
        <v>2.1792721744490406</v>
      </c>
      <c r="K54" s="48">
        <v>38709.83</v>
      </c>
      <c r="L54" s="48">
        <f>(K54/K29)*100</f>
        <v>0.3353689492014266</v>
      </c>
    </row>
    <row r="55" spans="2:12" ht="12.75">
      <c r="B55" s="25" t="s">
        <v>65</v>
      </c>
      <c r="C55" s="25"/>
      <c r="G55" s="49">
        <f>G48+G49+G50+G51+G52+G53+G54</f>
        <v>122910.10999999999</v>
      </c>
      <c r="I55" s="49">
        <f>I48+I49+I50+I51+I52+I53+I54</f>
        <v>181806.46</v>
      </c>
      <c r="J55" s="48">
        <f>SUM(J48:J54)</f>
        <v>11.5040986577706</v>
      </c>
      <c r="K55" s="49">
        <f>K48+K49+K50+K51+K52+K53+K54</f>
        <v>897452.7899999999</v>
      </c>
      <c r="L55" s="48">
        <f>SUM(L48:L54)</f>
        <v>7.775229163759918</v>
      </c>
    </row>
    <row r="56" spans="2:11" ht="12.75">
      <c r="B56" s="25"/>
      <c r="C56" s="25"/>
      <c r="G56" s="48"/>
      <c r="J56" s="48"/>
      <c r="K56" s="48"/>
    </row>
    <row r="57" spans="2:11" ht="12.75">
      <c r="B57" s="25" t="s">
        <v>66</v>
      </c>
      <c r="C57" s="25"/>
      <c r="G57" s="48"/>
      <c r="J57" s="48"/>
      <c r="K57" s="48"/>
    </row>
    <row r="58" spans="2:11" ht="12.75">
      <c r="B58" s="25"/>
      <c r="C58" s="25"/>
      <c r="G58" s="48"/>
      <c r="J58" s="48"/>
      <c r="K58" s="48"/>
    </row>
    <row r="59" spans="2:12" ht="12.75">
      <c r="B59" s="25" t="s">
        <v>107</v>
      </c>
      <c r="C59" s="25"/>
      <c r="G59" s="48">
        <v>42565.99</v>
      </c>
      <c r="I59" s="48">
        <v>38485.98</v>
      </c>
      <c r="J59" s="48">
        <f>(I59/I29)*100</f>
        <v>2.435262811128857</v>
      </c>
      <c r="K59" s="48">
        <v>278947.89</v>
      </c>
      <c r="L59" s="48">
        <f>(K59/K29)*100</f>
        <v>2.4167107102060417</v>
      </c>
    </row>
    <row r="60" spans="2:12" ht="12.75">
      <c r="B60" s="25" t="s">
        <v>108</v>
      </c>
      <c r="C60" s="25"/>
      <c r="G60" s="48">
        <v>1928.38</v>
      </c>
      <c r="I60" s="48">
        <v>1448.84</v>
      </c>
      <c r="J60" s="48">
        <f>(I60/I29)*100</f>
        <v>0.09167770110767436</v>
      </c>
      <c r="K60" s="48">
        <v>9209.7</v>
      </c>
      <c r="L60" s="48">
        <f>(K60/K29)*100</f>
        <v>0.07978974362482033</v>
      </c>
    </row>
    <row r="61" spans="2:12" ht="12.75">
      <c r="B61" s="25" t="s">
        <v>109</v>
      </c>
      <c r="C61" s="25"/>
      <c r="G61" s="48">
        <v>1800</v>
      </c>
      <c r="I61" s="48">
        <v>76520</v>
      </c>
      <c r="J61" s="48">
        <f>(I61/I29)*100</f>
        <v>4.84192712015077</v>
      </c>
      <c r="K61" s="48">
        <v>86720.01</v>
      </c>
      <c r="L61" s="48">
        <f>(K61/K29)*100</f>
        <v>0.7513130031425403</v>
      </c>
    </row>
    <row r="62" spans="2:12" ht="12.75">
      <c r="B62" s="25" t="s">
        <v>110</v>
      </c>
      <c r="C62" s="25"/>
      <c r="G62" s="48">
        <v>1758.16</v>
      </c>
      <c r="I62" s="48">
        <v>1670.22</v>
      </c>
      <c r="J62" s="48">
        <f>(I62/I29)*100</f>
        <v>0.10568587969966309</v>
      </c>
      <c r="K62" s="48">
        <v>34168.71</v>
      </c>
      <c r="L62" s="48">
        <f>(K62/K29)*100</f>
        <v>0.2960262126769422</v>
      </c>
    </row>
    <row r="63" spans="2:12" ht="12.75">
      <c r="B63" s="25" t="s">
        <v>28</v>
      </c>
      <c r="C63" s="25"/>
      <c r="G63" s="48">
        <v>35781.28</v>
      </c>
      <c r="I63" s="48">
        <v>91320.68</v>
      </c>
      <c r="J63" s="48">
        <f>(I63/I29)*100</f>
        <v>5.778464154764898</v>
      </c>
      <c r="K63" s="48">
        <v>342760.89</v>
      </c>
      <c r="L63" s="48">
        <f>(K63/K29)*100</f>
        <v>2.969565082219317</v>
      </c>
    </row>
    <row r="64" spans="2:12" ht="12.75">
      <c r="B64" s="25" t="s">
        <v>88</v>
      </c>
      <c r="C64" s="25"/>
      <c r="G64" s="48">
        <v>20013.73</v>
      </c>
      <c r="I64" s="48">
        <v>0</v>
      </c>
      <c r="J64" s="48">
        <f>(I64/I29)*100</f>
        <v>0</v>
      </c>
      <c r="K64" s="48">
        <v>23896</v>
      </c>
      <c r="L64" s="48">
        <f>(K64/K29)*100</f>
        <v>0.207026907896968</v>
      </c>
    </row>
    <row r="65" spans="2:12" ht="12.75">
      <c r="B65" s="25" t="s">
        <v>1257</v>
      </c>
      <c r="C65" s="25"/>
      <c r="G65" s="48">
        <v>38</v>
      </c>
      <c r="I65" s="48">
        <v>0</v>
      </c>
      <c r="J65" s="48">
        <f>(I65/I29)*100</f>
        <v>0</v>
      </c>
      <c r="K65" s="48">
        <v>14170</v>
      </c>
      <c r="L65" s="48">
        <f>(K65/K29)*100</f>
        <v>0.12276411470120677</v>
      </c>
    </row>
    <row r="66" spans="2:12" ht="12.75">
      <c r="B66" s="25" t="s">
        <v>29</v>
      </c>
      <c r="C66" s="25"/>
      <c r="G66" s="48">
        <v>0</v>
      </c>
      <c r="I66" s="48">
        <v>0</v>
      </c>
      <c r="J66" s="48">
        <f>(I66/I29)*100</f>
        <v>0</v>
      </c>
      <c r="K66" s="48">
        <v>0</v>
      </c>
      <c r="L66" s="48">
        <f>(K66/K29)*100</f>
        <v>0</v>
      </c>
    </row>
    <row r="67" spans="2:12" ht="13.5" thickBot="1">
      <c r="B67" s="25" t="s">
        <v>30</v>
      </c>
      <c r="C67" s="25"/>
      <c r="G67" s="48">
        <v>193395.8</v>
      </c>
      <c r="I67" s="48">
        <v>179513.27</v>
      </c>
      <c r="J67" s="48">
        <f>(I67/I29)*100</f>
        <v>11.358993340825242</v>
      </c>
      <c r="K67" s="48">
        <v>1286997.79</v>
      </c>
      <c r="L67" s="48">
        <f>(K67/K29)*100</f>
        <v>11.150116041761441</v>
      </c>
    </row>
    <row r="68" spans="2:12" ht="12.75">
      <c r="B68" s="25" t="s">
        <v>67</v>
      </c>
      <c r="C68" s="25"/>
      <c r="G68" s="49">
        <f>G59+G60+G61+G62+G63+G64+G65+G66+G67</f>
        <v>297281.33999999997</v>
      </c>
      <c r="I68" s="49">
        <f>I59+I60+I61+I62+I63+I64+I65+I66+I67</f>
        <v>388958.99</v>
      </c>
      <c r="J68" s="48">
        <f>SUM(J59:J67)</f>
        <v>24.612011007677104</v>
      </c>
      <c r="K68" s="49">
        <f>K59+K60+K61+K62+K63+K64+K65+K66+K67</f>
        <v>2076870.9900000002</v>
      </c>
      <c r="L68" s="48">
        <f>SUM(L59:L67)</f>
        <v>17.993311816229276</v>
      </c>
    </row>
    <row r="69" spans="2:11" ht="12.75">
      <c r="B69" s="25"/>
      <c r="C69" s="25"/>
      <c r="G69" s="48"/>
      <c r="J69" s="48"/>
      <c r="K69" s="48"/>
    </row>
    <row r="70" spans="2:11" ht="12.75">
      <c r="B70" s="25" t="s">
        <v>68</v>
      </c>
      <c r="C70" s="25"/>
      <c r="G70" s="48"/>
      <c r="J70" s="48"/>
      <c r="K70" s="48"/>
    </row>
    <row r="71" spans="2:11" ht="13.5" thickBot="1">
      <c r="B71" s="25"/>
      <c r="C71" s="25"/>
      <c r="G71" s="48">
        <v>0</v>
      </c>
      <c r="I71" s="48">
        <v>0</v>
      </c>
      <c r="J71" s="48"/>
      <c r="K71" s="48">
        <v>0</v>
      </c>
    </row>
    <row r="72" spans="2:14" ht="12.75">
      <c r="B72" s="25" t="s">
        <v>69</v>
      </c>
      <c r="C72" s="25"/>
      <c r="G72" s="49">
        <f>G71</f>
        <v>0</v>
      </c>
      <c r="I72" s="49">
        <f>I71</f>
        <v>0</v>
      </c>
      <c r="J72" s="48">
        <f>(I72/I29)*100</f>
        <v>0</v>
      </c>
      <c r="K72" s="49">
        <f>K71</f>
        <v>0</v>
      </c>
      <c r="L72" s="48">
        <f>(K72/K29)*100</f>
        <v>0</v>
      </c>
      <c r="N72" s="35"/>
    </row>
    <row r="73" spans="2:11" ht="12.75" customHeight="1" hidden="1">
      <c r="B73" s="25"/>
      <c r="C73" s="25"/>
      <c r="G73" s="48"/>
      <c r="J73" s="48"/>
      <c r="K73" s="48"/>
    </row>
    <row r="74" spans="2:11" ht="12.75" customHeight="1" hidden="1">
      <c r="B74" s="25" t="s">
        <v>70</v>
      </c>
      <c r="C74" s="25"/>
      <c r="G74" s="49">
        <f>G44+G55+G68+G72</f>
        <v>1530576.3099999996</v>
      </c>
      <c r="I74" s="49">
        <f>I44+I55+I68+I72</f>
        <v>1674739.11</v>
      </c>
      <c r="J74" s="48"/>
      <c r="K74" s="49">
        <f>K44+K55+K68+K72</f>
        <v>11271266.38</v>
      </c>
    </row>
    <row r="75" spans="2:11" ht="13.5" thickBot="1">
      <c r="B75" s="25"/>
      <c r="C75" s="25"/>
      <c r="G75" s="48"/>
      <c r="J75" s="48"/>
      <c r="K75" s="48"/>
    </row>
    <row r="76" spans="2:12" ht="12.75">
      <c r="B76" s="3" t="s">
        <v>71</v>
      </c>
      <c r="C76" s="25"/>
      <c r="G76" s="49">
        <f>G74</f>
        <v>1530576.3099999996</v>
      </c>
      <c r="I76" s="49">
        <f>I74</f>
        <v>1674739.11</v>
      </c>
      <c r="J76" s="48">
        <f>(I76/I29)*100</f>
        <v>105.97183371518773</v>
      </c>
      <c r="K76" s="49">
        <f>K74</f>
        <v>11271266.38</v>
      </c>
      <c r="L76" s="48">
        <f>(K76/K29)*100</f>
        <v>97.65046144687196</v>
      </c>
    </row>
    <row r="77" spans="2:11" ht="13.5" thickBot="1">
      <c r="B77" s="3"/>
      <c r="C77" s="25"/>
      <c r="G77" s="48"/>
      <c r="J77" s="48"/>
      <c r="K77" s="48"/>
    </row>
    <row r="78" spans="2:12" ht="12.75">
      <c r="B78" s="3" t="s">
        <v>1415</v>
      </c>
      <c r="C78" s="25"/>
      <c r="G78" s="115">
        <f>G29-G76</f>
        <v>43306.010000000475</v>
      </c>
      <c r="I78" s="127">
        <f>I29-I76</f>
        <v>-94376.62000000011</v>
      </c>
      <c r="J78" s="48">
        <f>(I78/I29)*100</f>
        <v>-5.971833715187716</v>
      </c>
      <c r="K78" s="49">
        <f>K29-K76</f>
        <v>271194.56999999844</v>
      </c>
      <c r="L78" s="48">
        <f>(K78/K29)*100</f>
        <v>2.349538553128035</v>
      </c>
    </row>
    <row r="79" spans="2:10" ht="12.75">
      <c r="B79" s="25"/>
      <c r="C79" s="25"/>
      <c r="J79" s="48"/>
    </row>
    <row r="80" ht="12.75">
      <c r="J80" s="4"/>
    </row>
    <row r="81" ht="12.75">
      <c r="J81" s="4"/>
    </row>
    <row r="82" ht="12.75">
      <c r="J82" s="4"/>
    </row>
    <row r="83" ht="12.75">
      <c r="J83" s="4"/>
    </row>
    <row r="84" ht="12.75">
      <c r="J84" s="4"/>
    </row>
    <row r="85" ht="12.75">
      <c r="J85" s="4"/>
    </row>
    <row r="86" ht="12.75">
      <c r="J86" s="4"/>
    </row>
  </sheetData>
  <sheetProtection/>
  <mergeCells count="2">
    <mergeCell ref="C2:K2"/>
    <mergeCell ref="C3:K3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:AA46"/>
  <sheetViews>
    <sheetView zoomScalePageLayoutView="0" workbookViewId="0" topLeftCell="A1">
      <selection activeCell="AC34" sqref="AC34"/>
    </sheetView>
  </sheetViews>
  <sheetFormatPr defaultColWidth="11.421875" defaultRowHeight="12.75"/>
  <cols>
    <col min="3" max="3" width="18.8515625" style="0" customWidth="1"/>
    <col min="4" max="4" width="1.421875" style="0" customWidth="1"/>
    <col min="5" max="5" width="0.85546875" style="0" customWidth="1"/>
    <col min="6" max="6" width="1.57421875" style="0" customWidth="1"/>
    <col min="7" max="7" width="13.57421875" style="0" customWidth="1"/>
    <col min="8" max="8" width="2.8515625" style="0" customWidth="1"/>
    <col min="9" max="9" width="13.140625" style="0" customWidth="1"/>
    <col min="10" max="10" width="2.8515625" style="0" customWidth="1"/>
    <col min="11" max="11" width="12.140625" style="0" customWidth="1"/>
    <col min="12" max="12" width="2.8515625" style="0" customWidth="1"/>
    <col min="13" max="13" width="13.140625" style="0" customWidth="1"/>
    <col min="14" max="14" width="2.8515625" style="0" customWidth="1"/>
    <col min="16" max="16" width="2.8515625" style="0" customWidth="1"/>
    <col min="17" max="17" width="0" style="0" hidden="1" customWidth="1"/>
    <col min="18" max="18" width="2.8515625" style="0" hidden="1" customWidth="1"/>
    <col min="19" max="19" width="12.7109375" style="0" hidden="1" customWidth="1"/>
    <col min="20" max="20" width="2.8515625" style="0" hidden="1" customWidth="1"/>
    <col min="21" max="21" width="0" style="0" hidden="1" customWidth="1"/>
    <col min="22" max="22" width="2.8515625" style="0" hidden="1" customWidth="1"/>
    <col min="23" max="23" width="0" style="0" hidden="1" customWidth="1"/>
    <col min="24" max="24" width="2.8515625" style="0" hidden="1" customWidth="1"/>
    <col min="25" max="26" width="0" style="0" hidden="1" customWidth="1"/>
    <col min="27" max="27" width="11.7109375" style="0" bestFit="1" customWidth="1"/>
  </cols>
  <sheetData>
    <row r="2" ht="13.5" thickBot="1"/>
    <row r="3" spans="1:25" ht="25.5">
      <c r="A3" s="131" t="s">
        <v>1297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3"/>
      <c r="Q3" s="137" t="s">
        <v>1298</v>
      </c>
      <c r="R3" s="138"/>
      <c r="S3" s="138"/>
      <c r="T3" s="138"/>
      <c r="U3" s="138"/>
      <c r="V3" s="138"/>
      <c r="W3" s="138"/>
      <c r="X3" s="138"/>
      <c r="Y3" s="139"/>
    </row>
    <row r="4" spans="1:25" ht="18">
      <c r="A4" s="146" t="s">
        <v>2227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8"/>
      <c r="Q4" s="140"/>
      <c r="R4" s="141"/>
      <c r="S4" s="141"/>
      <c r="T4" s="141"/>
      <c r="U4" s="141"/>
      <c r="V4" s="141"/>
      <c r="W4" s="141"/>
      <c r="X4" s="141"/>
      <c r="Y4" s="142"/>
    </row>
    <row r="5" spans="1:25" ht="15.75" thickBot="1">
      <c r="A5" s="134" t="s">
        <v>2319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6"/>
      <c r="Q5" s="143"/>
      <c r="R5" s="144"/>
      <c r="S5" s="144"/>
      <c r="T5" s="144"/>
      <c r="U5" s="144"/>
      <c r="V5" s="144"/>
      <c r="W5" s="144"/>
      <c r="X5" s="144"/>
      <c r="Y5" s="145"/>
    </row>
    <row r="6" spans="1:25" ht="12.7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3"/>
      <c r="Q6" s="10"/>
      <c r="R6" s="11"/>
      <c r="S6" s="11"/>
      <c r="T6" s="11"/>
      <c r="U6" s="11"/>
      <c r="V6" s="11"/>
      <c r="W6" s="11"/>
      <c r="X6" s="11"/>
      <c r="Y6" s="13"/>
    </row>
    <row r="7" spans="1:25" ht="12.75">
      <c r="A7" s="10"/>
      <c r="B7" s="11"/>
      <c r="C7" s="11"/>
      <c r="D7" s="11"/>
      <c r="E7" s="11"/>
      <c r="F7" s="11"/>
      <c r="G7" s="14" t="s">
        <v>1299</v>
      </c>
      <c r="H7" s="14"/>
      <c r="I7" s="14" t="s">
        <v>73</v>
      </c>
      <c r="J7" s="14"/>
      <c r="K7" s="14" t="s">
        <v>2320</v>
      </c>
      <c r="L7" s="14"/>
      <c r="M7" s="14" t="s">
        <v>73</v>
      </c>
      <c r="N7" s="11"/>
      <c r="O7" s="15" t="s">
        <v>1300</v>
      </c>
      <c r="Q7" s="43" t="s">
        <v>1301</v>
      </c>
      <c r="R7" s="14"/>
      <c r="S7" s="14" t="s">
        <v>73</v>
      </c>
      <c r="T7" s="14"/>
      <c r="U7" s="14" t="s">
        <v>1302</v>
      </c>
      <c r="V7" s="14"/>
      <c r="W7" s="14" t="s">
        <v>1301</v>
      </c>
      <c r="X7" s="14"/>
      <c r="Y7" s="15" t="s">
        <v>1302</v>
      </c>
    </row>
    <row r="8" spans="1:25" ht="12.75">
      <c r="A8" s="10"/>
      <c r="B8" s="11"/>
      <c r="C8" s="11"/>
      <c r="D8" s="11"/>
      <c r="E8" s="11"/>
      <c r="F8" s="11"/>
      <c r="G8" s="14" t="s">
        <v>1303</v>
      </c>
      <c r="H8" s="14"/>
      <c r="I8" s="14"/>
      <c r="J8" s="14"/>
      <c r="K8" s="14"/>
      <c r="L8" s="14"/>
      <c r="M8" s="14">
        <v>2015</v>
      </c>
      <c r="N8" s="11"/>
      <c r="O8" s="15">
        <v>2015</v>
      </c>
      <c r="Q8" s="43" t="s">
        <v>1304</v>
      </c>
      <c r="R8" s="14"/>
      <c r="S8" s="14" t="s">
        <v>1304</v>
      </c>
      <c r="T8" s="14"/>
      <c r="U8" s="14"/>
      <c r="V8" s="14"/>
      <c r="W8" s="14" t="s">
        <v>1305</v>
      </c>
      <c r="X8" s="14"/>
      <c r="Y8" s="44">
        <v>39813</v>
      </c>
    </row>
    <row r="9" spans="1:25" ht="12.75">
      <c r="A9" s="16" t="s">
        <v>53</v>
      </c>
      <c r="B9" s="17"/>
      <c r="C9" s="11"/>
      <c r="D9" s="11"/>
      <c r="E9" s="11"/>
      <c r="F9" s="11"/>
      <c r="G9" s="18"/>
      <c r="H9" s="18"/>
      <c r="I9" s="18"/>
      <c r="J9" s="18"/>
      <c r="K9" s="18"/>
      <c r="L9" s="18"/>
      <c r="M9" s="18"/>
      <c r="N9" s="18"/>
      <c r="O9" s="19"/>
      <c r="Q9" s="10"/>
      <c r="R9" s="11"/>
      <c r="S9" s="11"/>
      <c r="T9" s="11"/>
      <c r="U9" s="11"/>
      <c r="V9" s="11"/>
      <c r="W9" s="11"/>
      <c r="X9" s="11"/>
      <c r="Y9" s="13"/>
    </row>
    <row r="10" spans="1:25" ht="12.75">
      <c r="A10" s="16"/>
      <c r="B10" s="17"/>
      <c r="C10" s="11"/>
      <c r="D10" s="11"/>
      <c r="E10" s="11"/>
      <c r="F10" s="11"/>
      <c r="G10" s="20"/>
      <c r="H10" s="20"/>
      <c r="I10" s="20"/>
      <c r="J10" s="20"/>
      <c r="K10" s="20"/>
      <c r="L10" s="20"/>
      <c r="M10" s="20"/>
      <c r="N10" s="20"/>
      <c r="O10" s="21"/>
      <c r="Q10" s="10"/>
      <c r="R10" s="11"/>
      <c r="S10" s="11"/>
      <c r="T10" s="11"/>
      <c r="U10" s="11"/>
      <c r="V10" s="11"/>
      <c r="W10" s="11"/>
      <c r="X10" s="11"/>
      <c r="Y10" s="13"/>
    </row>
    <row r="11" spans="1:26" ht="12.75">
      <c r="A11" s="16" t="s">
        <v>54</v>
      </c>
      <c r="B11" s="17"/>
      <c r="C11" s="11"/>
      <c r="D11" s="11"/>
      <c r="E11" s="11"/>
      <c r="F11" s="11"/>
      <c r="G11" s="20"/>
      <c r="H11" s="20"/>
      <c r="I11" s="20"/>
      <c r="J11" s="20"/>
      <c r="K11" s="20"/>
      <c r="L11" s="20"/>
      <c r="M11" s="20"/>
      <c r="N11" s="20"/>
      <c r="O11" s="21"/>
      <c r="Q11" s="36"/>
      <c r="R11" s="18"/>
      <c r="S11" s="18"/>
      <c r="T11" s="18"/>
      <c r="U11" s="37"/>
      <c r="V11" s="18"/>
      <c r="W11" s="18"/>
      <c r="X11" s="18"/>
      <c r="Y11" s="38"/>
      <c r="Z11" s="35"/>
    </row>
    <row r="12" spans="1:26" ht="12.75">
      <c r="A12" s="16"/>
      <c r="B12" s="17"/>
      <c r="C12" s="11"/>
      <c r="D12" s="11"/>
      <c r="E12" s="11"/>
      <c r="F12" s="11"/>
      <c r="G12" s="20"/>
      <c r="H12" s="20"/>
      <c r="I12" s="20"/>
      <c r="J12" s="20"/>
      <c r="K12" s="20"/>
      <c r="L12" s="20"/>
      <c r="M12" s="20"/>
      <c r="N12" s="20"/>
      <c r="O12" s="21"/>
      <c r="Q12" s="36"/>
      <c r="R12" s="18"/>
      <c r="S12" s="18"/>
      <c r="T12" s="18"/>
      <c r="U12" s="37"/>
      <c r="V12" s="18"/>
      <c r="W12" s="18"/>
      <c r="X12" s="18"/>
      <c r="Y12" s="38"/>
      <c r="Z12" s="35"/>
    </row>
    <row r="13" spans="1:27" ht="12.75">
      <c r="A13" s="16" t="s">
        <v>19</v>
      </c>
      <c r="B13" s="17"/>
      <c r="C13" s="11"/>
      <c r="D13" s="11"/>
      <c r="E13" s="11"/>
      <c r="F13" s="11"/>
      <c r="G13" s="20">
        <v>14626621</v>
      </c>
      <c r="H13" s="20"/>
      <c r="I13" s="20">
        <v>8123625.93</v>
      </c>
      <c r="J13" s="20"/>
      <c r="K13" s="20">
        <v>1231561.49</v>
      </c>
      <c r="L13" s="20"/>
      <c r="M13" s="20">
        <f>I13+K13</f>
        <v>9355187.42</v>
      </c>
      <c r="N13" s="20"/>
      <c r="O13" s="32">
        <f>M13/G13</f>
        <v>0.6396000429627595</v>
      </c>
      <c r="Q13" s="36">
        <f>+G13-M13</f>
        <v>5271433.58</v>
      </c>
      <c r="R13" s="18"/>
      <c r="S13" s="18">
        <f>M13+Q13</f>
        <v>14626621</v>
      </c>
      <c r="T13" s="18"/>
      <c r="U13" s="37">
        <f>S13/G13</f>
        <v>1</v>
      </c>
      <c r="V13" s="18"/>
      <c r="W13" s="18">
        <v>0</v>
      </c>
      <c r="X13" s="18"/>
      <c r="Y13" s="38">
        <f>(W13+S13)/G13</f>
        <v>1</v>
      </c>
      <c r="Z13" s="35"/>
      <c r="AA13" s="35"/>
    </row>
    <row r="14" spans="1:26" ht="12.75">
      <c r="A14" s="16" t="s">
        <v>20</v>
      </c>
      <c r="B14" s="17"/>
      <c r="C14" s="11"/>
      <c r="D14" s="11"/>
      <c r="E14" s="11"/>
      <c r="F14" s="11"/>
      <c r="G14" s="20">
        <v>0</v>
      </c>
      <c r="H14" s="20"/>
      <c r="I14" s="20">
        <v>0</v>
      </c>
      <c r="J14" s="20"/>
      <c r="K14" s="20">
        <v>0</v>
      </c>
      <c r="L14" s="20"/>
      <c r="M14" s="20">
        <f>I14+K14</f>
        <v>0</v>
      </c>
      <c r="N14" s="20"/>
      <c r="O14" s="21"/>
      <c r="Q14" s="36">
        <v>0</v>
      </c>
      <c r="R14" s="18"/>
      <c r="S14" s="18">
        <f>M14+Q14</f>
        <v>0</v>
      </c>
      <c r="T14" s="18"/>
      <c r="U14" s="37"/>
      <c r="V14" s="18"/>
      <c r="W14" s="18">
        <v>0</v>
      </c>
      <c r="X14" s="18"/>
      <c r="Y14" s="38"/>
      <c r="Z14" s="35"/>
    </row>
    <row r="15" spans="1:26" ht="12.75">
      <c r="A15" s="16" t="s">
        <v>55</v>
      </c>
      <c r="B15" s="17"/>
      <c r="C15" s="11"/>
      <c r="D15" s="11"/>
      <c r="E15" s="11"/>
      <c r="F15" s="11"/>
      <c r="G15" s="20">
        <f>G13+G14</f>
        <v>14626621</v>
      </c>
      <c r="H15" s="20"/>
      <c r="I15" s="20">
        <f>I13+I14</f>
        <v>8123625.93</v>
      </c>
      <c r="J15" s="20"/>
      <c r="K15" s="20">
        <f>K13+K14</f>
        <v>1231561.49</v>
      </c>
      <c r="L15" s="20"/>
      <c r="M15" s="20">
        <f>M13+M14</f>
        <v>9355187.42</v>
      </c>
      <c r="N15" s="20"/>
      <c r="O15" s="32">
        <f>M15/G15</f>
        <v>0.6396000429627595</v>
      </c>
      <c r="Q15" s="36">
        <f>+G15-M15</f>
        <v>5271433.58</v>
      </c>
      <c r="R15" s="18"/>
      <c r="S15" s="18">
        <f>M15+Q15</f>
        <v>14626621</v>
      </c>
      <c r="T15" s="18"/>
      <c r="U15" s="37">
        <f>S15/G15</f>
        <v>1</v>
      </c>
      <c r="V15" s="18"/>
      <c r="W15" s="18">
        <v>0</v>
      </c>
      <c r="X15" s="18"/>
      <c r="Y15" s="38">
        <f>(W15+S15)/G15</f>
        <v>1</v>
      </c>
      <c r="Z15" s="35"/>
    </row>
    <row r="16" spans="1:26" ht="12.75">
      <c r="A16" s="16"/>
      <c r="B16" s="17"/>
      <c r="C16" s="11"/>
      <c r="D16" s="11"/>
      <c r="E16" s="11"/>
      <c r="F16" s="11"/>
      <c r="G16" s="20"/>
      <c r="H16" s="20"/>
      <c r="I16" s="20"/>
      <c r="J16" s="20"/>
      <c r="K16" s="20"/>
      <c r="L16" s="20"/>
      <c r="M16" s="20"/>
      <c r="N16" s="20"/>
      <c r="O16" s="21"/>
      <c r="Q16" s="36"/>
      <c r="R16" s="18"/>
      <c r="S16" s="18"/>
      <c r="T16" s="18"/>
      <c r="U16" s="37"/>
      <c r="V16" s="18"/>
      <c r="W16" s="18"/>
      <c r="X16" s="18"/>
      <c r="Y16" s="38"/>
      <c r="Z16" s="35"/>
    </row>
    <row r="17" spans="1:26" ht="12.75">
      <c r="A17" s="16" t="s">
        <v>56</v>
      </c>
      <c r="B17" s="17"/>
      <c r="C17" s="11"/>
      <c r="D17" s="11"/>
      <c r="E17" s="11"/>
      <c r="F17" s="11"/>
      <c r="G17" s="20"/>
      <c r="H17" s="20"/>
      <c r="I17" s="20"/>
      <c r="J17" s="20"/>
      <c r="K17" s="20"/>
      <c r="L17" s="20"/>
      <c r="M17" s="20"/>
      <c r="N17" s="20"/>
      <c r="O17" s="21"/>
      <c r="Q17" s="36"/>
      <c r="R17" s="18"/>
      <c r="S17" s="18"/>
      <c r="T17" s="18"/>
      <c r="U17" s="37"/>
      <c r="V17" s="18"/>
      <c r="W17" s="18"/>
      <c r="X17" s="18"/>
      <c r="Y17" s="38"/>
      <c r="Z17" s="35"/>
    </row>
    <row r="18" spans="1:26" ht="12.75">
      <c r="A18" s="16"/>
      <c r="B18" s="17"/>
      <c r="C18" s="11"/>
      <c r="D18" s="11"/>
      <c r="E18" s="11"/>
      <c r="F18" s="11"/>
      <c r="G18" s="20"/>
      <c r="H18" s="20"/>
      <c r="I18" s="20"/>
      <c r="J18" s="20"/>
      <c r="K18" s="20"/>
      <c r="L18" s="20"/>
      <c r="M18" s="20"/>
      <c r="N18" s="20"/>
      <c r="O18" s="21"/>
      <c r="Q18" s="36"/>
      <c r="R18" s="18"/>
      <c r="S18" s="18"/>
      <c r="T18" s="18"/>
      <c r="U18" s="37"/>
      <c r="V18" s="18"/>
      <c r="W18" s="18"/>
      <c r="X18" s="18"/>
      <c r="Y18" s="38"/>
      <c r="Z18" s="35"/>
    </row>
    <row r="19" spans="1:26" ht="12.75">
      <c r="A19" s="16" t="s">
        <v>22</v>
      </c>
      <c r="B19" s="17"/>
      <c r="C19" s="11"/>
      <c r="D19" s="11"/>
      <c r="E19" s="11"/>
      <c r="F19" s="11"/>
      <c r="G19" s="20">
        <v>4200000</v>
      </c>
      <c r="H19" s="20"/>
      <c r="I19" s="20">
        <v>1285383.88</v>
      </c>
      <c r="J19" s="20"/>
      <c r="K19" s="20">
        <v>228941</v>
      </c>
      <c r="L19" s="20"/>
      <c r="M19" s="20">
        <f>+I19+K19</f>
        <v>1514324.88</v>
      </c>
      <c r="N19" s="20"/>
      <c r="O19" s="32">
        <f>M19/G19</f>
        <v>0.3605535428571428</v>
      </c>
      <c r="Q19" s="36">
        <v>58368</v>
      </c>
      <c r="R19" s="18"/>
      <c r="S19" s="18">
        <f>M19+Q19</f>
        <v>1572692.88</v>
      </c>
      <c r="T19" s="18"/>
      <c r="U19" s="37">
        <f>S19/G19</f>
        <v>0.3744506857142857</v>
      </c>
      <c r="V19" s="18"/>
      <c r="W19" s="18">
        <v>112000</v>
      </c>
      <c r="X19" s="18"/>
      <c r="Y19" s="38">
        <f>(W19+S19)/G19</f>
        <v>0.40111735238095236</v>
      </c>
      <c r="Z19" s="35"/>
    </row>
    <row r="20" spans="1:27" ht="12.75">
      <c r="A20" s="16" t="s">
        <v>1813</v>
      </c>
      <c r="B20" s="17"/>
      <c r="C20" s="11"/>
      <c r="D20" s="11"/>
      <c r="E20" s="11"/>
      <c r="F20" s="11"/>
      <c r="G20" s="20">
        <v>150000</v>
      </c>
      <c r="H20" s="20"/>
      <c r="I20" s="20">
        <v>9180</v>
      </c>
      <c r="J20" s="20"/>
      <c r="K20" s="20">
        <v>1320</v>
      </c>
      <c r="L20" s="20"/>
      <c r="M20" s="20">
        <f>+I20+K20</f>
        <v>10500</v>
      </c>
      <c r="N20" s="20"/>
      <c r="O20" s="32">
        <f>M20/G20</f>
        <v>0.07</v>
      </c>
      <c r="Q20" s="36">
        <v>0</v>
      </c>
      <c r="R20" s="18"/>
      <c r="S20" s="18">
        <f>M20+Q20</f>
        <v>10500</v>
      </c>
      <c r="T20" s="18"/>
      <c r="U20" s="37">
        <f>S20/G20</f>
        <v>0.07</v>
      </c>
      <c r="V20" s="18"/>
      <c r="W20" s="18">
        <v>15000</v>
      </c>
      <c r="X20" s="18"/>
      <c r="Y20" s="38">
        <f>(W20+S20)/G20</f>
        <v>0.17</v>
      </c>
      <c r="Z20" s="35"/>
      <c r="AA20" s="35"/>
    </row>
    <row r="21" spans="1:27" ht="12.75">
      <c r="A21" s="16" t="s">
        <v>1814</v>
      </c>
      <c r="B21" s="17"/>
      <c r="C21" s="11"/>
      <c r="D21" s="11"/>
      <c r="E21" s="11"/>
      <c r="F21" s="11"/>
      <c r="G21" s="20">
        <v>900000</v>
      </c>
      <c r="H21" s="20"/>
      <c r="I21" s="20">
        <v>540901.84</v>
      </c>
      <c r="J21" s="20"/>
      <c r="K21" s="20">
        <v>118540</v>
      </c>
      <c r="L21" s="20"/>
      <c r="M21" s="20">
        <f>+I21+K21</f>
        <v>659441.84</v>
      </c>
      <c r="N21" s="20"/>
      <c r="O21" s="32">
        <f>M21/G21</f>
        <v>0.7327131555555555</v>
      </c>
      <c r="Q21" s="36">
        <v>42440</v>
      </c>
      <c r="R21" s="18"/>
      <c r="S21" s="18">
        <f>M21+Q21</f>
        <v>701881.84</v>
      </c>
      <c r="T21" s="18"/>
      <c r="U21" s="37">
        <f>S21/G21</f>
        <v>0.7798687111111111</v>
      </c>
      <c r="V21" s="18"/>
      <c r="W21" s="18">
        <v>60000</v>
      </c>
      <c r="X21" s="18"/>
      <c r="Y21" s="38">
        <f>(W21+S21)/G21</f>
        <v>0.8465353777777778</v>
      </c>
      <c r="Z21" s="35"/>
      <c r="AA21" s="35"/>
    </row>
    <row r="22" spans="1:26" ht="12.75">
      <c r="A22" s="16" t="s">
        <v>94</v>
      </c>
      <c r="B22" s="17"/>
      <c r="C22" s="11"/>
      <c r="D22" s="11"/>
      <c r="E22" s="11"/>
      <c r="F22" s="11"/>
      <c r="G22" s="20">
        <v>5000</v>
      </c>
      <c r="H22" s="20"/>
      <c r="I22" s="20">
        <v>3006.81</v>
      </c>
      <c r="J22" s="20"/>
      <c r="K22" s="20">
        <v>0</v>
      </c>
      <c r="L22" s="20"/>
      <c r="M22" s="20">
        <f>I22+K22</f>
        <v>3006.81</v>
      </c>
      <c r="N22" s="20"/>
      <c r="O22" s="32">
        <f>M22/G22</f>
        <v>0.601362</v>
      </c>
      <c r="Q22" s="36">
        <v>12000</v>
      </c>
      <c r="R22" s="18"/>
      <c r="S22" s="18">
        <f>M22+Q22</f>
        <v>15006.81</v>
      </c>
      <c r="T22" s="18"/>
      <c r="U22" s="37"/>
      <c r="V22" s="18"/>
      <c r="W22" s="18">
        <v>0</v>
      </c>
      <c r="X22" s="18"/>
      <c r="Y22" s="38"/>
      <c r="Z22" s="35"/>
    </row>
    <row r="23" spans="1:26" ht="12.75">
      <c r="A23" s="16" t="s">
        <v>2228</v>
      </c>
      <c r="B23" s="17"/>
      <c r="C23" s="11"/>
      <c r="D23" s="11"/>
      <c r="E23" s="11"/>
      <c r="F23" s="11"/>
      <c r="G23" s="20">
        <v>624453</v>
      </c>
      <c r="H23" s="20"/>
      <c r="I23" s="20">
        <v>624453</v>
      </c>
      <c r="J23" s="20"/>
      <c r="K23" s="20">
        <v>0</v>
      </c>
      <c r="L23" s="20"/>
      <c r="M23" s="20">
        <f>K23</f>
        <v>0</v>
      </c>
      <c r="N23" s="20"/>
      <c r="O23" s="21">
        <f>M23/G23</f>
        <v>0</v>
      </c>
      <c r="Q23" s="36">
        <v>0</v>
      </c>
      <c r="R23" s="18"/>
      <c r="S23" s="18">
        <f>M23+Q23</f>
        <v>0</v>
      </c>
      <c r="T23" s="18"/>
      <c r="U23" s="37"/>
      <c r="V23" s="18"/>
      <c r="W23" s="18">
        <v>0</v>
      </c>
      <c r="X23" s="18"/>
      <c r="Y23" s="38"/>
      <c r="Z23" s="35"/>
    </row>
    <row r="24" spans="1:26" ht="12.75" hidden="1">
      <c r="A24" s="16"/>
      <c r="B24" s="17"/>
      <c r="C24" s="11"/>
      <c r="D24" s="11"/>
      <c r="E24" s="11"/>
      <c r="F24" s="11"/>
      <c r="G24" s="20"/>
      <c r="H24" s="20"/>
      <c r="I24" s="20">
        <v>0</v>
      </c>
      <c r="J24" s="20"/>
      <c r="K24" s="20">
        <v>0</v>
      </c>
      <c r="L24" s="20"/>
      <c r="M24" s="20">
        <f>I24+K24</f>
        <v>0</v>
      </c>
      <c r="N24" s="20"/>
      <c r="O24" s="21"/>
      <c r="Q24" s="36"/>
      <c r="R24" s="18"/>
      <c r="S24" s="18"/>
      <c r="T24" s="18"/>
      <c r="U24" s="37"/>
      <c r="V24" s="18"/>
      <c r="W24" s="18"/>
      <c r="X24" s="18"/>
      <c r="Y24" s="38"/>
      <c r="Z24" s="35"/>
    </row>
    <row r="25" spans="1:26" ht="12.75">
      <c r="A25" s="16" t="s">
        <v>57</v>
      </c>
      <c r="B25" s="17"/>
      <c r="C25" s="11"/>
      <c r="D25" s="11"/>
      <c r="E25" s="11"/>
      <c r="F25" s="11"/>
      <c r="G25" s="20">
        <f>SUM(G19:G24)</f>
        <v>5879453</v>
      </c>
      <c r="H25" s="20"/>
      <c r="I25" s="20">
        <f>+I19+I20+I21+I22+I23</f>
        <v>2462925.53</v>
      </c>
      <c r="J25" s="20"/>
      <c r="K25" s="20">
        <f>SUM(K19:K24)</f>
        <v>348801</v>
      </c>
      <c r="L25" s="20"/>
      <c r="M25" s="20">
        <f>SUM(M19:M24)</f>
        <v>2187273.53</v>
      </c>
      <c r="N25" s="20"/>
      <c r="O25" s="32">
        <f>M25/G25</f>
        <v>0.3720199021915814</v>
      </c>
      <c r="Q25" s="39">
        <f>SUM(Q19:Q24)</f>
        <v>112808</v>
      </c>
      <c r="R25" s="18"/>
      <c r="S25" s="20">
        <f>SUM(S19:S24)</f>
        <v>2300081.53</v>
      </c>
      <c r="T25" s="18"/>
      <c r="U25" s="37"/>
      <c r="V25" s="18"/>
      <c r="W25" s="20">
        <f>SUM(W19:W24)</f>
        <v>187000</v>
      </c>
      <c r="X25" s="18"/>
      <c r="Y25" s="38"/>
      <c r="Z25" s="35"/>
    </row>
    <row r="26" spans="1:26" ht="12.75">
      <c r="A26" s="16"/>
      <c r="B26" s="17"/>
      <c r="C26" s="11"/>
      <c r="D26" s="11"/>
      <c r="E26" s="11"/>
      <c r="F26" s="11"/>
      <c r="G26" s="20"/>
      <c r="H26" s="20"/>
      <c r="I26" s="20"/>
      <c r="J26" s="20"/>
      <c r="K26" s="20"/>
      <c r="L26" s="20"/>
      <c r="M26" s="20"/>
      <c r="N26" s="20"/>
      <c r="O26" s="21"/>
      <c r="Q26" s="36"/>
      <c r="R26" s="18"/>
      <c r="S26" s="18"/>
      <c r="T26" s="18"/>
      <c r="U26" s="37"/>
      <c r="V26" s="18"/>
      <c r="W26" s="18"/>
      <c r="X26" s="18"/>
      <c r="Y26" s="38"/>
      <c r="Z26" s="35"/>
    </row>
    <row r="27" spans="1:26" ht="12.75" hidden="1">
      <c r="A27" s="16" t="s">
        <v>58</v>
      </c>
      <c r="B27" s="17"/>
      <c r="C27" s="11"/>
      <c r="D27" s="11"/>
      <c r="E27" s="11"/>
      <c r="F27" s="11"/>
      <c r="G27" s="20">
        <f>G15+G25</f>
        <v>20506074</v>
      </c>
      <c r="H27" s="20"/>
      <c r="I27" s="20">
        <f>I25+I15</f>
        <v>10586551.459999999</v>
      </c>
      <c r="J27" s="20"/>
      <c r="K27" s="20">
        <f>K15+K25</f>
        <v>1580362.49</v>
      </c>
      <c r="L27" s="20"/>
      <c r="M27" s="20">
        <f>M15+M25</f>
        <v>11542460.95</v>
      </c>
      <c r="N27" s="20"/>
      <c r="O27" s="32">
        <f>M27/G27</f>
        <v>0.5628800983552482</v>
      </c>
      <c r="Q27" s="39">
        <f>Q15+Q25</f>
        <v>5384241.58</v>
      </c>
      <c r="R27" s="18"/>
      <c r="S27" s="20">
        <f>S15+S25</f>
        <v>16926702.53</v>
      </c>
      <c r="T27" s="18"/>
      <c r="U27" s="37">
        <f>S27/G27</f>
        <v>0.8254482320701662</v>
      </c>
      <c r="V27" s="18"/>
      <c r="W27" s="20">
        <f>W15+W25</f>
        <v>187000</v>
      </c>
      <c r="X27" s="18"/>
      <c r="Y27" s="38">
        <f>(S27+W27+G23)/G27</f>
        <v>0.8650195805398928</v>
      </c>
      <c r="Z27" s="35"/>
    </row>
    <row r="28" spans="1:26" ht="12.75" hidden="1">
      <c r="A28" s="16"/>
      <c r="B28" s="17"/>
      <c r="C28" s="11"/>
      <c r="D28" s="11"/>
      <c r="E28" s="11"/>
      <c r="F28" s="11"/>
      <c r="G28" s="20"/>
      <c r="H28" s="20"/>
      <c r="I28" s="20"/>
      <c r="J28" s="20"/>
      <c r="K28" s="20"/>
      <c r="L28" s="20"/>
      <c r="M28" s="20"/>
      <c r="N28" s="20"/>
      <c r="O28" s="21"/>
      <c r="Q28" s="36"/>
      <c r="R28" s="18"/>
      <c r="S28" s="18"/>
      <c r="T28" s="18"/>
      <c r="U28" s="37"/>
      <c r="V28" s="18"/>
      <c r="W28" s="18"/>
      <c r="X28" s="18"/>
      <c r="Y28" s="38"/>
      <c r="Z28" s="35"/>
    </row>
    <row r="29" spans="1:27" ht="13.5" thickBot="1">
      <c r="A29" s="33" t="s">
        <v>59</v>
      </c>
      <c r="B29" s="29"/>
      <c r="C29" s="27"/>
      <c r="D29" s="27"/>
      <c r="E29" s="27"/>
      <c r="F29" s="27"/>
      <c r="G29" s="28">
        <f>G17+G27</f>
        <v>20506074</v>
      </c>
      <c r="H29" s="28"/>
      <c r="I29" s="28">
        <f>I27</f>
        <v>10586551.459999999</v>
      </c>
      <c r="J29" s="28"/>
      <c r="K29" s="28">
        <f>K15+K25</f>
        <v>1580362.49</v>
      </c>
      <c r="L29" s="28"/>
      <c r="M29" s="28">
        <f>+M15+M19+M20+M21+M22</f>
        <v>11542460.950000001</v>
      </c>
      <c r="N29" s="28"/>
      <c r="O29" s="34">
        <f>M29/G29</f>
        <v>0.5628800983552483</v>
      </c>
      <c r="Q29" s="40"/>
      <c r="R29" s="41"/>
      <c r="S29" s="41"/>
      <c r="T29" s="41"/>
      <c r="U29" s="41"/>
      <c r="V29" s="41"/>
      <c r="W29" s="41"/>
      <c r="X29" s="41"/>
      <c r="Y29" s="42"/>
      <c r="Z29" s="35"/>
      <c r="AA29" s="35"/>
    </row>
    <row r="30" spans="1:26" ht="12.75">
      <c r="A30" s="31"/>
      <c r="B30" s="11"/>
      <c r="C30" s="11"/>
      <c r="D30" s="11"/>
      <c r="E30" s="11"/>
      <c r="F30" s="11"/>
      <c r="G30" s="20"/>
      <c r="H30" s="20"/>
      <c r="I30" s="20"/>
      <c r="J30" s="20"/>
      <c r="K30" s="20"/>
      <c r="L30" s="20"/>
      <c r="M30" s="20"/>
      <c r="N30" s="22"/>
      <c r="O30" s="22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15" ht="12.75" hidden="1">
      <c r="A31" s="23" t="s">
        <v>1306</v>
      </c>
      <c r="B31" s="11"/>
      <c r="C31" s="11"/>
      <c r="D31" s="11"/>
      <c r="E31" s="11"/>
      <c r="F31" s="11"/>
      <c r="G31" s="20">
        <v>6117672.14</v>
      </c>
      <c r="H31" s="20"/>
      <c r="I31" s="20"/>
      <c r="J31" s="20"/>
      <c r="K31" s="20"/>
      <c r="L31" s="20"/>
      <c r="M31" s="21"/>
      <c r="N31" s="22"/>
      <c r="O31" s="22"/>
    </row>
    <row r="32" spans="1:15" ht="12.75" hidden="1">
      <c r="A32" s="10"/>
      <c r="B32" s="11"/>
      <c r="C32" s="11"/>
      <c r="D32" s="11"/>
      <c r="E32" s="11"/>
      <c r="F32" s="11"/>
      <c r="G32" s="17"/>
      <c r="H32" s="17"/>
      <c r="I32" s="17"/>
      <c r="J32" s="17"/>
      <c r="K32" s="17"/>
      <c r="L32" s="17"/>
      <c r="M32" s="24"/>
      <c r="N32" s="25"/>
      <c r="O32" s="25"/>
    </row>
    <row r="33" spans="1:15" ht="13.5" hidden="1" thickBot="1">
      <c r="A33" s="26" t="s">
        <v>1307</v>
      </c>
      <c r="B33" s="27"/>
      <c r="C33" s="27"/>
      <c r="D33" s="27"/>
      <c r="E33" s="27"/>
      <c r="F33" s="27"/>
      <c r="G33" s="28">
        <f>G31+M29</f>
        <v>17660133.09</v>
      </c>
      <c r="H33" s="29"/>
      <c r="I33" s="29"/>
      <c r="J33" s="29"/>
      <c r="K33" s="29"/>
      <c r="L33" s="29"/>
      <c r="M33" s="30"/>
      <c r="N33" s="25"/>
      <c r="O33" s="25"/>
    </row>
    <row r="34" spans="9:25" ht="34.5" customHeight="1">
      <c r="I34" s="35"/>
      <c r="K34" s="47"/>
      <c r="M34" s="35"/>
      <c r="Q34" s="149"/>
      <c r="R34" s="149"/>
      <c r="S34" s="149"/>
      <c r="T34" s="149"/>
      <c r="U34" s="149"/>
      <c r="V34" s="149"/>
      <c r="W34" s="149"/>
      <c r="X34" s="149"/>
      <c r="Y34" s="149"/>
    </row>
    <row r="35" spans="2:14" ht="12.75">
      <c r="B35" s="12"/>
      <c r="I35" s="35"/>
      <c r="M35" s="35"/>
      <c r="N35" s="35"/>
    </row>
    <row r="36" spans="1:9" ht="12.75">
      <c r="A36" s="45"/>
      <c r="I36" s="35"/>
    </row>
    <row r="37" spans="1:9" ht="12.75">
      <c r="A37" s="46"/>
      <c r="I37" s="35"/>
    </row>
    <row r="38" spans="1:9" ht="12.75">
      <c r="A38" s="45"/>
      <c r="I38" s="35"/>
    </row>
    <row r="39" spans="1:9" ht="12.75">
      <c r="A39" s="46"/>
      <c r="B39" s="12"/>
      <c r="I39" s="35"/>
    </row>
    <row r="40" spans="1:9" ht="12.75">
      <c r="A40" s="45"/>
      <c r="I40" s="35"/>
    </row>
    <row r="41" spans="1:9" ht="12.75">
      <c r="A41" s="46"/>
      <c r="I41" s="35"/>
    </row>
    <row r="42" spans="1:9" ht="12.75">
      <c r="A42" s="45"/>
      <c r="I42" s="35"/>
    </row>
    <row r="43" spans="1:9" ht="12.75">
      <c r="A43" s="46"/>
      <c r="B43" s="12"/>
      <c r="I43" s="35"/>
    </row>
    <row r="44" ht="12.75">
      <c r="I44" s="35"/>
    </row>
    <row r="46" ht="12.75">
      <c r="I46" s="35"/>
    </row>
  </sheetData>
  <sheetProtection/>
  <mergeCells count="5">
    <mergeCell ref="A3:O3"/>
    <mergeCell ref="A5:O5"/>
    <mergeCell ref="Q3:Y5"/>
    <mergeCell ref="A4:O4"/>
    <mergeCell ref="Q34:Y34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M215"/>
  <sheetViews>
    <sheetView zoomScale="80" zoomScaleNormal="80" zoomScalePageLayoutView="0" workbookViewId="0" topLeftCell="A1">
      <selection activeCell="O23" sqref="O23"/>
    </sheetView>
  </sheetViews>
  <sheetFormatPr defaultColWidth="11.421875" defaultRowHeight="12.75"/>
  <cols>
    <col min="1" max="1" width="3.7109375" style="0" customWidth="1"/>
    <col min="2" max="2" width="8.00390625" style="0" customWidth="1"/>
    <col min="3" max="3" width="34.140625" style="0" customWidth="1"/>
    <col min="4" max="4" width="16.421875" style="0" bestFit="1" customWidth="1"/>
    <col min="5" max="5" width="22.421875" style="83" customWidth="1"/>
    <col min="6" max="6" width="16.28125" style="0" bestFit="1" customWidth="1"/>
    <col min="7" max="7" width="15.421875" style="0" customWidth="1"/>
    <col min="8" max="8" width="15.421875" style="62" customWidth="1"/>
    <col min="9" max="10" width="15.421875" style="0" customWidth="1"/>
    <col min="11" max="11" width="0" style="62" hidden="1" customWidth="1"/>
    <col min="12" max="12" width="11.421875" style="62" customWidth="1"/>
  </cols>
  <sheetData>
    <row r="1" ht="13.5" thickBot="1">
      <c r="L1"/>
    </row>
    <row r="2" spans="2:12" ht="24" thickBot="1">
      <c r="B2" s="152" t="s">
        <v>1297</v>
      </c>
      <c r="C2" s="153"/>
      <c r="D2" s="153"/>
      <c r="E2" s="153"/>
      <c r="F2" s="153"/>
      <c r="G2" s="153"/>
      <c r="H2" s="153"/>
      <c r="I2" s="153"/>
      <c r="J2" s="153"/>
      <c r="K2" s="154"/>
      <c r="L2"/>
    </row>
    <row r="3" spans="7:12" ht="13.5" thickBot="1">
      <c r="G3" s="62"/>
      <c r="H3"/>
      <c r="L3"/>
    </row>
    <row r="4" spans="2:12" ht="21" thickBot="1">
      <c r="B4" s="155" t="s">
        <v>2229</v>
      </c>
      <c r="C4" s="156"/>
      <c r="D4" s="156"/>
      <c r="E4" s="156"/>
      <c r="F4" s="156"/>
      <c r="G4" s="156"/>
      <c r="H4" s="156"/>
      <c r="I4" s="156"/>
      <c r="J4" s="156"/>
      <c r="K4" s="157"/>
      <c r="L4"/>
    </row>
    <row r="5" spans="7:12" ht="13.5" thickBot="1">
      <c r="G5" s="62"/>
      <c r="H5"/>
      <c r="L5"/>
    </row>
    <row r="6" spans="2:12" ht="21" thickBot="1">
      <c r="B6" s="150" t="s">
        <v>2313</v>
      </c>
      <c r="C6" s="151"/>
      <c r="G6" s="62"/>
      <c r="H6"/>
      <c r="L6"/>
    </row>
    <row r="7" ht="13.5" thickBot="1">
      <c r="L7"/>
    </row>
    <row r="8" spans="2:12" ht="26.25" thickBot="1">
      <c r="B8" s="70" t="s">
        <v>2073</v>
      </c>
      <c r="C8" s="71" t="s">
        <v>2074</v>
      </c>
      <c r="D8" s="71" t="s">
        <v>2075</v>
      </c>
      <c r="E8" s="84" t="s">
        <v>2076</v>
      </c>
      <c r="F8" s="71" t="s">
        <v>2077</v>
      </c>
      <c r="G8" s="71" t="s">
        <v>2314</v>
      </c>
      <c r="H8" s="73" t="s">
        <v>2315</v>
      </c>
      <c r="I8" s="72" t="s">
        <v>2078</v>
      </c>
      <c r="J8" s="72" t="s">
        <v>2079</v>
      </c>
      <c r="K8" s="72" t="s">
        <v>1300</v>
      </c>
      <c r="L8"/>
    </row>
    <row r="9" spans="2:12" ht="12.75">
      <c r="B9" s="65"/>
      <c r="C9" s="65"/>
      <c r="D9" s="65"/>
      <c r="E9" s="85"/>
      <c r="F9" s="65"/>
      <c r="G9" s="65"/>
      <c r="H9" s="74"/>
      <c r="I9" s="65"/>
      <c r="J9" s="65"/>
      <c r="L9"/>
    </row>
    <row r="10" spans="2:12" ht="12.75">
      <c r="B10" s="53">
        <v>1000</v>
      </c>
      <c r="C10" s="61" t="s">
        <v>2080</v>
      </c>
      <c r="D10" s="65"/>
      <c r="E10" s="85"/>
      <c r="F10" s="65"/>
      <c r="G10" s="65"/>
      <c r="H10" s="74"/>
      <c r="I10" s="65"/>
      <c r="J10" s="65"/>
      <c r="L10"/>
    </row>
    <row r="12" spans="2:12" ht="30">
      <c r="B12" s="91">
        <v>1100</v>
      </c>
      <c r="C12" s="92" t="s">
        <v>2081</v>
      </c>
      <c r="D12" s="59"/>
      <c r="E12" s="82"/>
      <c r="F12" s="78"/>
      <c r="G12" s="78"/>
      <c r="H12" s="76"/>
      <c r="I12" s="78"/>
      <c r="J12" s="78"/>
      <c r="K12" s="66"/>
      <c r="L12"/>
    </row>
    <row r="13" spans="2:12" ht="30">
      <c r="B13" s="91">
        <v>113</v>
      </c>
      <c r="C13" s="92" t="s">
        <v>2082</v>
      </c>
      <c r="D13" s="59"/>
      <c r="E13" s="82"/>
      <c r="F13" s="76"/>
      <c r="G13" s="76"/>
      <c r="H13" s="76"/>
      <c r="I13" s="76"/>
      <c r="J13" s="76"/>
      <c r="K13" s="89"/>
      <c r="L13"/>
    </row>
    <row r="14" spans="2:12" ht="12.75">
      <c r="B14" s="109">
        <v>1131</v>
      </c>
      <c r="C14" s="110" t="s">
        <v>2082</v>
      </c>
      <c r="D14" s="59">
        <f>'[1]1000'!C15</f>
        <v>8637600</v>
      </c>
      <c r="E14" s="81"/>
      <c r="F14" s="66">
        <f>(D14+E14)</f>
        <v>8637600</v>
      </c>
      <c r="G14" s="76">
        <f>'[1]JUN'!I14</f>
        <v>4281367.55</v>
      </c>
      <c r="H14" s="66">
        <v>715608.91</v>
      </c>
      <c r="I14" s="76">
        <f>G14+H14</f>
        <v>4996976.46</v>
      </c>
      <c r="J14" s="76">
        <f>F14-I14</f>
        <v>3640623.54</v>
      </c>
      <c r="K14" s="89">
        <f>I14/F14</f>
        <v>0.5785144554042789</v>
      </c>
      <c r="L14"/>
    </row>
    <row r="15" spans="2:12" ht="30">
      <c r="B15" s="91">
        <v>1200</v>
      </c>
      <c r="C15" s="92" t="s">
        <v>2083</v>
      </c>
      <c r="D15" s="59"/>
      <c r="E15" s="81"/>
      <c r="F15" s="66"/>
      <c r="G15" s="76"/>
      <c r="H15" s="66"/>
      <c r="I15" s="76"/>
      <c r="J15" s="76"/>
      <c r="K15" s="89" t="e">
        <f aca="true" t="shared" si="0" ref="K15:K47">I15/F15</f>
        <v>#DIV/0!</v>
      </c>
      <c r="L15"/>
    </row>
    <row r="16" spans="2:12" ht="15">
      <c r="B16" s="91">
        <v>122</v>
      </c>
      <c r="C16" s="92" t="s">
        <v>2084</v>
      </c>
      <c r="D16" s="59"/>
      <c r="E16" s="81"/>
      <c r="F16" s="66"/>
      <c r="G16" s="76"/>
      <c r="H16" s="66"/>
      <c r="I16" s="76"/>
      <c r="J16" s="76"/>
      <c r="K16" s="89" t="e">
        <f t="shared" si="0"/>
        <v>#DIV/0!</v>
      </c>
      <c r="L16"/>
    </row>
    <row r="17" spans="2:12" ht="12.75">
      <c r="B17" s="109">
        <v>1221</v>
      </c>
      <c r="C17" s="110" t="s">
        <v>2084</v>
      </c>
      <c r="D17" s="59">
        <f>'[1]1000'!C18</f>
        <v>1350000</v>
      </c>
      <c r="E17" s="81"/>
      <c r="F17" s="66">
        <f aca="true" t="shared" si="1" ref="F17:F46">(D17+E17)</f>
        <v>1350000</v>
      </c>
      <c r="G17" s="76">
        <f>'[1]JUN'!I17</f>
        <v>627684.98</v>
      </c>
      <c r="H17" s="66">
        <v>99341.42</v>
      </c>
      <c r="I17" s="76">
        <f aca="true" t="shared" si="2" ref="I17:I46">G17+H17</f>
        <v>727026.4</v>
      </c>
      <c r="J17" s="76">
        <f aca="true" t="shared" si="3" ref="J17:J46">F17-I17</f>
        <v>622973.6</v>
      </c>
      <c r="K17" s="89">
        <f t="shared" si="0"/>
        <v>0.5385380740740741</v>
      </c>
      <c r="L17"/>
    </row>
    <row r="18" spans="2:12" ht="30">
      <c r="B18" s="91">
        <v>1300</v>
      </c>
      <c r="C18" s="92" t="s">
        <v>2085</v>
      </c>
      <c r="D18" s="59"/>
      <c r="E18" s="81"/>
      <c r="F18" s="66"/>
      <c r="G18" s="76"/>
      <c r="H18" s="66"/>
      <c r="I18" s="76"/>
      <c r="J18" s="76"/>
      <c r="K18" s="89" t="e">
        <f t="shared" si="0"/>
        <v>#DIV/0!</v>
      </c>
      <c r="L18"/>
    </row>
    <row r="19" spans="2:12" ht="30">
      <c r="B19" s="91">
        <v>131</v>
      </c>
      <c r="C19" s="92" t="s">
        <v>2086</v>
      </c>
      <c r="D19" s="59"/>
      <c r="E19" s="81"/>
      <c r="F19" s="66"/>
      <c r="G19" s="76"/>
      <c r="H19" s="66"/>
      <c r="I19" s="76"/>
      <c r="J19" s="76"/>
      <c r="K19" s="89" t="e">
        <f t="shared" si="0"/>
        <v>#DIV/0!</v>
      </c>
      <c r="L19"/>
    </row>
    <row r="20" spans="2:12" ht="25.5">
      <c r="B20" s="109">
        <v>1311</v>
      </c>
      <c r="C20" s="110" t="s">
        <v>2086</v>
      </c>
      <c r="D20" s="59">
        <f>'[1]1000'!C21</f>
        <v>70000</v>
      </c>
      <c r="E20" s="81"/>
      <c r="F20" s="66">
        <f t="shared" si="1"/>
        <v>70000</v>
      </c>
      <c r="G20" s="76">
        <f>'[1]JUN'!I20</f>
        <v>40658</v>
      </c>
      <c r="H20" s="66">
        <v>7080.1</v>
      </c>
      <c r="I20" s="76">
        <f t="shared" si="2"/>
        <v>47738.1</v>
      </c>
      <c r="J20" s="76">
        <f t="shared" si="3"/>
        <v>22261.9</v>
      </c>
      <c r="K20" s="89">
        <f t="shared" si="0"/>
        <v>0.6819728571428572</v>
      </c>
      <c r="L20"/>
    </row>
    <row r="21" spans="2:12" ht="30">
      <c r="B21" s="91">
        <v>132</v>
      </c>
      <c r="C21" s="92" t="s">
        <v>2230</v>
      </c>
      <c r="D21" s="59"/>
      <c r="E21" s="81"/>
      <c r="F21" s="66"/>
      <c r="G21" s="76"/>
      <c r="H21" s="66"/>
      <c r="I21" s="76"/>
      <c r="J21" s="76"/>
      <c r="K21" s="89" t="e">
        <f t="shared" si="0"/>
        <v>#DIV/0!</v>
      </c>
      <c r="L21"/>
    </row>
    <row r="22" spans="2:12" ht="12.75">
      <c r="B22" s="109">
        <v>1321</v>
      </c>
      <c r="C22" s="110" t="s">
        <v>2087</v>
      </c>
      <c r="D22" s="59">
        <f>'[1]1000'!C23</f>
        <v>170600</v>
      </c>
      <c r="E22" s="81"/>
      <c r="F22" s="66">
        <f t="shared" si="1"/>
        <v>170600</v>
      </c>
      <c r="G22" s="76">
        <f>'[1]JUN'!I22</f>
        <v>17796.64</v>
      </c>
      <c r="H22" s="66">
        <v>3127.83</v>
      </c>
      <c r="I22" s="76">
        <f t="shared" si="2"/>
        <v>20924.47</v>
      </c>
      <c r="J22" s="76">
        <f t="shared" si="3"/>
        <v>149675.53</v>
      </c>
      <c r="K22" s="89">
        <f t="shared" si="0"/>
        <v>0.12265222743259087</v>
      </c>
      <c r="L22"/>
    </row>
    <row r="23" spans="2:12" ht="12.75">
      <c r="B23" s="109">
        <v>1322</v>
      </c>
      <c r="C23" s="110" t="s">
        <v>2088</v>
      </c>
      <c r="D23" s="59">
        <f>'[1]1000'!C24</f>
        <v>1250000</v>
      </c>
      <c r="E23" s="81"/>
      <c r="F23" s="66">
        <f t="shared" si="1"/>
        <v>1250000</v>
      </c>
      <c r="G23" s="76">
        <f>'[1]JUN'!I23</f>
        <v>587736.1</v>
      </c>
      <c r="H23" s="66">
        <v>0</v>
      </c>
      <c r="I23" s="76">
        <f t="shared" si="2"/>
        <v>587736.1</v>
      </c>
      <c r="J23" s="76">
        <f t="shared" si="3"/>
        <v>662263.9</v>
      </c>
      <c r="K23" s="89">
        <f t="shared" si="0"/>
        <v>0.47018888</v>
      </c>
      <c r="L23"/>
    </row>
    <row r="24" spans="2:12" ht="15">
      <c r="B24" s="91">
        <v>134</v>
      </c>
      <c r="C24" s="92" t="s">
        <v>2089</v>
      </c>
      <c r="D24" s="59"/>
      <c r="E24" s="81"/>
      <c r="F24" s="66"/>
      <c r="G24" s="76"/>
      <c r="H24" s="66"/>
      <c r="I24" s="76"/>
      <c r="J24" s="76"/>
      <c r="K24" s="89" t="e">
        <f t="shared" si="0"/>
        <v>#DIV/0!</v>
      </c>
      <c r="L24"/>
    </row>
    <row r="25" spans="2:12" ht="12.75">
      <c r="B25" s="109">
        <v>1341</v>
      </c>
      <c r="C25" s="110" t="s">
        <v>2089</v>
      </c>
      <c r="D25" s="59">
        <f>'[1]1000'!C26</f>
        <v>76000</v>
      </c>
      <c r="E25" s="81"/>
      <c r="F25" s="66">
        <f t="shared" si="1"/>
        <v>76000</v>
      </c>
      <c r="G25" s="76">
        <f>'[1]JUN'!I25</f>
        <v>34979.37</v>
      </c>
      <c r="H25" s="66">
        <v>0</v>
      </c>
      <c r="I25" s="76">
        <f t="shared" si="2"/>
        <v>34979.37</v>
      </c>
      <c r="J25" s="76">
        <f t="shared" si="3"/>
        <v>41020.63</v>
      </c>
      <c r="K25" s="89">
        <f t="shared" si="0"/>
        <v>0.4602548684210527</v>
      </c>
      <c r="L25"/>
    </row>
    <row r="26" spans="2:12" ht="15">
      <c r="B26" s="91">
        <v>1400</v>
      </c>
      <c r="C26" s="92" t="s">
        <v>2090</v>
      </c>
      <c r="D26" s="59"/>
      <c r="E26" s="81"/>
      <c r="F26" s="66"/>
      <c r="G26" s="76"/>
      <c r="H26" s="66"/>
      <c r="I26" s="76"/>
      <c r="J26" s="76"/>
      <c r="K26" s="89" t="e">
        <f t="shared" si="0"/>
        <v>#DIV/0!</v>
      </c>
      <c r="L26"/>
    </row>
    <row r="27" spans="2:12" ht="15">
      <c r="B27" s="91">
        <v>141</v>
      </c>
      <c r="C27" s="92" t="s">
        <v>2231</v>
      </c>
      <c r="D27" s="59"/>
      <c r="E27" s="81"/>
      <c r="F27" s="66"/>
      <c r="G27" s="76"/>
      <c r="H27" s="66"/>
      <c r="I27" s="76"/>
      <c r="J27" s="76"/>
      <c r="K27" s="89" t="e">
        <f t="shared" si="0"/>
        <v>#DIV/0!</v>
      </c>
      <c r="L27"/>
    </row>
    <row r="28" spans="2:12" ht="25.5">
      <c r="B28" s="109">
        <v>1411</v>
      </c>
      <c r="C28" s="110" t="s">
        <v>2091</v>
      </c>
      <c r="D28" s="59">
        <f>'[1]1000'!C29</f>
        <v>561600</v>
      </c>
      <c r="E28" s="81"/>
      <c r="F28" s="66">
        <f t="shared" si="1"/>
        <v>561600</v>
      </c>
      <c r="G28" s="76">
        <f>'[1]JUN'!I28</f>
        <v>269382.42</v>
      </c>
      <c r="H28" s="66">
        <v>45962.97</v>
      </c>
      <c r="I28" s="76">
        <f t="shared" si="2"/>
        <v>315345.39</v>
      </c>
      <c r="J28" s="76">
        <f t="shared" si="3"/>
        <v>246254.61</v>
      </c>
      <c r="K28" s="89">
        <f t="shared" si="0"/>
        <v>0.5615124465811966</v>
      </c>
      <c r="L28"/>
    </row>
    <row r="29" spans="2:12" ht="15">
      <c r="B29" s="91">
        <v>142</v>
      </c>
      <c r="C29" s="92" t="s">
        <v>2232</v>
      </c>
      <c r="D29" s="59"/>
      <c r="E29" s="81"/>
      <c r="F29" s="66"/>
      <c r="G29" s="76"/>
      <c r="H29" s="66"/>
      <c r="I29" s="76"/>
      <c r="J29" s="76"/>
      <c r="K29" s="89" t="e">
        <f t="shared" si="0"/>
        <v>#DIV/0!</v>
      </c>
      <c r="L29"/>
    </row>
    <row r="30" spans="2:12" ht="12.75">
      <c r="B30" s="109">
        <v>1421</v>
      </c>
      <c r="C30" s="110" t="s">
        <v>2092</v>
      </c>
      <c r="D30" s="59">
        <f>'[1]1000'!C31</f>
        <v>260400</v>
      </c>
      <c r="E30" s="81"/>
      <c r="F30" s="66">
        <f t="shared" si="1"/>
        <v>260400</v>
      </c>
      <c r="G30" s="76">
        <f>'[1]JUN'!I30</f>
        <v>128828.90000000001</v>
      </c>
      <c r="H30" s="66">
        <v>21590.44</v>
      </c>
      <c r="I30" s="76">
        <f t="shared" si="2"/>
        <v>150419.34</v>
      </c>
      <c r="J30" s="76">
        <f t="shared" si="3"/>
        <v>109980.66</v>
      </c>
      <c r="K30" s="89">
        <f t="shared" si="0"/>
        <v>0.5776472350230415</v>
      </c>
      <c r="L30"/>
    </row>
    <row r="31" spans="2:12" ht="15">
      <c r="B31" s="91">
        <v>143</v>
      </c>
      <c r="C31" s="92" t="s">
        <v>2233</v>
      </c>
      <c r="D31" s="59"/>
      <c r="E31" s="81"/>
      <c r="F31" s="66"/>
      <c r="G31" s="76"/>
      <c r="H31" s="66"/>
      <c r="I31" s="76"/>
      <c r="J31" s="76"/>
      <c r="K31" s="89" t="e">
        <f t="shared" si="0"/>
        <v>#DIV/0!</v>
      </c>
      <c r="L31"/>
    </row>
    <row r="32" spans="2:12" ht="12.75">
      <c r="B32" s="109">
        <v>1431</v>
      </c>
      <c r="C32" s="110" t="s">
        <v>2093</v>
      </c>
      <c r="D32" s="59">
        <f>'[1]1000'!C33</f>
        <v>1167600</v>
      </c>
      <c r="E32" s="81"/>
      <c r="F32" s="66">
        <f t="shared" si="1"/>
        <v>1167600</v>
      </c>
      <c r="G32" s="76">
        <f>'[1]JUN'!I32</f>
        <v>579729.04</v>
      </c>
      <c r="H32" s="66">
        <v>97156.9</v>
      </c>
      <c r="I32" s="76">
        <f t="shared" si="2"/>
        <v>676885.9400000001</v>
      </c>
      <c r="J32" s="76">
        <f t="shared" si="3"/>
        <v>490714.05999999994</v>
      </c>
      <c r="K32" s="89">
        <f t="shared" si="0"/>
        <v>0.5797241692360398</v>
      </c>
      <c r="L32"/>
    </row>
    <row r="33" spans="2:12" ht="25.5">
      <c r="B33" s="109">
        <v>1432</v>
      </c>
      <c r="C33" s="110" t="s">
        <v>2094</v>
      </c>
      <c r="D33" s="59">
        <f>'[1]1000'!C34</f>
        <v>172800</v>
      </c>
      <c r="E33" s="81"/>
      <c r="F33" s="66">
        <f t="shared" si="1"/>
        <v>172800</v>
      </c>
      <c r="G33" s="76">
        <f>'[1]JUN'!I33</f>
        <v>84537.7</v>
      </c>
      <c r="H33" s="66">
        <v>14393.48</v>
      </c>
      <c r="I33" s="76">
        <f t="shared" si="2"/>
        <v>98931.18</v>
      </c>
      <c r="J33" s="76">
        <f t="shared" si="3"/>
        <v>73868.82</v>
      </c>
      <c r="K33" s="89">
        <f t="shared" si="0"/>
        <v>0.5725184027777778</v>
      </c>
      <c r="L33"/>
    </row>
    <row r="34" spans="2:12" ht="15">
      <c r="B34" s="91">
        <v>144</v>
      </c>
      <c r="C34" s="92" t="s">
        <v>2234</v>
      </c>
      <c r="D34" s="59"/>
      <c r="E34" s="81"/>
      <c r="F34" s="66"/>
      <c r="G34" s="76"/>
      <c r="H34" s="66"/>
      <c r="I34" s="76"/>
      <c r="J34" s="76"/>
      <c r="K34" s="89" t="e">
        <f t="shared" si="0"/>
        <v>#DIV/0!</v>
      </c>
      <c r="L34"/>
    </row>
    <row r="35" spans="2:12" ht="25.5">
      <c r="B35" s="109">
        <v>1441</v>
      </c>
      <c r="C35" s="110" t="s">
        <v>2095</v>
      </c>
      <c r="D35" s="59">
        <f>'[1]1000'!C36</f>
        <v>45000</v>
      </c>
      <c r="E35" s="81"/>
      <c r="F35" s="66">
        <f t="shared" si="1"/>
        <v>45000</v>
      </c>
      <c r="G35" s="76">
        <f>'[1]JUN'!I35</f>
        <v>11284.4</v>
      </c>
      <c r="H35" s="66">
        <v>11284.41</v>
      </c>
      <c r="I35" s="76">
        <f t="shared" si="2"/>
        <v>22568.809999999998</v>
      </c>
      <c r="J35" s="76">
        <f t="shared" si="3"/>
        <v>22431.190000000002</v>
      </c>
      <c r="K35" s="89">
        <f t="shared" si="0"/>
        <v>0.5015291111111111</v>
      </c>
      <c r="L35"/>
    </row>
    <row r="36" spans="2:12" ht="30">
      <c r="B36" s="91">
        <v>1500</v>
      </c>
      <c r="C36" s="92" t="s">
        <v>2096</v>
      </c>
      <c r="D36" s="59"/>
      <c r="E36" s="81"/>
      <c r="F36" s="66"/>
      <c r="G36" s="76"/>
      <c r="H36" s="66"/>
      <c r="I36" s="76"/>
      <c r="J36" s="76"/>
      <c r="K36" s="89" t="e">
        <f t="shared" si="0"/>
        <v>#DIV/0!</v>
      </c>
      <c r="L36"/>
    </row>
    <row r="37" spans="2:12" ht="15">
      <c r="B37" s="91">
        <v>152</v>
      </c>
      <c r="C37" s="92" t="s">
        <v>2235</v>
      </c>
      <c r="D37" s="59"/>
      <c r="E37" s="81"/>
      <c r="F37" s="66"/>
      <c r="G37" s="76"/>
      <c r="H37" s="66"/>
      <c r="I37" s="76"/>
      <c r="J37" s="76"/>
      <c r="K37" s="89" t="e">
        <f t="shared" si="0"/>
        <v>#DIV/0!</v>
      </c>
      <c r="L37"/>
    </row>
    <row r="38" spans="2:12" ht="12.75">
      <c r="B38" s="109">
        <v>1521</v>
      </c>
      <c r="C38" s="110" t="s">
        <v>2097</v>
      </c>
      <c r="D38" s="59">
        <f>'[1]1000'!C39</f>
        <v>150000</v>
      </c>
      <c r="E38" s="81"/>
      <c r="F38" s="66">
        <f t="shared" si="1"/>
        <v>150000</v>
      </c>
      <c r="G38" s="76">
        <f>'[1]JUN'!I38</f>
        <v>0</v>
      </c>
      <c r="H38" s="66">
        <v>0</v>
      </c>
      <c r="I38" s="76">
        <f t="shared" si="2"/>
        <v>0</v>
      </c>
      <c r="J38" s="76">
        <f t="shared" si="3"/>
        <v>150000</v>
      </c>
      <c r="K38" s="89">
        <f t="shared" si="0"/>
        <v>0</v>
      </c>
      <c r="L38"/>
    </row>
    <row r="39" spans="2:12" ht="15">
      <c r="B39" s="91">
        <v>1600</v>
      </c>
      <c r="C39" s="92" t="s">
        <v>2098</v>
      </c>
      <c r="D39" s="59"/>
      <c r="E39" s="81"/>
      <c r="F39" s="66"/>
      <c r="G39" s="76"/>
      <c r="H39" s="66"/>
      <c r="I39" s="76"/>
      <c r="J39" s="76"/>
      <c r="K39" s="89" t="e">
        <f t="shared" si="0"/>
        <v>#DIV/0!</v>
      </c>
      <c r="L39"/>
    </row>
    <row r="40" spans="2:12" ht="30">
      <c r="B40" s="91">
        <v>161</v>
      </c>
      <c r="C40" s="92" t="s">
        <v>2236</v>
      </c>
      <c r="D40" s="59"/>
      <c r="E40" s="81"/>
      <c r="F40" s="66"/>
      <c r="G40" s="76"/>
      <c r="H40" s="66"/>
      <c r="I40" s="76"/>
      <c r="J40" s="76"/>
      <c r="K40" s="89" t="e">
        <f t="shared" si="0"/>
        <v>#DIV/0!</v>
      </c>
      <c r="L40"/>
    </row>
    <row r="41" spans="2:12" ht="25.5">
      <c r="B41" s="109">
        <v>1611</v>
      </c>
      <c r="C41" s="110" t="s">
        <v>2099</v>
      </c>
      <c r="D41" s="59">
        <f>'[1]1000'!C42</f>
        <v>811200</v>
      </c>
      <c r="E41" s="81"/>
      <c r="F41" s="66">
        <f t="shared" si="1"/>
        <v>811200</v>
      </c>
      <c r="G41" s="76">
        <f>'[1]JUN'!I41</f>
        <v>0</v>
      </c>
      <c r="H41" s="66">
        <v>0</v>
      </c>
      <c r="I41" s="76">
        <f t="shared" si="2"/>
        <v>0</v>
      </c>
      <c r="J41" s="76">
        <f t="shared" si="3"/>
        <v>811200</v>
      </c>
      <c r="K41" s="89">
        <f t="shared" si="0"/>
        <v>0</v>
      </c>
      <c r="L41"/>
    </row>
    <row r="42" spans="2:12" ht="30">
      <c r="B42" s="91">
        <v>1700</v>
      </c>
      <c r="C42" s="92" t="s">
        <v>2100</v>
      </c>
      <c r="D42" s="59"/>
      <c r="E42" s="81"/>
      <c r="F42" s="66"/>
      <c r="G42" s="76"/>
      <c r="H42" s="66"/>
      <c r="I42" s="76"/>
      <c r="J42" s="76"/>
      <c r="K42" s="89" t="e">
        <f t="shared" si="0"/>
        <v>#DIV/0!</v>
      </c>
      <c r="L42"/>
    </row>
    <row r="43" spans="2:12" ht="15">
      <c r="B43" s="91">
        <v>171</v>
      </c>
      <c r="C43" s="92" t="s">
        <v>2237</v>
      </c>
      <c r="D43" s="59"/>
      <c r="E43" s="81"/>
      <c r="F43" s="66"/>
      <c r="G43" s="76"/>
      <c r="H43" s="66"/>
      <c r="I43" s="76"/>
      <c r="J43" s="76"/>
      <c r="K43" s="89" t="e">
        <f t="shared" si="0"/>
        <v>#DIV/0!</v>
      </c>
      <c r="L43"/>
    </row>
    <row r="44" spans="2:12" ht="12.75">
      <c r="B44" s="109">
        <v>1712</v>
      </c>
      <c r="C44" s="110" t="s">
        <v>2101</v>
      </c>
      <c r="D44" s="59">
        <f>'[1]1000'!C45</f>
        <v>631200</v>
      </c>
      <c r="E44" s="81"/>
      <c r="F44" s="66">
        <f t="shared" si="1"/>
        <v>631200</v>
      </c>
      <c r="G44" s="76">
        <f>'[1]JUN'!I44</f>
        <v>319312.95</v>
      </c>
      <c r="H44" s="66">
        <v>53389.21</v>
      </c>
      <c r="I44" s="76">
        <f t="shared" si="2"/>
        <v>372702.16000000003</v>
      </c>
      <c r="J44" s="76">
        <f t="shared" si="3"/>
        <v>258497.83999999997</v>
      </c>
      <c r="K44" s="89">
        <f t="shared" si="0"/>
        <v>0.5904660329531053</v>
      </c>
      <c r="L44"/>
    </row>
    <row r="45" spans="2:12" ht="12.75">
      <c r="B45" s="109">
        <v>1713</v>
      </c>
      <c r="C45" s="110" t="s">
        <v>2102</v>
      </c>
      <c r="D45" s="59">
        <f>'[1]1000'!C46</f>
        <v>422400</v>
      </c>
      <c r="E45" s="81"/>
      <c r="F45" s="66">
        <f t="shared" si="1"/>
        <v>422400</v>
      </c>
      <c r="G45" s="76">
        <f>'[1]JUN'!I45</f>
        <v>209670.88</v>
      </c>
      <c r="H45" s="66">
        <v>35037.99</v>
      </c>
      <c r="I45" s="76">
        <f t="shared" si="2"/>
        <v>244708.87</v>
      </c>
      <c r="J45" s="76">
        <f t="shared" si="3"/>
        <v>177691.13</v>
      </c>
      <c r="K45" s="89">
        <f t="shared" si="0"/>
        <v>0.5793297111742424</v>
      </c>
      <c r="L45"/>
    </row>
    <row r="46" spans="2:12" ht="12.75">
      <c r="B46" s="109">
        <v>1715</v>
      </c>
      <c r="C46" s="110" t="s">
        <v>2103</v>
      </c>
      <c r="D46" s="59">
        <f>'[1]1000'!C47</f>
        <v>336000</v>
      </c>
      <c r="E46" s="81"/>
      <c r="F46" s="66">
        <f t="shared" si="1"/>
        <v>336000</v>
      </c>
      <c r="G46" s="76">
        <f>'[1]JUN'!I46</f>
        <v>0</v>
      </c>
      <c r="H46" s="66">
        <v>0</v>
      </c>
      <c r="I46" s="76">
        <f t="shared" si="2"/>
        <v>0</v>
      </c>
      <c r="J46" s="76">
        <f t="shared" si="3"/>
        <v>336000</v>
      </c>
      <c r="K46" s="89">
        <f t="shared" si="0"/>
        <v>0</v>
      </c>
      <c r="L46"/>
    </row>
    <row r="47" spans="2:13" ht="12.75">
      <c r="B47" s="57"/>
      <c r="C47" s="54" t="s">
        <v>2104</v>
      </c>
      <c r="D47" s="80">
        <f aca="true" t="shared" si="4" ref="D47:J47">SUM(D13:D46)</f>
        <v>16112400</v>
      </c>
      <c r="E47" s="80">
        <f t="shared" si="4"/>
        <v>0</v>
      </c>
      <c r="F47" s="80">
        <f t="shared" si="4"/>
        <v>16112400</v>
      </c>
      <c r="G47" s="80">
        <f t="shared" si="4"/>
        <v>7192968.93</v>
      </c>
      <c r="H47" s="80">
        <f t="shared" si="4"/>
        <v>1103973.66</v>
      </c>
      <c r="I47" s="80">
        <f t="shared" si="4"/>
        <v>8296942.589999999</v>
      </c>
      <c r="J47" s="80">
        <f t="shared" si="4"/>
        <v>7815457.410000001</v>
      </c>
      <c r="K47" s="118">
        <f t="shared" si="0"/>
        <v>0.5149414482013852</v>
      </c>
      <c r="L47"/>
      <c r="M47" s="62"/>
    </row>
    <row r="48" ht="13.5" thickBot="1">
      <c r="L48"/>
    </row>
    <row r="49" spans="2:12" ht="26.25" thickBot="1">
      <c r="B49" s="70" t="s">
        <v>2073</v>
      </c>
      <c r="C49" s="71" t="s">
        <v>2074</v>
      </c>
      <c r="D49" s="71" t="s">
        <v>2075</v>
      </c>
      <c r="E49" s="84" t="s">
        <v>2076</v>
      </c>
      <c r="F49" s="71" t="s">
        <v>2077</v>
      </c>
      <c r="G49" s="71" t="str">
        <f>G8</f>
        <v>EJERCIDO AL 30/06/2015</v>
      </c>
      <c r="H49" s="73" t="str">
        <f>H8</f>
        <v>EJERCIDO JULIO</v>
      </c>
      <c r="I49" s="72" t="s">
        <v>2078</v>
      </c>
      <c r="J49" s="72" t="s">
        <v>2079</v>
      </c>
      <c r="K49" s="72" t="s">
        <v>1300</v>
      </c>
      <c r="L49"/>
    </row>
    <row r="50" ht="12.75">
      <c r="L50"/>
    </row>
    <row r="51" spans="2:12" ht="12.75">
      <c r="B51" s="53">
        <v>2000</v>
      </c>
      <c r="C51" s="54" t="s">
        <v>2105</v>
      </c>
      <c r="D51" s="68"/>
      <c r="E51" s="86"/>
      <c r="F51" s="67"/>
      <c r="G51" s="67"/>
      <c r="H51" s="75"/>
      <c r="I51" s="67"/>
      <c r="J51" s="67"/>
      <c r="L51"/>
    </row>
    <row r="52" spans="2:12" ht="12.75">
      <c r="B52" s="51"/>
      <c r="C52" s="50"/>
      <c r="D52" s="62"/>
      <c r="L52"/>
    </row>
    <row r="53" spans="2:12" ht="45">
      <c r="B53" s="91">
        <v>2100</v>
      </c>
      <c r="C53" s="92" t="s">
        <v>2106</v>
      </c>
      <c r="D53" s="59"/>
      <c r="E53" s="81"/>
      <c r="F53" s="78"/>
      <c r="G53" s="78"/>
      <c r="H53" s="76"/>
      <c r="I53" s="78"/>
      <c r="J53" s="78"/>
      <c r="K53" s="76"/>
      <c r="L53"/>
    </row>
    <row r="54" spans="2:12" ht="30">
      <c r="B54" s="91">
        <v>211</v>
      </c>
      <c r="C54" s="92" t="s">
        <v>2238</v>
      </c>
      <c r="E54" s="59"/>
      <c r="F54" s="76"/>
      <c r="G54" s="76"/>
      <c r="H54" s="76"/>
      <c r="I54" s="76"/>
      <c r="J54" s="76"/>
      <c r="K54" s="89"/>
      <c r="L54"/>
    </row>
    <row r="55" spans="2:12" ht="30">
      <c r="B55" s="111">
        <v>2111</v>
      </c>
      <c r="C55" s="112" t="s">
        <v>2238</v>
      </c>
      <c r="D55" s="59">
        <f>'[1]2000'!C15</f>
        <v>43111</v>
      </c>
      <c r="E55" s="81"/>
      <c r="F55" s="66">
        <f>(D55+E55)</f>
        <v>43111</v>
      </c>
      <c r="G55" s="76">
        <f>'[1]JUN'!I55</f>
        <v>22054.050000000003</v>
      </c>
      <c r="H55" s="66">
        <v>3606.17</v>
      </c>
      <c r="I55" s="76">
        <f>G55+H55</f>
        <v>25660.22</v>
      </c>
      <c r="J55" s="76">
        <f>F55-I55</f>
        <v>17450.78</v>
      </c>
      <c r="K55" s="89"/>
      <c r="L55"/>
    </row>
    <row r="56" spans="2:12" ht="30">
      <c r="B56" s="91">
        <v>212</v>
      </c>
      <c r="C56" s="92" t="s">
        <v>2107</v>
      </c>
      <c r="D56" s="59"/>
      <c r="E56" s="81"/>
      <c r="F56" s="66"/>
      <c r="G56" s="76"/>
      <c r="H56" s="66"/>
      <c r="I56" s="76"/>
      <c r="J56" s="76"/>
      <c r="K56" s="89"/>
      <c r="L56"/>
    </row>
    <row r="57" spans="2:12" ht="30">
      <c r="B57" s="111">
        <v>2121</v>
      </c>
      <c r="C57" s="112" t="s">
        <v>2107</v>
      </c>
      <c r="D57" s="59">
        <f>'[1]2000'!C17</f>
        <v>2000</v>
      </c>
      <c r="E57" s="81"/>
      <c r="F57" s="66">
        <f>(D57+E57)</f>
        <v>2000</v>
      </c>
      <c r="G57" s="76">
        <f>'[1]JUN'!I57</f>
        <v>0</v>
      </c>
      <c r="H57" s="66">
        <v>0</v>
      </c>
      <c r="I57" s="76">
        <f>G57+H57</f>
        <v>0</v>
      </c>
      <c r="J57" s="76">
        <f>F57-I57</f>
        <v>2000</v>
      </c>
      <c r="K57" s="89"/>
      <c r="L57"/>
    </row>
    <row r="58" spans="2:12" ht="45">
      <c r="B58" s="91">
        <v>214</v>
      </c>
      <c r="C58" s="92" t="s">
        <v>2108</v>
      </c>
      <c r="D58" s="59"/>
      <c r="E58" s="81"/>
      <c r="F58" s="66"/>
      <c r="G58" s="76"/>
      <c r="H58" s="66"/>
      <c r="I58" s="76"/>
      <c r="J58" s="76"/>
      <c r="K58" s="89"/>
      <c r="L58"/>
    </row>
    <row r="59" spans="2:12" ht="38.25">
      <c r="B59" s="111">
        <v>2141</v>
      </c>
      <c r="C59" s="110" t="s">
        <v>2108</v>
      </c>
      <c r="D59" s="59">
        <f>'[1]2000'!C19</f>
        <v>8000</v>
      </c>
      <c r="E59" s="81"/>
      <c r="F59" s="66">
        <f>(D59+E59)</f>
        <v>8000</v>
      </c>
      <c r="G59" s="76">
        <f>'[1]JUN'!I59</f>
        <v>2593.99</v>
      </c>
      <c r="H59" s="66">
        <v>0</v>
      </c>
      <c r="I59" s="76">
        <f>G59+H59</f>
        <v>2593.99</v>
      </c>
      <c r="J59" s="76">
        <f>F59-I59</f>
        <v>5406.01</v>
      </c>
      <c r="K59" s="89"/>
      <c r="L59"/>
    </row>
    <row r="60" spans="2:12" ht="15">
      <c r="B60" s="91">
        <v>216</v>
      </c>
      <c r="C60" s="92" t="s">
        <v>2109</v>
      </c>
      <c r="D60" s="59"/>
      <c r="E60" s="81"/>
      <c r="F60" s="66"/>
      <c r="G60" s="76"/>
      <c r="H60" s="66"/>
      <c r="I60" s="76"/>
      <c r="J60" s="76"/>
      <c r="K60" s="89"/>
      <c r="L60"/>
    </row>
    <row r="61" spans="2:12" ht="15">
      <c r="B61" s="111">
        <v>2161</v>
      </c>
      <c r="C61" s="112" t="s">
        <v>2109</v>
      </c>
      <c r="D61" s="59">
        <f>'[1]2000'!C21</f>
        <v>68000</v>
      </c>
      <c r="E61" s="81"/>
      <c r="F61" s="66">
        <f>(D61+E61)</f>
        <v>68000</v>
      </c>
      <c r="G61" s="76">
        <f>'[1]JUN'!I61</f>
        <v>38109.44</v>
      </c>
      <c r="H61" s="66">
        <v>0</v>
      </c>
      <c r="I61" s="76">
        <f>G61+H61</f>
        <v>38109.44</v>
      </c>
      <c r="J61" s="76">
        <f>F61-I61</f>
        <v>29890.559999999998</v>
      </c>
      <c r="K61" s="89"/>
      <c r="L61"/>
    </row>
    <row r="62" spans="2:12" ht="15">
      <c r="B62" s="91">
        <v>217</v>
      </c>
      <c r="C62" s="92" t="s">
        <v>2239</v>
      </c>
      <c r="D62" s="59"/>
      <c r="E62" s="81"/>
      <c r="F62" s="66"/>
      <c r="G62" s="76"/>
      <c r="H62" s="66"/>
      <c r="I62" s="76"/>
      <c r="J62" s="76"/>
      <c r="K62" s="89"/>
      <c r="L62"/>
    </row>
    <row r="63" spans="2:12" ht="15">
      <c r="B63" s="111">
        <v>2171</v>
      </c>
      <c r="C63" s="112" t="s">
        <v>2239</v>
      </c>
      <c r="D63" s="59">
        <f>'[1]2000'!C23</f>
        <v>1000</v>
      </c>
      <c r="E63" s="81"/>
      <c r="F63" s="66">
        <f>(D63+E63)</f>
        <v>1000</v>
      </c>
      <c r="G63" s="76">
        <f>'[1]JUN'!I63</f>
        <v>279</v>
      </c>
      <c r="H63" s="66">
        <v>0</v>
      </c>
      <c r="I63" s="76">
        <f>G63+H63</f>
        <v>279</v>
      </c>
      <c r="J63" s="76">
        <f>F63-I63</f>
        <v>721</v>
      </c>
      <c r="K63" s="89"/>
      <c r="L63"/>
    </row>
    <row r="64" spans="2:12" ht="15">
      <c r="B64" s="91">
        <v>2200</v>
      </c>
      <c r="C64" s="92" t="s">
        <v>2110</v>
      </c>
      <c r="D64" s="59"/>
      <c r="E64" s="81"/>
      <c r="F64" s="66"/>
      <c r="G64" s="76"/>
      <c r="H64" s="66"/>
      <c r="I64" s="76"/>
      <c r="J64" s="76"/>
      <c r="K64" s="89"/>
      <c r="L64"/>
    </row>
    <row r="65" spans="2:12" ht="30" hidden="1">
      <c r="B65" s="91">
        <v>221</v>
      </c>
      <c r="C65" s="92" t="s">
        <v>2240</v>
      </c>
      <c r="D65" s="59"/>
      <c r="E65" s="81"/>
      <c r="F65" s="66"/>
      <c r="G65" s="76">
        <f>'[1]JUN'!I65</f>
        <v>0</v>
      </c>
      <c r="H65" s="66"/>
      <c r="I65" s="76"/>
      <c r="J65" s="76"/>
      <c r="K65" s="89"/>
      <c r="L65"/>
    </row>
    <row r="66" spans="2:12" ht="38.25">
      <c r="B66" s="111">
        <v>2214</v>
      </c>
      <c r="C66" s="110" t="s">
        <v>2111</v>
      </c>
      <c r="D66" s="59">
        <f>'[1]2000'!C26</f>
        <v>45000</v>
      </c>
      <c r="E66" s="81"/>
      <c r="F66" s="66">
        <f>(D66+E66)</f>
        <v>45000</v>
      </c>
      <c r="G66" s="76">
        <f>'[1]JUN'!I66</f>
        <v>9667.68</v>
      </c>
      <c r="H66" s="66">
        <v>2523</v>
      </c>
      <c r="I66" s="76">
        <f>G66+H66</f>
        <v>12190.68</v>
      </c>
      <c r="J66" s="76">
        <f>F66-I66</f>
        <v>32809.32</v>
      </c>
      <c r="K66" s="89"/>
      <c r="L66"/>
    </row>
    <row r="67" spans="2:12" ht="30" hidden="1">
      <c r="B67" s="91">
        <v>223</v>
      </c>
      <c r="C67" s="92" t="s">
        <v>2112</v>
      </c>
      <c r="D67" s="59"/>
      <c r="E67" s="81"/>
      <c r="F67" s="66"/>
      <c r="G67" s="76">
        <f>'[1]JUN'!I67</f>
        <v>0</v>
      </c>
      <c r="H67" s="66"/>
      <c r="I67" s="76"/>
      <c r="J67" s="76"/>
      <c r="K67" s="89"/>
      <c r="L67"/>
    </row>
    <row r="68" spans="2:12" ht="25.5">
      <c r="B68" s="111">
        <v>2231</v>
      </c>
      <c r="C68" s="110" t="s">
        <v>2112</v>
      </c>
      <c r="D68" s="59">
        <f>'[1]2000'!C28</f>
        <v>2500</v>
      </c>
      <c r="E68" s="81"/>
      <c r="F68" s="66">
        <f>(D68+E68)</f>
        <v>2500</v>
      </c>
      <c r="G68" s="76">
        <f>'[1]JUN'!I68</f>
        <v>324.55</v>
      </c>
      <c r="H68" s="66">
        <v>63.6</v>
      </c>
      <c r="I68" s="76">
        <f>G68+H68</f>
        <v>388.15000000000003</v>
      </c>
      <c r="J68" s="76">
        <f>F68-I68</f>
        <v>2111.85</v>
      </c>
      <c r="K68" s="89"/>
      <c r="L68"/>
    </row>
    <row r="69" spans="2:12" ht="30">
      <c r="B69" s="91">
        <v>2300</v>
      </c>
      <c r="C69" s="92" t="s">
        <v>2113</v>
      </c>
      <c r="D69" s="59"/>
      <c r="E69" s="81"/>
      <c r="F69" s="66"/>
      <c r="G69" s="76"/>
      <c r="H69" s="66"/>
      <c r="I69" s="76"/>
      <c r="J69" s="76"/>
      <c r="K69" s="89"/>
      <c r="L69"/>
    </row>
    <row r="70" spans="2:12" ht="45" hidden="1">
      <c r="B70" s="91">
        <v>231</v>
      </c>
      <c r="C70" s="92" t="s">
        <v>2114</v>
      </c>
      <c r="D70" s="59"/>
      <c r="E70" s="81"/>
      <c r="F70" s="66"/>
      <c r="G70" s="76">
        <f>'[1]JUN'!I70</f>
        <v>0</v>
      </c>
      <c r="H70" s="66"/>
      <c r="I70" s="76"/>
      <c r="J70" s="76"/>
      <c r="K70" s="89"/>
      <c r="L70"/>
    </row>
    <row r="71" spans="2:12" ht="38.25">
      <c r="B71" s="111">
        <v>2311</v>
      </c>
      <c r="C71" s="110" t="s">
        <v>2114</v>
      </c>
      <c r="D71" s="59">
        <f>'[1]2000'!C31</f>
        <v>25000</v>
      </c>
      <c r="E71" s="81"/>
      <c r="F71" s="66">
        <f>(D71+E71)</f>
        <v>25000</v>
      </c>
      <c r="G71" s="76">
        <f>'[1]JUN'!I71</f>
        <v>0</v>
      </c>
      <c r="H71" s="66">
        <v>0</v>
      </c>
      <c r="I71" s="76">
        <f>G71+H71</f>
        <v>0</v>
      </c>
      <c r="J71" s="76">
        <f>F71-I71</f>
        <v>25000</v>
      </c>
      <c r="K71" s="89"/>
      <c r="L71"/>
    </row>
    <row r="72" spans="2:12" ht="30">
      <c r="B72" s="91">
        <v>2400</v>
      </c>
      <c r="C72" s="92" t="s">
        <v>2115</v>
      </c>
      <c r="D72" s="59"/>
      <c r="E72" s="81"/>
      <c r="F72" s="66"/>
      <c r="G72" s="76"/>
      <c r="H72" s="66"/>
      <c r="I72" s="76"/>
      <c r="J72" s="76"/>
      <c r="K72" s="89"/>
      <c r="L72"/>
    </row>
    <row r="73" spans="2:12" ht="15">
      <c r="B73" s="91">
        <v>241</v>
      </c>
      <c r="C73" s="92" t="s">
        <v>2241</v>
      </c>
      <c r="D73" s="59"/>
      <c r="E73" s="81"/>
      <c r="F73" s="66"/>
      <c r="G73" s="76"/>
      <c r="H73" s="66"/>
      <c r="I73" s="76"/>
      <c r="J73" s="76"/>
      <c r="K73" s="89"/>
      <c r="L73"/>
    </row>
    <row r="74" spans="2:12" ht="15">
      <c r="B74" s="111">
        <v>2411</v>
      </c>
      <c r="C74" s="112" t="s">
        <v>2241</v>
      </c>
      <c r="D74" s="59">
        <f>'[1]2000'!C34</f>
        <v>60000</v>
      </c>
      <c r="E74" s="81"/>
      <c r="F74" s="66">
        <f>(D74+E74)</f>
        <v>60000</v>
      </c>
      <c r="G74" s="76">
        <f>'[1]JUN'!I74</f>
        <v>36791.869999999995</v>
      </c>
      <c r="H74" s="66">
        <v>9960.91</v>
      </c>
      <c r="I74" s="76">
        <f>G74+H74</f>
        <v>46752.78</v>
      </c>
      <c r="J74" s="76">
        <f>F74-I74</f>
        <v>13247.220000000001</v>
      </c>
      <c r="K74" s="89"/>
      <c r="L74"/>
    </row>
    <row r="75" spans="2:12" ht="15">
      <c r="B75" s="91">
        <v>242</v>
      </c>
      <c r="C75" s="92" t="s">
        <v>2242</v>
      </c>
      <c r="D75" s="59"/>
      <c r="E75" s="81"/>
      <c r="F75" s="66"/>
      <c r="G75" s="76"/>
      <c r="H75" s="66"/>
      <c r="I75" s="76"/>
      <c r="J75" s="76"/>
      <c r="K75" s="89"/>
      <c r="L75"/>
    </row>
    <row r="76" spans="2:12" ht="15">
      <c r="B76" s="111">
        <v>2421</v>
      </c>
      <c r="C76" s="112" t="s">
        <v>2242</v>
      </c>
      <c r="D76" s="59">
        <f>'[1]2000'!C36</f>
        <v>60000</v>
      </c>
      <c r="E76" s="81"/>
      <c r="F76" s="66">
        <f>(D76+E76)</f>
        <v>60000</v>
      </c>
      <c r="G76" s="76">
        <f>'[1]JUN'!I76</f>
        <v>8534.48</v>
      </c>
      <c r="H76" s="66">
        <v>0</v>
      </c>
      <c r="I76" s="76">
        <f>G76+H76</f>
        <v>8534.48</v>
      </c>
      <c r="J76" s="76">
        <f>F76-I76</f>
        <v>51465.520000000004</v>
      </c>
      <c r="K76" s="89"/>
      <c r="L76"/>
    </row>
    <row r="77" spans="2:12" ht="15">
      <c r="B77" s="91">
        <v>243</v>
      </c>
      <c r="C77" s="92" t="s">
        <v>2243</v>
      </c>
      <c r="D77" s="59"/>
      <c r="E77" s="81"/>
      <c r="F77" s="66"/>
      <c r="G77" s="76"/>
      <c r="H77" s="66"/>
      <c r="I77" s="76"/>
      <c r="J77" s="76"/>
      <c r="K77" s="89"/>
      <c r="L77"/>
    </row>
    <row r="78" spans="2:12" ht="15">
      <c r="B78" s="111">
        <v>2431</v>
      </c>
      <c r="C78" s="112" t="s">
        <v>2243</v>
      </c>
      <c r="D78" s="59">
        <f>'[1]2000'!C38</f>
        <v>5000</v>
      </c>
      <c r="E78" s="81"/>
      <c r="F78" s="66">
        <f>(D78+E78)</f>
        <v>5000</v>
      </c>
      <c r="G78" s="76">
        <f>'[1]JUN'!I78</f>
        <v>0</v>
      </c>
      <c r="H78" s="66">
        <v>0</v>
      </c>
      <c r="I78" s="76">
        <f>G78+H78</f>
        <v>0</v>
      </c>
      <c r="J78" s="76">
        <f>F78-I78</f>
        <v>5000</v>
      </c>
      <c r="K78" s="89"/>
      <c r="L78"/>
    </row>
    <row r="79" spans="2:12" ht="15">
      <c r="B79" s="91">
        <v>244</v>
      </c>
      <c r="C79" s="92" t="s">
        <v>2244</v>
      </c>
      <c r="D79" s="59"/>
      <c r="E79" s="81"/>
      <c r="F79" s="66"/>
      <c r="G79" s="76"/>
      <c r="H79" s="66"/>
      <c r="I79" s="76"/>
      <c r="J79" s="76"/>
      <c r="K79" s="89"/>
      <c r="L79"/>
    </row>
    <row r="80" spans="2:12" ht="15">
      <c r="B80" s="111">
        <v>2441</v>
      </c>
      <c r="C80" s="112" t="s">
        <v>2244</v>
      </c>
      <c r="D80" s="59">
        <f>'[1]2000'!C40</f>
        <v>10000</v>
      </c>
      <c r="E80" s="81"/>
      <c r="F80" s="66">
        <f>(D80+E80)</f>
        <v>10000</v>
      </c>
      <c r="G80" s="76">
        <f>'[1]JUN'!I80</f>
        <v>0</v>
      </c>
      <c r="H80" s="66">
        <v>0</v>
      </c>
      <c r="I80" s="76">
        <f>G80+H80</f>
        <v>0</v>
      </c>
      <c r="J80" s="76">
        <f>F80-I80</f>
        <v>10000</v>
      </c>
      <c r="K80" s="89"/>
      <c r="L80"/>
    </row>
    <row r="81" spans="2:12" ht="15">
      <c r="B81" s="91">
        <v>245</v>
      </c>
      <c r="C81" s="92" t="s">
        <v>2245</v>
      </c>
      <c r="D81" s="59"/>
      <c r="E81" s="81"/>
      <c r="F81" s="66"/>
      <c r="G81" s="76"/>
      <c r="H81" s="66"/>
      <c r="I81" s="76"/>
      <c r="J81" s="76"/>
      <c r="K81" s="89"/>
      <c r="L81"/>
    </row>
    <row r="82" spans="2:12" ht="15">
      <c r="B82" s="111">
        <v>2451</v>
      </c>
      <c r="C82" s="112" t="s">
        <v>2245</v>
      </c>
      <c r="D82" s="59">
        <f>'[1]2000'!C42</f>
        <v>5000</v>
      </c>
      <c r="E82" s="81"/>
      <c r="F82" s="66">
        <f>(D82+E82)</f>
        <v>5000</v>
      </c>
      <c r="G82" s="76">
        <f>'[1]JUN'!I82</f>
        <v>0</v>
      </c>
      <c r="H82" s="66">
        <v>0</v>
      </c>
      <c r="I82" s="76">
        <f>G82+H82</f>
        <v>0</v>
      </c>
      <c r="J82" s="76">
        <f>F82-I82</f>
        <v>5000</v>
      </c>
      <c r="K82" s="89"/>
      <c r="L82"/>
    </row>
    <row r="83" spans="2:12" ht="15">
      <c r="B83" s="91">
        <v>246</v>
      </c>
      <c r="C83" s="92" t="s">
        <v>2116</v>
      </c>
      <c r="D83" s="59"/>
      <c r="E83" s="81"/>
      <c r="F83" s="66"/>
      <c r="G83" s="76"/>
      <c r="H83" s="66"/>
      <c r="I83" s="76"/>
      <c r="J83" s="76"/>
      <c r="K83" s="89"/>
      <c r="L83"/>
    </row>
    <row r="84" spans="2:12" ht="15">
      <c r="B84" s="111">
        <v>2461</v>
      </c>
      <c r="C84" s="112" t="s">
        <v>2116</v>
      </c>
      <c r="D84" s="59">
        <f>'[1]2000'!C44</f>
        <v>12000</v>
      </c>
      <c r="E84" s="81"/>
      <c r="F84" s="66">
        <f>(D84+E84)</f>
        <v>12000</v>
      </c>
      <c r="G84" s="76">
        <f>'[1]JUN'!I84</f>
        <v>105.58</v>
      </c>
      <c r="H84" s="66">
        <v>0</v>
      </c>
      <c r="I84" s="76">
        <f>G84+H84</f>
        <v>105.58</v>
      </c>
      <c r="J84" s="76">
        <f>F84-I84</f>
        <v>11894.42</v>
      </c>
      <c r="K84" s="89"/>
      <c r="L84"/>
    </row>
    <row r="85" spans="2:12" ht="30">
      <c r="B85" s="91">
        <v>247</v>
      </c>
      <c r="C85" s="92" t="s">
        <v>2117</v>
      </c>
      <c r="D85" s="59"/>
      <c r="E85" s="81"/>
      <c r="F85" s="66"/>
      <c r="G85" s="76"/>
      <c r="H85" s="66"/>
      <c r="I85" s="76"/>
      <c r="J85" s="76"/>
      <c r="K85" s="89"/>
      <c r="L85"/>
    </row>
    <row r="86" spans="2:12" ht="25.5">
      <c r="B86" s="111">
        <v>2471</v>
      </c>
      <c r="C86" s="110" t="s">
        <v>2117</v>
      </c>
      <c r="D86" s="59">
        <f>'[1]2000'!C46</f>
        <v>50000</v>
      </c>
      <c r="E86" s="81"/>
      <c r="F86" s="66">
        <f>(D86+E86)</f>
        <v>50000</v>
      </c>
      <c r="G86" s="76">
        <f>'[1]JUN'!I86</f>
        <v>35038.82</v>
      </c>
      <c r="H86" s="66">
        <v>2300.65</v>
      </c>
      <c r="I86" s="76">
        <f>G86+H86</f>
        <v>37339.47</v>
      </c>
      <c r="J86" s="76">
        <f>F86-I86</f>
        <v>12660.529999999999</v>
      </c>
      <c r="K86" s="89"/>
      <c r="L86"/>
    </row>
    <row r="87" spans="2:12" ht="15">
      <c r="B87" s="91">
        <v>248</v>
      </c>
      <c r="C87" s="92" t="s">
        <v>2118</v>
      </c>
      <c r="D87" s="59"/>
      <c r="E87" s="81"/>
      <c r="F87" s="66"/>
      <c r="G87" s="76"/>
      <c r="H87" s="66"/>
      <c r="I87" s="76"/>
      <c r="J87" s="76"/>
      <c r="K87" s="89"/>
      <c r="L87"/>
    </row>
    <row r="88" spans="2:12" ht="15">
      <c r="B88" s="111">
        <v>2481</v>
      </c>
      <c r="C88" s="112" t="s">
        <v>2118</v>
      </c>
      <c r="D88" s="59">
        <f>'[1]2000'!C48</f>
        <v>10000</v>
      </c>
      <c r="E88" s="81"/>
      <c r="F88" s="66">
        <f>(D88+E88)</f>
        <v>10000</v>
      </c>
      <c r="G88" s="76">
        <f>'[1]JUN'!I88</f>
        <v>9354.6</v>
      </c>
      <c r="H88" s="66">
        <v>0</v>
      </c>
      <c r="I88" s="76">
        <f>G88+H88</f>
        <v>9354.6</v>
      </c>
      <c r="J88" s="76">
        <f>F88-I88</f>
        <v>645.3999999999996</v>
      </c>
      <c r="K88" s="89"/>
      <c r="L88"/>
    </row>
    <row r="89" spans="2:12" ht="45">
      <c r="B89" s="91">
        <v>2500</v>
      </c>
      <c r="C89" s="92" t="s">
        <v>2119</v>
      </c>
      <c r="D89" s="59"/>
      <c r="E89" s="81"/>
      <c r="F89" s="66"/>
      <c r="G89" s="76"/>
      <c r="H89" s="66"/>
      <c r="I89" s="76"/>
      <c r="J89" s="76"/>
      <c r="K89" s="89"/>
      <c r="L89"/>
    </row>
    <row r="90" spans="2:12" ht="30">
      <c r="B90" s="91">
        <v>252</v>
      </c>
      <c r="C90" s="92" t="s">
        <v>2120</v>
      </c>
      <c r="D90" s="59"/>
      <c r="E90" s="81"/>
      <c r="F90" s="66"/>
      <c r="G90" s="76"/>
      <c r="H90" s="66"/>
      <c r="I90" s="76"/>
      <c r="J90" s="76"/>
      <c r="K90" s="89"/>
      <c r="L90"/>
    </row>
    <row r="91" spans="2:12" ht="25.5">
      <c r="B91" s="111">
        <v>2521</v>
      </c>
      <c r="C91" s="110" t="s">
        <v>2120</v>
      </c>
      <c r="D91" s="59">
        <f>'[1]2000'!C51</f>
        <v>40000</v>
      </c>
      <c r="E91" s="81"/>
      <c r="F91" s="66">
        <f>(D91+E91)</f>
        <v>40000</v>
      </c>
      <c r="G91" s="76">
        <f>'[1]JUN'!I91</f>
        <v>13080.02</v>
      </c>
      <c r="H91" s="66">
        <v>12674.73</v>
      </c>
      <c r="I91" s="76">
        <f>G91+H91</f>
        <v>25754.75</v>
      </c>
      <c r="J91" s="76">
        <f>F91-I91</f>
        <v>14245.25</v>
      </c>
      <c r="K91" s="89"/>
      <c r="L91"/>
    </row>
    <row r="92" spans="2:12" ht="30">
      <c r="B92" s="91">
        <v>253</v>
      </c>
      <c r="C92" s="92" t="s">
        <v>2121</v>
      </c>
      <c r="D92" s="59"/>
      <c r="E92" s="81"/>
      <c r="F92" s="66"/>
      <c r="G92" s="76"/>
      <c r="H92" s="66"/>
      <c r="I92" s="76"/>
      <c r="J92" s="76"/>
      <c r="K92" s="89"/>
      <c r="L92"/>
    </row>
    <row r="93" spans="2:12" ht="15">
      <c r="B93" s="111">
        <v>2531</v>
      </c>
      <c r="C93" s="110" t="s">
        <v>2121</v>
      </c>
      <c r="D93" s="59">
        <f>'[1]2000'!C53</f>
        <v>5000</v>
      </c>
      <c r="E93" s="81"/>
      <c r="F93" s="66">
        <f>(D93+E93)</f>
        <v>5000</v>
      </c>
      <c r="G93" s="76">
        <f>'[1]JUN'!I93</f>
        <v>0</v>
      </c>
      <c r="H93" s="66">
        <v>798.34</v>
      </c>
      <c r="I93" s="76">
        <f>G93+H93</f>
        <v>798.34</v>
      </c>
      <c r="J93" s="76">
        <f>F93-I93</f>
        <v>4201.66</v>
      </c>
      <c r="K93" s="89"/>
      <c r="L93"/>
    </row>
    <row r="94" spans="2:12" ht="30">
      <c r="B94" s="91">
        <v>2600</v>
      </c>
      <c r="C94" s="92" t="s">
        <v>2122</v>
      </c>
      <c r="D94" s="59"/>
      <c r="E94" s="81"/>
      <c r="F94" s="66"/>
      <c r="G94" s="76"/>
      <c r="H94" s="66"/>
      <c r="I94" s="76"/>
      <c r="J94" s="76"/>
      <c r="K94" s="89"/>
      <c r="L94"/>
    </row>
    <row r="95" spans="2:12" ht="15">
      <c r="B95" s="91">
        <v>261</v>
      </c>
      <c r="C95" s="92" t="s">
        <v>2246</v>
      </c>
      <c r="D95" s="59"/>
      <c r="E95" s="81"/>
      <c r="F95" s="66"/>
      <c r="G95" s="76"/>
      <c r="H95" s="66"/>
      <c r="I95" s="76"/>
      <c r="J95" s="76"/>
      <c r="K95" s="89"/>
      <c r="L95"/>
    </row>
    <row r="96" spans="2:12" ht="63.75">
      <c r="B96" s="111">
        <v>2611</v>
      </c>
      <c r="C96" s="110" t="s">
        <v>2123</v>
      </c>
      <c r="D96" s="59">
        <f>'[1]2000'!C56</f>
        <v>880000</v>
      </c>
      <c r="E96" s="81"/>
      <c r="F96" s="66">
        <f>(D96+E96)</f>
        <v>880000</v>
      </c>
      <c r="G96" s="76">
        <f>'[1]JUN'!I96</f>
        <v>333379.89</v>
      </c>
      <c r="H96" s="66">
        <v>82542.37</v>
      </c>
      <c r="I96" s="76">
        <f>G96+H96</f>
        <v>415922.26</v>
      </c>
      <c r="J96" s="76">
        <f>F96-I96</f>
        <v>464077.74</v>
      </c>
      <c r="K96" s="89"/>
      <c r="L96"/>
    </row>
    <row r="97" spans="2:12" ht="45">
      <c r="B97" s="91">
        <v>2700</v>
      </c>
      <c r="C97" s="92" t="s">
        <v>2124</v>
      </c>
      <c r="D97" s="59"/>
      <c r="E97" s="81"/>
      <c r="F97" s="66"/>
      <c r="G97" s="76"/>
      <c r="H97" s="66"/>
      <c r="I97" s="76"/>
      <c r="J97" s="76"/>
      <c r="K97" s="89"/>
      <c r="L97"/>
    </row>
    <row r="98" spans="2:12" ht="15" hidden="1">
      <c r="B98" s="91">
        <v>271</v>
      </c>
      <c r="C98" s="92" t="s">
        <v>2125</v>
      </c>
      <c r="D98" s="59"/>
      <c r="E98" s="81"/>
      <c r="F98" s="66"/>
      <c r="G98" s="76">
        <f>'[1]JUN'!I98</f>
        <v>0</v>
      </c>
      <c r="H98" s="66"/>
      <c r="I98" s="76"/>
      <c r="J98" s="76"/>
      <c r="K98" s="89"/>
      <c r="L98"/>
    </row>
    <row r="99" spans="2:12" ht="15">
      <c r="B99" s="111">
        <v>2711</v>
      </c>
      <c r="C99" s="112" t="s">
        <v>2125</v>
      </c>
      <c r="D99" s="59">
        <f>'[1]2000'!C59</f>
        <v>145000</v>
      </c>
      <c r="E99" s="81"/>
      <c r="F99" s="66">
        <f>(D99+E99)</f>
        <v>145000</v>
      </c>
      <c r="G99" s="76">
        <f>'[1]JUN'!I99</f>
        <v>2843.16</v>
      </c>
      <c r="H99" s="66">
        <v>32166.8</v>
      </c>
      <c r="I99" s="76">
        <f>G99+H99</f>
        <v>35009.96</v>
      </c>
      <c r="J99" s="76">
        <f>F99-I99</f>
        <v>109990.04000000001</v>
      </c>
      <c r="K99" s="89"/>
      <c r="L99"/>
    </row>
    <row r="100" spans="2:12" ht="30" hidden="1">
      <c r="B100" s="91">
        <v>272</v>
      </c>
      <c r="C100" s="92" t="s">
        <v>2126</v>
      </c>
      <c r="D100" s="59"/>
      <c r="E100" s="81"/>
      <c r="F100" s="66"/>
      <c r="G100" s="76">
        <f>'[1]JUN'!I100</f>
        <v>0</v>
      </c>
      <c r="H100" s="66"/>
      <c r="I100" s="76"/>
      <c r="J100" s="76"/>
      <c r="K100" s="89"/>
      <c r="L100"/>
    </row>
    <row r="101" spans="2:12" ht="25.5">
      <c r="B101" s="111">
        <v>2721</v>
      </c>
      <c r="C101" s="110" t="s">
        <v>2126</v>
      </c>
      <c r="D101" s="59">
        <f>'[1]2000'!C61</f>
        <v>20000</v>
      </c>
      <c r="E101" s="81"/>
      <c r="F101" s="66">
        <f>(D101+E101)</f>
        <v>20000</v>
      </c>
      <c r="G101" s="76">
        <f>'[1]JUN'!I101</f>
        <v>0</v>
      </c>
      <c r="H101" s="66">
        <v>0</v>
      </c>
      <c r="I101" s="76">
        <f>G101+H101</f>
        <v>0</v>
      </c>
      <c r="J101" s="76">
        <f>F101-I101</f>
        <v>20000</v>
      </c>
      <c r="K101" s="89"/>
      <c r="L101"/>
    </row>
    <row r="102" spans="2:12" ht="15" hidden="1">
      <c r="B102" s="91">
        <v>273</v>
      </c>
      <c r="C102" s="92" t="s">
        <v>2127</v>
      </c>
      <c r="D102" s="59"/>
      <c r="E102" s="81"/>
      <c r="F102" s="66"/>
      <c r="G102" s="76">
        <f>'[1]JUN'!I102</f>
        <v>0</v>
      </c>
      <c r="H102" s="66"/>
      <c r="I102" s="76"/>
      <c r="J102" s="76"/>
      <c r="K102" s="89"/>
      <c r="L102"/>
    </row>
    <row r="103" spans="2:12" ht="15">
      <c r="B103" s="111">
        <v>2731</v>
      </c>
      <c r="C103" s="110" t="s">
        <v>2127</v>
      </c>
      <c r="D103" s="59">
        <f>'[1]2000'!C63</f>
        <v>5000</v>
      </c>
      <c r="E103" s="81"/>
      <c r="F103" s="66">
        <f>(D103+E103)</f>
        <v>5000</v>
      </c>
      <c r="G103" s="76">
        <f>'[1]JUN'!I103</f>
        <v>1426.27</v>
      </c>
      <c r="H103" s="66">
        <v>2273.6</v>
      </c>
      <c r="I103" s="76">
        <f>G103+H103</f>
        <v>3699.87</v>
      </c>
      <c r="J103" s="76">
        <f>F103-I103</f>
        <v>1300.13</v>
      </c>
      <c r="K103" s="89"/>
      <c r="L103"/>
    </row>
    <row r="104" spans="2:12" ht="30">
      <c r="B104" s="91">
        <v>2900</v>
      </c>
      <c r="C104" s="92" t="s">
        <v>2128</v>
      </c>
      <c r="D104" s="59"/>
      <c r="E104" s="81"/>
      <c r="F104" s="66"/>
      <c r="G104" s="76"/>
      <c r="H104" s="66"/>
      <c r="I104" s="76"/>
      <c r="J104" s="76"/>
      <c r="K104" s="89"/>
      <c r="L104"/>
    </row>
    <row r="105" spans="2:12" ht="15" hidden="1">
      <c r="B105" s="91">
        <v>291</v>
      </c>
      <c r="C105" s="92" t="s">
        <v>2129</v>
      </c>
      <c r="D105" s="59"/>
      <c r="E105" s="81"/>
      <c r="F105" s="66"/>
      <c r="G105" s="76">
        <f>'[1]JUN'!I105</f>
        <v>0</v>
      </c>
      <c r="H105" s="66"/>
      <c r="I105" s="76"/>
      <c r="J105" s="76"/>
      <c r="K105" s="89"/>
      <c r="L105"/>
    </row>
    <row r="106" spans="2:12" ht="15">
      <c r="B106" s="111">
        <v>2911</v>
      </c>
      <c r="C106" s="112" t="s">
        <v>2129</v>
      </c>
      <c r="D106" s="59">
        <f>'[1]2000'!C66</f>
        <v>35000</v>
      </c>
      <c r="E106" s="81"/>
      <c r="F106" s="66">
        <f>(D106+E106)</f>
        <v>35000</v>
      </c>
      <c r="G106" s="76">
        <f>'[1]JUN'!I106</f>
        <v>20716.86</v>
      </c>
      <c r="H106" s="66">
        <v>179.13</v>
      </c>
      <c r="I106" s="76">
        <f>G106+H106</f>
        <v>20895.99</v>
      </c>
      <c r="J106" s="76">
        <f>F106-I106</f>
        <v>14104.009999999998</v>
      </c>
      <c r="K106" s="89"/>
      <c r="L106"/>
    </row>
    <row r="107" spans="2:12" ht="30" hidden="1">
      <c r="B107" s="91">
        <v>292</v>
      </c>
      <c r="C107" s="92" t="s">
        <v>2130</v>
      </c>
      <c r="D107" s="59"/>
      <c r="E107" s="81"/>
      <c r="F107" s="66"/>
      <c r="G107" s="76">
        <f>'[1]JUN'!I107</f>
        <v>0</v>
      </c>
      <c r="H107" s="66"/>
      <c r="I107" s="76"/>
      <c r="J107" s="76"/>
      <c r="K107" s="89"/>
      <c r="L107"/>
    </row>
    <row r="108" spans="2:12" ht="25.5">
      <c r="B108" s="111">
        <v>2921</v>
      </c>
      <c r="C108" s="110" t="s">
        <v>2130</v>
      </c>
      <c r="D108" s="59">
        <f>'[1]2000'!C68</f>
        <v>25000</v>
      </c>
      <c r="E108" s="81"/>
      <c r="F108" s="66">
        <f>(D108+E108)</f>
        <v>25000</v>
      </c>
      <c r="G108" s="76">
        <f>'[1]JUN'!I108</f>
        <v>19555.77</v>
      </c>
      <c r="H108" s="66">
        <v>1424.41</v>
      </c>
      <c r="I108" s="76">
        <f>G108+H108</f>
        <v>20980.18</v>
      </c>
      <c r="J108" s="76">
        <f>F108-I108</f>
        <v>4019.8199999999997</v>
      </c>
      <c r="K108" s="89"/>
      <c r="L108"/>
    </row>
    <row r="109" spans="2:12" ht="60" hidden="1">
      <c r="B109" s="91">
        <v>293</v>
      </c>
      <c r="C109" s="92" t="s">
        <v>2131</v>
      </c>
      <c r="D109" s="59"/>
      <c r="E109" s="81"/>
      <c r="F109" s="66"/>
      <c r="G109" s="76">
        <f>'[1]JUN'!I109</f>
        <v>0</v>
      </c>
      <c r="H109" s="66"/>
      <c r="I109" s="76"/>
      <c r="J109" s="76"/>
      <c r="K109" s="89"/>
      <c r="L109"/>
    </row>
    <row r="110" spans="2:12" ht="51">
      <c r="B110" s="111">
        <v>2931</v>
      </c>
      <c r="C110" s="110" t="s">
        <v>2131</v>
      </c>
      <c r="D110" s="59">
        <f>'[1]2000'!C70</f>
        <v>5000</v>
      </c>
      <c r="E110" s="81"/>
      <c r="F110" s="66">
        <f>(D110+E110)</f>
        <v>5000</v>
      </c>
      <c r="G110" s="76">
        <f>'[1]JUN'!I110</f>
        <v>0</v>
      </c>
      <c r="H110" s="66">
        <v>0</v>
      </c>
      <c r="I110" s="76">
        <f>G110+H110</f>
        <v>0</v>
      </c>
      <c r="J110" s="76">
        <f>F110-I110</f>
        <v>5000</v>
      </c>
      <c r="K110" s="89"/>
      <c r="L110"/>
    </row>
    <row r="111" spans="2:12" ht="45" hidden="1">
      <c r="B111" s="91">
        <v>294</v>
      </c>
      <c r="C111" s="92" t="s">
        <v>2247</v>
      </c>
      <c r="D111" s="59"/>
      <c r="E111" s="81"/>
      <c r="F111" s="66"/>
      <c r="G111" s="76">
        <f>'[1]JUN'!I111</f>
        <v>0</v>
      </c>
      <c r="H111" s="66"/>
      <c r="I111" s="76"/>
      <c r="J111" s="76"/>
      <c r="K111" s="89"/>
      <c r="L111"/>
    </row>
    <row r="112" spans="2:12" ht="38.25">
      <c r="B112" s="111">
        <v>2941</v>
      </c>
      <c r="C112" s="110" t="s">
        <v>2247</v>
      </c>
      <c r="D112" s="59">
        <f>'[1]2000'!C72</f>
        <v>8000</v>
      </c>
      <c r="E112" s="81"/>
      <c r="F112" s="66">
        <f>(D112+E112)</f>
        <v>8000</v>
      </c>
      <c r="G112" s="76">
        <f>'[1]JUN'!I112</f>
        <v>0</v>
      </c>
      <c r="H112" s="66">
        <v>0</v>
      </c>
      <c r="I112" s="76">
        <f>G112+H112</f>
        <v>0</v>
      </c>
      <c r="J112" s="76">
        <f>F112-I112</f>
        <v>8000</v>
      </c>
      <c r="K112" s="89"/>
      <c r="L112"/>
    </row>
    <row r="113" spans="2:11" ht="30" hidden="1">
      <c r="B113" s="91">
        <v>296</v>
      </c>
      <c r="C113" s="92" t="s">
        <v>2132</v>
      </c>
      <c r="D113" s="59"/>
      <c r="E113" s="81"/>
      <c r="F113" s="66"/>
      <c r="G113" s="76">
        <f>'[1]JUN'!I113</f>
        <v>0</v>
      </c>
      <c r="H113" s="66"/>
      <c r="I113" s="76"/>
      <c r="J113" s="76"/>
      <c r="K113" s="89"/>
    </row>
    <row r="114" spans="2:11" ht="25.5">
      <c r="B114" s="111">
        <v>2961</v>
      </c>
      <c r="C114" s="110" t="s">
        <v>2132</v>
      </c>
      <c r="D114" s="59">
        <f>'[1]2000'!C74</f>
        <v>350000</v>
      </c>
      <c r="E114" s="81"/>
      <c r="F114" s="66">
        <f>(D114+E114)</f>
        <v>350000</v>
      </c>
      <c r="G114" s="76">
        <f>'[1]JUN'!I114</f>
        <v>161790.30000000002</v>
      </c>
      <c r="H114" s="66">
        <f>28350.11+1921.62+521+500.02</f>
        <v>31292.75</v>
      </c>
      <c r="I114" s="76">
        <f>G114+H114</f>
        <v>193083.05000000002</v>
      </c>
      <c r="J114" s="76">
        <f>F114-I114</f>
        <v>156916.94999999998</v>
      </c>
      <c r="K114" s="89"/>
    </row>
    <row r="115" spans="2:13" ht="12.75">
      <c r="B115" s="57"/>
      <c r="C115" s="54" t="s">
        <v>2133</v>
      </c>
      <c r="D115" s="60">
        <f aca="true" t="shared" si="5" ref="D115:J115">SUM(D54:D114)</f>
        <v>1924611</v>
      </c>
      <c r="E115" s="87">
        <f t="shared" si="5"/>
        <v>0</v>
      </c>
      <c r="F115" s="60">
        <f t="shared" si="5"/>
        <v>1924611</v>
      </c>
      <c r="G115" s="60">
        <f t="shared" si="5"/>
        <v>715646.3300000001</v>
      </c>
      <c r="H115" s="60">
        <f t="shared" si="5"/>
        <v>181806.46</v>
      </c>
      <c r="I115" s="60">
        <f t="shared" si="5"/>
        <v>897452.79</v>
      </c>
      <c r="J115" s="60">
        <f t="shared" si="5"/>
        <v>1027158.21</v>
      </c>
      <c r="K115" s="90">
        <f>I115/F115</f>
        <v>0.46630347119495835</v>
      </c>
      <c r="M115" s="62"/>
    </row>
    <row r="116" ht="13.5" thickBot="1"/>
    <row r="117" spans="2:11" ht="26.25" thickBot="1">
      <c r="B117" s="70" t="s">
        <v>2073</v>
      </c>
      <c r="C117" s="71" t="s">
        <v>2074</v>
      </c>
      <c r="D117" s="71" t="s">
        <v>2075</v>
      </c>
      <c r="E117" s="84" t="s">
        <v>2076</v>
      </c>
      <c r="F117" s="71" t="s">
        <v>2077</v>
      </c>
      <c r="G117" s="71" t="str">
        <f>G49</f>
        <v>EJERCIDO AL 30/06/2015</v>
      </c>
      <c r="H117" s="73" t="str">
        <f>H8</f>
        <v>EJERCIDO JULIO</v>
      </c>
      <c r="I117" s="72" t="s">
        <v>2078</v>
      </c>
      <c r="J117" s="72" t="s">
        <v>2079</v>
      </c>
      <c r="K117" s="72" t="s">
        <v>1300</v>
      </c>
    </row>
    <row r="119" spans="2:3" ht="12.75">
      <c r="B119" s="53">
        <v>3000</v>
      </c>
      <c r="C119" s="54" t="s">
        <v>2134</v>
      </c>
    </row>
    <row r="120" spans="2:3" ht="12.75">
      <c r="B120" s="51"/>
      <c r="C120" s="50"/>
    </row>
    <row r="121" spans="2:11" ht="15">
      <c r="B121" s="91">
        <v>3100</v>
      </c>
      <c r="C121" s="92" t="s">
        <v>2135</v>
      </c>
      <c r="D121" s="63"/>
      <c r="E121" s="81"/>
      <c r="F121" s="64"/>
      <c r="G121" s="64"/>
      <c r="H121" s="66"/>
      <c r="I121" s="64"/>
      <c r="J121" s="64"/>
      <c r="K121" s="66"/>
    </row>
    <row r="122" spans="2:12" ht="15" hidden="1">
      <c r="B122" s="91">
        <v>311</v>
      </c>
      <c r="C122" s="92" t="s">
        <v>2248</v>
      </c>
      <c r="D122" s="63"/>
      <c r="E122" s="81"/>
      <c r="F122" s="76"/>
      <c r="G122" s="76"/>
      <c r="H122" s="66"/>
      <c r="I122" s="76"/>
      <c r="J122" s="76"/>
      <c r="K122" s="89"/>
      <c r="L122" s="77"/>
    </row>
    <row r="123" spans="2:12" ht="12.75">
      <c r="B123" s="109">
        <v>3111</v>
      </c>
      <c r="C123" s="110" t="s">
        <v>2136</v>
      </c>
      <c r="D123" s="63">
        <f>'[1]3000'!C15</f>
        <v>490000</v>
      </c>
      <c r="E123" s="81"/>
      <c r="F123" s="66">
        <f>(D123+E123)</f>
        <v>490000</v>
      </c>
      <c r="G123" s="76">
        <f>'[1]JUN'!I123</f>
        <v>195598</v>
      </c>
      <c r="H123" s="66">
        <v>31031</v>
      </c>
      <c r="I123" s="76">
        <f>G123+H123</f>
        <v>226629</v>
      </c>
      <c r="J123" s="76">
        <f>F123-I123</f>
        <v>263371</v>
      </c>
      <c r="K123" s="89"/>
      <c r="L123" s="77"/>
    </row>
    <row r="124" spans="2:12" ht="15" hidden="1">
      <c r="B124" s="91">
        <v>312</v>
      </c>
      <c r="C124" s="92" t="s">
        <v>2249</v>
      </c>
      <c r="D124" s="63"/>
      <c r="E124" s="81"/>
      <c r="F124" s="66"/>
      <c r="G124" s="76">
        <f>'[1]JUN'!I124</f>
        <v>0</v>
      </c>
      <c r="H124" s="66"/>
      <c r="I124" s="76"/>
      <c r="J124" s="76"/>
      <c r="K124" s="89"/>
      <c r="L124" s="11"/>
    </row>
    <row r="125" spans="2:12" ht="12.75">
      <c r="B125" s="109">
        <v>3121</v>
      </c>
      <c r="C125" s="110" t="s">
        <v>2137</v>
      </c>
      <c r="D125" s="63">
        <f>'[1]3000'!C17</f>
        <v>10000</v>
      </c>
      <c r="E125" s="81"/>
      <c r="F125" s="66">
        <f>(D125+E125)</f>
        <v>10000</v>
      </c>
      <c r="G125" s="76">
        <f>'[1]JUN'!I125</f>
        <v>0</v>
      </c>
      <c r="H125" s="66">
        <v>0</v>
      </c>
      <c r="I125" s="76">
        <f>G125+H125</f>
        <v>0</v>
      </c>
      <c r="J125" s="76">
        <f>F125-I125</f>
        <v>10000</v>
      </c>
      <c r="K125" s="89"/>
      <c r="L125" s="11"/>
    </row>
    <row r="126" spans="2:12" ht="15" hidden="1">
      <c r="B126" s="91">
        <v>313</v>
      </c>
      <c r="C126" s="92" t="s">
        <v>2250</v>
      </c>
      <c r="D126" s="63"/>
      <c r="E126" s="81"/>
      <c r="F126" s="66"/>
      <c r="G126" s="76">
        <f>'[1]JUN'!I126</f>
        <v>0</v>
      </c>
      <c r="H126" s="66"/>
      <c r="I126" s="76"/>
      <c r="J126" s="76"/>
      <c r="K126" s="89"/>
      <c r="L126" s="77"/>
    </row>
    <row r="127" spans="2:12" ht="12.75">
      <c r="B127" s="109">
        <v>3131</v>
      </c>
      <c r="C127" s="110" t="s">
        <v>2138</v>
      </c>
      <c r="D127" s="63">
        <f>'[1]3000'!C19</f>
        <v>12000</v>
      </c>
      <c r="E127" s="81"/>
      <c r="F127" s="66">
        <f>(D127+E127)</f>
        <v>12000</v>
      </c>
      <c r="G127" s="76">
        <f>'[1]JUN'!I127</f>
        <v>0</v>
      </c>
      <c r="H127" s="66">
        <v>0</v>
      </c>
      <c r="I127" s="76">
        <f>G127+H127</f>
        <v>0</v>
      </c>
      <c r="J127" s="76">
        <f>F127-I127</f>
        <v>12000</v>
      </c>
      <c r="K127" s="89"/>
      <c r="L127" s="77"/>
    </row>
    <row r="128" spans="2:12" ht="15" hidden="1">
      <c r="B128" s="91">
        <v>314</v>
      </c>
      <c r="C128" s="92" t="s">
        <v>2251</v>
      </c>
      <c r="D128" s="63"/>
      <c r="E128" s="81"/>
      <c r="F128" s="66"/>
      <c r="G128" s="76">
        <f>'[1]JUN'!I128</f>
        <v>0</v>
      </c>
      <c r="H128" s="66"/>
      <c r="I128" s="76"/>
      <c r="J128" s="76"/>
      <c r="K128" s="89"/>
      <c r="L128" s="77"/>
    </row>
    <row r="129" spans="2:12" ht="12.75">
      <c r="B129" s="109">
        <v>3141</v>
      </c>
      <c r="C129" s="110" t="s">
        <v>2139</v>
      </c>
      <c r="D129" s="63">
        <f>'[1]3000'!C21</f>
        <v>105000</v>
      </c>
      <c r="E129" s="81"/>
      <c r="F129" s="66">
        <f>(D129+E129)</f>
        <v>105000</v>
      </c>
      <c r="G129" s="76">
        <f>'[1]JUN'!I129</f>
        <v>44863.91</v>
      </c>
      <c r="H129" s="66">
        <v>7454.98</v>
      </c>
      <c r="I129" s="76">
        <f>G129+H129</f>
        <v>52318.89</v>
      </c>
      <c r="J129" s="76">
        <f>F129-I129</f>
        <v>52681.11</v>
      </c>
      <c r="K129" s="89"/>
      <c r="L129" s="11"/>
    </row>
    <row r="130" spans="2:12" ht="15">
      <c r="B130" s="91">
        <v>3200</v>
      </c>
      <c r="C130" s="92" t="s">
        <v>2140</v>
      </c>
      <c r="D130" s="63"/>
      <c r="E130" s="81"/>
      <c r="F130" s="66"/>
      <c r="G130" s="76"/>
      <c r="H130" s="66"/>
      <c r="I130" s="76"/>
      <c r="J130" s="76"/>
      <c r="K130" s="89"/>
      <c r="L130" s="11"/>
    </row>
    <row r="131" spans="2:12" ht="45" hidden="1">
      <c r="B131" s="91">
        <v>323</v>
      </c>
      <c r="C131" s="92" t="s">
        <v>2141</v>
      </c>
      <c r="D131" s="63"/>
      <c r="E131" s="81"/>
      <c r="F131" s="66"/>
      <c r="G131" s="76">
        <f>'[1]JUN'!I131</f>
        <v>0</v>
      </c>
      <c r="H131" s="66"/>
      <c r="I131" s="76"/>
      <c r="J131" s="76"/>
      <c r="K131" s="89"/>
      <c r="L131" s="11"/>
    </row>
    <row r="132" spans="2:12" ht="38.25">
      <c r="B132" s="109">
        <v>3231</v>
      </c>
      <c r="C132" s="110" t="s">
        <v>2141</v>
      </c>
      <c r="D132" s="63">
        <f>'[1]3000'!C24</f>
        <v>25000</v>
      </c>
      <c r="E132" s="81"/>
      <c r="F132" s="66">
        <f>(D132+E132)</f>
        <v>25000</v>
      </c>
      <c r="G132" s="76">
        <f>'[1]JUN'!I132</f>
        <v>7760.860000000001</v>
      </c>
      <c r="H132" s="66">
        <v>1448.84</v>
      </c>
      <c r="I132" s="76">
        <f>G132+H132</f>
        <v>9209.7</v>
      </c>
      <c r="J132" s="76">
        <f>F132-I132</f>
        <v>15790.3</v>
      </c>
      <c r="K132" s="89"/>
      <c r="L132" s="11"/>
    </row>
    <row r="133" spans="2:12" ht="45">
      <c r="B133" s="91">
        <v>3300</v>
      </c>
      <c r="C133" s="92" t="s">
        <v>2142</v>
      </c>
      <c r="D133" s="63"/>
      <c r="E133" s="81"/>
      <c r="F133" s="66"/>
      <c r="G133" s="76"/>
      <c r="H133" s="66"/>
      <c r="I133" s="76"/>
      <c r="J133" s="76"/>
      <c r="K133" s="89"/>
      <c r="L133" s="11"/>
    </row>
    <row r="134" spans="2:12" ht="30" hidden="1">
      <c r="B134" s="91">
        <v>331</v>
      </c>
      <c r="C134" s="92" t="s">
        <v>2143</v>
      </c>
      <c r="D134" s="63"/>
      <c r="E134" s="81"/>
      <c r="F134" s="66"/>
      <c r="G134" s="76">
        <f>'[1]JUN'!I134</f>
        <v>0</v>
      </c>
      <c r="H134" s="66"/>
      <c r="I134" s="76"/>
      <c r="J134" s="76"/>
      <c r="K134" s="89"/>
      <c r="L134" s="11"/>
    </row>
    <row r="135" spans="2:12" ht="25.5">
      <c r="B135" s="109">
        <v>3311</v>
      </c>
      <c r="C135" s="110" t="s">
        <v>2143</v>
      </c>
      <c r="D135" s="63">
        <f>'[1]3000'!C27</f>
        <v>20506</v>
      </c>
      <c r="E135" s="81"/>
      <c r="F135" s="66">
        <f>(D135+E135)</f>
        <v>20506</v>
      </c>
      <c r="G135" s="76">
        <f>'[1]JUN'!I135</f>
        <v>10200</v>
      </c>
      <c r="H135" s="66">
        <v>1700</v>
      </c>
      <c r="I135" s="76">
        <f>G135+H135</f>
        <v>11900</v>
      </c>
      <c r="J135" s="76">
        <f>F135-I135</f>
        <v>8606</v>
      </c>
      <c r="K135" s="89"/>
      <c r="L135" s="11"/>
    </row>
    <row r="136" spans="2:12" ht="30" hidden="1">
      <c r="B136" s="91">
        <v>336</v>
      </c>
      <c r="C136" s="92" t="s">
        <v>2252</v>
      </c>
      <c r="D136" s="63"/>
      <c r="E136" s="81"/>
      <c r="F136" s="66"/>
      <c r="G136" s="76">
        <f>'[1]JUN'!I136</f>
        <v>0</v>
      </c>
      <c r="H136" s="66"/>
      <c r="I136" s="76"/>
      <c r="J136" s="76"/>
      <c r="K136" s="89"/>
      <c r="L136" s="11"/>
    </row>
    <row r="137" spans="2:12" ht="25.5">
      <c r="B137" s="109">
        <v>3362</v>
      </c>
      <c r="C137" s="110" t="s">
        <v>2144</v>
      </c>
      <c r="D137" s="63">
        <f>'[1]3000'!C29</f>
        <v>0</v>
      </c>
      <c r="E137" s="81"/>
      <c r="F137" s="66">
        <f>(D137+E137)</f>
        <v>0</v>
      </c>
      <c r="G137" s="76">
        <f>'[1]JUN'!I137</f>
        <v>0</v>
      </c>
      <c r="H137" s="66"/>
      <c r="I137" s="76">
        <f>G137+H137</f>
        <v>0</v>
      </c>
      <c r="J137" s="76">
        <f>F137-I137</f>
        <v>0</v>
      </c>
      <c r="K137" s="89"/>
      <c r="L137" s="11"/>
    </row>
    <row r="138" spans="2:12" ht="38.25">
      <c r="B138" s="109">
        <v>3363</v>
      </c>
      <c r="C138" s="110" t="s">
        <v>2145</v>
      </c>
      <c r="D138" s="63">
        <f>'[1]3000'!C30</f>
        <v>0</v>
      </c>
      <c r="E138" s="81"/>
      <c r="F138" s="66">
        <f>(D138+E138)</f>
        <v>0</v>
      </c>
      <c r="G138" s="76">
        <f>'[1]JUN'!I138</f>
        <v>0</v>
      </c>
      <c r="H138" s="66"/>
      <c r="I138" s="76">
        <f>G138+H138</f>
        <v>0</v>
      </c>
      <c r="J138" s="76">
        <f>F138-I138</f>
        <v>0</v>
      </c>
      <c r="K138" s="89"/>
      <c r="L138" s="11"/>
    </row>
    <row r="139" spans="2:12" ht="12.75">
      <c r="B139" s="109">
        <v>3366</v>
      </c>
      <c r="C139" s="110" t="s">
        <v>2253</v>
      </c>
      <c r="D139" s="63">
        <f>'[1]3000'!C31</f>
        <v>0</v>
      </c>
      <c r="E139" s="81"/>
      <c r="F139" s="66">
        <f>(D139+E139)</f>
        <v>0</v>
      </c>
      <c r="G139" s="76">
        <f>'[1]JUN'!I139</f>
        <v>0</v>
      </c>
      <c r="H139" s="66"/>
      <c r="I139" s="76">
        <f>G139+H139</f>
        <v>0</v>
      </c>
      <c r="J139" s="76">
        <f>F139-I139</f>
        <v>0</v>
      </c>
      <c r="K139" s="89"/>
      <c r="L139" s="11"/>
    </row>
    <row r="140" spans="2:12" ht="30">
      <c r="B140" s="91">
        <v>3400</v>
      </c>
      <c r="C140" s="92" t="s">
        <v>2146</v>
      </c>
      <c r="D140" s="63"/>
      <c r="E140" s="81"/>
      <c r="F140" s="66"/>
      <c r="G140" s="76"/>
      <c r="H140" s="66"/>
      <c r="I140" s="76"/>
      <c r="J140" s="76"/>
      <c r="K140" s="89"/>
      <c r="L140" s="11"/>
    </row>
    <row r="141" spans="2:12" ht="15" hidden="1">
      <c r="B141" s="91">
        <v>341</v>
      </c>
      <c r="C141" s="92" t="s">
        <v>2147</v>
      </c>
      <c r="D141" s="63"/>
      <c r="E141" s="81"/>
      <c r="F141" s="66"/>
      <c r="G141" s="76">
        <f>'[1]JUN'!I141</f>
        <v>0</v>
      </c>
      <c r="H141" s="66"/>
      <c r="I141" s="76"/>
      <c r="J141" s="76"/>
      <c r="K141" s="89"/>
      <c r="L141" s="11"/>
    </row>
    <row r="142" spans="2:12" ht="12.75">
      <c r="B142" s="109">
        <v>3411</v>
      </c>
      <c r="C142" s="110" t="s">
        <v>2147</v>
      </c>
      <c r="D142" s="63">
        <f>'[1]3000'!C34</f>
        <v>25000</v>
      </c>
      <c r="E142" s="81"/>
      <c r="F142" s="66">
        <f>(D142+E142)</f>
        <v>25000</v>
      </c>
      <c r="G142" s="76">
        <f>'[1]JUN'!I142</f>
        <v>11044.490000000002</v>
      </c>
      <c r="H142" s="66">
        <v>1670.22</v>
      </c>
      <c r="I142" s="76">
        <f>G142+H142</f>
        <v>12714.710000000001</v>
      </c>
      <c r="J142" s="76">
        <f>F142-I142</f>
        <v>12285.289999999999</v>
      </c>
      <c r="K142" s="89"/>
      <c r="L142" s="11"/>
    </row>
    <row r="143" spans="2:12" ht="15" hidden="1">
      <c r="B143" s="91">
        <v>345</v>
      </c>
      <c r="C143" s="92" t="s">
        <v>2148</v>
      </c>
      <c r="D143" s="63"/>
      <c r="E143" s="81"/>
      <c r="F143" s="66"/>
      <c r="G143" s="76">
        <f>'[1]JUN'!I143</f>
        <v>0</v>
      </c>
      <c r="H143" s="66"/>
      <c r="I143" s="76"/>
      <c r="J143" s="76"/>
      <c r="K143" s="89"/>
      <c r="L143" s="11"/>
    </row>
    <row r="144" spans="2:12" ht="12.75">
      <c r="B144" s="109">
        <v>3451</v>
      </c>
      <c r="C144" s="110" t="s">
        <v>2148</v>
      </c>
      <c r="D144" s="63">
        <f>'[1]3000'!C36</f>
        <v>290000</v>
      </c>
      <c r="E144" s="81"/>
      <c r="F144" s="66">
        <f>(D144+E144)</f>
        <v>290000</v>
      </c>
      <c r="G144" s="76">
        <f>'[1]JUN'!I144</f>
        <v>0</v>
      </c>
      <c r="H144" s="66"/>
      <c r="I144" s="76">
        <f>G144+H144</f>
        <v>0</v>
      </c>
      <c r="J144" s="76">
        <f>F144-I144</f>
        <v>290000</v>
      </c>
      <c r="K144" s="89"/>
      <c r="L144" s="11"/>
    </row>
    <row r="145" spans="2:12" ht="45">
      <c r="B145" s="91">
        <v>3500</v>
      </c>
      <c r="C145" s="92" t="s">
        <v>2149</v>
      </c>
      <c r="D145" s="63"/>
      <c r="E145" s="81"/>
      <c r="F145" s="66"/>
      <c r="G145" s="76"/>
      <c r="H145" s="66"/>
      <c r="I145" s="76"/>
      <c r="J145" s="76"/>
      <c r="K145" s="89"/>
      <c r="L145" s="11"/>
    </row>
    <row r="146" spans="2:12" ht="30">
      <c r="B146" s="91">
        <v>351</v>
      </c>
      <c r="C146" s="92" t="s">
        <v>2254</v>
      </c>
      <c r="D146" s="63"/>
      <c r="E146" s="81"/>
      <c r="F146" s="66"/>
      <c r="G146" s="76"/>
      <c r="H146" s="66"/>
      <c r="I146" s="76"/>
      <c r="J146" s="76"/>
      <c r="K146" s="89"/>
      <c r="L146" s="11"/>
    </row>
    <row r="147" spans="2:12" ht="38.25">
      <c r="B147" s="109">
        <v>3512</v>
      </c>
      <c r="C147" s="110" t="s">
        <v>2150</v>
      </c>
      <c r="D147" s="63">
        <f>'[1]3000'!C39</f>
        <v>195000</v>
      </c>
      <c r="E147" s="81"/>
      <c r="F147" s="66">
        <f>(D147+E147)</f>
        <v>195000</v>
      </c>
      <c r="G147" s="76">
        <f>'[1]JUN'!I147</f>
        <v>148675.9</v>
      </c>
      <c r="H147" s="66">
        <v>82766.04</v>
      </c>
      <c r="I147" s="76">
        <f>G147+H147</f>
        <v>231441.94</v>
      </c>
      <c r="J147" s="76">
        <f>F147-I147</f>
        <v>-36441.94</v>
      </c>
      <c r="K147" s="89"/>
      <c r="L147" s="11"/>
    </row>
    <row r="148" spans="2:12" ht="60">
      <c r="B148" s="91">
        <v>352</v>
      </c>
      <c r="C148" s="92" t="s">
        <v>2255</v>
      </c>
      <c r="D148" s="63"/>
      <c r="E148" s="81"/>
      <c r="F148" s="66"/>
      <c r="G148" s="76"/>
      <c r="H148" s="66"/>
      <c r="I148" s="76"/>
      <c r="J148" s="76"/>
      <c r="K148" s="89"/>
      <c r="L148" s="11"/>
    </row>
    <row r="149" spans="2:12" ht="38.25">
      <c r="B149" s="109">
        <v>3521</v>
      </c>
      <c r="C149" s="110" t="s">
        <v>2151</v>
      </c>
      <c r="D149" s="63">
        <f>'[1]3000'!C41</f>
        <v>10000</v>
      </c>
      <c r="E149" s="81"/>
      <c r="F149" s="66">
        <f>(D149+E149)</f>
        <v>10000</v>
      </c>
      <c r="G149" s="76">
        <f>'[1]JUN'!I149</f>
        <v>5418.04</v>
      </c>
      <c r="H149" s="66">
        <v>916.4</v>
      </c>
      <c r="I149" s="76">
        <f>G149+H149</f>
        <v>6334.44</v>
      </c>
      <c r="J149" s="76">
        <f>F149-I149</f>
        <v>3665.5600000000004</v>
      </c>
      <c r="K149" s="89"/>
      <c r="L149" s="11"/>
    </row>
    <row r="150" spans="2:12" ht="60">
      <c r="B150" s="91">
        <v>353</v>
      </c>
      <c r="C150" s="92" t="s">
        <v>2152</v>
      </c>
      <c r="D150" s="63"/>
      <c r="E150" s="81"/>
      <c r="F150" s="66"/>
      <c r="G150" s="76"/>
      <c r="H150" s="66"/>
      <c r="I150" s="76"/>
      <c r="J150" s="76"/>
      <c r="K150" s="89"/>
      <c r="L150" s="11"/>
    </row>
    <row r="151" spans="2:12" ht="38.25">
      <c r="B151" s="109">
        <v>3531</v>
      </c>
      <c r="C151" s="110" t="s">
        <v>2152</v>
      </c>
      <c r="D151" s="63">
        <f>'[1]3000'!C43</f>
        <v>35000</v>
      </c>
      <c r="E151" s="81"/>
      <c r="F151" s="66">
        <f>(D151+E151)</f>
        <v>35000</v>
      </c>
      <c r="G151" s="76">
        <f>'[1]JUN'!I151</f>
        <v>22999.32</v>
      </c>
      <c r="H151" s="66">
        <v>3654</v>
      </c>
      <c r="I151" s="76">
        <f>G151+H151</f>
        <v>26653.32</v>
      </c>
      <c r="J151" s="76">
        <f>F151-I151</f>
        <v>8346.68</v>
      </c>
      <c r="K151" s="89"/>
      <c r="L151" s="11"/>
    </row>
    <row r="152" spans="2:12" ht="30">
      <c r="B152" s="91">
        <v>355</v>
      </c>
      <c r="C152" s="92" t="s">
        <v>2256</v>
      </c>
      <c r="D152" s="63"/>
      <c r="E152" s="81"/>
      <c r="F152" s="66"/>
      <c r="G152" s="76"/>
      <c r="H152" s="66"/>
      <c r="I152" s="76"/>
      <c r="J152" s="76"/>
      <c r="K152" s="89"/>
      <c r="L152" s="11"/>
    </row>
    <row r="153" spans="2:12" ht="38.25">
      <c r="B153" s="109">
        <v>3551</v>
      </c>
      <c r="C153" s="110" t="s">
        <v>2153</v>
      </c>
      <c r="D153" s="63">
        <f>'[1]3000'!C45</f>
        <v>170000</v>
      </c>
      <c r="E153" s="81"/>
      <c r="F153" s="66">
        <f>(D153+E153)</f>
        <v>170000</v>
      </c>
      <c r="G153" s="76">
        <f>'[1]JUN'!I153</f>
        <v>71814.78</v>
      </c>
      <c r="H153" s="66">
        <v>0</v>
      </c>
      <c r="I153" s="76">
        <f>G153+H153</f>
        <v>71814.78</v>
      </c>
      <c r="J153" s="76">
        <f>F153-I153</f>
        <v>98185.22</v>
      </c>
      <c r="K153" s="89"/>
      <c r="L153" s="11"/>
    </row>
    <row r="154" spans="2:12" ht="45">
      <c r="B154" s="91">
        <v>357</v>
      </c>
      <c r="C154" s="92" t="s">
        <v>2257</v>
      </c>
      <c r="D154" s="63"/>
      <c r="E154" s="81"/>
      <c r="F154" s="66"/>
      <c r="G154" s="76"/>
      <c r="H154" s="66"/>
      <c r="I154" s="76"/>
      <c r="J154" s="76"/>
      <c r="K154" s="89"/>
      <c r="L154" s="11"/>
    </row>
    <row r="155" spans="2:12" ht="38.25">
      <c r="B155" s="109">
        <v>3572</v>
      </c>
      <c r="C155" s="110" t="s">
        <v>2154</v>
      </c>
      <c r="D155" s="63">
        <f>'[1]3000'!C47</f>
        <v>100000</v>
      </c>
      <c r="E155" s="81"/>
      <c r="F155" s="66">
        <f>(D155+E155)</f>
        <v>100000</v>
      </c>
      <c r="G155" s="76">
        <f>'[1]JUN'!I155</f>
        <v>580</v>
      </c>
      <c r="H155" s="66">
        <v>3984.24</v>
      </c>
      <c r="I155" s="76">
        <f>G155+H155</f>
        <v>4564.24</v>
      </c>
      <c r="J155" s="76">
        <f>F155-I155</f>
        <v>95435.76</v>
      </c>
      <c r="K155" s="89"/>
      <c r="L155" s="11"/>
    </row>
    <row r="156" spans="2:12" ht="30">
      <c r="B156" s="91">
        <v>358</v>
      </c>
      <c r="C156" s="92" t="s">
        <v>2155</v>
      </c>
      <c r="D156" s="63"/>
      <c r="E156" s="81"/>
      <c r="F156" s="66"/>
      <c r="G156" s="76"/>
      <c r="H156" s="66"/>
      <c r="I156" s="76"/>
      <c r="J156" s="76"/>
      <c r="K156" s="89"/>
      <c r="L156" s="11"/>
    </row>
    <row r="157" spans="2:12" ht="25.5">
      <c r="B157" s="109">
        <v>3581</v>
      </c>
      <c r="C157" s="110" t="s">
        <v>2155</v>
      </c>
      <c r="D157" s="63">
        <f>'[1]3000'!C49</f>
        <v>30000</v>
      </c>
      <c r="E157" s="81"/>
      <c r="F157" s="66">
        <f>(D157+E157)</f>
        <v>30000</v>
      </c>
      <c r="G157" s="76">
        <f>'[1]JUN'!I157</f>
        <v>1952.1799999999998</v>
      </c>
      <c r="H157" s="66">
        <v>0</v>
      </c>
      <c r="I157" s="76">
        <f>G157+H157</f>
        <v>1952.1799999999998</v>
      </c>
      <c r="J157" s="76">
        <f>F157-I157</f>
        <v>28047.82</v>
      </c>
      <c r="K157" s="89"/>
      <c r="L157" s="11"/>
    </row>
    <row r="158" spans="2:12" ht="15">
      <c r="B158" s="91">
        <v>359</v>
      </c>
      <c r="C158" s="92" t="s">
        <v>2258</v>
      </c>
      <c r="D158" s="63"/>
      <c r="E158" s="81"/>
      <c r="F158" s="66"/>
      <c r="G158" s="76"/>
      <c r="H158" s="66"/>
      <c r="I158" s="76"/>
      <c r="J158" s="76"/>
      <c r="K158" s="89"/>
      <c r="L158" s="11"/>
    </row>
    <row r="159" spans="2:12" ht="12.75">
      <c r="B159" s="109">
        <v>3591</v>
      </c>
      <c r="C159" s="110" t="s">
        <v>2258</v>
      </c>
      <c r="D159" s="63">
        <f>'[1]3000'!C51</f>
        <v>0</v>
      </c>
      <c r="E159" s="81"/>
      <c r="F159" s="66">
        <f>(D159+E159)</f>
        <v>0</v>
      </c>
      <c r="G159" s="76">
        <f>'[1]JUN'!I159</f>
        <v>0</v>
      </c>
      <c r="H159" s="66">
        <v>0</v>
      </c>
      <c r="I159" s="76">
        <f>G159+H159</f>
        <v>0</v>
      </c>
      <c r="J159" s="76">
        <f>F159-I159</f>
        <v>0</v>
      </c>
      <c r="K159" s="89"/>
      <c r="L159" s="11"/>
    </row>
    <row r="160" spans="2:12" ht="15">
      <c r="B160" s="91">
        <v>3700</v>
      </c>
      <c r="C160" s="92" t="s">
        <v>2156</v>
      </c>
      <c r="D160" s="63"/>
      <c r="E160" s="81"/>
      <c r="F160" s="66"/>
      <c r="G160" s="76"/>
      <c r="H160" s="66"/>
      <c r="I160" s="76"/>
      <c r="J160" s="76"/>
      <c r="K160" s="89"/>
      <c r="L160" s="11"/>
    </row>
    <row r="161" spans="2:12" ht="15">
      <c r="B161" s="91">
        <v>372</v>
      </c>
      <c r="C161" s="92" t="s">
        <v>2259</v>
      </c>
      <c r="D161" s="63"/>
      <c r="E161" s="81"/>
      <c r="F161" s="66"/>
      <c r="G161" s="76"/>
      <c r="H161" s="66"/>
      <c r="I161" s="76"/>
      <c r="J161" s="76"/>
      <c r="K161" s="89"/>
      <c r="L161" s="11"/>
    </row>
    <row r="162" spans="2:12" ht="12.75">
      <c r="B162" s="109">
        <v>3721</v>
      </c>
      <c r="C162" s="110" t="s">
        <v>2157</v>
      </c>
      <c r="D162" s="63">
        <f>'[1]3000'!C54</f>
        <v>10000</v>
      </c>
      <c r="E162" s="81"/>
      <c r="F162" s="66">
        <f>(D162+E162)</f>
        <v>10000</v>
      </c>
      <c r="G162" s="76">
        <f>'[1]JUN'!I162</f>
        <v>2764</v>
      </c>
      <c r="H162" s="66">
        <v>0</v>
      </c>
      <c r="I162" s="76">
        <f>G162+H162</f>
        <v>2764</v>
      </c>
      <c r="J162" s="76">
        <f>F162-I162</f>
        <v>7236</v>
      </c>
      <c r="K162" s="89"/>
      <c r="L162" s="11"/>
    </row>
    <row r="163" spans="2:12" ht="15">
      <c r="B163" s="91">
        <v>375</v>
      </c>
      <c r="C163" s="92" t="s">
        <v>2158</v>
      </c>
      <c r="D163" s="63"/>
      <c r="E163" s="81"/>
      <c r="F163" s="66"/>
      <c r="G163" s="76"/>
      <c r="H163" s="66"/>
      <c r="I163" s="76"/>
      <c r="J163" s="76"/>
      <c r="K163" s="89"/>
      <c r="L163" s="11"/>
    </row>
    <row r="164" spans="2:12" ht="12.75">
      <c r="B164" s="109">
        <v>3751</v>
      </c>
      <c r="C164" s="110" t="s">
        <v>2158</v>
      </c>
      <c r="D164" s="63">
        <f>'[1]3000'!C56</f>
        <v>15000</v>
      </c>
      <c r="E164" s="81"/>
      <c r="F164" s="66">
        <f>(D164+E164)</f>
        <v>15000</v>
      </c>
      <c r="G164" s="76">
        <f>'[1]JUN'!I164</f>
        <v>11406</v>
      </c>
      <c r="H164" s="66">
        <v>0</v>
      </c>
      <c r="I164" s="76">
        <f>G164+H164</f>
        <v>11406</v>
      </c>
      <c r="J164" s="76">
        <f>F164-I164</f>
        <v>3594</v>
      </c>
      <c r="K164" s="89"/>
      <c r="L164" s="11"/>
    </row>
    <row r="165" spans="2:12" ht="15">
      <c r="B165" s="91">
        <v>3900</v>
      </c>
      <c r="C165" s="92" t="s">
        <v>2159</v>
      </c>
      <c r="D165" s="63"/>
      <c r="E165" s="81"/>
      <c r="F165" s="66"/>
      <c r="G165" s="76"/>
      <c r="H165" s="66"/>
      <c r="I165" s="76"/>
      <c r="J165" s="76"/>
      <c r="K165" s="89"/>
      <c r="L165" s="77"/>
    </row>
    <row r="166" spans="2:12" ht="15" hidden="1">
      <c r="B166" s="91">
        <v>392</v>
      </c>
      <c r="C166" s="92" t="s">
        <v>2260</v>
      </c>
      <c r="D166" s="63"/>
      <c r="E166" s="81"/>
      <c r="F166" s="66"/>
      <c r="G166" s="76">
        <f>'[1]JUN'!I166</f>
        <v>0</v>
      </c>
      <c r="H166" s="66"/>
      <c r="I166" s="76"/>
      <c r="J166" s="76"/>
      <c r="K166" s="89"/>
      <c r="L166" s="77"/>
    </row>
    <row r="167" spans="2:12" ht="12.75">
      <c r="B167" s="109">
        <v>3921</v>
      </c>
      <c r="C167" s="110" t="s">
        <v>2160</v>
      </c>
      <c r="D167" s="63">
        <f>'[1]3000'!C59</f>
        <v>20000</v>
      </c>
      <c r="E167" s="81"/>
      <c r="F167" s="66">
        <f>(D167+E167)</f>
        <v>20000</v>
      </c>
      <c r="G167" s="76">
        <f>'[1]JUN'!I167</f>
        <v>21454</v>
      </c>
      <c r="H167" s="66">
        <v>0</v>
      </c>
      <c r="I167" s="76">
        <f>G167+H167</f>
        <v>21454</v>
      </c>
      <c r="J167" s="76">
        <f>F167-I167</f>
        <v>-1454</v>
      </c>
      <c r="K167" s="89"/>
      <c r="L167" s="77"/>
    </row>
    <row r="168" spans="2:12" ht="30" hidden="1">
      <c r="B168" s="91">
        <v>394</v>
      </c>
      <c r="C168" s="92" t="s">
        <v>2261</v>
      </c>
      <c r="D168" s="63"/>
      <c r="E168" s="81"/>
      <c r="F168" s="66"/>
      <c r="G168" s="76">
        <f>'[1]JUN'!I168</f>
        <v>0</v>
      </c>
      <c r="H168" s="66"/>
      <c r="I168" s="76"/>
      <c r="J168" s="76"/>
      <c r="K168" s="89"/>
      <c r="L168" s="77"/>
    </row>
    <row r="169" spans="2:12" ht="12.75">
      <c r="B169" s="109">
        <v>3941</v>
      </c>
      <c r="C169" s="110" t="s">
        <v>2161</v>
      </c>
      <c r="D169" s="63">
        <f>'[1]3000'!C61</f>
        <v>150000</v>
      </c>
      <c r="E169" s="81"/>
      <c r="F169" s="66">
        <f>(D169+E169)</f>
        <v>150000</v>
      </c>
      <c r="G169" s="76">
        <f>'[1]JUN'!I169</f>
        <v>0</v>
      </c>
      <c r="H169" s="66">
        <v>0</v>
      </c>
      <c r="I169" s="76">
        <f>G169+H169</f>
        <v>0</v>
      </c>
      <c r="J169" s="76">
        <f>F169-I169</f>
        <v>150000</v>
      </c>
      <c r="K169" s="89"/>
      <c r="L169" s="11"/>
    </row>
    <row r="170" spans="2:12" ht="30" hidden="1">
      <c r="B170" s="91">
        <v>398</v>
      </c>
      <c r="C170" s="92" t="s">
        <v>2262</v>
      </c>
      <c r="D170" s="63"/>
      <c r="E170" s="81"/>
      <c r="F170" s="66"/>
      <c r="G170" s="76">
        <f>'[1]JUN'!I170</f>
        <v>0</v>
      </c>
      <c r="H170" s="66"/>
      <c r="I170" s="76"/>
      <c r="J170" s="76"/>
      <c r="K170" s="89"/>
      <c r="L170" s="11"/>
    </row>
    <row r="171" spans="2:12" ht="25.5">
      <c r="B171" s="109">
        <v>3981</v>
      </c>
      <c r="C171" s="110" t="s">
        <v>2162</v>
      </c>
      <c r="D171" s="63">
        <f>'[1]3000'!C63</f>
        <v>230000</v>
      </c>
      <c r="E171" s="81"/>
      <c r="F171" s="66">
        <f>(D171+E171)</f>
        <v>230000</v>
      </c>
      <c r="G171" s="76">
        <f>'[1]JUN'!I171</f>
        <v>0</v>
      </c>
      <c r="H171" s="66">
        <v>0</v>
      </c>
      <c r="I171" s="76">
        <f>G171+H171</f>
        <v>0</v>
      </c>
      <c r="J171" s="76">
        <f>F171-I171</f>
        <v>230000</v>
      </c>
      <c r="K171" s="89"/>
      <c r="L171" s="77"/>
    </row>
    <row r="172" spans="2:13" ht="12.75">
      <c r="B172" s="57"/>
      <c r="C172" s="54" t="s">
        <v>2133</v>
      </c>
      <c r="D172" s="60">
        <f aca="true" t="shared" si="6" ref="D172:J172">SUM(D122:D171)</f>
        <v>1942506</v>
      </c>
      <c r="E172" s="60">
        <f t="shared" si="6"/>
        <v>0</v>
      </c>
      <c r="F172" s="60">
        <f t="shared" si="6"/>
        <v>1942506</v>
      </c>
      <c r="G172" s="60">
        <f t="shared" si="6"/>
        <v>556531.48</v>
      </c>
      <c r="H172" s="60">
        <f t="shared" si="6"/>
        <v>134625.71999999997</v>
      </c>
      <c r="I172" s="60">
        <f t="shared" si="6"/>
        <v>691157.2</v>
      </c>
      <c r="J172" s="60">
        <f t="shared" si="6"/>
        <v>1251348.8</v>
      </c>
      <c r="K172" s="90">
        <f>I172/F172</f>
        <v>0.35580698335037314</v>
      </c>
      <c r="M172" s="62"/>
    </row>
    <row r="173" ht="13.5" thickBot="1">
      <c r="D173" s="69"/>
    </row>
    <row r="174" spans="2:11" ht="26.25" thickBot="1">
      <c r="B174" s="70" t="s">
        <v>45</v>
      </c>
      <c r="C174" s="71" t="s">
        <v>2074</v>
      </c>
      <c r="D174" s="71" t="s">
        <v>2075</v>
      </c>
      <c r="E174" s="84" t="s">
        <v>2076</v>
      </c>
      <c r="F174" s="71" t="s">
        <v>2077</v>
      </c>
      <c r="G174" s="71" t="str">
        <f>G117</f>
        <v>EJERCIDO AL 30/06/2015</v>
      </c>
      <c r="H174" s="73" t="str">
        <f>H8</f>
        <v>EJERCIDO JULIO</v>
      </c>
      <c r="I174" s="72" t="s">
        <v>2078</v>
      </c>
      <c r="J174" s="72" t="s">
        <v>2079</v>
      </c>
      <c r="K174" s="72" t="s">
        <v>1300</v>
      </c>
    </row>
    <row r="175" ht="12.75">
      <c r="D175" s="69"/>
    </row>
    <row r="176" spans="2:4" ht="12.75">
      <c r="B176" s="53">
        <v>4000</v>
      </c>
      <c r="C176" s="54" t="s">
        <v>2163</v>
      </c>
      <c r="D176" s="68"/>
    </row>
    <row r="177" spans="2:12" ht="12.75">
      <c r="B177" s="51"/>
      <c r="C177" s="50"/>
      <c r="D177" s="52"/>
      <c r="L177"/>
    </row>
    <row r="178" spans="2:12" ht="15">
      <c r="B178" s="91">
        <v>4400</v>
      </c>
      <c r="C178" s="92" t="s">
        <v>2164</v>
      </c>
      <c r="D178" s="59"/>
      <c r="E178" s="81"/>
      <c r="F178" s="64"/>
      <c r="G178" s="64"/>
      <c r="H178" s="66"/>
      <c r="I178" s="64"/>
      <c r="J178" s="64"/>
      <c r="K178" s="66"/>
      <c r="L178"/>
    </row>
    <row r="179" spans="2:12" ht="15">
      <c r="B179" s="91">
        <v>441</v>
      </c>
      <c r="C179" s="92" t="s">
        <v>2263</v>
      </c>
      <c r="D179" s="59"/>
      <c r="E179" s="81"/>
      <c r="F179" s="64"/>
      <c r="G179" s="64"/>
      <c r="H179" s="66"/>
      <c r="I179" s="64"/>
      <c r="J179" s="64"/>
      <c r="K179" s="66"/>
      <c r="L179"/>
    </row>
    <row r="180" spans="2:12" ht="25.5">
      <c r="B180" s="109">
        <v>4419</v>
      </c>
      <c r="C180" s="110" t="s">
        <v>2165</v>
      </c>
      <c r="D180" s="59">
        <f>'[1]4000'!C15</f>
        <v>175000</v>
      </c>
      <c r="E180" s="81"/>
      <c r="F180" s="66">
        <f>(D180+E180)</f>
        <v>175000</v>
      </c>
      <c r="G180" s="76">
        <f>'[1]JUN'!I180</f>
        <v>23896</v>
      </c>
      <c r="H180" s="66">
        <v>74820</v>
      </c>
      <c r="I180" s="76">
        <f>G180+H180</f>
        <v>98716</v>
      </c>
      <c r="J180" s="76">
        <f>F180-I180</f>
        <v>76284</v>
      </c>
      <c r="K180" s="89">
        <f>I180/F180</f>
        <v>0.5640914285714286</v>
      </c>
      <c r="L180"/>
    </row>
    <row r="181" spans="2:12" ht="12.75">
      <c r="B181" s="57"/>
      <c r="C181" s="54" t="s">
        <v>2133</v>
      </c>
      <c r="D181" s="60">
        <f aca="true" t="shared" si="7" ref="D181:J181">SUM(D180:D180)</f>
        <v>175000</v>
      </c>
      <c r="E181" s="87">
        <f t="shared" si="7"/>
        <v>0</v>
      </c>
      <c r="F181" s="60">
        <f t="shared" si="7"/>
        <v>175000</v>
      </c>
      <c r="G181" s="60">
        <f t="shared" si="7"/>
        <v>23896</v>
      </c>
      <c r="H181" s="60">
        <f t="shared" si="7"/>
        <v>74820</v>
      </c>
      <c r="I181" s="60">
        <f t="shared" si="7"/>
        <v>98716</v>
      </c>
      <c r="J181" s="60">
        <f t="shared" si="7"/>
        <v>76284</v>
      </c>
      <c r="K181" s="90">
        <f>I181/F181</f>
        <v>0.5640914285714286</v>
      </c>
      <c r="L181"/>
    </row>
    <row r="182" ht="13.5" thickBot="1">
      <c r="L182"/>
    </row>
    <row r="183" spans="2:12" ht="26.25" thickBot="1">
      <c r="B183" s="70" t="s">
        <v>2073</v>
      </c>
      <c r="C183" s="71" t="s">
        <v>2074</v>
      </c>
      <c r="D183" s="71" t="s">
        <v>2075</v>
      </c>
      <c r="E183" s="84" t="s">
        <v>2076</v>
      </c>
      <c r="F183" s="71" t="s">
        <v>2077</v>
      </c>
      <c r="G183" s="71" t="str">
        <f>G174</f>
        <v>EJERCIDO AL 30/06/2015</v>
      </c>
      <c r="H183" s="73" t="str">
        <f>H8</f>
        <v>EJERCIDO JULIO</v>
      </c>
      <c r="I183" s="72" t="s">
        <v>2078</v>
      </c>
      <c r="J183" s="72" t="s">
        <v>2079</v>
      </c>
      <c r="K183" s="72" t="s">
        <v>1300</v>
      </c>
      <c r="L183"/>
    </row>
    <row r="185" spans="2:12" ht="12.75">
      <c r="B185" s="53">
        <v>5000</v>
      </c>
      <c r="C185" s="54"/>
      <c r="D185" s="68"/>
      <c r="L185"/>
    </row>
    <row r="186" spans="2:12" ht="12.75">
      <c r="B186" s="51" t="s">
        <v>45</v>
      </c>
      <c r="C186" s="50"/>
      <c r="D186" s="55"/>
      <c r="L186"/>
    </row>
    <row r="187" spans="2:12" ht="30">
      <c r="B187" s="91">
        <v>5100</v>
      </c>
      <c r="C187" s="92" t="s">
        <v>2166</v>
      </c>
      <c r="D187" s="56"/>
      <c r="E187" s="81"/>
      <c r="F187" s="64"/>
      <c r="G187" s="64"/>
      <c r="H187" s="66"/>
      <c r="I187" s="64"/>
      <c r="J187" s="64"/>
      <c r="K187" s="66"/>
      <c r="L187"/>
    </row>
    <row r="188" spans="2:12" ht="15">
      <c r="B188" s="91">
        <v>511</v>
      </c>
      <c r="C188" s="92" t="s">
        <v>2167</v>
      </c>
      <c r="D188" s="56"/>
      <c r="E188" s="81"/>
      <c r="F188" s="66"/>
      <c r="G188" s="76"/>
      <c r="H188" s="66"/>
      <c r="I188" s="66"/>
      <c r="J188" s="66"/>
      <c r="K188" s="89"/>
      <c r="L188"/>
    </row>
    <row r="189" spans="2:12" ht="15">
      <c r="B189" s="109">
        <v>5111</v>
      </c>
      <c r="C189" s="112" t="s">
        <v>2167</v>
      </c>
      <c r="D189" s="56"/>
      <c r="E189" s="81"/>
      <c r="F189" s="66"/>
      <c r="G189" s="76">
        <f>'[1]JUN'!I189</f>
        <v>0</v>
      </c>
      <c r="H189" s="66">
        <v>0</v>
      </c>
      <c r="I189" s="76"/>
      <c r="J189" s="76"/>
      <c r="K189" s="89"/>
      <c r="L189"/>
    </row>
    <row r="190" spans="2:12" ht="30">
      <c r="B190" s="109">
        <v>515</v>
      </c>
      <c r="C190" s="92" t="s">
        <v>2168</v>
      </c>
      <c r="D190" s="56"/>
      <c r="E190" s="81"/>
      <c r="F190" s="66"/>
      <c r="G190" s="76"/>
      <c r="H190" s="66"/>
      <c r="I190" s="76"/>
      <c r="J190" s="76"/>
      <c r="K190" s="89"/>
      <c r="L190"/>
    </row>
    <row r="191" spans="2:12" ht="30">
      <c r="B191" s="109">
        <v>5151</v>
      </c>
      <c r="C191" s="112" t="s">
        <v>2168</v>
      </c>
      <c r="D191" s="56">
        <f>'[1]5000'!C17</f>
        <v>30000</v>
      </c>
      <c r="E191" s="81"/>
      <c r="F191" s="66">
        <f aca="true" t="shared" si="8" ref="F191:F203">(D191+E191)</f>
        <v>30000</v>
      </c>
      <c r="G191" s="76">
        <f>'[1]JUN'!I191</f>
        <v>0</v>
      </c>
      <c r="H191" s="66">
        <v>0</v>
      </c>
      <c r="I191" s="76">
        <f aca="true" t="shared" si="9" ref="I191:I203">G191+H191</f>
        <v>0</v>
      </c>
      <c r="J191" s="76">
        <f aca="true" t="shared" si="10" ref="J191:J203">F191-I191</f>
        <v>30000</v>
      </c>
      <c r="K191" s="89"/>
      <c r="L191"/>
    </row>
    <row r="192" spans="2:12" ht="30">
      <c r="B192" s="91">
        <v>5400</v>
      </c>
      <c r="C192" s="92" t="s">
        <v>2169</v>
      </c>
      <c r="D192" s="56"/>
      <c r="E192" s="81"/>
      <c r="F192" s="66"/>
      <c r="G192" s="76"/>
      <c r="H192" s="66"/>
      <c r="I192" s="76"/>
      <c r="J192" s="76"/>
      <c r="K192" s="89"/>
      <c r="L192"/>
    </row>
    <row r="193" spans="2:12" ht="15">
      <c r="B193" s="91">
        <v>541</v>
      </c>
      <c r="C193" s="92" t="s">
        <v>2264</v>
      </c>
      <c r="D193" s="56"/>
      <c r="E193" s="81"/>
      <c r="F193" s="66"/>
      <c r="G193" s="76"/>
      <c r="H193" s="66"/>
      <c r="I193" s="76"/>
      <c r="J193" s="76"/>
      <c r="K193" s="89"/>
      <c r="L193"/>
    </row>
    <row r="194" spans="2:12" ht="45">
      <c r="B194" s="109">
        <v>5411</v>
      </c>
      <c r="C194" s="112" t="s">
        <v>2170</v>
      </c>
      <c r="D194" s="56">
        <f>'[1]5000'!C20</f>
        <v>130000</v>
      </c>
      <c r="E194" s="81"/>
      <c r="F194" s="66">
        <f t="shared" si="8"/>
        <v>130000</v>
      </c>
      <c r="G194" s="76">
        <f>'[1]JUN'!I194</f>
        <v>0</v>
      </c>
      <c r="H194" s="66">
        <v>0</v>
      </c>
      <c r="I194" s="76">
        <f t="shared" si="9"/>
        <v>0</v>
      </c>
      <c r="J194" s="76">
        <f t="shared" si="10"/>
        <v>130000</v>
      </c>
      <c r="K194" s="89"/>
      <c r="L194"/>
    </row>
    <row r="195" spans="2:12" ht="30">
      <c r="B195" s="91">
        <v>5600</v>
      </c>
      <c r="C195" s="92" t="s">
        <v>2171</v>
      </c>
      <c r="D195" s="56"/>
      <c r="E195" s="81"/>
      <c r="F195" s="66"/>
      <c r="G195" s="76"/>
      <c r="H195" s="66"/>
      <c r="I195" s="76"/>
      <c r="J195" s="76"/>
      <c r="K195" s="89"/>
      <c r="L195"/>
    </row>
    <row r="196" spans="2:12" ht="15">
      <c r="B196" s="91">
        <v>561</v>
      </c>
      <c r="C196" s="92" t="s">
        <v>2172</v>
      </c>
      <c r="D196" s="56"/>
      <c r="E196" s="81"/>
      <c r="F196" s="66"/>
      <c r="G196" s="76"/>
      <c r="H196" s="66"/>
      <c r="I196" s="76"/>
      <c r="J196" s="76"/>
      <c r="K196" s="89"/>
      <c r="L196"/>
    </row>
    <row r="197" spans="2:12" ht="15">
      <c r="B197" s="109">
        <v>5611</v>
      </c>
      <c r="C197" s="112" t="s">
        <v>2172</v>
      </c>
      <c r="D197" s="56">
        <f>'[1]5000'!C23</f>
        <v>31557</v>
      </c>
      <c r="E197" s="81"/>
      <c r="F197" s="66">
        <f t="shared" si="8"/>
        <v>31557</v>
      </c>
      <c r="G197" s="76">
        <f>'[1]JUN'!I197</f>
        <v>0</v>
      </c>
      <c r="H197" s="66">
        <v>0</v>
      </c>
      <c r="I197" s="76">
        <f t="shared" si="9"/>
        <v>0</v>
      </c>
      <c r="J197" s="76">
        <f t="shared" si="10"/>
        <v>31557</v>
      </c>
      <c r="K197" s="89"/>
      <c r="L197"/>
    </row>
    <row r="198" spans="2:12" ht="15">
      <c r="B198" s="91">
        <v>562</v>
      </c>
      <c r="C198" s="92" t="s">
        <v>2173</v>
      </c>
      <c r="D198" s="56"/>
      <c r="E198" s="81"/>
      <c r="F198" s="66"/>
      <c r="G198" s="76"/>
      <c r="H198" s="66"/>
      <c r="I198" s="76"/>
      <c r="J198" s="76"/>
      <c r="K198" s="89"/>
      <c r="L198"/>
    </row>
    <row r="199" spans="2:12" ht="15">
      <c r="B199" s="109">
        <v>5621</v>
      </c>
      <c r="C199" s="112" t="s">
        <v>2173</v>
      </c>
      <c r="D199" s="56">
        <f>'[1]5000'!C25</f>
        <v>100000</v>
      </c>
      <c r="E199" s="81"/>
      <c r="F199" s="66">
        <f t="shared" si="8"/>
        <v>100000</v>
      </c>
      <c r="G199" s="76">
        <f>'[1]JUN'!I199</f>
        <v>32112</v>
      </c>
      <c r="H199" s="66">
        <v>0</v>
      </c>
      <c r="I199" s="76">
        <f t="shared" si="9"/>
        <v>32112</v>
      </c>
      <c r="J199" s="76">
        <f t="shared" si="10"/>
        <v>67888</v>
      </c>
      <c r="K199" s="89"/>
      <c r="L199"/>
    </row>
    <row r="200" spans="2:12" ht="30">
      <c r="B200" s="91">
        <v>565</v>
      </c>
      <c r="C200" s="92" t="s">
        <v>2174</v>
      </c>
      <c r="D200" s="56"/>
      <c r="E200" s="81"/>
      <c r="F200" s="66"/>
      <c r="G200" s="76"/>
      <c r="H200" s="66"/>
      <c r="I200" s="76"/>
      <c r="J200" s="76"/>
      <c r="K200" s="89"/>
      <c r="L200"/>
    </row>
    <row r="201" spans="2:12" ht="30">
      <c r="B201" s="109">
        <v>5651</v>
      </c>
      <c r="C201" s="112" t="s">
        <v>2174</v>
      </c>
      <c r="D201" s="56">
        <f>'[1]5000'!C27</f>
        <v>60000</v>
      </c>
      <c r="E201" s="81"/>
      <c r="F201" s="66">
        <f t="shared" si="8"/>
        <v>60000</v>
      </c>
      <c r="G201" s="76">
        <f>'[1]JUN'!I201</f>
        <v>53911</v>
      </c>
      <c r="H201" s="66">
        <v>0</v>
      </c>
      <c r="I201" s="76">
        <f t="shared" si="9"/>
        <v>53911</v>
      </c>
      <c r="J201" s="76">
        <f t="shared" si="10"/>
        <v>6089</v>
      </c>
      <c r="K201" s="89"/>
      <c r="L201"/>
    </row>
    <row r="202" spans="2:12" ht="30">
      <c r="B202" s="91">
        <v>567</v>
      </c>
      <c r="C202" s="92" t="s">
        <v>2175</v>
      </c>
      <c r="D202" s="56"/>
      <c r="E202" s="81"/>
      <c r="F202" s="66"/>
      <c r="G202" s="76"/>
      <c r="H202" s="66"/>
      <c r="I202" s="76"/>
      <c r="J202" s="76"/>
      <c r="K202" s="89"/>
      <c r="L202"/>
    </row>
    <row r="203" spans="2:12" ht="30">
      <c r="B203" s="109">
        <v>5671</v>
      </c>
      <c r="C203" s="112" t="s">
        <v>2175</v>
      </c>
      <c r="D203" s="56">
        <f>'[1]5000'!C29</f>
        <v>0</v>
      </c>
      <c r="E203" s="81"/>
      <c r="F203" s="66">
        <f t="shared" si="8"/>
        <v>0</v>
      </c>
      <c r="G203" s="76">
        <f>'[1]JUN'!I203</f>
        <v>0</v>
      </c>
      <c r="H203" s="66">
        <v>0</v>
      </c>
      <c r="I203" s="76">
        <f t="shared" si="9"/>
        <v>0</v>
      </c>
      <c r="J203" s="76">
        <f t="shared" si="10"/>
        <v>0</v>
      </c>
      <c r="K203" s="89"/>
      <c r="L203"/>
    </row>
    <row r="204" spans="2:12" ht="12.75">
      <c r="B204" s="57"/>
      <c r="C204" s="58" t="s">
        <v>2133</v>
      </c>
      <c r="D204" s="79">
        <f aca="true" t="shared" si="11" ref="D204:J204">SUM(D187:D203)</f>
        <v>351557</v>
      </c>
      <c r="E204" s="88">
        <f t="shared" si="11"/>
        <v>0</v>
      </c>
      <c r="F204" s="79">
        <f t="shared" si="11"/>
        <v>351557</v>
      </c>
      <c r="G204" s="79">
        <f t="shared" si="11"/>
        <v>86023</v>
      </c>
      <c r="H204" s="79">
        <f t="shared" si="11"/>
        <v>0</v>
      </c>
      <c r="I204" s="79">
        <f t="shared" si="11"/>
        <v>86023</v>
      </c>
      <c r="J204" s="79">
        <f t="shared" si="11"/>
        <v>265534</v>
      </c>
      <c r="K204" s="90">
        <f>I204/F204</f>
        <v>0.2446914725065921</v>
      </c>
      <c r="L204"/>
    </row>
    <row r="207" spans="2:12" ht="12.75">
      <c r="B207" s="57"/>
      <c r="C207" s="58" t="s">
        <v>2176</v>
      </c>
      <c r="D207" s="79">
        <f aca="true" t="shared" si="12" ref="D207:J207">D47+D115+D172+D204+D181</f>
        <v>20506074</v>
      </c>
      <c r="E207" s="88">
        <f t="shared" si="12"/>
        <v>0</v>
      </c>
      <c r="F207" s="79">
        <f t="shared" si="12"/>
        <v>20506074</v>
      </c>
      <c r="G207" s="79">
        <f t="shared" si="12"/>
        <v>8575065.74</v>
      </c>
      <c r="H207" s="79">
        <f t="shared" si="12"/>
        <v>1495225.8399999999</v>
      </c>
      <c r="I207" s="79">
        <f t="shared" si="12"/>
        <v>10070291.579999998</v>
      </c>
      <c r="J207" s="79">
        <f t="shared" si="12"/>
        <v>10435782.420000002</v>
      </c>
      <c r="K207" s="90">
        <f>I207/F207</f>
        <v>0.49108822976060645</v>
      </c>
      <c r="L207"/>
    </row>
    <row r="209" ht="12.75">
      <c r="M209" s="62"/>
    </row>
    <row r="210" ht="12.75">
      <c r="I210" s="62"/>
    </row>
    <row r="211" ht="12.75">
      <c r="I211" s="62"/>
    </row>
    <row r="212" ht="12.75">
      <c r="D212" s="62"/>
    </row>
    <row r="215" ht="12.75">
      <c r="I215" s="62"/>
    </row>
  </sheetData>
  <sheetProtection/>
  <mergeCells count="3">
    <mergeCell ref="B6:C6"/>
    <mergeCell ref="B2:K2"/>
    <mergeCell ref="B4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Parque metropolitano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Parque metropolitano</dc:creator>
  <cp:keywords/>
  <dc:description/>
  <cp:lastModifiedBy>WEB</cp:lastModifiedBy>
  <cp:lastPrinted>2010-02-17T15:10:27Z</cp:lastPrinted>
  <dcterms:created xsi:type="dcterms:W3CDTF">2005-03-11T18:08:20Z</dcterms:created>
  <dcterms:modified xsi:type="dcterms:W3CDTF">2015-08-27T17:24:36Z</dcterms:modified>
  <cp:category/>
  <cp:version/>
  <cp:contentType/>
  <cp:contentStatus/>
</cp:coreProperties>
</file>