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17064" windowHeight="7152"/>
  </bookViews>
  <sheets>
    <sheet name="a) Analítico Ingresos" sheetId="1" r:id="rId1"/>
    <sheet name="b) Clasificación COG (Cap-Conc)" sheetId="2" r:id="rId2"/>
    <sheet name="b) Clasificación Económica CTG" sheetId="3" r:id="rId3"/>
    <sheet name="b) Clasificación Administrativa" sheetId="4" r:id="rId4"/>
    <sheet name="b) Clasificación Funcional CFG" sheetId="5" r:id="rId5"/>
    <sheet name="c) Endeudamiento Neto" sheetId="6" r:id="rId6"/>
  </sheets>
  <definedNames>
    <definedName name="__xlnm.Print_Titles" localSheetId="1">'b) Clasificación COG (Cap-Conc)'!$1:$11</definedName>
    <definedName name="_xlnm.Print_Titles" localSheetId="1">'b) Clasificación COG (Cap-Conc)'!$1:$11</definedName>
  </definedNames>
  <calcPr calcId="145621" iterateDelta="1E-4"/>
</workbook>
</file>

<file path=xl/calcChain.xml><?xml version="1.0" encoding="utf-8"?>
<calcChain xmlns="http://schemas.openxmlformats.org/spreadsheetml/2006/main">
  <c r="F31" i="6" l="1"/>
  <c r="D31" i="6"/>
  <c r="H30" i="6"/>
  <c r="I30" i="6" s="1"/>
  <c r="H29" i="6"/>
  <c r="I29" i="6" s="1"/>
  <c r="H28" i="6"/>
  <c r="I28" i="6" s="1"/>
  <c r="H27" i="6"/>
  <c r="I27" i="6" s="1"/>
  <c r="H26" i="6"/>
  <c r="I26" i="6" s="1"/>
  <c r="H25" i="6"/>
  <c r="I25" i="6" s="1"/>
  <c r="H24" i="6"/>
  <c r="I24" i="6" s="1"/>
  <c r="H23" i="6"/>
  <c r="I23" i="6" s="1"/>
  <c r="H22" i="6"/>
  <c r="I22" i="6" s="1"/>
  <c r="F19" i="6"/>
  <c r="F33" i="6" s="1"/>
  <c r="D19" i="6"/>
  <c r="D33" i="6" s="1"/>
  <c r="I18" i="6"/>
  <c r="H18" i="6"/>
  <c r="I17" i="6"/>
  <c r="H17" i="6"/>
  <c r="I16" i="6"/>
  <c r="H16" i="6"/>
  <c r="I15" i="6"/>
  <c r="H15" i="6"/>
  <c r="I14" i="6"/>
  <c r="H14" i="6"/>
  <c r="I13" i="6"/>
  <c r="H13" i="6"/>
  <c r="I12" i="6"/>
  <c r="H12" i="6"/>
  <c r="I11" i="6"/>
  <c r="H11" i="6"/>
  <c r="I10" i="6"/>
  <c r="H10" i="6"/>
  <c r="H19" i="6" s="1"/>
  <c r="I42" i="5"/>
  <c r="H42" i="5"/>
  <c r="G42" i="5"/>
  <c r="F42" i="5"/>
  <c r="E42" i="5"/>
  <c r="D42" i="5"/>
  <c r="I36" i="5"/>
  <c r="F36" i="5"/>
  <c r="I31" i="5"/>
  <c r="H31" i="5"/>
  <c r="G31" i="5"/>
  <c r="F31" i="5"/>
  <c r="E31" i="5"/>
  <c r="D31" i="5"/>
  <c r="I22" i="5"/>
  <c r="H22" i="5"/>
  <c r="G22" i="5"/>
  <c r="F22" i="5"/>
  <c r="E22" i="5"/>
  <c r="D22" i="5"/>
  <c r="I13" i="5"/>
  <c r="I12" i="5" s="1"/>
  <c r="I48" i="5" s="1"/>
  <c r="H12" i="5"/>
  <c r="H48" i="5" s="1"/>
  <c r="G12" i="5"/>
  <c r="G48" i="5" s="1"/>
  <c r="F12" i="5"/>
  <c r="F48" i="5" s="1"/>
  <c r="E12" i="5"/>
  <c r="E48" i="5" s="1"/>
  <c r="D12" i="5"/>
  <c r="D48" i="5" s="1"/>
  <c r="H16" i="3"/>
  <c r="F16" i="3"/>
  <c r="I16" i="3" s="1"/>
  <c r="H14" i="3"/>
  <c r="F14" i="3"/>
  <c r="I14" i="3" s="1"/>
  <c r="H83" i="2"/>
  <c r="H76" i="2" s="1"/>
  <c r="F83" i="2"/>
  <c r="I83" i="2" s="1"/>
  <c r="I76" i="2" s="1"/>
  <c r="I82" i="2"/>
  <c r="F82" i="2"/>
  <c r="I81" i="2"/>
  <c r="F81" i="2"/>
  <c r="I80" i="2"/>
  <c r="F80" i="2"/>
  <c r="I79" i="2"/>
  <c r="F79" i="2"/>
  <c r="I78" i="2"/>
  <c r="F78" i="2"/>
  <c r="I77" i="2"/>
  <c r="F77" i="2"/>
  <c r="G76" i="2"/>
  <c r="F76" i="2"/>
  <c r="D76" i="2"/>
  <c r="F75" i="2"/>
  <c r="I75" i="2" s="1"/>
  <c r="F74" i="2"/>
  <c r="I74" i="2" s="1"/>
  <c r="F73" i="2"/>
  <c r="I73" i="2" s="1"/>
  <c r="I72" i="2" s="1"/>
  <c r="H72" i="2"/>
  <c r="G72" i="2"/>
  <c r="F72" i="2"/>
  <c r="D72" i="2"/>
  <c r="I71" i="2"/>
  <c r="F71" i="2"/>
  <c r="I70" i="2"/>
  <c r="F70" i="2"/>
  <c r="I69" i="2"/>
  <c r="F69" i="2"/>
  <c r="I68" i="2"/>
  <c r="F68" i="2"/>
  <c r="I67" i="2"/>
  <c r="F67" i="2"/>
  <c r="I66" i="2"/>
  <c r="F66" i="2"/>
  <c r="I65" i="2"/>
  <c r="F65" i="2"/>
  <c r="I64" i="2"/>
  <c r="H64" i="2"/>
  <c r="G64" i="2"/>
  <c r="F64" i="2"/>
  <c r="D64" i="2"/>
  <c r="F63" i="2"/>
  <c r="I63" i="2" s="1"/>
  <c r="F62" i="2"/>
  <c r="I62" i="2" s="1"/>
  <c r="F61" i="2"/>
  <c r="I61" i="2" s="1"/>
  <c r="H60" i="2"/>
  <c r="G60" i="2"/>
  <c r="F60" i="2"/>
  <c r="D60" i="2"/>
  <c r="H59" i="2"/>
  <c r="F59" i="2"/>
  <c r="I59" i="2" s="1"/>
  <c r="F58" i="2"/>
  <c r="I58" i="2" s="1"/>
  <c r="F57" i="2"/>
  <c r="I57" i="2" s="1"/>
  <c r="F56" i="2"/>
  <c r="I56" i="2" s="1"/>
  <c r="F55" i="2"/>
  <c r="I55" i="2" s="1"/>
  <c r="H54" i="2"/>
  <c r="F54" i="2"/>
  <c r="I54" i="2" s="1"/>
  <c r="I53" i="2"/>
  <c r="F53" i="2"/>
  <c r="H52" i="2"/>
  <c r="F52" i="2"/>
  <c r="F50" i="2" s="1"/>
  <c r="H51" i="2"/>
  <c r="H50" i="2" s="1"/>
  <c r="F51" i="2"/>
  <c r="I51" i="2" s="1"/>
  <c r="G50" i="2"/>
  <c r="E50" i="2"/>
  <c r="D50" i="2"/>
  <c r="I49" i="2"/>
  <c r="F49" i="2"/>
  <c r="I48" i="2"/>
  <c r="F48" i="2"/>
  <c r="I47" i="2"/>
  <c r="F47" i="2"/>
  <c r="I46" i="2"/>
  <c r="F46" i="2"/>
  <c r="I45" i="2"/>
  <c r="F45" i="2"/>
  <c r="H44" i="2"/>
  <c r="F44" i="2"/>
  <c r="I44" i="2" s="1"/>
  <c r="F43" i="2"/>
  <c r="I43" i="2" s="1"/>
  <c r="F42" i="2"/>
  <c r="I42" i="2" s="1"/>
  <c r="F41" i="2"/>
  <c r="I41" i="2" s="1"/>
  <c r="I40" i="2" s="1"/>
  <c r="H40" i="2"/>
  <c r="G40" i="2"/>
  <c r="F40" i="2"/>
  <c r="E40" i="2"/>
  <c r="D40" i="2"/>
  <c r="H39" i="2"/>
  <c r="F39" i="2"/>
  <c r="I39" i="2" s="1"/>
  <c r="H38" i="2"/>
  <c r="F38" i="2"/>
  <c r="I38" i="2" s="1"/>
  <c r="H37" i="2"/>
  <c r="F37" i="2"/>
  <c r="I37" i="2" s="1"/>
  <c r="H36" i="2"/>
  <c r="F36" i="2"/>
  <c r="I36" i="2" s="1"/>
  <c r="H35" i="2"/>
  <c r="F35" i="2"/>
  <c r="I35" i="2" s="1"/>
  <c r="H34" i="2"/>
  <c r="F34" i="2"/>
  <c r="I34" i="2" s="1"/>
  <c r="H33" i="2"/>
  <c r="F33" i="2"/>
  <c r="I33" i="2" s="1"/>
  <c r="H32" i="2"/>
  <c r="F32" i="2"/>
  <c r="F30" i="2" s="1"/>
  <c r="H31" i="2"/>
  <c r="H30" i="2" s="1"/>
  <c r="F31" i="2"/>
  <c r="I31" i="2" s="1"/>
  <c r="G30" i="2"/>
  <c r="E30" i="2"/>
  <c r="D30" i="2"/>
  <c r="H29" i="2"/>
  <c r="F29" i="2"/>
  <c r="I29" i="2" s="1"/>
  <c r="F28" i="2"/>
  <c r="I28" i="2" s="1"/>
  <c r="H27" i="2"/>
  <c r="F27" i="2"/>
  <c r="I27" i="2" s="1"/>
  <c r="H26" i="2"/>
  <c r="F26" i="2"/>
  <c r="I26" i="2" s="1"/>
  <c r="H25" i="2"/>
  <c r="F25" i="2"/>
  <c r="I25" i="2" s="1"/>
  <c r="H24" i="2"/>
  <c r="F24" i="2"/>
  <c r="I24" i="2" s="1"/>
  <c r="H23" i="2"/>
  <c r="F23" i="2"/>
  <c r="I23" i="2" s="1"/>
  <c r="H22" i="2"/>
  <c r="F22" i="2"/>
  <c r="F20" i="2" s="1"/>
  <c r="H21" i="2"/>
  <c r="H20" i="2" s="1"/>
  <c r="F21" i="2"/>
  <c r="I21" i="2" s="1"/>
  <c r="G20" i="2"/>
  <c r="E20" i="2"/>
  <c r="D20" i="2"/>
  <c r="H19" i="2"/>
  <c r="F19" i="2"/>
  <c r="I19" i="2" s="1"/>
  <c r="H18" i="2"/>
  <c r="F18" i="2"/>
  <c r="I18" i="2" s="1"/>
  <c r="H17" i="2"/>
  <c r="F17" i="2"/>
  <c r="I17" i="2" s="1"/>
  <c r="H16" i="2"/>
  <c r="F16" i="2"/>
  <c r="I16" i="2" s="1"/>
  <c r="H15" i="2"/>
  <c r="F15" i="2"/>
  <c r="I15" i="2" s="1"/>
  <c r="H14" i="2"/>
  <c r="F14" i="2"/>
  <c r="I14" i="2" s="1"/>
  <c r="H13" i="2"/>
  <c r="F13" i="2"/>
  <c r="I13" i="2" s="1"/>
  <c r="I12" i="2" s="1"/>
  <c r="H12" i="2"/>
  <c r="G12" i="2"/>
  <c r="G84" i="2" s="1"/>
  <c r="G12" i="3" s="1"/>
  <c r="F12" i="2"/>
  <c r="E12" i="2"/>
  <c r="E84" i="2" s="1"/>
  <c r="E12" i="3" s="1"/>
  <c r="D12" i="2"/>
  <c r="D84" i="2" s="1"/>
  <c r="D12" i="3" s="1"/>
  <c r="J58" i="1"/>
  <c r="G58" i="1"/>
  <c r="J57" i="1"/>
  <c r="I57" i="1"/>
  <c r="H57" i="1"/>
  <c r="G57" i="1"/>
  <c r="F57" i="1"/>
  <c r="E57" i="1"/>
  <c r="J55" i="1"/>
  <c r="G55" i="1"/>
  <c r="J54" i="1"/>
  <c r="G54" i="1"/>
  <c r="J53" i="1"/>
  <c r="G53" i="1"/>
  <c r="J52" i="1"/>
  <c r="I52" i="1"/>
  <c r="H52" i="1"/>
  <c r="G52" i="1"/>
  <c r="F52" i="1"/>
  <c r="E52" i="1"/>
  <c r="J50" i="1"/>
  <c r="G50" i="1"/>
  <c r="J49" i="1"/>
  <c r="G49" i="1"/>
  <c r="J48" i="1"/>
  <c r="G48" i="1"/>
  <c r="J47" i="1"/>
  <c r="G47" i="1"/>
  <c r="J46" i="1"/>
  <c r="I46" i="1"/>
  <c r="H46" i="1"/>
  <c r="G46" i="1"/>
  <c r="F46" i="1"/>
  <c r="E46" i="1"/>
  <c r="J45" i="1"/>
  <c r="G45" i="1"/>
  <c r="J44" i="1"/>
  <c r="G44" i="1"/>
  <c r="J43" i="1"/>
  <c r="I43" i="1"/>
  <c r="H43" i="1"/>
  <c r="G43" i="1"/>
  <c r="F43" i="1"/>
  <c r="E43" i="1"/>
  <c r="J42" i="1"/>
  <c r="G42" i="1"/>
  <c r="J41" i="1"/>
  <c r="G41" i="1"/>
  <c r="J40" i="1"/>
  <c r="G40" i="1"/>
  <c r="J39" i="1"/>
  <c r="J60" i="1" s="1"/>
  <c r="I39" i="1"/>
  <c r="I60" i="1" s="1"/>
  <c r="H39" i="1"/>
  <c r="H60" i="1" s="1"/>
  <c r="G39" i="1"/>
  <c r="G60" i="1" s="1"/>
  <c r="F39" i="1"/>
  <c r="F60" i="1" s="1"/>
  <c r="E39" i="1"/>
  <c r="E60" i="1" s="1"/>
  <c r="J25" i="1"/>
  <c r="J24" i="1"/>
  <c r="G24" i="1"/>
  <c r="J23" i="1"/>
  <c r="G23" i="1"/>
  <c r="J22" i="1"/>
  <c r="G22" i="1"/>
  <c r="J21" i="1"/>
  <c r="G21" i="1"/>
  <c r="J20" i="1"/>
  <c r="G20" i="1"/>
  <c r="J19" i="1"/>
  <c r="I19" i="1"/>
  <c r="H19" i="1"/>
  <c r="G19" i="1"/>
  <c r="F19" i="1"/>
  <c r="E19" i="1"/>
  <c r="J18" i="1"/>
  <c r="G18" i="1"/>
  <c r="J17" i="1"/>
  <c r="G17" i="1"/>
  <c r="J16" i="1"/>
  <c r="I16" i="1"/>
  <c r="H16" i="1"/>
  <c r="G16" i="1"/>
  <c r="F16" i="1"/>
  <c r="E16" i="1"/>
  <c r="J15" i="1"/>
  <c r="J14" i="1"/>
  <c r="J13" i="1"/>
  <c r="E12" i="1"/>
  <c r="F12" i="1" s="1"/>
  <c r="F27" i="1" l="1"/>
  <c r="E16" i="4"/>
  <c r="E26" i="4" s="1"/>
  <c r="E18" i="3"/>
  <c r="I60" i="2"/>
  <c r="D16" i="4"/>
  <c r="D26" i="4" s="1"/>
  <c r="D18" i="3"/>
  <c r="F84" i="2"/>
  <c r="F12" i="3" s="1"/>
  <c r="H84" i="2"/>
  <c r="H12" i="3" s="1"/>
  <c r="G16" i="4"/>
  <c r="G26" i="4" s="1"/>
  <c r="G18" i="3"/>
  <c r="G12" i="1"/>
  <c r="H12" i="1" s="1"/>
  <c r="E27" i="1"/>
  <c r="I22" i="2"/>
  <c r="I20" i="2" s="1"/>
  <c r="I32" i="2"/>
  <c r="I30" i="2" s="1"/>
  <c r="I52" i="2"/>
  <c r="I50" i="2" s="1"/>
  <c r="H31" i="6"/>
  <c r="H33" i="6" s="1"/>
  <c r="I84" i="2" l="1"/>
  <c r="I12" i="3" s="1"/>
  <c r="H27" i="1"/>
  <c r="H16" i="4"/>
  <c r="H26" i="4" s="1"/>
  <c r="H18" i="3"/>
  <c r="I12" i="1"/>
  <c r="I27" i="1" s="1"/>
  <c r="G27" i="1"/>
  <c r="F16" i="4"/>
  <c r="F26" i="4" s="1"/>
  <c r="F18" i="3"/>
  <c r="J12" i="1" l="1"/>
  <c r="J27" i="1" s="1"/>
  <c r="I16" i="4"/>
  <c r="I26" i="4" s="1"/>
  <c r="I18" i="3"/>
</calcChain>
</file>

<file path=xl/sharedStrings.xml><?xml version="1.0" encoding="utf-8"?>
<sst xmlns="http://schemas.openxmlformats.org/spreadsheetml/2006/main" count="286" uniqueCount="180">
  <si>
    <t>AGENCIA DE ENERGIA DEL ESTADO DE JALISCO</t>
  </si>
  <si>
    <t>CUENTA PUBLICA 2017</t>
  </si>
  <si>
    <t>Estado Analítico de Ingresos</t>
  </si>
  <si>
    <t>Del 01 de enero al 31 de diciembre de 2017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</si>
  <si>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</si>
  <si>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</si>
  <si>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</si>
  <si>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</si>
  <si>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</si>
  <si>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</si>
  <si>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</si>
  <si>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</si>
  <si>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(1)</t>
  </si>
  <si>
    <t>(2)</t>
  </si>
  <si>
    <t>(3= 1 + 2)</t>
  </si>
  <si>
    <t>(4)</t>
  </si>
  <si>
    <t>(5)</t>
  </si>
  <si>
    <t>(7= 5 - 1 )</t>
  </si>
  <si>
    <t>Impuestos</t>
  </si>
  <si>
    <t>Cuotas y Aportaciones de Seguridad Social</t>
  </si>
  <si>
    <t>Contribuciones de Mejoras</t>
  </si>
  <si>
    <t>Derechos</t>
  </si>
  <si>
    <t>Productos</t>
  </si>
  <si>
    <t>Corriente</t>
  </si>
  <si>
    <t>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</si>
  <si>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</si>
  <si>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</si>
  <si>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</si>
  <si>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</si>
  <si>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</si>
  <si>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</si>
  <si>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t>____________________________________________________</t>
  </si>
  <si>
    <t>Dr. Sergio Medina González</t>
  </si>
  <si>
    <t>L.C.P. Angel Humberto Vázquez Chávez</t>
  </si>
  <si>
    <t>Director General</t>
  </si>
  <si>
    <t>Técnico Financiero-Contable</t>
  </si>
  <si>
    <t>Estado Analítico de Ingresos
Por Fuente de Financiamiento</t>
  </si>
  <si>
    <t>Ampliaciones y 
Reducciones</t>
  </si>
  <si>
    <t>Ingresos del Gobierno</t>
  </si>
  <si>
    <t>Ingresos de Organismos y Empresas</t>
  </si>
  <si>
    <t>Ingresos derivados de financiamiento</t>
  </si>
  <si>
    <t>Estado Analítico del Ejercicio del Presupuesto de Egresos</t>
  </si>
  <si>
    <t>Clasificación por Objeto del Gasto (Capítulo y Concepto)</t>
  </si>
  <si>
    <t>Concepto</t>
  </si>
  <si>
    <t>Egresos</t>
  </si>
  <si>
    <t>Subejercicio</t>
  </si>
  <si>
    <t>Aprobado</t>
  </si>
  <si>
    <t>Ampliaciones/ (Reducciones)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</si>
  <si>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</si>
  <si>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</si>
  <si>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</si>
  <si>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</si>
  <si>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</si>
  <si>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</si>
  <si>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</si>
  <si>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</si>
  <si>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</si>
  <si>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</si>
  <si>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</si>
  <si>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</si>
  <si>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</si>
  <si>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</si>
  <si>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</si>
  <si>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</si>
  <si>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</si>
  <si>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</si>
  <si>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</si>
  <si>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</si>
  <si>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</si>
  <si>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</si>
  <si>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</si>
  <si>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</si>
  <si>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</si>
  <si>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</si>
  <si>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</si>
  <si>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</si>
  <si>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</si>
  <si>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</si>
  <si>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</si>
  <si>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</si>
  <si>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</si>
  <si>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</si>
  <si>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</si>
  <si>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</si>
  <si>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</si>
  <si>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</si>
  <si>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</si>
  <si>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</si>
  <si>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</si>
  <si>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</si>
  <si>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</si>
  <si>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</si>
  <si>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</si>
  <si>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</si>
  <si>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</si>
  <si>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</si>
  <si>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</si>
  <si>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</si>
  <si>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</si>
  <si>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</si>
  <si>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</si>
  <si>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</si>
  <si>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</si>
  <si>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</si>
  <si>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</si>
  <si>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</si>
  <si>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</si>
  <si>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</si>
  <si>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</si>
  <si>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</si>
  <si>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</si>
  <si>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</si>
  <si>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</si>
  <si>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</si>
  <si>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</si>
  <si>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</si>
  <si>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</si>
  <si>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</si>
  <si>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</si>
  <si>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</si>
  <si>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</si>
  <si>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</si>
  <si>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AGENCIA PUBLICA DEL ESTADO DE JALISCO</t>
  </si>
  <si>
    <t>Clasificación Económica (por Tipo de Gasto)</t>
  </si>
  <si>
    <t xml:space="preserve">Egresos </t>
  </si>
  <si>
    <t>Gasto Corriente</t>
  </si>
  <si>
    <t>Gasto de Capital</t>
  </si>
  <si>
    <t>Amortización de la Deuda y Disminución de Pasivos</t>
  </si>
  <si>
    <t>Clasificación Administrativa</t>
  </si>
  <si>
    <t>PODER EJECUTIVO</t>
  </si>
  <si>
    <t>Clasificación Funcional (Finalidad y Función)</t>
  </si>
  <si>
    <t>Del 01  de enero al 31 de diciembre 2017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</si>
  <si>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</si>
  <si>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</si>
  <si>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</si>
  <si>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</si>
  <si>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</si>
  <si>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</si>
  <si>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</si>
  <si>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</si>
  <si>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</si>
  <si>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</si>
  <si>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</si>
  <si>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</si>
  <si>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</si>
  <si>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</si>
  <si>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</si>
  <si>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</si>
  <si>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</si>
  <si>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</si>
  <si>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</si>
  <si>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</si>
  <si>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</si>
  <si>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</si>
  <si>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</si>
  <si>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</si>
  <si>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</si>
  <si>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</si>
  <si>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</si>
  <si>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</si>
  <si>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</si>
  <si>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</si>
  <si>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</si>
  <si>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</si>
  <si>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Endeudamiento Neto</t>
  </si>
  <si>
    <t>Del 01 de Enero al 31 de Diciembre del 2017</t>
  </si>
  <si>
    <t>Identificación de Crédito o Instrumento</t>
  </si>
  <si>
    <t>Colocación</t>
  </si>
  <si>
    <t>Amortización</t>
  </si>
  <si>
    <t xml:space="preserve">Endeudamiento Neto </t>
  </si>
  <si>
    <t>A</t>
  </si>
  <si>
    <t>B</t>
  </si>
  <si>
    <t>C = A - B</t>
  </si>
  <si>
    <t>Creditos Bancarios</t>
  </si>
  <si>
    <t xml:space="preserve"> </t>
  </si>
  <si>
    <t>BAJO PROTESTA DE DECIR VERDAD NO TENEMOS NADA QUE DECLARAR.</t>
  </si>
  <si>
    <t>Total Créditos Bancarios</t>
  </si>
  <si>
    <t>Otros Instrumentos de Deuda</t>
  </si>
  <si>
    <t>Total Otros Instrumentos de Deuda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</si>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</sst>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\-??_-;_-@_-"/>
    <numFmt numFmtId="165" formatCode="#,##0_ ;\-#,##0\ "/>
    <numFmt numFmtId="166" formatCode="0_ ;\-0\ "/>
    <numFmt numFmtId="167" formatCode="General_)"/>
  </numFmts>
  <fonts count="14" x14ac:knownFonts="1">
    <font>
      <sz val="10"/>
      <name val="Arial"/>
      <family val="2"/>
    </font>
    <font>
      <sz val="10"/>
      <name val="Mangal"/>
      <family val="2"/>
    </font>
    <font>
      <b/>
      <sz val="9"/>
      <color indexed="9"/>
      <name val="Arial"/>
      <family val="2"/>
      <charset val="1"/>
    </font>
    <font>
      <sz val="11"/>
      <color indexed="8"/>
      <name val="Calibri"/>
      <family val="2"/>
      <charset val="1"/>
    </font>
    <font>
      <b/>
      <sz val="8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sz val="9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8"/>
      <color indexed="8"/>
      <name val="Calibri"/>
      <family val="2"/>
      <charset val="1"/>
    </font>
    <font>
      <b/>
      <sz val="9"/>
      <color indexed="9"/>
      <name val="Calibri"/>
      <family val="2"/>
      <scheme val="minor"/>
    </font>
    <font>
      <sz val="11"/>
      <color indexed="8"/>
      <name val="Arial"/>
      <family val="2"/>
      <charset val="1"/>
    </font>
    <font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10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3" fillId="0" borderId="0"/>
    <xf numFmtId="167" fontId="13" fillId="0" borderId="0"/>
    <xf numFmtId="164" fontId="1" fillId="0" borderId="0" applyFill="0" applyBorder="0" applyAlignment="0" applyProtection="0"/>
    <xf numFmtId="0" fontId="13" fillId="0" borderId="0"/>
  </cellStyleXfs>
  <cellXfs count="182">
    <xf numFmtId="0" fontId="0" fillId="0" borderId="0" xfId="0"/>
    <xf numFmtId="37" fontId="2" fillId="2" borderId="1" xfId="1" applyNumberFormat="1" applyFont="1" applyFill="1" applyBorder="1" applyAlignment="1" applyProtection="1">
      <alignment horizontal="center"/>
    </xf>
    <xf numFmtId="37" fontId="2" fillId="2" borderId="2" xfId="1" applyNumberFormat="1" applyFont="1" applyFill="1" applyBorder="1" applyAlignment="1" applyProtection="1">
      <alignment horizontal="center"/>
      <protection locked="0"/>
    </xf>
    <xf numFmtId="37" fontId="2" fillId="2" borderId="2" xfId="1" applyNumberFormat="1" applyFont="1" applyFill="1" applyBorder="1" applyAlignment="1" applyProtection="1">
      <alignment horizontal="center"/>
    </xf>
    <xf numFmtId="37" fontId="2" fillId="2" borderId="3" xfId="1" applyNumberFormat="1" applyFont="1" applyFill="1" applyBorder="1" applyAlignment="1" applyProtection="1">
      <alignment horizontal="center"/>
    </xf>
    <xf numFmtId="0" fontId="4" fillId="3" borderId="0" xfId="2" applyFont="1" applyFill="1"/>
    <xf numFmtId="0" fontId="5" fillId="3" borderId="0" xfId="0" applyFont="1" applyFill="1"/>
    <xf numFmtId="0" fontId="4" fillId="3" borderId="0" xfId="2" applyFont="1" applyFill="1" applyAlignment="1">
      <alignment horizontal="center"/>
    </xf>
    <xf numFmtId="37" fontId="2" fillId="2" borderId="4" xfId="1" applyNumberFormat="1" applyFont="1" applyFill="1" applyBorder="1" applyAlignment="1" applyProtection="1">
      <alignment horizontal="center" vertical="center" wrapText="1"/>
    </xf>
    <xf numFmtId="37" fontId="2" fillId="2" borderId="5" xfId="1" applyNumberFormat="1" applyFont="1" applyFill="1" applyBorder="1" applyAlignment="1" applyProtection="1">
      <alignment horizontal="center"/>
    </xf>
    <xf numFmtId="37" fontId="2" fillId="2" borderId="5" xfId="1" applyNumberFormat="1" applyFont="1" applyFill="1" applyBorder="1" applyAlignment="1" applyProtection="1">
      <alignment horizontal="center" vertical="center" wrapText="1"/>
    </xf>
    <xf numFmtId="37" fontId="2" fillId="2" borderId="5" xfId="1" applyNumberFormat="1" applyFont="1" applyFill="1" applyBorder="1" applyAlignment="1" applyProtection="1">
      <alignment horizontal="center" vertical="center"/>
    </xf>
    <xf numFmtId="37" fontId="2" fillId="2" borderId="5" xfId="1" applyNumberFormat="1" applyFont="1" applyFill="1" applyBorder="1" applyAlignment="1" applyProtection="1">
      <alignment horizontal="center" wrapText="1"/>
    </xf>
    <xf numFmtId="37" fontId="2" fillId="2" borderId="5" xfId="1" applyNumberFormat="1" applyFont="1" applyFill="1" applyBorder="1" applyAlignment="1" applyProtection="1">
      <alignment horizontal="center"/>
    </xf>
    <xf numFmtId="0" fontId="6" fillId="3" borderId="6" xfId="2" applyFont="1" applyFill="1" applyBorder="1"/>
    <xf numFmtId="0" fontId="6" fillId="3" borderId="7" xfId="2" applyFont="1" applyFill="1" applyBorder="1"/>
    <xf numFmtId="0" fontId="6" fillId="3" borderId="8" xfId="2" applyFont="1" applyFill="1" applyBorder="1"/>
    <xf numFmtId="0" fontId="6" fillId="3" borderId="8" xfId="2" applyFont="1" applyFill="1" applyBorder="1" applyAlignment="1">
      <alignment horizontal="center"/>
    </xf>
    <xf numFmtId="0" fontId="6" fillId="3" borderId="1" xfId="2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 wrapText="1"/>
    </xf>
    <xf numFmtId="165" fontId="6" fillId="3" borderId="9" xfId="1" applyNumberFormat="1" applyFont="1" applyFill="1" applyBorder="1" applyAlignment="1" applyProtection="1">
      <alignment horizontal="right"/>
    </xf>
    <xf numFmtId="165" fontId="6" fillId="3" borderId="9" xfId="1" applyNumberFormat="1" applyFont="1" applyFill="1" applyBorder="1" applyAlignment="1" applyProtection="1">
      <alignment horizontal="right"/>
      <protection locked="0"/>
    </xf>
    <xf numFmtId="0" fontId="6" fillId="3" borderId="10" xfId="2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center" wrapText="1"/>
    </xf>
    <xf numFmtId="0" fontId="6" fillId="3" borderId="11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wrapText="1"/>
    </xf>
    <xf numFmtId="165" fontId="6" fillId="3" borderId="12" xfId="1" applyNumberFormat="1" applyFont="1" applyFill="1" applyBorder="1" applyAlignment="1" applyProtection="1">
      <alignment horizontal="center"/>
    </xf>
    <xf numFmtId="0" fontId="7" fillId="3" borderId="13" xfId="2" applyFont="1" applyFill="1" applyBorder="1" applyAlignment="1">
      <alignment horizontal="center"/>
    </xf>
    <xf numFmtId="0" fontId="7" fillId="3" borderId="14" xfId="2" applyFont="1" applyFill="1" applyBorder="1" applyAlignment="1">
      <alignment horizontal="center"/>
    </xf>
    <xf numFmtId="0" fontId="7" fillId="3" borderId="15" xfId="2" applyFont="1" applyFill="1" applyBorder="1" applyAlignment="1">
      <alignment horizontal="left" wrapText="1"/>
    </xf>
    <xf numFmtId="165" fontId="7" fillId="3" borderId="5" xfId="1" applyNumberFormat="1" applyFont="1" applyFill="1" applyBorder="1" applyAlignment="1" applyProtection="1">
      <alignment horizontal="right"/>
    </xf>
    <xf numFmtId="165" fontId="7" fillId="3" borderId="1" xfId="1" applyNumberFormat="1" applyFont="1" applyFill="1" applyBorder="1" applyAlignment="1" applyProtection="1">
      <alignment horizontal="right"/>
    </xf>
    <xf numFmtId="165" fontId="7" fillId="3" borderId="1" xfId="1" applyNumberFormat="1" applyFont="1" applyFill="1" applyBorder="1" applyAlignment="1" applyProtection="1"/>
    <xf numFmtId="0" fontId="7" fillId="3" borderId="0" xfId="2" applyFont="1" applyFill="1" applyBorder="1" applyAlignment="1">
      <alignment horizontal="center"/>
    </xf>
    <xf numFmtId="0" fontId="7" fillId="3" borderId="0" xfId="2" applyFont="1" applyFill="1" applyBorder="1" applyAlignment="1">
      <alignment horizontal="left" wrapText="1"/>
    </xf>
    <xf numFmtId="165" fontId="7" fillId="3" borderId="0" xfId="1" applyNumberFormat="1" applyFont="1" applyFill="1" applyBorder="1" applyAlignment="1" applyProtection="1">
      <alignment horizontal="right"/>
    </xf>
    <xf numFmtId="165" fontId="7" fillId="3" borderId="16" xfId="1" applyNumberFormat="1" applyFont="1" applyFill="1" applyBorder="1" applyAlignment="1" applyProtection="1">
      <alignment horizontal="right"/>
    </xf>
    <xf numFmtId="165" fontId="7" fillId="3" borderId="17" xfId="1" applyNumberFormat="1" applyFont="1" applyFill="1" applyBorder="1" applyAlignment="1" applyProtection="1">
      <alignment horizontal="right"/>
    </xf>
    <xf numFmtId="165" fontId="7" fillId="3" borderId="17" xfId="1" applyNumberFormat="1" applyFont="1" applyFill="1" applyBorder="1" applyAlignment="1" applyProtection="1"/>
    <xf numFmtId="165" fontId="7" fillId="3" borderId="0" xfId="1" applyNumberFormat="1" applyFont="1" applyFill="1" applyBorder="1" applyAlignment="1" applyProtection="1"/>
    <xf numFmtId="0" fontId="0" fillId="0" borderId="0" xfId="0" applyBorder="1"/>
    <xf numFmtId="0" fontId="6" fillId="0" borderId="18" xfId="0" applyFont="1" applyBorder="1" applyProtection="1"/>
    <xf numFmtId="0" fontId="6" fillId="0" borderId="0" xfId="0" applyFont="1" applyProtection="1"/>
    <xf numFmtId="0" fontId="5" fillId="3" borderId="6" xfId="2" applyFont="1" applyFill="1" applyBorder="1"/>
    <xf numFmtId="0" fontId="5" fillId="3" borderId="7" xfId="2" applyFont="1" applyFill="1" applyBorder="1"/>
    <xf numFmtId="0" fontId="5" fillId="3" borderId="8" xfId="2" applyFont="1" applyFill="1" applyBorder="1"/>
    <xf numFmtId="0" fontId="5" fillId="3" borderId="1" xfId="2" applyFont="1" applyFill="1" applyBorder="1" applyAlignment="1">
      <alignment horizontal="center"/>
    </xf>
    <xf numFmtId="0" fontId="4" fillId="3" borderId="10" xfId="2" applyFont="1" applyFill="1" applyBorder="1" applyAlignment="1">
      <alignment horizontal="left"/>
    </xf>
    <xf numFmtId="0" fontId="4" fillId="3" borderId="0" xfId="2" applyFont="1" applyFill="1" applyBorder="1" applyAlignment="1">
      <alignment horizontal="left"/>
    </xf>
    <xf numFmtId="0" fontId="5" fillId="0" borderId="9" xfId="0" applyFont="1" applyBorder="1"/>
    <xf numFmtId="165" fontId="4" fillId="3" borderId="2" xfId="1" applyNumberFormat="1" applyFont="1" applyFill="1" applyBorder="1" applyAlignment="1" applyProtection="1">
      <alignment horizontal="right"/>
    </xf>
    <xf numFmtId="0" fontId="5" fillId="3" borderId="10" xfId="2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left" vertical="center" wrapText="1"/>
    </xf>
    <xf numFmtId="165" fontId="5" fillId="3" borderId="2" xfId="1" applyNumberFormat="1" applyFont="1" applyFill="1" applyBorder="1" applyAlignment="1" applyProtection="1">
      <alignment horizontal="right" vertical="center" wrapText="1"/>
      <protection locked="0"/>
    </xf>
    <xf numFmtId="165" fontId="5" fillId="3" borderId="2" xfId="1" applyNumberFormat="1" applyFont="1" applyFill="1" applyBorder="1" applyAlignment="1" applyProtection="1">
      <alignment horizontal="right" vertical="center" wrapText="1"/>
    </xf>
    <xf numFmtId="165" fontId="6" fillId="3" borderId="2" xfId="1" applyNumberFormat="1" applyFont="1" applyFill="1" applyBorder="1" applyAlignment="1" applyProtection="1">
      <alignment horizontal="right" vertical="center" wrapText="1"/>
    </xf>
    <xf numFmtId="0" fontId="5" fillId="0" borderId="0" xfId="0" applyFont="1" applyBorder="1"/>
    <xf numFmtId="0" fontId="5" fillId="3" borderId="9" xfId="0" applyFont="1" applyFill="1" applyBorder="1" applyAlignment="1">
      <alignment vertical="center" wrapText="1"/>
    </xf>
    <xf numFmtId="165" fontId="4" fillId="3" borderId="2" xfId="1" applyNumberFormat="1" applyFont="1" applyFill="1" applyBorder="1" applyAlignment="1" applyProtection="1">
      <alignment horizontal="right" vertical="center" wrapText="1"/>
    </xf>
    <xf numFmtId="0" fontId="4" fillId="3" borderId="10" xfId="2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9" xfId="0" applyFont="1" applyBorder="1"/>
    <xf numFmtId="0" fontId="5" fillId="3" borderId="0" xfId="2" applyFont="1" applyFill="1" applyBorder="1" applyAlignment="1">
      <alignment horizontal="center" vertical="center"/>
    </xf>
    <xf numFmtId="0" fontId="5" fillId="3" borderId="11" xfId="2" applyFont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/>
    </xf>
    <xf numFmtId="0" fontId="5" fillId="3" borderId="12" xfId="2" applyFont="1" applyFill="1" applyBorder="1" applyAlignment="1">
      <alignment wrapText="1"/>
    </xf>
    <xf numFmtId="165" fontId="5" fillId="3" borderId="3" xfId="1" applyNumberFormat="1" applyFont="1" applyFill="1" applyBorder="1" applyAlignment="1" applyProtection="1">
      <alignment horizontal="right"/>
    </xf>
    <xf numFmtId="0" fontId="4" fillId="3" borderId="13" xfId="2" applyFont="1" applyFill="1" applyBorder="1" applyAlignment="1">
      <alignment horizontal="center"/>
    </xf>
    <xf numFmtId="0" fontId="4" fillId="3" borderId="14" xfId="2" applyFont="1" applyFill="1" applyBorder="1" applyAlignment="1">
      <alignment horizontal="center"/>
    </xf>
    <xf numFmtId="0" fontId="4" fillId="3" borderId="15" xfId="2" applyFont="1" applyFill="1" applyBorder="1" applyAlignment="1">
      <alignment horizontal="left" wrapText="1" indent="1"/>
    </xf>
    <xf numFmtId="165" fontId="4" fillId="3" borderId="5" xfId="1" applyNumberFormat="1" applyFont="1" applyFill="1" applyBorder="1" applyAlignment="1" applyProtection="1">
      <alignment horizontal="right"/>
    </xf>
    <xf numFmtId="165" fontId="4" fillId="3" borderId="1" xfId="1" applyNumberFormat="1" applyFont="1" applyFill="1" applyBorder="1" applyAlignment="1" applyProtection="1"/>
    <xf numFmtId="0" fontId="8" fillId="3" borderId="7" xfId="0" applyFont="1" applyFill="1" applyBorder="1" applyAlignment="1">
      <alignment vertical="top" wrapText="1"/>
    </xf>
    <xf numFmtId="164" fontId="8" fillId="3" borderId="7" xfId="1" applyFont="1" applyFill="1" applyBorder="1" applyAlignment="1" applyProtection="1">
      <alignment vertical="top" wrapText="1"/>
    </xf>
    <xf numFmtId="164" fontId="9" fillId="0" borderId="5" xfId="1" applyFont="1" applyFill="1" applyBorder="1" applyAlignment="1" applyProtection="1">
      <alignment horizontal="center" vertical="top" wrapText="1"/>
    </xf>
    <xf numFmtId="164" fontId="4" fillId="3" borderId="3" xfId="1" applyFont="1" applyFill="1" applyBorder="1" applyAlignment="1" applyProtection="1"/>
    <xf numFmtId="0" fontId="8" fillId="3" borderId="0" xfId="0" applyFont="1" applyFill="1" applyBorder="1" applyAlignment="1">
      <alignment horizontal="left" vertical="top" wrapText="1"/>
    </xf>
    <xf numFmtId="0" fontId="10" fillId="3" borderId="0" xfId="0" applyFont="1" applyFill="1"/>
    <xf numFmtId="165" fontId="5" fillId="3" borderId="0" xfId="0" applyNumberFormat="1" applyFont="1" applyFill="1"/>
    <xf numFmtId="37" fontId="11" fillId="2" borderId="1" xfId="1" applyNumberFormat="1" applyFont="1" applyFill="1" applyBorder="1" applyAlignment="1" applyProtection="1">
      <alignment horizontal="center"/>
    </xf>
    <xf numFmtId="37" fontId="11" fillId="2" borderId="10" xfId="1" applyNumberFormat="1" applyFont="1" applyFill="1" applyBorder="1" applyAlignment="1" applyProtection="1">
      <alignment horizontal="center"/>
      <protection locked="0"/>
    </xf>
    <xf numFmtId="37" fontId="11" fillId="2" borderId="2" xfId="1" applyNumberFormat="1" applyFont="1" applyFill="1" applyBorder="1" applyAlignment="1" applyProtection="1">
      <alignment horizontal="center"/>
    </xf>
    <xf numFmtId="37" fontId="11" fillId="2" borderId="3" xfId="1" applyNumberFormat="1" applyFont="1" applyFill="1" applyBorder="1" applyAlignment="1" applyProtection="1">
      <alignment horizontal="center"/>
    </xf>
    <xf numFmtId="0" fontId="7" fillId="0" borderId="10" xfId="0" applyFont="1" applyBorder="1" applyAlignment="1">
      <alignment horizontal="left" vertical="center" wrapText="1"/>
    </xf>
    <xf numFmtId="164" fontId="7" fillId="3" borderId="2" xfId="1" applyFont="1" applyFill="1" applyBorder="1" applyAlignment="1" applyProtection="1">
      <alignment horizontal="right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164" fontId="6" fillId="3" borderId="2" xfId="1" applyFont="1" applyFill="1" applyBorder="1" applyAlignment="1" applyProtection="1">
      <alignment horizontal="right"/>
      <protection locked="0"/>
    </xf>
    <xf numFmtId="164" fontId="6" fillId="3" borderId="2" xfId="1" applyFont="1" applyFill="1" applyBorder="1" applyAlignment="1" applyProtection="1">
      <alignment horizontal="right"/>
    </xf>
    <xf numFmtId="164" fontId="6" fillId="3" borderId="3" xfId="1" applyFont="1" applyFill="1" applyBorder="1" applyAlignment="1" applyProtection="1">
      <alignment horizontal="right"/>
      <protection locked="0"/>
    </xf>
    <xf numFmtId="164" fontId="6" fillId="3" borderId="3" xfId="1" applyFont="1" applyFill="1" applyBorder="1" applyAlignment="1" applyProtection="1">
      <alignment horizontal="right"/>
    </xf>
    <xf numFmtId="0" fontId="7" fillId="0" borderId="13" xfId="0" applyFont="1" applyBorder="1" applyAlignment="1">
      <alignment horizontal="justify" vertical="center" wrapText="1"/>
    </xf>
    <xf numFmtId="0" fontId="7" fillId="0" borderId="15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164" fontId="6" fillId="3" borderId="0" xfId="1" applyFont="1" applyFill="1" applyBorder="1" applyAlignment="1" applyProtection="1">
      <alignment horizontal="right"/>
    </xf>
    <xf numFmtId="0" fontId="6" fillId="0" borderId="0" xfId="0" applyFont="1" applyBorder="1" applyProtection="1"/>
    <xf numFmtId="166" fontId="2" fillId="2" borderId="19" xfId="1" applyNumberFormat="1" applyFont="1" applyFill="1" applyBorder="1" applyAlignment="1" applyProtection="1">
      <alignment horizontal="center" vertical="center"/>
    </xf>
    <xf numFmtId="166" fontId="2" fillId="2" borderId="16" xfId="1" applyNumberFormat="1" applyFont="1" applyFill="1" applyBorder="1" applyAlignment="1" applyProtection="1">
      <alignment horizontal="center" vertical="center"/>
    </xf>
    <xf numFmtId="166" fontId="2" fillId="2" borderId="20" xfId="1" applyNumberFormat="1" applyFont="1" applyFill="1" applyBorder="1" applyAlignment="1" applyProtection="1">
      <alignment horizontal="center" vertical="center"/>
    </xf>
    <xf numFmtId="166" fontId="2" fillId="2" borderId="21" xfId="1" applyNumberFormat="1" applyFont="1" applyFill="1" applyBorder="1" applyAlignment="1" applyProtection="1">
      <alignment horizontal="center" vertical="center"/>
    </xf>
    <xf numFmtId="166" fontId="2" fillId="2" borderId="0" xfId="1" applyNumberFormat="1" applyFont="1" applyFill="1" applyBorder="1" applyAlignment="1" applyProtection="1">
      <alignment horizontal="center" vertical="center"/>
    </xf>
    <xf numFmtId="166" fontId="2" fillId="2" borderId="22" xfId="1" applyNumberFormat="1" applyFont="1" applyFill="1" applyBorder="1" applyAlignment="1" applyProtection="1">
      <alignment horizontal="center" vertical="center"/>
    </xf>
    <xf numFmtId="166" fontId="2" fillId="2" borderId="23" xfId="1" applyNumberFormat="1" applyFont="1" applyFill="1" applyBorder="1" applyAlignment="1" applyProtection="1">
      <alignment horizontal="center" vertical="center"/>
    </xf>
    <xf numFmtId="166" fontId="2" fillId="2" borderId="18" xfId="1" applyNumberFormat="1" applyFont="1" applyFill="1" applyBorder="1" applyAlignment="1" applyProtection="1">
      <alignment horizontal="center" vertical="center"/>
    </xf>
    <xf numFmtId="166" fontId="2" fillId="2" borderId="24" xfId="1" applyNumberFormat="1" applyFont="1" applyFill="1" applyBorder="1" applyAlignment="1" applyProtection="1">
      <alignment horizontal="center" vertical="center"/>
    </xf>
    <xf numFmtId="166" fontId="2" fillId="2" borderId="5" xfId="1" applyNumberFormat="1" applyFont="1" applyFill="1" applyBorder="1" applyAlignment="1" applyProtection="1">
      <alignment horizontal="left" vertical="center"/>
    </xf>
    <xf numFmtId="166" fontId="2" fillId="2" borderId="5" xfId="1" applyNumberFormat="1" applyFont="1" applyFill="1" applyBorder="1" applyAlignment="1" applyProtection="1">
      <alignment horizontal="center" vertical="center"/>
    </xf>
    <xf numFmtId="166" fontId="2" fillId="2" borderId="13" xfId="1" applyNumberFormat="1" applyFont="1" applyFill="1" applyBorder="1" applyAlignment="1" applyProtection="1">
      <alignment horizontal="center" vertical="center"/>
    </xf>
    <xf numFmtId="166" fontId="2" fillId="2" borderId="15" xfId="1" applyNumberFormat="1" applyFont="1" applyFill="1" applyBorder="1" applyAlignment="1" applyProtection="1">
      <alignment horizontal="center" vertical="center"/>
    </xf>
    <xf numFmtId="166" fontId="2" fillId="2" borderId="15" xfId="1" applyNumberFormat="1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justify"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 indent="1"/>
    </xf>
    <xf numFmtId="4" fontId="5" fillId="3" borderId="2" xfId="0" applyNumberFormat="1" applyFont="1" applyFill="1" applyBorder="1" applyAlignment="1" applyProtection="1">
      <alignment horizontal="right" vertical="center" wrapText="1"/>
      <protection locked="0"/>
    </xf>
    <xf numFmtId="0" fontId="5" fillId="3" borderId="10" xfId="0" applyFont="1" applyFill="1" applyBorder="1" applyAlignment="1">
      <alignment horizontal="justify" vertical="center" wrapText="1"/>
    </xf>
    <xf numFmtId="0" fontId="5" fillId="3" borderId="9" xfId="0" applyFont="1" applyFill="1" applyBorder="1" applyAlignment="1">
      <alignment horizontal="justify" vertical="center" wrapText="1"/>
    </xf>
    <xf numFmtId="4" fontId="5" fillId="3" borderId="2" xfId="0" applyNumberFormat="1" applyFont="1" applyFill="1" applyBorder="1" applyAlignment="1">
      <alignment horizontal="right" vertical="center" wrapText="1"/>
    </xf>
    <xf numFmtId="0" fontId="4" fillId="3" borderId="11" xfId="0" applyFont="1" applyFill="1" applyBorder="1" applyAlignment="1">
      <alignment horizontal="justify" vertical="center" wrapText="1"/>
    </xf>
    <xf numFmtId="0" fontId="4" fillId="3" borderId="12" xfId="0" applyFont="1" applyFill="1" applyBorder="1" applyAlignment="1">
      <alignment horizontal="justify" vertical="center" wrapText="1"/>
    </xf>
    <xf numFmtId="4" fontId="5" fillId="3" borderId="3" xfId="0" applyNumberFormat="1" applyFont="1" applyFill="1" applyBorder="1" applyAlignment="1">
      <alignment horizontal="right" vertical="center" wrapText="1"/>
    </xf>
    <xf numFmtId="4" fontId="4" fillId="3" borderId="3" xfId="0" applyNumberFormat="1" applyFont="1" applyFill="1" applyBorder="1" applyAlignment="1" applyProtection="1">
      <alignment horizontal="right" vertical="center" wrapText="1"/>
    </xf>
    <xf numFmtId="0" fontId="4" fillId="3" borderId="0" xfId="0" applyFont="1" applyFill="1" applyBorder="1" applyAlignment="1">
      <alignment horizontal="justify" vertical="center" wrapText="1"/>
    </xf>
    <xf numFmtId="3" fontId="4" fillId="3" borderId="0" xfId="0" applyNumberFormat="1" applyFont="1" applyFill="1" applyBorder="1" applyAlignment="1" applyProtection="1">
      <alignment horizontal="right" vertical="center" wrapText="1"/>
    </xf>
    <xf numFmtId="37" fontId="2" fillId="2" borderId="10" xfId="1" applyNumberFormat="1" applyFont="1" applyFill="1" applyBorder="1" applyAlignment="1" applyProtection="1">
      <alignment horizontal="center"/>
      <protection locked="0"/>
    </xf>
    <xf numFmtId="3" fontId="5" fillId="3" borderId="2" xfId="0" applyNumberFormat="1" applyFont="1" applyFill="1" applyBorder="1" applyAlignment="1">
      <alignment horizontal="justify" vertical="center" wrapText="1"/>
    </xf>
    <xf numFmtId="0" fontId="6" fillId="3" borderId="10" xfId="0" applyFont="1" applyFill="1" applyBorder="1" applyAlignment="1" applyProtection="1">
      <alignment horizontal="left" vertical="top" wrapText="1"/>
      <protection locked="0"/>
    </xf>
    <xf numFmtId="0" fontId="6" fillId="3" borderId="9" xfId="0" applyFont="1" applyFill="1" applyBorder="1" applyAlignment="1" applyProtection="1">
      <alignment horizontal="left" vertical="top" wrapText="1"/>
      <protection locked="0"/>
    </xf>
    <xf numFmtId="4" fontId="6" fillId="3" borderId="2" xfId="0" applyNumberFormat="1" applyFont="1" applyFill="1" applyBorder="1" applyAlignment="1" applyProtection="1">
      <alignment vertical="center" wrapText="1"/>
      <protection locked="0"/>
    </xf>
    <xf numFmtId="0" fontId="5" fillId="3" borderId="10" xfId="0" applyFont="1" applyFill="1" applyBorder="1" applyAlignment="1">
      <alignment horizontal="justify" vertical="top" wrapText="1"/>
    </xf>
    <xf numFmtId="0" fontId="6" fillId="3" borderId="9" xfId="0" applyFont="1" applyFill="1" applyBorder="1" applyAlignment="1" applyProtection="1">
      <alignment horizontal="justify" vertical="top" wrapText="1"/>
      <protection locked="0"/>
    </xf>
    <xf numFmtId="4" fontId="6" fillId="3" borderId="2" xfId="0" applyNumberFormat="1" applyFont="1" applyFill="1" applyBorder="1" applyAlignment="1" applyProtection="1">
      <alignment vertical="center" wrapText="1"/>
    </xf>
    <xf numFmtId="0" fontId="5" fillId="3" borderId="11" xfId="0" applyFont="1" applyFill="1" applyBorder="1" applyAlignment="1">
      <alignment horizontal="justify" vertical="top" wrapText="1"/>
    </xf>
    <xf numFmtId="0" fontId="6" fillId="3" borderId="12" xfId="0" applyFont="1" applyFill="1" applyBorder="1" applyAlignment="1">
      <alignment horizontal="justify" vertical="top" wrapText="1"/>
    </xf>
    <xf numFmtId="4" fontId="6" fillId="3" borderId="3" xfId="0" applyNumberFormat="1" applyFont="1" applyFill="1" applyBorder="1" applyAlignment="1">
      <alignment horizontal="justify" vertical="top" wrapText="1"/>
    </xf>
    <xf numFmtId="0" fontId="4" fillId="3" borderId="11" xfId="0" applyFont="1" applyFill="1" applyBorder="1" applyAlignment="1">
      <alignment horizontal="justify" vertical="top" wrapText="1"/>
    </xf>
    <xf numFmtId="0" fontId="7" fillId="3" borderId="12" xfId="0" applyFont="1" applyFill="1" applyBorder="1" applyAlignment="1">
      <alignment horizontal="justify" vertical="top" wrapText="1"/>
    </xf>
    <xf numFmtId="4" fontId="7" fillId="3" borderId="5" xfId="0" applyNumberFormat="1" applyFont="1" applyFill="1" applyBorder="1" applyAlignment="1">
      <alignment vertical="center" wrapText="1"/>
    </xf>
    <xf numFmtId="0" fontId="12" fillId="0" borderId="0" xfId="0" applyFont="1"/>
    <xf numFmtId="166" fontId="2" fillId="2" borderId="13" xfId="1" applyNumberFormat="1" applyFont="1" applyFill="1" applyBorder="1" applyAlignment="1" applyProtection="1">
      <alignment horizontal="center" vertical="center"/>
    </xf>
    <xf numFmtId="166" fontId="2" fillId="2" borderId="13" xfId="1" applyNumberFormat="1" applyFont="1" applyFill="1" applyBorder="1" applyAlignment="1" applyProtection="1">
      <alignment horizontal="center" vertical="center" wrapText="1"/>
    </xf>
    <xf numFmtId="166" fontId="2" fillId="2" borderId="5" xfId="1" applyNumberFormat="1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justify" vertical="center" wrapText="1"/>
    </xf>
    <xf numFmtId="3" fontId="6" fillId="3" borderId="1" xfId="0" applyNumberFormat="1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left" vertical="top"/>
    </xf>
    <xf numFmtId="3" fontId="6" fillId="3" borderId="2" xfId="0" applyNumberFormat="1" applyFont="1" applyFill="1" applyBorder="1" applyAlignment="1" applyProtection="1">
      <alignment horizontal="right" vertical="top" wrapText="1"/>
      <protection locked="0"/>
    </xf>
    <xf numFmtId="3" fontId="6" fillId="3" borderId="2" xfId="0" applyNumberFormat="1" applyFont="1" applyFill="1" applyBorder="1" applyAlignment="1">
      <alignment horizontal="right" vertical="top" wrapText="1"/>
    </xf>
    <xf numFmtId="0" fontId="6" fillId="3" borderId="10" xfId="0" applyFont="1" applyFill="1" applyBorder="1" applyAlignment="1">
      <alignment horizontal="left" vertical="top"/>
    </xf>
    <xf numFmtId="0" fontId="6" fillId="3" borderId="9" xfId="0" applyFont="1" applyFill="1" applyBorder="1" applyAlignment="1">
      <alignment horizontal="justify" vertical="top"/>
    </xf>
    <xf numFmtId="3" fontId="6" fillId="3" borderId="2" xfId="0" applyNumberFormat="1" applyFont="1" applyFill="1" applyBorder="1" applyAlignment="1" applyProtection="1">
      <alignment horizontal="right" vertical="top" wrapText="1"/>
    </xf>
    <xf numFmtId="3" fontId="6" fillId="3" borderId="2" xfId="0" applyNumberFormat="1" applyFont="1" applyFill="1" applyBorder="1" applyAlignment="1" applyProtection="1">
      <alignment horizontal="right" vertical="top"/>
      <protection locked="0"/>
    </xf>
    <xf numFmtId="3" fontId="6" fillId="3" borderId="2" xfId="0" applyNumberFormat="1" applyFont="1" applyFill="1" applyBorder="1" applyAlignment="1" applyProtection="1">
      <alignment horizontal="right" vertical="top"/>
    </xf>
    <xf numFmtId="3" fontId="7" fillId="3" borderId="2" xfId="0" applyNumberFormat="1" applyFont="1" applyFill="1" applyBorder="1" applyAlignment="1">
      <alignment horizontal="right" vertical="top"/>
    </xf>
    <xf numFmtId="3" fontId="7" fillId="3" borderId="2" xfId="0" applyNumberFormat="1" applyFont="1" applyFill="1" applyBorder="1" applyAlignment="1" applyProtection="1">
      <alignment horizontal="right" vertical="top"/>
    </xf>
    <xf numFmtId="0" fontId="6" fillId="3" borderId="11" xfId="0" applyFont="1" applyFill="1" applyBorder="1" applyAlignment="1">
      <alignment horizontal="left" vertical="top"/>
    </xf>
    <xf numFmtId="0" fontId="6" fillId="3" borderId="12" xfId="0" applyFont="1" applyFill="1" applyBorder="1" applyAlignment="1">
      <alignment vertical="top"/>
    </xf>
    <xf numFmtId="3" fontId="6" fillId="3" borderId="3" xfId="0" applyNumberFormat="1" applyFont="1" applyFill="1" applyBorder="1" applyAlignment="1" applyProtection="1">
      <alignment horizontal="right" vertical="top"/>
    </xf>
    <xf numFmtId="0" fontId="7" fillId="3" borderId="11" xfId="0" applyFont="1" applyFill="1" applyBorder="1" applyAlignment="1">
      <alignment horizontal="left" vertical="top"/>
    </xf>
    <xf numFmtId="0" fontId="7" fillId="3" borderId="12" xfId="0" applyFont="1" applyFill="1" applyBorder="1" applyAlignment="1">
      <alignment vertical="top"/>
    </xf>
    <xf numFmtId="3" fontId="7" fillId="3" borderId="3" xfId="0" applyNumberFormat="1" applyFont="1" applyFill="1" applyBorder="1" applyAlignment="1">
      <alignment horizontal="right" vertical="top"/>
    </xf>
    <xf numFmtId="0" fontId="7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vertical="top"/>
    </xf>
    <xf numFmtId="3" fontId="7" fillId="3" borderId="0" xfId="0" applyNumberFormat="1" applyFont="1" applyFill="1" applyBorder="1" applyAlignment="1">
      <alignment horizontal="right" vertical="top"/>
    </xf>
    <xf numFmtId="0" fontId="12" fillId="3" borderId="0" xfId="0" applyFont="1" applyFill="1"/>
    <xf numFmtId="0" fontId="6" fillId="0" borderId="5" xfId="0" applyFont="1" applyBorder="1" applyAlignment="1" applyProtection="1">
      <alignment horizontal="left"/>
      <protection locked="0"/>
    </xf>
    <xf numFmtId="3" fontId="6" fillId="0" borderId="5" xfId="0" applyNumberFormat="1" applyFont="1" applyBorder="1" applyAlignment="1" applyProtection="1">
      <alignment horizontal="right"/>
      <protection locked="0"/>
    </xf>
    <xf numFmtId="3" fontId="6" fillId="0" borderId="5" xfId="0" applyNumberFormat="1" applyFont="1" applyBorder="1" applyAlignment="1" applyProtection="1">
      <alignment horizontal="right"/>
    </xf>
    <xf numFmtId="0" fontId="6" fillId="0" borderId="5" xfId="0" applyFont="1" applyBorder="1" applyAlignment="1" applyProtection="1">
      <alignment horizontal="center"/>
      <protection locked="0"/>
    </xf>
    <xf numFmtId="0" fontId="7" fillId="0" borderId="5" xfId="0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5" xfId="0" applyFont="1" applyBorder="1" applyAlignment="1" applyProtection="1">
      <protection locked="0"/>
    </xf>
    <xf numFmtId="3" fontId="6" fillId="0" borderId="5" xfId="0" applyNumberFormat="1" applyFont="1" applyBorder="1" applyAlignment="1" applyProtection="1">
      <protection locked="0"/>
    </xf>
    <xf numFmtId="3" fontId="7" fillId="0" borderId="5" xfId="0" applyNumberFormat="1" applyFont="1" applyBorder="1" applyAlignment="1" applyProtection="1">
      <alignment horizontal="right"/>
    </xf>
    <xf numFmtId="3" fontId="6" fillId="0" borderId="0" xfId="0" applyNumberFormat="1" applyFont="1" applyBorder="1" applyAlignment="1">
      <alignment horizontal="right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7" fillId="0" borderId="0" xfId="0" applyNumberFormat="1" applyFont="1" applyBorder="1" applyAlignment="1">
      <alignment horizontal="right"/>
    </xf>
  </cellXfs>
  <cellStyles count="6">
    <cellStyle name="=C:\WINNT\SYSTEM32\COMMAND.COM" xfId="3"/>
    <cellStyle name="Millares" xfId="1" builtinId="3"/>
    <cellStyle name="Millares 2" xfId="4"/>
    <cellStyle name="Normal" xfId="0" builtinId="0"/>
    <cellStyle name="Normal 2" xfId="5"/>
    <cellStyle name="Normal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B1:J65"/>
  <sheetViews>
    <sheetView showGridLines="0" tabSelected="1" zoomScale="80" zoomScaleNormal="80" workbookViewId="0">
      <selection activeCell="B24" sqref="B24:E24"/>
    </sheetView>
  </sheetViews>
  <sheetFormatPr baseColWidth="10" defaultColWidth="10.6640625" defaultRowHeight="13.2" zeroHeight="1" x14ac:dyDescent="0.25"/>
  <cols>
    <col min="1" max="3" width="11.44140625" customWidth="1"/>
    <col min="4" max="4" width="36.33203125" customWidth="1"/>
    <col min="5" max="10" width="21.109375" customWidth="1"/>
    <col min="11" max="11" width="11.44140625" customWidth="1"/>
  </cols>
  <sheetData>
    <row r="1" spans="2:10" x14ac:dyDescent="0.25"/>
    <row r="2" spans="2:10" x14ac:dyDescent="0.25"/>
    <row r="3" spans="2:10" x14ac:dyDescent="0.25">
      <c r="B3" s="1" t="s">
        <v>0</v>
      </c>
      <c r="C3" s="1"/>
      <c r="D3" s="1"/>
      <c r="E3" s="1"/>
      <c r="F3" s="1"/>
      <c r="G3" s="1"/>
      <c r="H3" s="1"/>
      <c r="I3" s="1"/>
      <c r="J3" s="1"/>
    </row>
    <row r="4" spans="2:10" x14ac:dyDescent="0.25">
      <c r="B4" s="2" t="s">
        <v>1</v>
      </c>
      <c r="C4" s="2"/>
      <c r="D4" s="2"/>
      <c r="E4" s="2"/>
      <c r="F4" s="2"/>
      <c r="G4" s="2"/>
      <c r="H4" s="2"/>
      <c r="I4" s="2"/>
      <c r="J4" s="2"/>
    </row>
    <row r="5" spans="2:10" x14ac:dyDescent="0.25">
      <c r="B5" s="3" t="s">
        <v>2</v>
      </c>
      <c r="C5" s="3"/>
      <c r="D5" s="3"/>
      <c r="E5" s="3"/>
      <c r="F5" s="3"/>
      <c r="G5" s="3"/>
      <c r="H5" s="3"/>
      <c r="I5" s="3"/>
      <c r="J5" s="3"/>
    </row>
    <row r="6" spans="2:10" x14ac:dyDescent="0.25">
      <c r="B6" s="4" t="s">
        <v>3</v>
      </c>
      <c r="C6" s="4"/>
      <c r="D6" s="4"/>
      <c r="E6" s="4"/>
      <c r="F6" s="4"/>
      <c r="G6" s="4"/>
      <c r="H6" s="4"/>
      <c r="I6" s="4"/>
      <c r="J6" s="4"/>
    </row>
    <row r="7" spans="2:10" x14ac:dyDescent="0.25">
      <c r="B7" s="5"/>
      <c r="C7" s="5"/>
      <c r="D7" s="5"/>
      <c r="E7" s="6"/>
      <c r="F7" s="7"/>
      <c r="G7" s="7"/>
      <c r="H7" s="7"/>
      <c r="I7" s="7"/>
      <c r="J7" s="7"/>
    </row>
    <row r="8" spans="2:10" ht="12.75" customHeight="1" x14ac:dyDescent="0.25">
      <c r="B8" s="8" t="s">
        <v>4</v>
      </c>
      <c r="C8" s="8"/>
      <c r="D8" s="8"/>
      <c r="E8" s="9" t="s">
        <v>5</v>
      </c>
      <c r="F8" s="9"/>
      <c r="G8" s="9"/>
      <c r="H8" s="9"/>
      <c r="I8" s="9"/>
      <c r="J8" s="10" t="s">
        <v>6</v>
      </c>
    </row>
    <row r="9" spans="2:10" ht="24" x14ac:dyDescent="0.25">
      <c r="B9" s="8"/>
      <c r="C9" s="8"/>
      <c r="D9" s="8"/>
      <c r="E9" s="11" t="s">
        <v>7</v>
      </c>
      <c r="F9" s="12" t="s">
        <v>8</v>
      </c>
      <c r="G9" s="11" t="s">
        <v>9</v>
      </c>
      <c r="H9" s="11" t="s">
        <v>10</v>
      </c>
      <c r="I9" s="11" t="s">
        <v>11</v>
      </c>
      <c r="J9" s="10"/>
    </row>
    <row r="10" spans="2:10" x14ac:dyDescent="0.25">
      <c r="B10" s="8"/>
      <c r="C10" s="8"/>
      <c r="D10" s="8"/>
      <c r="E10" s="13" t="s">
        <v>12</v>
      </c>
      <c r="F10" s="13" t="s">
        <v>13</v>
      </c>
      <c r="G10" s="13" t="s">
        <v>14</v>
      </c>
      <c r="H10" s="13" t="s">
        <v>15</v>
      </c>
      <c r="I10" s="13" t="s">
        <v>16</v>
      </c>
      <c r="J10" s="13" t="s">
        <v>17</v>
      </c>
    </row>
    <row r="11" spans="2:10" x14ac:dyDescent="0.25">
      <c r="B11" s="14"/>
      <c r="C11" s="15"/>
      <c r="D11" s="16"/>
      <c r="E11" s="17"/>
      <c r="F11" s="18"/>
      <c r="G11" s="18"/>
      <c r="H11" s="18"/>
      <c r="I11" s="18"/>
      <c r="J11" s="18"/>
    </row>
    <row r="12" spans="2:10" ht="15" customHeight="1" x14ac:dyDescent="0.25">
      <c r="B12" s="19" t="s">
        <v>18</v>
      </c>
      <c r="C12" s="19"/>
      <c r="D12" s="19"/>
      <c r="E12" s="20">
        <f t="shared" ref="E12:F12" si="0">C12+D12</f>
        <v>0</v>
      </c>
      <c r="F12" s="20">
        <f t="shared" si="0"/>
        <v>0</v>
      </c>
      <c r="G12" s="20">
        <f>E12+F12</f>
        <v>0</v>
      </c>
      <c r="H12" s="20">
        <f t="shared" ref="H12:J12" si="1">F12+G12</f>
        <v>0</v>
      </c>
      <c r="I12" s="20">
        <f t="shared" si="1"/>
        <v>0</v>
      </c>
      <c r="J12" s="20">
        <f t="shared" si="1"/>
        <v>0</v>
      </c>
    </row>
    <row r="13" spans="2:10" ht="15" customHeight="1" x14ac:dyDescent="0.25">
      <c r="B13" s="19" t="s">
        <v>19</v>
      </c>
      <c r="C13" s="19"/>
      <c r="D13" s="19"/>
      <c r="E13" s="21"/>
      <c r="F13" s="21"/>
      <c r="G13" s="20"/>
      <c r="H13" s="21"/>
      <c r="I13" s="21"/>
      <c r="J13" s="20">
        <f>I13-E13</f>
        <v>0</v>
      </c>
    </row>
    <row r="14" spans="2:10" ht="15" customHeight="1" x14ac:dyDescent="0.25">
      <c r="B14" s="19" t="s">
        <v>20</v>
      </c>
      <c r="C14" s="19"/>
      <c r="D14" s="19"/>
      <c r="E14" s="21"/>
      <c r="F14" s="21"/>
      <c r="G14" s="20"/>
      <c r="H14" s="21"/>
      <c r="I14" s="21"/>
      <c r="J14" s="20">
        <f>I14-E14</f>
        <v>0</v>
      </c>
    </row>
    <row r="15" spans="2:10" ht="15" customHeight="1" x14ac:dyDescent="0.25">
      <c r="B15" s="19" t="s">
        <v>21</v>
      </c>
      <c r="C15" s="19"/>
      <c r="D15" s="19"/>
      <c r="E15" s="21"/>
      <c r="F15" s="21"/>
      <c r="G15" s="20"/>
      <c r="H15" s="21"/>
      <c r="I15" s="21"/>
      <c r="J15" s="20">
        <f>I15-E15</f>
        <v>0</v>
      </c>
    </row>
    <row r="16" spans="2:10" ht="15" customHeight="1" x14ac:dyDescent="0.25">
      <c r="B16" s="19" t="s">
        <v>22</v>
      </c>
      <c r="C16" s="19"/>
      <c r="D16" s="19"/>
      <c r="E16" s="20">
        <f>E17+E18</f>
        <v>0</v>
      </c>
      <c r="F16" s="20">
        <f t="shared" ref="F16:J16" si="2">F17+F18</f>
        <v>0</v>
      </c>
      <c r="G16" s="20">
        <f t="shared" si="2"/>
        <v>0</v>
      </c>
      <c r="H16" s="20">
        <f t="shared" si="2"/>
        <v>0</v>
      </c>
      <c r="I16" s="20">
        <f t="shared" si="2"/>
        <v>0</v>
      </c>
      <c r="J16" s="20">
        <f t="shared" si="2"/>
        <v>0</v>
      </c>
    </row>
    <row r="17" spans="2:10" ht="15" customHeight="1" x14ac:dyDescent="0.25">
      <c r="B17" s="22"/>
      <c r="C17" s="23" t="s">
        <v>23</v>
      </c>
      <c r="D17" s="23"/>
      <c r="E17" s="21"/>
      <c r="F17" s="21"/>
      <c r="G17" s="20">
        <f>E17+F17</f>
        <v>0</v>
      </c>
      <c r="H17" s="21"/>
      <c r="I17" s="21"/>
      <c r="J17" s="20">
        <f>I17-E17</f>
        <v>0</v>
      </c>
    </row>
    <row r="18" spans="2:10" ht="15" customHeight="1" x14ac:dyDescent="0.25">
      <c r="B18" s="22"/>
      <c r="C18" s="23" t="s">
        <v>24</v>
      </c>
      <c r="D18" s="23"/>
      <c r="E18" s="21"/>
      <c r="F18" s="21"/>
      <c r="G18" s="20">
        <f>E18+F18</f>
        <v>0</v>
      </c>
      <c r="H18" s="21"/>
      <c r="I18" s="21"/>
      <c r="J18" s="20">
        <f>I18-E18</f>
        <v>0</v>
      </c>
    </row>
    <row r="19" spans="2:10" ht="15" customHeight="1" x14ac:dyDescent="0.25">
      <c r="B19" s="19" t="s">
        <v>25</v>
      </c>
      <c r="C19" s="19"/>
      <c r="D19" s="19"/>
      <c r="E19" s="20">
        <f t="shared" ref="E19:J19" si="3">E20+E21</f>
        <v>0</v>
      </c>
      <c r="F19" s="20">
        <f t="shared" si="3"/>
        <v>0</v>
      </c>
      <c r="G19" s="20">
        <f t="shared" si="3"/>
        <v>0</v>
      </c>
      <c r="H19" s="20">
        <f t="shared" si="3"/>
        <v>0</v>
      </c>
      <c r="I19" s="20">
        <f t="shared" si="3"/>
        <v>0</v>
      </c>
      <c r="J19" s="20">
        <f t="shared" si="3"/>
        <v>0</v>
      </c>
    </row>
    <row r="20" spans="2:10" ht="15" customHeight="1" x14ac:dyDescent="0.25">
      <c r="B20" s="22"/>
      <c r="C20" s="23" t="s">
        <v>23</v>
      </c>
      <c r="D20" s="23"/>
      <c r="E20" s="21"/>
      <c r="F20" s="21"/>
      <c r="G20" s="20">
        <f t="shared" ref="G20:G23" si="4">E20+F20</f>
        <v>0</v>
      </c>
      <c r="H20" s="21"/>
      <c r="I20" s="21"/>
      <c r="J20" s="20">
        <f>I20-E20</f>
        <v>0</v>
      </c>
    </row>
    <row r="21" spans="2:10" ht="15" customHeight="1" x14ac:dyDescent="0.25">
      <c r="B21" s="22"/>
      <c r="C21" s="23" t="s">
        <v>24</v>
      </c>
      <c r="D21" s="23"/>
      <c r="E21" s="21"/>
      <c r="F21" s="21"/>
      <c r="G21" s="20">
        <f t="shared" si="4"/>
        <v>0</v>
      </c>
      <c r="H21" s="21"/>
      <c r="I21" s="21"/>
      <c r="J21" s="20">
        <f>I21-E21</f>
        <v>0</v>
      </c>
    </row>
    <row r="22" spans="2:10" ht="15" customHeight="1" x14ac:dyDescent="0.25">
      <c r="B22" s="19" t="s">
        <v>26</v>
      </c>
      <c r="C22" s="19"/>
      <c r="D22" s="19"/>
      <c r="E22" s="21"/>
      <c r="F22" s="21"/>
      <c r="G22" s="20">
        <f t="shared" si="4"/>
        <v>0</v>
      </c>
      <c r="H22" s="21">
        <v>0</v>
      </c>
      <c r="I22" s="21">
        <v>0</v>
      </c>
      <c r="J22" s="20">
        <f>I22-E22</f>
        <v>0</v>
      </c>
    </row>
    <row r="23" spans="2:10" ht="15" customHeight="1" x14ac:dyDescent="0.25">
      <c r="B23" s="19" t="s">
        <v>27</v>
      </c>
      <c r="C23" s="19"/>
      <c r="D23" s="19"/>
      <c r="E23" s="21"/>
      <c r="F23" s="21">
        <v>0</v>
      </c>
      <c r="G23" s="20">
        <f t="shared" si="4"/>
        <v>0</v>
      </c>
      <c r="H23" s="21"/>
      <c r="I23" s="21"/>
      <c r="J23" s="20">
        <f>I23-H23</f>
        <v>0</v>
      </c>
    </row>
    <row r="24" spans="2:10" ht="15" customHeight="1" x14ac:dyDescent="0.25">
      <c r="B24" s="19" t="s">
        <v>28</v>
      </c>
      <c r="C24" s="19"/>
      <c r="D24" s="19"/>
      <c r="E24" s="21">
        <v>9988547</v>
      </c>
      <c r="F24" s="21"/>
      <c r="G24" s="20">
        <f>E24+F24</f>
        <v>9988547</v>
      </c>
      <c r="H24" s="21">
        <v>0</v>
      </c>
      <c r="I24" s="21">
        <v>0</v>
      </c>
      <c r="J24" s="20">
        <f>I24-E24</f>
        <v>-9988547</v>
      </c>
    </row>
    <row r="25" spans="2:10" ht="15" customHeight="1" x14ac:dyDescent="0.25">
      <c r="B25" s="19" t="s">
        <v>29</v>
      </c>
      <c r="C25" s="19"/>
      <c r="D25" s="19"/>
      <c r="E25" s="21"/>
      <c r="F25" s="21"/>
      <c r="G25" s="20"/>
      <c r="H25" s="21"/>
      <c r="I25" s="21"/>
      <c r="J25" s="20">
        <f>I25-H25</f>
        <v>0</v>
      </c>
    </row>
    <row r="26" spans="2:10" x14ac:dyDescent="0.25">
      <c r="B26" s="24"/>
      <c r="C26" s="25"/>
      <c r="D26" s="26"/>
      <c r="E26" s="27"/>
      <c r="F26" s="27"/>
      <c r="G26" s="27"/>
      <c r="H26" s="27"/>
      <c r="I26" s="27"/>
      <c r="J26" s="27"/>
    </row>
    <row r="27" spans="2:10" x14ac:dyDescent="0.25">
      <c r="B27" s="28"/>
      <c r="C27" s="29"/>
      <c r="D27" s="30" t="s">
        <v>30</v>
      </c>
      <c r="E27" s="31">
        <f t="shared" ref="E27:J27" si="5">E12+E13+E14+E15+E16+E19+E22+E23+E24+E25</f>
        <v>9988547</v>
      </c>
      <c r="F27" s="31">
        <f t="shared" si="5"/>
        <v>0</v>
      </c>
      <c r="G27" s="32">
        <f t="shared" si="5"/>
        <v>9988547</v>
      </c>
      <c r="H27" s="32">
        <f t="shared" si="5"/>
        <v>0</v>
      </c>
      <c r="I27" s="32">
        <f t="shared" si="5"/>
        <v>0</v>
      </c>
      <c r="J27" s="33">
        <f t="shared" si="5"/>
        <v>-9988547</v>
      </c>
    </row>
    <row r="28" spans="2:10" x14ac:dyDescent="0.25">
      <c r="B28" s="34"/>
      <c r="C28" s="34"/>
      <c r="D28" s="35"/>
      <c r="E28" s="36"/>
      <c r="F28" s="36"/>
      <c r="G28" s="37"/>
      <c r="H28" s="38"/>
      <c r="I28" s="38"/>
      <c r="J28" s="39"/>
    </row>
    <row r="29" spans="2:10" s="41" customFormat="1" x14ac:dyDescent="0.25">
      <c r="B29" s="34"/>
      <c r="C29" s="34"/>
      <c r="D29" s="35"/>
      <c r="E29" s="36"/>
      <c r="F29" s="36"/>
      <c r="G29" s="36"/>
      <c r="H29" s="36"/>
      <c r="I29" s="36"/>
      <c r="J29" s="40"/>
    </row>
    <row r="30" spans="2:10" s="41" customFormat="1" x14ac:dyDescent="0.25">
      <c r="B30" s="42"/>
      <c r="C30" s="42"/>
      <c r="D30" s="42"/>
      <c r="E30" s="43"/>
      <c r="F30" s="43" t="s">
        <v>31</v>
      </c>
      <c r="G30" s="43"/>
      <c r="H30" s="43"/>
      <c r="I30" s="43"/>
      <c r="J30" s="40"/>
    </row>
    <row r="31" spans="2:10" s="41" customFormat="1" x14ac:dyDescent="0.25">
      <c r="B31" s="43" t="s">
        <v>32</v>
      </c>
      <c r="C31" s="43"/>
      <c r="D31" s="43"/>
      <c r="E31" s="43"/>
      <c r="F31" s="43" t="s">
        <v>33</v>
      </c>
      <c r="G31" s="43"/>
      <c r="H31" s="43"/>
      <c r="I31" s="43"/>
      <c r="J31" s="40"/>
    </row>
    <row r="32" spans="2:10" s="41" customFormat="1" ht="15" customHeight="1" x14ac:dyDescent="0.25">
      <c r="B32" s="43" t="s">
        <v>34</v>
      </c>
      <c r="C32" s="43"/>
      <c r="D32" s="43"/>
      <c r="E32" s="43"/>
      <c r="F32" s="43" t="s">
        <v>35</v>
      </c>
      <c r="G32" s="43"/>
      <c r="H32" s="43"/>
      <c r="I32" s="43"/>
      <c r="J32" s="40"/>
    </row>
    <row r="33" spans="2:10" s="41" customFormat="1" x14ac:dyDescent="0.25">
      <c r="B33" s="43"/>
      <c r="C33" s="43"/>
      <c r="D33" s="43"/>
      <c r="E33" s="43"/>
      <c r="F33" s="43"/>
      <c r="G33" s="43"/>
      <c r="H33" s="43"/>
      <c r="I33" s="43"/>
    </row>
    <row r="34" spans="2:10" hidden="1" x14ac:dyDescent="0.25"/>
    <row r="35" spans="2:10" ht="15" hidden="1" customHeight="1" x14ac:dyDescent="0.25">
      <c r="B35" s="8" t="s">
        <v>36</v>
      </c>
      <c r="C35" s="8"/>
      <c r="D35" s="8"/>
      <c r="E35" s="9" t="s">
        <v>5</v>
      </c>
      <c r="F35" s="9"/>
      <c r="G35" s="9"/>
      <c r="H35" s="9"/>
      <c r="I35" s="9"/>
      <c r="J35" s="10" t="s">
        <v>6</v>
      </c>
    </row>
    <row r="36" spans="2:10" ht="24" hidden="1" x14ac:dyDescent="0.25">
      <c r="B36" s="8"/>
      <c r="C36" s="8"/>
      <c r="D36" s="8"/>
      <c r="E36" s="11" t="s">
        <v>7</v>
      </c>
      <c r="F36" s="12" t="s">
        <v>37</v>
      </c>
      <c r="G36" s="11" t="s">
        <v>9</v>
      </c>
      <c r="H36" s="11" t="s">
        <v>10</v>
      </c>
      <c r="I36" s="11" t="s">
        <v>11</v>
      </c>
      <c r="J36" s="10"/>
    </row>
    <row r="37" spans="2:10" hidden="1" x14ac:dyDescent="0.25">
      <c r="B37" s="8"/>
      <c r="C37" s="8"/>
      <c r="D37" s="8"/>
      <c r="E37" s="13" t="s">
        <v>12</v>
      </c>
      <c r="F37" s="13" t="s">
        <v>13</v>
      </c>
      <c r="G37" s="13" t="s">
        <v>14</v>
      </c>
      <c r="H37" s="13" t="s">
        <v>15</v>
      </c>
      <c r="I37" s="13">
        <v>-5</v>
      </c>
      <c r="J37" s="13" t="s">
        <v>17</v>
      </c>
    </row>
    <row r="38" spans="2:10" hidden="1" x14ac:dyDescent="0.25">
      <c r="B38" s="44"/>
      <c r="C38" s="45"/>
      <c r="D38" s="46"/>
      <c r="E38" s="47"/>
      <c r="F38" s="47"/>
      <c r="G38" s="47"/>
      <c r="H38" s="47"/>
      <c r="I38" s="47"/>
      <c r="J38" s="47"/>
    </row>
    <row r="39" spans="2:10" hidden="1" x14ac:dyDescent="0.25">
      <c r="B39" s="48" t="s">
        <v>38</v>
      </c>
      <c r="C39" s="49"/>
      <c r="D39" s="50"/>
      <c r="E39" s="51">
        <f t="shared" ref="E39:J39" si="6">E40+E41+E42+E43+E46+E49+E50</f>
        <v>0</v>
      </c>
      <c r="F39" s="51">
        <f t="shared" si="6"/>
        <v>0</v>
      </c>
      <c r="G39" s="51">
        <f t="shared" si="6"/>
        <v>0</v>
      </c>
      <c r="H39" s="51">
        <f t="shared" si="6"/>
        <v>0</v>
      </c>
      <c r="I39" s="51">
        <f t="shared" si="6"/>
        <v>0</v>
      </c>
      <c r="J39" s="51">
        <f t="shared" si="6"/>
        <v>0</v>
      </c>
    </row>
    <row r="40" spans="2:10" ht="15" hidden="1" customHeight="1" x14ac:dyDescent="0.25">
      <c r="B40" s="52"/>
      <c r="C40" s="53" t="s">
        <v>18</v>
      </c>
      <c r="D40" s="53"/>
      <c r="E40" s="54"/>
      <c r="F40" s="54"/>
      <c r="G40" s="55">
        <f>E40+F40</f>
        <v>0</v>
      </c>
      <c r="H40" s="54"/>
      <c r="I40" s="54"/>
      <c r="J40" s="55">
        <f>I40-E40</f>
        <v>0</v>
      </c>
    </row>
    <row r="41" spans="2:10" ht="15" hidden="1" customHeight="1" x14ac:dyDescent="0.25">
      <c r="B41" s="52"/>
      <c r="C41" s="53" t="s">
        <v>20</v>
      </c>
      <c r="D41" s="53"/>
      <c r="E41" s="54"/>
      <c r="F41" s="54"/>
      <c r="G41" s="55">
        <f>E41+F41</f>
        <v>0</v>
      </c>
      <c r="H41" s="54"/>
      <c r="I41" s="54"/>
      <c r="J41" s="55">
        <f>I41-E41</f>
        <v>0</v>
      </c>
    </row>
    <row r="42" spans="2:10" ht="15" hidden="1" customHeight="1" x14ac:dyDescent="0.25">
      <c r="B42" s="52"/>
      <c r="C42" s="53" t="s">
        <v>21</v>
      </c>
      <c r="D42" s="53"/>
      <c r="E42" s="21">
        <v>0</v>
      </c>
      <c r="F42" s="21"/>
      <c r="G42" s="20">
        <f>E42+F42</f>
        <v>0</v>
      </c>
      <c r="H42" s="21">
        <v>0</v>
      </c>
      <c r="I42" s="21">
        <v>0</v>
      </c>
      <c r="J42" s="20">
        <f>I42-E42</f>
        <v>0</v>
      </c>
    </row>
    <row r="43" spans="2:10" ht="15" hidden="1" customHeight="1" x14ac:dyDescent="0.25">
      <c r="B43" s="52"/>
      <c r="C43" s="53" t="s">
        <v>22</v>
      </c>
      <c r="D43" s="53"/>
      <c r="E43" s="56">
        <f t="shared" ref="E43:J43" si="7">E44+E45</f>
        <v>0</v>
      </c>
      <c r="F43" s="56">
        <f t="shared" si="7"/>
        <v>0</v>
      </c>
      <c r="G43" s="56">
        <f t="shared" si="7"/>
        <v>0</v>
      </c>
      <c r="H43" s="56">
        <f t="shared" si="7"/>
        <v>0</v>
      </c>
      <c r="I43" s="56">
        <f t="shared" si="7"/>
        <v>0</v>
      </c>
      <c r="J43" s="56">
        <f t="shared" si="7"/>
        <v>0</v>
      </c>
    </row>
    <row r="44" spans="2:10" hidden="1" x14ac:dyDescent="0.25">
      <c r="B44" s="52"/>
      <c r="C44" s="57"/>
      <c r="D44" s="58" t="s">
        <v>23</v>
      </c>
      <c r="E44" s="21">
        <v>0</v>
      </c>
      <c r="F44" s="21"/>
      <c r="G44" s="20">
        <f>E44+F44</f>
        <v>0</v>
      </c>
      <c r="H44" s="21">
        <v>0</v>
      </c>
      <c r="I44" s="21">
        <v>0</v>
      </c>
      <c r="J44" s="20">
        <f>I44-E44</f>
        <v>0</v>
      </c>
    </row>
    <row r="45" spans="2:10" hidden="1" x14ac:dyDescent="0.25">
      <c r="B45" s="52"/>
      <c r="C45" s="57"/>
      <c r="D45" s="58" t="s">
        <v>24</v>
      </c>
      <c r="E45" s="54"/>
      <c r="F45" s="54"/>
      <c r="G45" s="55">
        <f>E45+F45</f>
        <v>0</v>
      </c>
      <c r="H45" s="54"/>
      <c r="I45" s="54"/>
      <c r="J45" s="55">
        <f>I45-E45</f>
        <v>0</v>
      </c>
    </row>
    <row r="46" spans="2:10" ht="15" hidden="1" customHeight="1" x14ac:dyDescent="0.25">
      <c r="B46" s="52"/>
      <c r="C46" s="53" t="s">
        <v>25</v>
      </c>
      <c r="D46" s="53"/>
      <c r="E46" s="55">
        <f t="shared" ref="E46:J46" si="8">E47+E48</f>
        <v>0</v>
      </c>
      <c r="F46" s="55">
        <f t="shared" si="8"/>
        <v>0</v>
      </c>
      <c r="G46" s="55">
        <f t="shared" si="8"/>
        <v>0</v>
      </c>
      <c r="H46" s="55">
        <f t="shared" si="8"/>
        <v>0</v>
      </c>
      <c r="I46" s="55">
        <f t="shared" si="8"/>
        <v>0</v>
      </c>
      <c r="J46" s="55">
        <f t="shared" si="8"/>
        <v>0</v>
      </c>
    </row>
    <row r="47" spans="2:10" hidden="1" x14ac:dyDescent="0.25">
      <c r="B47" s="52"/>
      <c r="C47" s="57"/>
      <c r="D47" s="58" t="s">
        <v>23</v>
      </c>
      <c r="E47" s="54"/>
      <c r="F47" s="54"/>
      <c r="G47" s="55">
        <f>E47+F47</f>
        <v>0</v>
      </c>
      <c r="H47" s="54"/>
      <c r="I47" s="54"/>
      <c r="J47" s="55">
        <f>I47-E47</f>
        <v>0</v>
      </c>
    </row>
    <row r="48" spans="2:10" hidden="1" x14ac:dyDescent="0.25">
      <c r="B48" s="52"/>
      <c r="C48" s="57"/>
      <c r="D48" s="58" t="s">
        <v>24</v>
      </c>
      <c r="E48" s="54"/>
      <c r="F48" s="54"/>
      <c r="G48" s="55">
        <f>E48+F48</f>
        <v>0</v>
      </c>
      <c r="H48" s="54"/>
      <c r="I48" s="54"/>
      <c r="J48" s="55">
        <f>I48-E48</f>
        <v>0</v>
      </c>
    </row>
    <row r="49" spans="2:10" ht="15" hidden="1" customHeight="1" x14ac:dyDescent="0.25">
      <c r="B49" s="52"/>
      <c r="C49" s="53" t="s">
        <v>27</v>
      </c>
      <c r="D49" s="53"/>
      <c r="E49" s="54">
        <v>0</v>
      </c>
      <c r="F49" s="54">
        <v>0</v>
      </c>
      <c r="G49" s="55">
        <f>E49+F49</f>
        <v>0</v>
      </c>
      <c r="H49" s="54">
        <v>0</v>
      </c>
      <c r="I49" s="54">
        <v>0</v>
      </c>
      <c r="J49" s="55">
        <f>I49-H49</f>
        <v>0</v>
      </c>
    </row>
    <row r="50" spans="2:10" ht="15" hidden="1" customHeight="1" x14ac:dyDescent="0.25">
      <c r="B50" s="52"/>
      <c r="C50" s="53" t="s">
        <v>28</v>
      </c>
      <c r="D50" s="53"/>
      <c r="E50" s="54">
        <v>0</v>
      </c>
      <c r="F50" s="54">
        <v>0</v>
      </c>
      <c r="G50" s="55">
        <f>E50+F50</f>
        <v>0</v>
      </c>
      <c r="H50" s="21">
        <v>0</v>
      </c>
      <c r="I50" s="21">
        <v>0</v>
      </c>
      <c r="J50" s="55">
        <f>I50-H50</f>
        <v>0</v>
      </c>
    </row>
    <row r="51" spans="2:10" hidden="1" x14ac:dyDescent="0.25">
      <c r="B51" s="52"/>
      <c r="C51" s="57"/>
      <c r="D51" s="58"/>
      <c r="E51" s="55"/>
      <c r="F51" s="55"/>
      <c r="G51" s="55"/>
      <c r="H51" s="55"/>
      <c r="I51" s="55"/>
      <c r="J51" s="55"/>
    </row>
    <row r="52" spans="2:10" hidden="1" x14ac:dyDescent="0.25">
      <c r="B52" s="48" t="s">
        <v>39</v>
      </c>
      <c r="C52" s="49"/>
      <c r="D52" s="58"/>
      <c r="E52" s="59">
        <f t="shared" ref="E52:J52" si="9">E53+E54+E55</f>
        <v>0</v>
      </c>
      <c r="F52" s="59">
        <f t="shared" si="9"/>
        <v>0</v>
      </c>
      <c r="G52" s="59">
        <f t="shared" si="9"/>
        <v>0</v>
      </c>
      <c r="H52" s="59">
        <f t="shared" si="9"/>
        <v>0</v>
      </c>
      <c r="I52" s="59">
        <f t="shared" si="9"/>
        <v>0</v>
      </c>
      <c r="J52" s="59">
        <f t="shared" si="9"/>
        <v>0</v>
      </c>
    </row>
    <row r="53" spans="2:10" ht="15" hidden="1" customHeight="1" x14ac:dyDescent="0.25">
      <c r="B53" s="48"/>
      <c r="C53" s="53" t="s">
        <v>19</v>
      </c>
      <c r="D53" s="53"/>
      <c r="E53" s="54"/>
      <c r="F53" s="54"/>
      <c r="G53" s="55">
        <f>E53+F53</f>
        <v>0</v>
      </c>
      <c r="H53" s="54"/>
      <c r="I53" s="54"/>
      <c r="J53" s="55">
        <f>I53-E53</f>
        <v>0</v>
      </c>
    </row>
    <row r="54" spans="2:10" ht="15" hidden="1" customHeight="1" x14ac:dyDescent="0.25">
      <c r="B54" s="52"/>
      <c r="C54" s="53" t="s">
        <v>26</v>
      </c>
      <c r="D54" s="53"/>
      <c r="E54" s="21">
        <v>0</v>
      </c>
      <c r="F54" s="21"/>
      <c r="G54" s="20">
        <f>E54+F54</f>
        <v>0</v>
      </c>
      <c r="H54" s="21">
        <v>0</v>
      </c>
      <c r="I54" s="21">
        <v>0</v>
      </c>
      <c r="J54" s="20">
        <f>I54-E54</f>
        <v>0</v>
      </c>
    </row>
    <row r="55" spans="2:10" ht="15" hidden="1" customHeight="1" x14ac:dyDescent="0.25">
      <c r="B55" s="52"/>
      <c r="C55" s="53" t="s">
        <v>28</v>
      </c>
      <c r="D55" s="53"/>
      <c r="E55" s="54"/>
      <c r="F55" s="54"/>
      <c r="G55" s="55">
        <f>E55+F55</f>
        <v>0</v>
      </c>
      <c r="H55" s="54"/>
      <c r="I55" s="54"/>
      <c r="J55" s="55">
        <f>I55-E55</f>
        <v>0</v>
      </c>
    </row>
    <row r="56" spans="2:10" hidden="1" x14ac:dyDescent="0.25">
      <c r="B56" s="60"/>
      <c r="C56" s="61"/>
      <c r="D56" s="62"/>
      <c r="E56" s="51"/>
      <c r="F56" s="51"/>
      <c r="G56" s="51"/>
      <c r="H56" s="51"/>
      <c r="I56" s="51"/>
      <c r="J56" s="51"/>
    </row>
    <row r="57" spans="2:10" hidden="1" x14ac:dyDescent="0.25">
      <c r="B57" s="48" t="s">
        <v>40</v>
      </c>
      <c r="C57" s="63"/>
      <c r="D57" s="58"/>
      <c r="E57" s="51">
        <f t="shared" ref="E57:J57" si="10">E58</f>
        <v>0</v>
      </c>
      <c r="F57" s="51">
        <f t="shared" si="10"/>
        <v>0</v>
      </c>
      <c r="G57" s="51">
        <f t="shared" si="10"/>
        <v>0</v>
      </c>
      <c r="H57" s="51">
        <f t="shared" si="10"/>
        <v>0</v>
      </c>
      <c r="I57" s="51">
        <f t="shared" si="10"/>
        <v>0</v>
      </c>
      <c r="J57" s="51">
        <f t="shared" si="10"/>
        <v>0</v>
      </c>
    </row>
    <row r="58" spans="2:10" ht="15" hidden="1" customHeight="1" x14ac:dyDescent="0.25">
      <c r="B58" s="52"/>
      <c r="C58" s="53" t="s">
        <v>29</v>
      </c>
      <c r="D58" s="53"/>
      <c r="E58" s="54"/>
      <c r="F58" s="54"/>
      <c r="G58" s="55">
        <f>E58+F58</f>
        <v>0</v>
      </c>
      <c r="H58" s="21">
        <v>0</v>
      </c>
      <c r="I58" s="21">
        <v>0</v>
      </c>
      <c r="J58" s="55">
        <f>I58-E58</f>
        <v>0</v>
      </c>
    </row>
    <row r="59" spans="2:10" hidden="1" x14ac:dyDescent="0.25">
      <c r="B59" s="64"/>
      <c r="C59" s="65"/>
      <c r="D59" s="66"/>
      <c r="E59" s="67"/>
      <c r="F59" s="67"/>
      <c r="G59" s="67"/>
      <c r="H59" s="67"/>
      <c r="I59" s="67"/>
      <c r="J59" s="67"/>
    </row>
    <row r="60" spans="2:10" hidden="1" x14ac:dyDescent="0.25">
      <c r="B60" s="68"/>
      <c r="C60" s="69"/>
      <c r="D60" s="70" t="s">
        <v>30</v>
      </c>
      <c r="E60" s="71">
        <f t="shared" ref="E60:J60" si="11">E39+E52+E57</f>
        <v>0</v>
      </c>
      <c r="F60" s="71">
        <f t="shared" si="11"/>
        <v>0</v>
      </c>
      <c r="G60" s="71">
        <f t="shared" si="11"/>
        <v>0</v>
      </c>
      <c r="H60" s="71">
        <f t="shared" si="11"/>
        <v>0</v>
      </c>
      <c r="I60" s="71">
        <f t="shared" si="11"/>
        <v>0</v>
      </c>
      <c r="J60" s="72">
        <f t="shared" si="11"/>
        <v>0</v>
      </c>
    </row>
    <row r="61" spans="2:10" ht="15" hidden="1" customHeight="1" x14ac:dyDescent="0.25">
      <c r="B61" s="73"/>
      <c r="C61" s="73"/>
      <c r="D61" s="73"/>
      <c r="E61" s="74"/>
      <c r="F61" s="74"/>
      <c r="G61" s="74"/>
      <c r="H61" s="75"/>
      <c r="I61" s="75"/>
      <c r="J61" s="76"/>
    </row>
    <row r="62" spans="2:10" ht="15" hidden="1" customHeight="1" x14ac:dyDescent="0.25">
      <c r="B62" s="77"/>
      <c r="C62" s="77"/>
      <c r="D62" s="77"/>
      <c r="E62" s="77"/>
      <c r="F62" s="77"/>
      <c r="G62" s="77"/>
      <c r="H62" s="77"/>
      <c r="I62" s="77"/>
      <c r="J62" s="77"/>
    </row>
    <row r="63" spans="2:10" hidden="1" x14ac:dyDescent="0.25">
      <c r="B63" s="78"/>
      <c r="C63" s="78"/>
      <c r="D63" s="6"/>
      <c r="E63" s="79"/>
      <c r="F63" s="6"/>
      <c r="G63" s="6"/>
      <c r="H63" s="6"/>
      <c r="I63" s="6"/>
      <c r="J63" s="6"/>
    </row>
    <row r="64" spans="2:10" x14ac:dyDescent="0.25">
      <c r="B64" s="6"/>
      <c r="C64" s="6"/>
      <c r="D64" s="6"/>
      <c r="E64" s="6"/>
      <c r="F64" s="6"/>
      <c r="G64" s="6"/>
      <c r="H64" s="6"/>
      <c r="I64" s="6"/>
      <c r="J64" s="79"/>
    </row>
    <row r="65" x14ac:dyDescent="0.25"/>
  </sheetData>
  <sheetProtection selectLockedCells="1" selectUnlockedCells="1"/>
  <mergeCells count="37">
    <mergeCell ref="C53:D53"/>
    <mergeCell ref="C54:D54"/>
    <mergeCell ref="C55:D55"/>
    <mergeCell ref="C58:D58"/>
    <mergeCell ref="H61:I61"/>
    <mergeCell ref="B62:J62"/>
    <mergeCell ref="C41:D41"/>
    <mergeCell ref="C42:D42"/>
    <mergeCell ref="C43:D43"/>
    <mergeCell ref="C46:D46"/>
    <mergeCell ref="C49:D49"/>
    <mergeCell ref="C50:D50"/>
    <mergeCell ref="B24:D24"/>
    <mergeCell ref="B25:D25"/>
    <mergeCell ref="B35:D37"/>
    <mergeCell ref="E35:I35"/>
    <mergeCell ref="J35:J36"/>
    <mergeCell ref="C40:D40"/>
    <mergeCell ref="C18:D18"/>
    <mergeCell ref="B19:D19"/>
    <mergeCell ref="C20:D20"/>
    <mergeCell ref="C21:D21"/>
    <mergeCell ref="B22:D22"/>
    <mergeCell ref="B23:D23"/>
    <mergeCell ref="B12:D12"/>
    <mergeCell ref="B13:D13"/>
    <mergeCell ref="B14:D14"/>
    <mergeCell ref="B15:D15"/>
    <mergeCell ref="B16:D16"/>
    <mergeCell ref="C17:D17"/>
    <mergeCell ref="B3:J3"/>
    <mergeCell ref="B4:J4"/>
    <mergeCell ref="B5:J5"/>
    <mergeCell ref="B6:J6"/>
    <mergeCell ref="B8:D10"/>
    <mergeCell ref="E8:I8"/>
    <mergeCell ref="J8:J9"/>
  </mergeCells>
  <printOptions horizontalCentered="1"/>
  <pageMargins left="0.86614173228346458" right="0.86614173228346458" top="0.74803149606299213" bottom="0.74803149606299213" header="0.51181102362204722" footer="0.51181102362204722"/>
  <pageSetup paperSize="9" scale="59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B1:J92"/>
  <sheetViews>
    <sheetView showGridLines="0" topLeftCell="A2" zoomScale="80" zoomScaleNormal="80" workbookViewId="0">
      <selection activeCell="B24" sqref="B24:E24"/>
    </sheetView>
  </sheetViews>
  <sheetFormatPr baseColWidth="10" defaultColWidth="10.6640625" defaultRowHeight="13.2" zeroHeight="1" x14ac:dyDescent="0.25"/>
  <cols>
    <col min="1" max="1" width="2.6640625" customWidth="1"/>
    <col min="2" max="2" width="7.109375" customWidth="1"/>
    <col min="3" max="3" width="64.6640625" customWidth="1"/>
    <col min="4" max="9" width="21.109375" customWidth="1"/>
    <col min="10" max="10" width="2.6640625" customWidth="1"/>
    <col min="11" max="11" width="0" hidden="1" customWidth="1"/>
  </cols>
  <sheetData>
    <row r="1" spans="2:9" x14ac:dyDescent="0.25"/>
    <row r="2" spans="2:9" x14ac:dyDescent="0.25"/>
    <row r="3" spans="2:9" x14ac:dyDescent="0.25">
      <c r="B3" s="80" t="s">
        <v>0</v>
      </c>
      <c r="C3" s="80"/>
      <c r="D3" s="80"/>
      <c r="E3" s="80"/>
      <c r="F3" s="80"/>
      <c r="G3" s="80"/>
      <c r="H3" s="80"/>
      <c r="I3" s="80"/>
    </row>
    <row r="4" spans="2:9" x14ac:dyDescent="0.25">
      <c r="B4" s="81" t="s">
        <v>1</v>
      </c>
      <c r="C4" s="81"/>
      <c r="D4" s="81"/>
      <c r="E4" s="81"/>
      <c r="F4" s="81"/>
      <c r="G4" s="81"/>
      <c r="H4" s="81"/>
      <c r="I4" s="81"/>
    </row>
    <row r="5" spans="2:9" x14ac:dyDescent="0.25">
      <c r="B5" s="82" t="s">
        <v>41</v>
      </c>
      <c r="C5" s="82"/>
      <c r="D5" s="82"/>
      <c r="E5" s="82"/>
      <c r="F5" s="82"/>
      <c r="G5" s="82"/>
      <c r="H5" s="82"/>
      <c r="I5" s="82"/>
    </row>
    <row r="6" spans="2:9" x14ac:dyDescent="0.25">
      <c r="B6" s="82" t="s">
        <v>42</v>
      </c>
      <c r="C6" s="82"/>
      <c r="D6" s="82"/>
      <c r="E6" s="82"/>
      <c r="F6" s="82"/>
      <c r="G6" s="82"/>
      <c r="H6" s="82"/>
      <c r="I6" s="82"/>
    </row>
    <row r="7" spans="2:9" x14ac:dyDescent="0.25">
      <c r="B7" s="83" t="s">
        <v>3</v>
      </c>
      <c r="C7" s="83"/>
      <c r="D7" s="83"/>
      <c r="E7" s="83"/>
      <c r="F7" s="83"/>
      <c r="G7" s="83"/>
      <c r="H7" s="83"/>
      <c r="I7" s="83"/>
    </row>
    <row r="8" spans="2:9" x14ac:dyDescent="0.25">
      <c r="B8" s="6"/>
      <c r="C8" s="6"/>
      <c r="D8" s="6"/>
      <c r="E8" s="6"/>
      <c r="F8" s="6"/>
      <c r="G8" s="6"/>
      <c r="H8" s="6"/>
      <c r="I8" s="6"/>
    </row>
    <row r="9" spans="2:9" ht="12.75" customHeight="1" x14ac:dyDescent="0.25">
      <c r="B9" s="10" t="s">
        <v>43</v>
      </c>
      <c r="C9" s="10"/>
      <c r="D9" s="9" t="s">
        <v>44</v>
      </c>
      <c r="E9" s="9"/>
      <c r="F9" s="9"/>
      <c r="G9" s="9"/>
      <c r="H9" s="9"/>
      <c r="I9" s="10" t="s">
        <v>45</v>
      </c>
    </row>
    <row r="10" spans="2:9" ht="24" x14ac:dyDescent="0.25">
      <c r="B10" s="10"/>
      <c r="C10" s="10"/>
      <c r="D10" s="11" t="s">
        <v>46</v>
      </c>
      <c r="E10" s="12" t="s">
        <v>47</v>
      </c>
      <c r="F10" s="11" t="s">
        <v>9</v>
      </c>
      <c r="G10" s="11" t="s">
        <v>10</v>
      </c>
      <c r="H10" s="11" t="s">
        <v>48</v>
      </c>
      <c r="I10" s="10"/>
    </row>
    <row r="11" spans="2:9" x14ac:dyDescent="0.25">
      <c r="B11" s="10"/>
      <c r="C11" s="10"/>
      <c r="D11" s="13">
        <v>1</v>
      </c>
      <c r="E11" s="13">
        <v>2</v>
      </c>
      <c r="F11" s="13" t="s">
        <v>49</v>
      </c>
      <c r="G11" s="13">
        <v>4</v>
      </c>
      <c r="H11" s="13">
        <v>5</v>
      </c>
      <c r="I11" s="13" t="s">
        <v>50</v>
      </c>
    </row>
    <row r="12" spans="2:9" ht="15" customHeight="1" x14ac:dyDescent="0.25">
      <c r="B12" s="84" t="s">
        <v>51</v>
      </c>
      <c r="C12" s="84"/>
      <c r="D12" s="85">
        <f t="shared" ref="D12:I12" si="0">SUM(D13:D19)</f>
        <v>3598027.96</v>
      </c>
      <c r="E12" s="85">
        <f t="shared" si="0"/>
        <v>0</v>
      </c>
      <c r="F12" s="85">
        <f t="shared" si="0"/>
        <v>3598027.96</v>
      </c>
      <c r="G12" s="85">
        <f t="shared" si="0"/>
        <v>3236740.95</v>
      </c>
      <c r="H12" s="85">
        <f t="shared" si="0"/>
        <v>3236740.95</v>
      </c>
      <c r="I12" s="85">
        <f t="shared" si="0"/>
        <v>361287.01</v>
      </c>
    </row>
    <row r="13" spans="2:9" x14ac:dyDescent="0.25">
      <c r="B13" s="86"/>
      <c r="C13" s="87" t="s">
        <v>52</v>
      </c>
      <c r="D13" s="88">
        <v>2191536</v>
      </c>
      <c r="E13" s="88"/>
      <c r="F13" s="89">
        <f t="shared" ref="F13:F19" si="1">D13+E13</f>
        <v>2191536</v>
      </c>
      <c r="G13" s="88">
        <v>2166901.19</v>
      </c>
      <c r="H13" s="88">
        <f t="shared" ref="H13:H19" si="2">+G13</f>
        <v>2166901.19</v>
      </c>
      <c r="I13" s="89">
        <f t="shared" ref="I13:I19" si="3">F13-G13</f>
        <v>24634.810000000056</v>
      </c>
    </row>
    <row r="14" spans="2:9" x14ac:dyDescent="0.25">
      <c r="B14" s="86"/>
      <c r="C14" s="87" t="s">
        <v>53</v>
      </c>
      <c r="D14" s="88"/>
      <c r="E14" s="88"/>
      <c r="F14" s="89">
        <f t="shared" si="1"/>
        <v>0</v>
      </c>
      <c r="G14" s="88"/>
      <c r="H14" s="88">
        <f t="shared" si="2"/>
        <v>0</v>
      </c>
      <c r="I14" s="89">
        <f t="shared" si="3"/>
        <v>0</v>
      </c>
    </row>
    <row r="15" spans="2:9" x14ac:dyDescent="0.25">
      <c r="B15" s="86"/>
      <c r="C15" s="87" t="s">
        <v>54</v>
      </c>
      <c r="D15" s="88">
        <v>353895.36</v>
      </c>
      <c r="E15" s="88"/>
      <c r="F15" s="89">
        <f t="shared" si="1"/>
        <v>353895.36</v>
      </c>
      <c r="G15" s="88">
        <v>321750.64</v>
      </c>
      <c r="H15" s="88">
        <f t="shared" si="2"/>
        <v>321750.64</v>
      </c>
      <c r="I15" s="89">
        <f t="shared" si="3"/>
        <v>32144.719999999972</v>
      </c>
    </row>
    <row r="16" spans="2:9" x14ac:dyDescent="0.25">
      <c r="B16" s="86"/>
      <c r="C16" s="87" t="s">
        <v>55</v>
      </c>
      <c r="D16" s="88">
        <v>693611.4</v>
      </c>
      <c r="E16" s="88"/>
      <c r="F16" s="89">
        <f t="shared" si="1"/>
        <v>693611.4</v>
      </c>
      <c r="G16" s="88">
        <v>444215.55</v>
      </c>
      <c r="H16" s="88">
        <f t="shared" si="2"/>
        <v>444215.55</v>
      </c>
      <c r="I16" s="89">
        <f t="shared" si="3"/>
        <v>249395.85000000003</v>
      </c>
    </row>
    <row r="17" spans="2:9" x14ac:dyDescent="0.25">
      <c r="B17" s="86"/>
      <c r="C17" s="87" t="s">
        <v>56</v>
      </c>
      <c r="D17" s="88">
        <v>228572.16</v>
      </c>
      <c r="E17" s="88"/>
      <c r="F17" s="89">
        <f t="shared" si="1"/>
        <v>228572.16</v>
      </c>
      <c r="G17" s="88">
        <v>205500.66</v>
      </c>
      <c r="H17" s="88">
        <f t="shared" si="2"/>
        <v>205500.66</v>
      </c>
      <c r="I17" s="89">
        <f t="shared" si="3"/>
        <v>23071.5</v>
      </c>
    </row>
    <row r="18" spans="2:9" x14ac:dyDescent="0.25">
      <c r="B18" s="86"/>
      <c r="C18" s="87" t="s">
        <v>57</v>
      </c>
      <c r="D18" s="88">
        <v>81279.039999999994</v>
      </c>
      <c r="E18" s="88"/>
      <c r="F18" s="89">
        <f t="shared" si="1"/>
        <v>81279.039999999994</v>
      </c>
      <c r="G18" s="88">
        <v>75737.69</v>
      </c>
      <c r="H18" s="88">
        <f t="shared" si="2"/>
        <v>75737.69</v>
      </c>
      <c r="I18" s="89">
        <f t="shared" si="3"/>
        <v>5541.3499999999913</v>
      </c>
    </row>
    <row r="19" spans="2:9" x14ac:dyDescent="0.25">
      <c r="B19" s="86"/>
      <c r="C19" s="87" t="s">
        <v>58</v>
      </c>
      <c r="D19" s="88">
        <v>49134</v>
      </c>
      <c r="E19" s="88"/>
      <c r="F19" s="89">
        <f t="shared" si="1"/>
        <v>49134</v>
      </c>
      <c r="G19" s="88">
        <v>22635.22</v>
      </c>
      <c r="H19" s="88">
        <f t="shared" si="2"/>
        <v>22635.22</v>
      </c>
      <c r="I19" s="89">
        <f t="shared" si="3"/>
        <v>26498.78</v>
      </c>
    </row>
    <row r="20" spans="2:9" ht="15" customHeight="1" x14ac:dyDescent="0.25">
      <c r="B20" s="84" t="s">
        <v>59</v>
      </c>
      <c r="C20" s="84"/>
      <c r="D20" s="85">
        <f t="shared" ref="D20:I20" si="4">SUM(D21:D29)</f>
        <v>642468.44999999995</v>
      </c>
      <c r="E20" s="85">
        <f t="shared" si="4"/>
        <v>0</v>
      </c>
      <c r="F20" s="85">
        <f t="shared" si="4"/>
        <v>642468.44999999995</v>
      </c>
      <c r="G20" s="85">
        <f t="shared" si="4"/>
        <v>385265.28</v>
      </c>
      <c r="H20" s="85">
        <f t="shared" si="4"/>
        <v>385265.28</v>
      </c>
      <c r="I20" s="85">
        <f t="shared" si="4"/>
        <v>257203.16999999998</v>
      </c>
    </row>
    <row r="21" spans="2:9" x14ac:dyDescent="0.25">
      <c r="B21" s="86"/>
      <c r="C21" s="87" t="s">
        <v>60</v>
      </c>
      <c r="D21" s="88">
        <v>361083.42</v>
      </c>
      <c r="E21" s="88"/>
      <c r="F21" s="89">
        <f t="shared" ref="F21:F29" si="5">D21+E21</f>
        <v>361083.42</v>
      </c>
      <c r="G21" s="88">
        <v>236788.29</v>
      </c>
      <c r="H21" s="88">
        <f>G21</f>
        <v>236788.29</v>
      </c>
      <c r="I21" s="89">
        <f t="shared" ref="I21:I29" si="6">F21-G21</f>
        <v>124295.12999999998</v>
      </c>
    </row>
    <row r="22" spans="2:9" x14ac:dyDescent="0.25">
      <c r="B22" s="86"/>
      <c r="C22" s="87" t="s">
        <v>61</v>
      </c>
      <c r="D22" s="88">
        <v>26295</v>
      </c>
      <c r="E22" s="88"/>
      <c r="F22" s="89">
        <f t="shared" si="5"/>
        <v>26295</v>
      </c>
      <c r="G22" s="88">
        <v>8442.67</v>
      </c>
      <c r="H22" s="88">
        <f t="shared" ref="H22:H27" si="7">+G22</f>
        <v>8442.67</v>
      </c>
      <c r="I22" s="89">
        <f t="shared" si="6"/>
        <v>17852.330000000002</v>
      </c>
    </row>
    <row r="23" spans="2:9" x14ac:dyDescent="0.25">
      <c r="B23" s="86"/>
      <c r="C23" s="87" t="s">
        <v>62</v>
      </c>
      <c r="D23" s="88">
        <v>0</v>
      </c>
      <c r="E23" s="88"/>
      <c r="F23" s="89">
        <f t="shared" si="5"/>
        <v>0</v>
      </c>
      <c r="G23" s="88"/>
      <c r="H23" s="88">
        <f t="shared" si="7"/>
        <v>0</v>
      </c>
      <c r="I23" s="89">
        <f t="shared" si="6"/>
        <v>0</v>
      </c>
    </row>
    <row r="24" spans="2:9" x14ac:dyDescent="0.25">
      <c r="B24" s="86"/>
      <c r="C24" s="87" t="s">
        <v>63</v>
      </c>
      <c r="D24" s="88">
        <v>37450.01</v>
      </c>
      <c r="E24" s="88"/>
      <c r="F24" s="89">
        <f t="shared" si="5"/>
        <v>37450.01</v>
      </c>
      <c r="G24" s="88">
        <v>10690.81</v>
      </c>
      <c r="H24" s="88">
        <f t="shared" si="7"/>
        <v>10690.81</v>
      </c>
      <c r="I24" s="89">
        <f t="shared" si="6"/>
        <v>26759.200000000004</v>
      </c>
    </row>
    <row r="25" spans="2:9" x14ac:dyDescent="0.25">
      <c r="B25" s="86"/>
      <c r="C25" s="87" t="s">
        <v>64</v>
      </c>
      <c r="D25" s="88"/>
      <c r="E25" s="88"/>
      <c r="F25" s="89">
        <f t="shared" si="5"/>
        <v>0</v>
      </c>
      <c r="G25" s="88"/>
      <c r="H25" s="88">
        <f t="shared" si="7"/>
        <v>0</v>
      </c>
      <c r="I25" s="89">
        <f t="shared" si="6"/>
        <v>0</v>
      </c>
    </row>
    <row r="26" spans="2:9" x14ac:dyDescent="0.25">
      <c r="B26" s="86"/>
      <c r="C26" s="87" t="s">
        <v>65</v>
      </c>
      <c r="D26" s="88">
        <v>99000</v>
      </c>
      <c r="E26" s="88"/>
      <c r="F26" s="89">
        <f t="shared" si="5"/>
        <v>99000</v>
      </c>
      <c r="G26" s="88">
        <v>84091.16</v>
      </c>
      <c r="H26" s="88">
        <f t="shared" si="7"/>
        <v>84091.16</v>
      </c>
      <c r="I26" s="89">
        <f t="shared" si="6"/>
        <v>14908.839999999997</v>
      </c>
    </row>
    <row r="27" spans="2:9" x14ac:dyDescent="0.25">
      <c r="B27" s="86"/>
      <c r="C27" s="87" t="s">
        <v>66</v>
      </c>
      <c r="D27" s="88"/>
      <c r="E27" s="88"/>
      <c r="F27" s="89">
        <f t="shared" si="5"/>
        <v>0</v>
      </c>
      <c r="G27" s="88"/>
      <c r="H27" s="88">
        <f t="shared" si="7"/>
        <v>0</v>
      </c>
      <c r="I27" s="89">
        <f t="shared" si="6"/>
        <v>0</v>
      </c>
    </row>
    <row r="28" spans="2:9" x14ac:dyDescent="0.25">
      <c r="B28" s="86"/>
      <c r="C28" s="87" t="s">
        <v>67</v>
      </c>
      <c r="D28" s="88"/>
      <c r="E28" s="88"/>
      <c r="F28" s="89">
        <f t="shared" si="5"/>
        <v>0</v>
      </c>
      <c r="G28" s="88"/>
      <c r="H28" s="88"/>
      <c r="I28" s="89">
        <f t="shared" si="6"/>
        <v>0</v>
      </c>
    </row>
    <row r="29" spans="2:9" x14ac:dyDescent="0.25">
      <c r="B29" s="86"/>
      <c r="C29" s="87" t="s">
        <v>68</v>
      </c>
      <c r="D29" s="88">
        <v>118640.02</v>
      </c>
      <c r="E29" s="88"/>
      <c r="F29" s="89">
        <f t="shared" si="5"/>
        <v>118640.02</v>
      </c>
      <c r="G29" s="88">
        <v>45252.35</v>
      </c>
      <c r="H29" s="88">
        <f>G29</f>
        <v>45252.35</v>
      </c>
      <c r="I29" s="89">
        <f t="shared" si="6"/>
        <v>73387.670000000013</v>
      </c>
    </row>
    <row r="30" spans="2:9" ht="15" customHeight="1" x14ac:dyDescent="0.25">
      <c r="B30" s="84" t="s">
        <v>69</v>
      </c>
      <c r="C30" s="84"/>
      <c r="D30" s="85">
        <f t="shared" ref="D30:I30" si="8">SUM(D31:D39)</f>
        <v>4897650.5600000005</v>
      </c>
      <c r="E30" s="85">
        <f t="shared" si="8"/>
        <v>0</v>
      </c>
      <c r="F30" s="85">
        <f t="shared" si="8"/>
        <v>4897650.5600000005</v>
      </c>
      <c r="G30" s="85">
        <f t="shared" si="8"/>
        <v>1834351.2799999998</v>
      </c>
      <c r="H30" s="85">
        <f t="shared" si="8"/>
        <v>1834351.2799999998</v>
      </c>
      <c r="I30" s="85">
        <f t="shared" si="8"/>
        <v>3063299.28</v>
      </c>
    </row>
    <row r="31" spans="2:9" x14ac:dyDescent="0.25">
      <c r="B31" s="86"/>
      <c r="C31" s="87" t="s">
        <v>70</v>
      </c>
      <c r="D31" s="88">
        <v>177000</v>
      </c>
      <c r="E31" s="88"/>
      <c r="F31" s="89">
        <f t="shared" ref="F31:F39" si="9">D31+E31</f>
        <v>177000</v>
      </c>
      <c r="G31" s="88">
        <v>33210.69</v>
      </c>
      <c r="H31" s="88">
        <f>G31</f>
        <v>33210.69</v>
      </c>
      <c r="I31" s="89">
        <f t="shared" ref="I31:I39" si="10">F31-G31</f>
        <v>143789.31</v>
      </c>
    </row>
    <row r="32" spans="2:9" x14ac:dyDescent="0.25">
      <c r="B32" s="86"/>
      <c r="C32" s="87" t="s">
        <v>71</v>
      </c>
      <c r="D32" s="88"/>
      <c r="E32" s="88"/>
      <c r="F32" s="89">
        <f t="shared" si="9"/>
        <v>0</v>
      </c>
      <c r="G32" s="88"/>
      <c r="H32" s="88">
        <f t="shared" ref="H32:H39" si="11">G32</f>
        <v>0</v>
      </c>
      <c r="I32" s="89">
        <f t="shared" si="10"/>
        <v>0</v>
      </c>
    </row>
    <row r="33" spans="2:9" x14ac:dyDescent="0.25">
      <c r="B33" s="86"/>
      <c r="C33" s="87" t="s">
        <v>72</v>
      </c>
      <c r="D33" s="88">
        <v>1929983.28</v>
      </c>
      <c r="E33" s="88"/>
      <c r="F33" s="89">
        <f t="shared" si="9"/>
        <v>1929983.28</v>
      </c>
      <c r="G33" s="88">
        <v>1428961.27</v>
      </c>
      <c r="H33" s="88">
        <f t="shared" si="11"/>
        <v>1428961.27</v>
      </c>
      <c r="I33" s="89">
        <f t="shared" si="10"/>
        <v>501022.01</v>
      </c>
    </row>
    <row r="34" spans="2:9" x14ac:dyDescent="0.25">
      <c r="B34" s="86"/>
      <c r="C34" s="87" t="s">
        <v>73</v>
      </c>
      <c r="D34" s="88">
        <v>214900</v>
      </c>
      <c r="E34" s="88"/>
      <c r="F34" s="89">
        <f t="shared" si="9"/>
        <v>214900</v>
      </c>
      <c r="G34" s="88">
        <v>3788.45</v>
      </c>
      <c r="H34" s="88">
        <f t="shared" si="11"/>
        <v>3788.45</v>
      </c>
      <c r="I34" s="89">
        <f t="shared" si="10"/>
        <v>211111.55</v>
      </c>
    </row>
    <row r="35" spans="2:9" x14ac:dyDescent="0.25">
      <c r="B35" s="86"/>
      <c r="C35" s="87" t="s">
        <v>74</v>
      </c>
      <c r="D35" s="88">
        <v>228250</v>
      </c>
      <c r="E35" s="88"/>
      <c r="F35" s="89">
        <f t="shared" si="9"/>
        <v>228250</v>
      </c>
      <c r="G35" s="88">
        <v>138113.64000000001</v>
      </c>
      <c r="H35" s="88">
        <f t="shared" si="11"/>
        <v>138113.64000000001</v>
      </c>
      <c r="I35" s="89">
        <f t="shared" si="10"/>
        <v>90136.359999999986</v>
      </c>
    </row>
    <row r="36" spans="2:9" x14ac:dyDescent="0.25">
      <c r="B36" s="86"/>
      <c r="C36" s="87" t="s">
        <v>75</v>
      </c>
      <c r="D36" s="88">
        <v>81500</v>
      </c>
      <c r="E36" s="88"/>
      <c r="F36" s="89">
        <f t="shared" si="9"/>
        <v>81500</v>
      </c>
      <c r="G36" s="88">
        <v>1345.6</v>
      </c>
      <c r="H36" s="88">
        <f t="shared" si="11"/>
        <v>1345.6</v>
      </c>
      <c r="I36" s="89">
        <f t="shared" si="10"/>
        <v>80154.399999999994</v>
      </c>
    </row>
    <row r="37" spans="2:9" x14ac:dyDescent="0.25">
      <c r="B37" s="86"/>
      <c r="C37" s="87" t="s">
        <v>76</v>
      </c>
      <c r="D37" s="88">
        <v>1377444.32</v>
      </c>
      <c r="E37" s="88"/>
      <c r="F37" s="89">
        <f t="shared" si="9"/>
        <v>1377444.32</v>
      </c>
      <c r="G37" s="88">
        <v>224240.7</v>
      </c>
      <c r="H37" s="88">
        <f t="shared" si="11"/>
        <v>224240.7</v>
      </c>
      <c r="I37" s="89">
        <f t="shared" si="10"/>
        <v>1153203.6200000001</v>
      </c>
    </row>
    <row r="38" spans="2:9" x14ac:dyDescent="0.25">
      <c r="B38" s="86"/>
      <c r="C38" s="87" t="s">
        <v>77</v>
      </c>
      <c r="D38" s="88">
        <v>179400</v>
      </c>
      <c r="E38" s="88"/>
      <c r="F38" s="89">
        <f t="shared" si="9"/>
        <v>179400</v>
      </c>
      <c r="G38" s="88">
        <v>0</v>
      </c>
      <c r="H38" s="88">
        <f t="shared" si="11"/>
        <v>0</v>
      </c>
      <c r="I38" s="89">
        <f t="shared" si="10"/>
        <v>179400</v>
      </c>
    </row>
    <row r="39" spans="2:9" x14ac:dyDescent="0.25">
      <c r="B39" s="86"/>
      <c r="C39" s="87" t="s">
        <v>78</v>
      </c>
      <c r="D39" s="88">
        <v>709172.96</v>
      </c>
      <c r="E39" s="88"/>
      <c r="F39" s="89">
        <f t="shared" si="9"/>
        <v>709172.96</v>
      </c>
      <c r="G39" s="88">
        <v>4690.93</v>
      </c>
      <c r="H39" s="88">
        <f t="shared" si="11"/>
        <v>4690.93</v>
      </c>
      <c r="I39" s="89">
        <f t="shared" si="10"/>
        <v>704482.02999999991</v>
      </c>
    </row>
    <row r="40" spans="2:9" ht="15" customHeight="1" x14ac:dyDescent="0.25">
      <c r="B40" s="84" t="s">
        <v>28</v>
      </c>
      <c r="C40" s="84"/>
      <c r="D40" s="85">
        <f t="shared" ref="D40:I40" si="12">SUM(D41:D49)</f>
        <v>20400</v>
      </c>
      <c r="E40" s="85">
        <f t="shared" si="12"/>
        <v>0</v>
      </c>
      <c r="F40" s="85">
        <f t="shared" si="12"/>
        <v>20400</v>
      </c>
      <c r="G40" s="85">
        <f t="shared" si="12"/>
        <v>0</v>
      </c>
      <c r="H40" s="85">
        <f t="shared" si="12"/>
        <v>0</v>
      </c>
      <c r="I40" s="85">
        <f t="shared" si="12"/>
        <v>20400</v>
      </c>
    </row>
    <row r="41" spans="2:9" x14ac:dyDescent="0.25">
      <c r="B41" s="86"/>
      <c r="C41" s="87" t="s">
        <v>79</v>
      </c>
      <c r="D41" s="88">
        <v>20400</v>
      </c>
      <c r="E41" s="88"/>
      <c r="F41" s="89">
        <f t="shared" ref="F41:F49" si="13">D41+E41</f>
        <v>20400</v>
      </c>
      <c r="G41" s="88"/>
      <c r="H41" s="88"/>
      <c r="I41" s="89">
        <f t="shared" ref="I41:I49" si="14">F41-G41</f>
        <v>20400</v>
      </c>
    </row>
    <row r="42" spans="2:9" x14ac:dyDescent="0.25">
      <c r="B42" s="86"/>
      <c r="C42" s="87" t="s">
        <v>80</v>
      </c>
      <c r="D42" s="88"/>
      <c r="E42" s="88"/>
      <c r="F42" s="89">
        <f t="shared" si="13"/>
        <v>0</v>
      </c>
      <c r="G42" s="88"/>
      <c r="H42" s="88"/>
      <c r="I42" s="89">
        <f t="shared" si="14"/>
        <v>0</v>
      </c>
    </row>
    <row r="43" spans="2:9" x14ac:dyDescent="0.25">
      <c r="B43" s="86"/>
      <c r="C43" s="87" t="s">
        <v>81</v>
      </c>
      <c r="D43" s="88"/>
      <c r="E43" s="88"/>
      <c r="F43" s="89">
        <f t="shared" si="13"/>
        <v>0</v>
      </c>
      <c r="G43" s="88"/>
      <c r="H43" s="88"/>
      <c r="I43" s="89">
        <f t="shared" si="14"/>
        <v>0</v>
      </c>
    </row>
    <row r="44" spans="2:9" x14ac:dyDescent="0.25">
      <c r="B44" s="86"/>
      <c r="C44" s="87" t="s">
        <v>82</v>
      </c>
      <c r="D44" s="88">
        <v>0</v>
      </c>
      <c r="E44" s="88"/>
      <c r="F44" s="89">
        <f t="shared" si="13"/>
        <v>0</v>
      </c>
      <c r="G44" s="88"/>
      <c r="H44" s="88">
        <f>G44</f>
        <v>0</v>
      </c>
      <c r="I44" s="89">
        <f t="shared" si="14"/>
        <v>0</v>
      </c>
    </row>
    <row r="45" spans="2:9" x14ac:dyDescent="0.25">
      <c r="B45" s="86"/>
      <c r="C45" s="87" t="s">
        <v>83</v>
      </c>
      <c r="D45" s="88"/>
      <c r="E45" s="88"/>
      <c r="F45" s="89">
        <f t="shared" si="13"/>
        <v>0</v>
      </c>
      <c r="G45" s="88"/>
      <c r="H45" s="88"/>
      <c r="I45" s="89">
        <f t="shared" si="14"/>
        <v>0</v>
      </c>
    </row>
    <row r="46" spans="2:9" x14ac:dyDescent="0.25">
      <c r="B46" s="86"/>
      <c r="C46" s="87" t="s">
        <v>84</v>
      </c>
      <c r="D46" s="88"/>
      <c r="E46" s="88"/>
      <c r="F46" s="89">
        <f t="shared" si="13"/>
        <v>0</v>
      </c>
      <c r="G46" s="88"/>
      <c r="H46" s="88"/>
      <c r="I46" s="89">
        <f t="shared" si="14"/>
        <v>0</v>
      </c>
    </row>
    <row r="47" spans="2:9" x14ac:dyDescent="0.25">
      <c r="B47" s="86"/>
      <c r="C47" s="87" t="s">
        <v>85</v>
      </c>
      <c r="D47" s="88"/>
      <c r="E47" s="88"/>
      <c r="F47" s="89">
        <f t="shared" si="13"/>
        <v>0</v>
      </c>
      <c r="G47" s="88"/>
      <c r="H47" s="88"/>
      <c r="I47" s="89">
        <f t="shared" si="14"/>
        <v>0</v>
      </c>
    </row>
    <row r="48" spans="2:9" x14ac:dyDescent="0.25">
      <c r="B48" s="86"/>
      <c r="C48" s="87" t="s">
        <v>86</v>
      </c>
      <c r="D48" s="88"/>
      <c r="E48" s="88"/>
      <c r="F48" s="89">
        <f t="shared" si="13"/>
        <v>0</v>
      </c>
      <c r="G48" s="88"/>
      <c r="H48" s="88"/>
      <c r="I48" s="89">
        <f t="shared" si="14"/>
        <v>0</v>
      </c>
    </row>
    <row r="49" spans="2:9" x14ac:dyDescent="0.25">
      <c r="B49" s="86"/>
      <c r="C49" s="87" t="s">
        <v>87</v>
      </c>
      <c r="D49" s="88"/>
      <c r="E49" s="88"/>
      <c r="F49" s="89">
        <f t="shared" si="13"/>
        <v>0</v>
      </c>
      <c r="G49" s="88"/>
      <c r="H49" s="88"/>
      <c r="I49" s="89">
        <f t="shared" si="14"/>
        <v>0</v>
      </c>
    </row>
    <row r="50" spans="2:9" ht="15" customHeight="1" x14ac:dyDescent="0.25">
      <c r="B50" s="84" t="s">
        <v>88</v>
      </c>
      <c r="C50" s="84"/>
      <c r="D50" s="85">
        <f t="shared" ref="D50:I50" si="15">SUM(D51:D59)</f>
        <v>830000.03</v>
      </c>
      <c r="E50" s="85">
        <f t="shared" si="15"/>
        <v>0</v>
      </c>
      <c r="F50" s="85">
        <f t="shared" si="15"/>
        <v>830000.03</v>
      </c>
      <c r="G50" s="85">
        <f t="shared" si="15"/>
        <v>291231.24</v>
      </c>
      <c r="H50" s="85">
        <f t="shared" si="15"/>
        <v>291231.24</v>
      </c>
      <c r="I50" s="85">
        <f t="shared" si="15"/>
        <v>538768.79</v>
      </c>
    </row>
    <row r="51" spans="2:9" x14ac:dyDescent="0.25">
      <c r="B51" s="86"/>
      <c r="C51" s="87" t="s">
        <v>89</v>
      </c>
      <c r="D51" s="88">
        <v>585000.02</v>
      </c>
      <c r="E51" s="88"/>
      <c r="F51" s="89">
        <f t="shared" ref="F51:F59" si="16">D51+E51</f>
        <v>585000.02</v>
      </c>
      <c r="G51" s="88">
        <v>291231.24</v>
      </c>
      <c r="H51" s="88">
        <f>+G51</f>
        <v>291231.24</v>
      </c>
      <c r="I51" s="89">
        <f t="shared" ref="I51:I59" si="17">F51-G51</f>
        <v>293768.78000000003</v>
      </c>
    </row>
    <row r="52" spans="2:9" x14ac:dyDescent="0.25">
      <c r="B52" s="86"/>
      <c r="C52" s="87" t="s">
        <v>90</v>
      </c>
      <c r="D52" s="88"/>
      <c r="E52" s="88"/>
      <c r="F52" s="89">
        <f t="shared" si="16"/>
        <v>0</v>
      </c>
      <c r="G52" s="88"/>
      <c r="H52" s="88">
        <f>+G52</f>
        <v>0</v>
      </c>
      <c r="I52" s="89">
        <f t="shared" si="17"/>
        <v>0</v>
      </c>
    </row>
    <row r="53" spans="2:9" x14ac:dyDescent="0.25">
      <c r="B53" s="86"/>
      <c r="C53" s="87" t="s">
        <v>91</v>
      </c>
      <c r="D53" s="88"/>
      <c r="E53" s="88"/>
      <c r="F53" s="89">
        <f t="shared" si="16"/>
        <v>0</v>
      </c>
      <c r="G53" s="88"/>
      <c r="H53" s="88"/>
      <c r="I53" s="89">
        <f t="shared" si="17"/>
        <v>0</v>
      </c>
    </row>
    <row r="54" spans="2:9" x14ac:dyDescent="0.25">
      <c r="B54" s="86"/>
      <c r="C54" s="87" t="s">
        <v>92</v>
      </c>
      <c r="D54" s="88"/>
      <c r="E54" s="88"/>
      <c r="F54" s="89">
        <f t="shared" si="16"/>
        <v>0</v>
      </c>
      <c r="G54" s="88"/>
      <c r="H54" s="88">
        <f>+G54</f>
        <v>0</v>
      </c>
      <c r="I54" s="89">
        <f t="shared" si="17"/>
        <v>0</v>
      </c>
    </row>
    <row r="55" spans="2:9" x14ac:dyDescent="0.25">
      <c r="B55" s="86"/>
      <c r="C55" s="87" t="s">
        <v>93</v>
      </c>
      <c r="D55" s="88"/>
      <c r="E55" s="88"/>
      <c r="F55" s="89">
        <f t="shared" si="16"/>
        <v>0</v>
      </c>
      <c r="G55" s="88"/>
      <c r="H55" s="88"/>
      <c r="I55" s="89">
        <f t="shared" si="17"/>
        <v>0</v>
      </c>
    </row>
    <row r="56" spans="2:9" x14ac:dyDescent="0.25">
      <c r="B56" s="86"/>
      <c r="C56" s="87" t="s">
        <v>94</v>
      </c>
      <c r="D56" s="88"/>
      <c r="E56" s="88"/>
      <c r="F56" s="89">
        <f t="shared" si="16"/>
        <v>0</v>
      </c>
      <c r="G56" s="88"/>
      <c r="H56" s="88"/>
      <c r="I56" s="89">
        <f t="shared" si="17"/>
        <v>0</v>
      </c>
    </row>
    <row r="57" spans="2:9" x14ac:dyDescent="0.25">
      <c r="B57" s="86"/>
      <c r="C57" s="87" t="s">
        <v>95</v>
      </c>
      <c r="D57" s="88"/>
      <c r="E57" s="88"/>
      <c r="F57" s="89">
        <f t="shared" si="16"/>
        <v>0</v>
      </c>
      <c r="G57" s="88"/>
      <c r="H57" s="88"/>
      <c r="I57" s="89">
        <f t="shared" si="17"/>
        <v>0</v>
      </c>
    </row>
    <row r="58" spans="2:9" x14ac:dyDescent="0.25">
      <c r="B58" s="86"/>
      <c r="C58" s="87" t="s">
        <v>96</v>
      </c>
      <c r="D58" s="88"/>
      <c r="E58" s="88"/>
      <c r="F58" s="89">
        <f t="shared" si="16"/>
        <v>0</v>
      </c>
      <c r="G58" s="88"/>
      <c r="H58" s="88"/>
      <c r="I58" s="89">
        <f t="shared" si="17"/>
        <v>0</v>
      </c>
    </row>
    <row r="59" spans="2:9" x14ac:dyDescent="0.25">
      <c r="B59" s="86"/>
      <c r="C59" s="87" t="s">
        <v>97</v>
      </c>
      <c r="D59" s="88">
        <v>245000.01</v>
      </c>
      <c r="E59" s="88"/>
      <c r="F59" s="89">
        <f t="shared" si="16"/>
        <v>245000.01</v>
      </c>
      <c r="G59" s="88">
        <v>0</v>
      </c>
      <c r="H59" s="88">
        <f>+G59</f>
        <v>0</v>
      </c>
      <c r="I59" s="89">
        <f t="shared" si="17"/>
        <v>245000.01</v>
      </c>
    </row>
    <row r="60" spans="2:9" ht="15" customHeight="1" x14ac:dyDescent="0.25">
      <c r="B60" s="84" t="s">
        <v>98</v>
      </c>
      <c r="C60" s="84"/>
      <c r="D60" s="85">
        <f t="shared" ref="D60:I60" si="18">SUM(D61:D63)</f>
        <v>0</v>
      </c>
      <c r="E60" s="85"/>
      <c r="F60" s="85">
        <f t="shared" si="18"/>
        <v>0</v>
      </c>
      <c r="G60" s="85">
        <f t="shared" si="18"/>
        <v>0</v>
      </c>
      <c r="H60" s="85">
        <f t="shared" si="18"/>
        <v>0</v>
      </c>
      <c r="I60" s="85">
        <f t="shared" si="18"/>
        <v>0</v>
      </c>
    </row>
    <row r="61" spans="2:9" x14ac:dyDescent="0.25">
      <c r="B61" s="86"/>
      <c r="C61" s="87" t="s">
        <v>99</v>
      </c>
      <c r="D61" s="88"/>
      <c r="E61" s="88"/>
      <c r="F61" s="89">
        <f>D61+E61</f>
        <v>0</v>
      </c>
      <c r="G61" s="88"/>
      <c r="H61" s="88"/>
      <c r="I61" s="89">
        <f>F61-G61</f>
        <v>0</v>
      </c>
    </row>
    <row r="62" spans="2:9" x14ac:dyDescent="0.25">
      <c r="B62" s="86"/>
      <c r="C62" s="87" t="s">
        <v>100</v>
      </c>
      <c r="D62" s="88"/>
      <c r="E62" s="88"/>
      <c r="F62" s="89">
        <f>D62+E62</f>
        <v>0</v>
      </c>
      <c r="G62" s="88"/>
      <c r="H62" s="88"/>
      <c r="I62" s="89">
        <f>F62-G62</f>
        <v>0</v>
      </c>
    </row>
    <row r="63" spans="2:9" x14ac:dyDescent="0.25">
      <c r="B63" s="86"/>
      <c r="C63" s="87" t="s">
        <v>101</v>
      </c>
      <c r="D63" s="88"/>
      <c r="E63" s="88"/>
      <c r="F63" s="89">
        <f>D63+E63</f>
        <v>0</v>
      </c>
      <c r="G63" s="88"/>
      <c r="H63" s="88"/>
      <c r="I63" s="89">
        <f>F63-G63</f>
        <v>0</v>
      </c>
    </row>
    <row r="64" spans="2:9" ht="15" customHeight="1" x14ac:dyDescent="0.25">
      <c r="B64" s="84" t="s">
        <v>102</v>
      </c>
      <c r="C64" s="84"/>
      <c r="D64" s="85">
        <f t="shared" ref="D64:I64" si="19">SUM(D65:D71)</f>
        <v>0</v>
      </c>
      <c r="E64" s="85"/>
      <c r="F64" s="85">
        <f t="shared" si="19"/>
        <v>0</v>
      </c>
      <c r="G64" s="85">
        <f t="shared" si="19"/>
        <v>0</v>
      </c>
      <c r="H64" s="85">
        <f t="shared" si="19"/>
        <v>0</v>
      </c>
      <c r="I64" s="85">
        <f t="shared" si="19"/>
        <v>0</v>
      </c>
    </row>
    <row r="65" spans="2:9" x14ac:dyDescent="0.25">
      <c r="B65" s="86"/>
      <c r="C65" s="87" t="s">
        <v>103</v>
      </c>
      <c r="D65" s="88"/>
      <c r="E65" s="88"/>
      <c r="F65" s="89">
        <f t="shared" ref="F65:F71" si="20">D65+E65</f>
        <v>0</v>
      </c>
      <c r="G65" s="88"/>
      <c r="H65" s="88"/>
      <c r="I65" s="89">
        <f t="shared" ref="I65:I71" si="21">F65-G65</f>
        <v>0</v>
      </c>
    </row>
    <row r="66" spans="2:9" x14ac:dyDescent="0.25">
      <c r="B66" s="86"/>
      <c r="C66" s="87" t="s">
        <v>104</v>
      </c>
      <c r="D66" s="88"/>
      <c r="E66" s="88"/>
      <c r="F66" s="89">
        <f t="shared" si="20"/>
        <v>0</v>
      </c>
      <c r="G66" s="88"/>
      <c r="H66" s="88"/>
      <c r="I66" s="89">
        <f t="shared" si="21"/>
        <v>0</v>
      </c>
    </row>
    <row r="67" spans="2:9" x14ac:dyDescent="0.25">
      <c r="B67" s="86"/>
      <c r="C67" s="87" t="s">
        <v>105</v>
      </c>
      <c r="D67" s="88"/>
      <c r="E67" s="88"/>
      <c r="F67" s="89">
        <f t="shared" si="20"/>
        <v>0</v>
      </c>
      <c r="G67" s="88"/>
      <c r="H67" s="88"/>
      <c r="I67" s="89">
        <f t="shared" si="21"/>
        <v>0</v>
      </c>
    </row>
    <row r="68" spans="2:9" x14ac:dyDescent="0.25">
      <c r="B68" s="86"/>
      <c r="C68" s="87" t="s">
        <v>106</v>
      </c>
      <c r="D68" s="88"/>
      <c r="E68" s="88"/>
      <c r="F68" s="89">
        <f t="shared" si="20"/>
        <v>0</v>
      </c>
      <c r="G68" s="88"/>
      <c r="H68" s="88"/>
      <c r="I68" s="89">
        <f t="shared" si="21"/>
        <v>0</v>
      </c>
    </row>
    <row r="69" spans="2:9" x14ac:dyDescent="0.25">
      <c r="B69" s="86"/>
      <c r="C69" s="87" t="s">
        <v>107</v>
      </c>
      <c r="D69" s="88"/>
      <c r="E69" s="88"/>
      <c r="F69" s="89">
        <f t="shared" si="20"/>
        <v>0</v>
      </c>
      <c r="G69" s="88"/>
      <c r="H69" s="88"/>
      <c r="I69" s="89">
        <f t="shared" si="21"/>
        <v>0</v>
      </c>
    </row>
    <row r="70" spans="2:9" x14ac:dyDescent="0.25">
      <c r="B70" s="86"/>
      <c r="C70" s="87" t="s">
        <v>108</v>
      </c>
      <c r="D70" s="88"/>
      <c r="E70" s="88"/>
      <c r="F70" s="89">
        <f t="shared" si="20"/>
        <v>0</v>
      </c>
      <c r="G70" s="88"/>
      <c r="H70" s="88"/>
      <c r="I70" s="89">
        <f t="shared" si="21"/>
        <v>0</v>
      </c>
    </row>
    <row r="71" spans="2:9" x14ac:dyDescent="0.25">
      <c r="B71" s="86"/>
      <c r="C71" s="87" t="s">
        <v>109</v>
      </c>
      <c r="D71" s="88">
        <v>0</v>
      </c>
      <c r="E71" s="88"/>
      <c r="F71" s="89">
        <f t="shared" si="20"/>
        <v>0</v>
      </c>
      <c r="G71" s="88"/>
      <c r="H71" s="88"/>
      <c r="I71" s="89">
        <f t="shared" si="21"/>
        <v>0</v>
      </c>
    </row>
    <row r="72" spans="2:9" ht="15" customHeight="1" x14ac:dyDescent="0.25">
      <c r="B72" s="84" t="s">
        <v>27</v>
      </c>
      <c r="C72" s="84"/>
      <c r="D72" s="85">
        <f t="shared" ref="D72:I72" si="22">SUM(D73:D75)</f>
        <v>0</v>
      </c>
      <c r="E72" s="85"/>
      <c r="F72" s="85">
        <f t="shared" si="22"/>
        <v>0</v>
      </c>
      <c r="G72" s="85">
        <f t="shared" si="22"/>
        <v>0</v>
      </c>
      <c r="H72" s="85">
        <f t="shared" si="22"/>
        <v>0</v>
      </c>
      <c r="I72" s="85">
        <f t="shared" si="22"/>
        <v>0</v>
      </c>
    </row>
    <row r="73" spans="2:9" x14ac:dyDescent="0.25">
      <c r="B73" s="86"/>
      <c r="C73" s="87" t="s">
        <v>110</v>
      </c>
      <c r="D73" s="88"/>
      <c r="E73" s="88"/>
      <c r="F73" s="89">
        <f>D73+E73</f>
        <v>0</v>
      </c>
      <c r="G73" s="88"/>
      <c r="H73" s="88"/>
      <c r="I73" s="89">
        <f>F73-G73</f>
        <v>0</v>
      </c>
    </row>
    <row r="74" spans="2:9" x14ac:dyDescent="0.25">
      <c r="B74" s="86"/>
      <c r="C74" s="87" t="s">
        <v>111</v>
      </c>
      <c r="D74" s="88"/>
      <c r="E74" s="88"/>
      <c r="F74" s="89">
        <f>D74+E74</f>
        <v>0</v>
      </c>
      <c r="G74" s="88"/>
      <c r="H74" s="88"/>
      <c r="I74" s="89">
        <f>F74-G74</f>
        <v>0</v>
      </c>
    </row>
    <row r="75" spans="2:9" x14ac:dyDescent="0.25">
      <c r="B75" s="86"/>
      <c r="C75" s="87" t="s">
        <v>112</v>
      </c>
      <c r="D75" s="88"/>
      <c r="E75" s="88"/>
      <c r="F75" s="89">
        <f>D75+E75</f>
        <v>0</v>
      </c>
      <c r="G75" s="88"/>
      <c r="H75" s="88"/>
      <c r="I75" s="89">
        <f>F75-G75</f>
        <v>0</v>
      </c>
    </row>
    <row r="76" spans="2:9" ht="15" customHeight="1" x14ac:dyDescent="0.25">
      <c r="B76" s="84" t="s">
        <v>113</v>
      </c>
      <c r="C76" s="84"/>
      <c r="D76" s="85">
        <f t="shared" ref="D76:I76" si="23">SUM(D77:D83)</f>
        <v>0</v>
      </c>
      <c r="E76" s="85"/>
      <c r="F76" s="85">
        <f t="shared" si="23"/>
        <v>0</v>
      </c>
      <c r="G76" s="85">
        <f t="shared" si="23"/>
        <v>0</v>
      </c>
      <c r="H76" s="85">
        <f>SUM(H77:H83)</f>
        <v>0</v>
      </c>
      <c r="I76" s="85">
        <f t="shared" si="23"/>
        <v>0</v>
      </c>
    </row>
    <row r="77" spans="2:9" x14ac:dyDescent="0.25">
      <c r="B77" s="86"/>
      <c r="C77" s="87" t="s">
        <v>114</v>
      </c>
      <c r="D77" s="88"/>
      <c r="E77" s="88"/>
      <c r="F77" s="89">
        <f t="shared" ref="F77:F83" si="24">D77+E77</f>
        <v>0</v>
      </c>
      <c r="G77" s="88"/>
      <c r="H77" s="88"/>
      <c r="I77" s="89">
        <f t="shared" ref="I77:I83" si="25">F77-G77</f>
        <v>0</v>
      </c>
    </row>
    <row r="78" spans="2:9" x14ac:dyDescent="0.25">
      <c r="B78" s="86"/>
      <c r="C78" s="87" t="s">
        <v>115</v>
      </c>
      <c r="D78" s="88"/>
      <c r="E78" s="88"/>
      <c r="F78" s="89">
        <f t="shared" si="24"/>
        <v>0</v>
      </c>
      <c r="G78" s="88"/>
      <c r="H78" s="88"/>
      <c r="I78" s="89">
        <f t="shared" si="25"/>
        <v>0</v>
      </c>
    </row>
    <row r="79" spans="2:9" x14ac:dyDescent="0.25">
      <c r="B79" s="86"/>
      <c r="C79" s="87" t="s">
        <v>116</v>
      </c>
      <c r="D79" s="88"/>
      <c r="E79" s="88"/>
      <c r="F79" s="89">
        <f t="shared" si="24"/>
        <v>0</v>
      </c>
      <c r="G79" s="88"/>
      <c r="H79" s="88"/>
      <c r="I79" s="89">
        <f t="shared" si="25"/>
        <v>0</v>
      </c>
    </row>
    <row r="80" spans="2:9" x14ac:dyDescent="0.25">
      <c r="B80" s="86"/>
      <c r="C80" s="87" t="s">
        <v>117</v>
      </c>
      <c r="D80" s="88"/>
      <c r="E80" s="88"/>
      <c r="F80" s="89">
        <f t="shared" si="24"/>
        <v>0</v>
      </c>
      <c r="G80" s="88"/>
      <c r="H80" s="88"/>
      <c r="I80" s="89">
        <f t="shared" si="25"/>
        <v>0</v>
      </c>
    </row>
    <row r="81" spans="2:10" x14ac:dyDescent="0.25">
      <c r="B81" s="86"/>
      <c r="C81" s="87" t="s">
        <v>118</v>
      </c>
      <c r="D81" s="88"/>
      <c r="E81" s="88"/>
      <c r="F81" s="89">
        <f t="shared" si="24"/>
        <v>0</v>
      </c>
      <c r="G81" s="88"/>
      <c r="H81" s="88"/>
      <c r="I81" s="89">
        <f t="shared" si="25"/>
        <v>0</v>
      </c>
    </row>
    <row r="82" spans="2:10" x14ac:dyDescent="0.25">
      <c r="B82" s="86"/>
      <c r="C82" s="87" t="s">
        <v>119</v>
      </c>
      <c r="D82" s="88"/>
      <c r="E82" s="88"/>
      <c r="F82" s="89">
        <f t="shared" si="24"/>
        <v>0</v>
      </c>
      <c r="G82" s="88"/>
      <c r="H82" s="88"/>
      <c r="I82" s="89">
        <f t="shared" si="25"/>
        <v>0</v>
      </c>
    </row>
    <row r="83" spans="2:10" x14ac:dyDescent="0.25">
      <c r="B83" s="86"/>
      <c r="C83" s="87" t="s">
        <v>120</v>
      </c>
      <c r="D83" s="90"/>
      <c r="E83" s="90"/>
      <c r="F83" s="91">
        <f t="shared" si="24"/>
        <v>0</v>
      </c>
      <c r="G83" s="90">
        <v>0</v>
      </c>
      <c r="H83" s="90">
        <f>+G83</f>
        <v>0</v>
      </c>
      <c r="I83" s="91">
        <f t="shared" si="25"/>
        <v>0</v>
      </c>
    </row>
    <row r="84" spans="2:10" ht="24.75" customHeight="1" x14ac:dyDescent="0.25">
      <c r="B84" s="92"/>
      <c r="C84" s="93" t="s">
        <v>121</v>
      </c>
      <c r="D84" s="91">
        <f t="shared" ref="D84:I84" si="26">D12+D20+D30+D40+D50+D60+D64+D72+D76</f>
        <v>9988547</v>
      </c>
      <c r="E84" s="91">
        <f t="shared" si="26"/>
        <v>0</v>
      </c>
      <c r="F84" s="91">
        <f t="shared" si="26"/>
        <v>9988547</v>
      </c>
      <c r="G84" s="91">
        <f t="shared" si="26"/>
        <v>5747588.75</v>
      </c>
      <c r="H84" s="91">
        <f t="shared" si="26"/>
        <v>5747588.75</v>
      </c>
      <c r="I84" s="91">
        <f t="shared" si="26"/>
        <v>4240958.25</v>
      </c>
    </row>
    <row r="85" spans="2:10" ht="24.75" customHeight="1" x14ac:dyDescent="0.25">
      <c r="B85" s="94"/>
      <c r="C85" s="94"/>
      <c r="D85" s="95"/>
      <c r="E85" s="95"/>
      <c r="F85" s="95"/>
      <c r="G85" s="95"/>
      <c r="H85" s="95"/>
      <c r="I85" s="95"/>
    </row>
    <row r="86" spans="2:10" ht="24.75" customHeight="1" x14ac:dyDescent="0.25">
      <c r="B86" s="94"/>
      <c r="C86" s="94"/>
      <c r="D86" s="95"/>
      <c r="E86" s="95"/>
      <c r="F86" s="95"/>
      <c r="G86" s="95"/>
      <c r="H86" s="95"/>
      <c r="I86" s="95"/>
    </row>
    <row r="87" spans="2:10" ht="24.75" customHeight="1" x14ac:dyDescent="0.25">
      <c r="B87" s="94"/>
      <c r="C87" s="94"/>
      <c r="D87" s="95"/>
      <c r="E87" s="95"/>
      <c r="F87" s="95"/>
      <c r="G87" s="95"/>
      <c r="H87" s="95"/>
      <c r="I87" s="95"/>
    </row>
    <row r="88" spans="2:10" ht="24.75" customHeight="1" x14ac:dyDescent="0.25">
      <c r="B88" s="94"/>
      <c r="C88" s="42"/>
      <c r="D88" s="96"/>
      <c r="E88" s="96"/>
      <c r="F88" s="43"/>
      <c r="G88" s="43" t="s">
        <v>31</v>
      </c>
      <c r="H88" s="43"/>
      <c r="I88" s="43"/>
      <c r="J88" s="43"/>
    </row>
    <row r="89" spans="2:10" ht="24.75" customHeight="1" x14ac:dyDescent="0.25">
      <c r="B89" s="94"/>
      <c r="C89" s="43" t="s">
        <v>32</v>
      </c>
      <c r="D89" s="43"/>
      <c r="E89" s="43"/>
      <c r="F89" s="43"/>
      <c r="G89" s="43" t="s">
        <v>33</v>
      </c>
      <c r="H89" s="43"/>
      <c r="I89" s="43"/>
      <c r="J89" s="43"/>
    </row>
    <row r="90" spans="2:10" ht="18" customHeight="1" x14ac:dyDescent="0.25">
      <c r="B90" s="94"/>
      <c r="C90" s="43" t="s">
        <v>34</v>
      </c>
      <c r="D90" s="43"/>
      <c r="E90" s="43"/>
      <c r="F90" s="43"/>
      <c r="G90" s="43" t="s">
        <v>35</v>
      </c>
      <c r="H90" s="43"/>
      <c r="I90" s="43"/>
      <c r="J90" s="43"/>
    </row>
    <row r="91" spans="2:10" ht="24.75" customHeight="1" x14ac:dyDescent="0.25">
      <c r="B91" s="94"/>
      <c r="C91" s="43"/>
      <c r="D91" s="43"/>
      <c r="E91" s="43"/>
      <c r="F91" s="43"/>
      <c r="G91" s="43"/>
      <c r="H91" s="43"/>
      <c r="I91" s="43"/>
      <c r="J91" s="43"/>
    </row>
    <row r="92" spans="2:10" x14ac:dyDescent="0.25"/>
  </sheetData>
  <sheetProtection selectLockedCells="1" selectUnlockedCells="1"/>
  <mergeCells count="17">
    <mergeCell ref="B64:C64"/>
    <mergeCell ref="B72:C72"/>
    <mergeCell ref="B76:C76"/>
    <mergeCell ref="B12:C12"/>
    <mergeCell ref="B20:C20"/>
    <mergeCell ref="B30:C30"/>
    <mergeCell ref="B40:C40"/>
    <mergeCell ref="B50:C50"/>
    <mergeCell ref="B60:C60"/>
    <mergeCell ref="B3:I3"/>
    <mergeCell ref="B4:I4"/>
    <mergeCell ref="B5:I5"/>
    <mergeCell ref="B6:I6"/>
    <mergeCell ref="B7:I7"/>
    <mergeCell ref="B9:C11"/>
    <mergeCell ref="D9:H9"/>
    <mergeCell ref="I9:I10"/>
  </mergeCells>
  <printOptions horizontalCentered="1"/>
  <pageMargins left="0.86614173228346458" right="0.86614173228346458" top="0.74803149606299213" bottom="0.74803149606299213" header="0.51181102362204722" footer="0.51181102362204722"/>
  <pageSetup paperSize="9" scale="64" firstPageNumber="0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B1:I28"/>
  <sheetViews>
    <sheetView showGridLines="0" workbookViewId="0">
      <selection activeCell="B24" sqref="B24:E24"/>
    </sheetView>
  </sheetViews>
  <sheetFormatPr baseColWidth="10" defaultColWidth="0" defaultRowHeight="15" customHeight="1" zeroHeight="1" x14ac:dyDescent="0.25"/>
  <cols>
    <col min="1" max="1" width="2.6640625" customWidth="1"/>
    <col min="2" max="2" width="8.88671875" customWidth="1"/>
    <col min="3" max="3" width="15.44140625" customWidth="1"/>
    <col min="4" max="9" width="21.33203125" customWidth="1"/>
    <col min="10" max="10" width="2.6640625" customWidth="1"/>
  </cols>
  <sheetData>
    <row r="1" spans="2:9" ht="13.2" x14ac:dyDescent="0.25"/>
    <row r="2" spans="2:9" ht="13.2" x14ac:dyDescent="0.25">
      <c r="B2" s="97" t="s">
        <v>122</v>
      </c>
      <c r="C2" s="98"/>
      <c r="D2" s="98"/>
      <c r="E2" s="98"/>
      <c r="F2" s="98"/>
      <c r="G2" s="98"/>
      <c r="H2" s="98"/>
      <c r="I2" s="99"/>
    </row>
    <row r="3" spans="2:9" ht="13.2" x14ac:dyDescent="0.25">
      <c r="B3" s="100" t="s">
        <v>1</v>
      </c>
      <c r="C3" s="101"/>
      <c r="D3" s="101"/>
      <c r="E3" s="101"/>
      <c r="F3" s="101"/>
      <c r="G3" s="101"/>
      <c r="H3" s="101"/>
      <c r="I3" s="102"/>
    </row>
    <row r="4" spans="2:9" ht="13.2" x14ac:dyDescent="0.25">
      <c r="B4" s="100" t="s">
        <v>41</v>
      </c>
      <c r="C4" s="101"/>
      <c r="D4" s="101"/>
      <c r="E4" s="101"/>
      <c r="F4" s="101"/>
      <c r="G4" s="101"/>
      <c r="H4" s="101"/>
      <c r="I4" s="102"/>
    </row>
    <row r="5" spans="2:9" ht="13.2" x14ac:dyDescent="0.25">
      <c r="B5" s="100" t="s">
        <v>123</v>
      </c>
      <c r="C5" s="101"/>
      <c r="D5" s="101"/>
      <c r="E5" s="101"/>
      <c r="F5" s="101"/>
      <c r="G5" s="101"/>
      <c r="H5" s="101"/>
      <c r="I5" s="102"/>
    </row>
    <row r="6" spans="2:9" ht="13.2" x14ac:dyDescent="0.25">
      <c r="B6" s="103" t="s">
        <v>3</v>
      </c>
      <c r="C6" s="104"/>
      <c r="D6" s="104"/>
      <c r="E6" s="104"/>
      <c r="F6" s="104"/>
      <c r="G6" s="104"/>
      <c r="H6" s="104"/>
      <c r="I6" s="105"/>
    </row>
    <row r="7" spans="2:9" ht="13.2" x14ac:dyDescent="0.25">
      <c r="B7" s="6"/>
      <c r="C7" s="6"/>
      <c r="D7" s="6"/>
      <c r="E7" s="6"/>
      <c r="F7" s="6"/>
      <c r="G7" s="6"/>
      <c r="H7" s="6"/>
      <c r="I7" s="6"/>
    </row>
    <row r="8" spans="2:9" ht="13.2" x14ac:dyDescent="0.25">
      <c r="B8" s="106" t="s">
        <v>43</v>
      </c>
      <c r="C8" s="106"/>
      <c r="D8" s="107" t="s">
        <v>124</v>
      </c>
      <c r="E8" s="107"/>
      <c r="F8" s="107"/>
      <c r="G8" s="107"/>
      <c r="H8" s="107"/>
      <c r="I8" s="108" t="s">
        <v>45</v>
      </c>
    </row>
    <row r="9" spans="2:9" ht="27" customHeight="1" x14ac:dyDescent="0.25">
      <c r="B9" s="106"/>
      <c r="C9" s="106"/>
      <c r="D9" s="109" t="s">
        <v>46</v>
      </c>
      <c r="E9" s="110" t="s">
        <v>47</v>
      </c>
      <c r="F9" s="109" t="s">
        <v>9</v>
      </c>
      <c r="G9" s="109" t="s">
        <v>10</v>
      </c>
      <c r="H9" s="109" t="s">
        <v>48</v>
      </c>
      <c r="I9" s="108"/>
    </row>
    <row r="10" spans="2:9" ht="13.2" x14ac:dyDescent="0.25">
      <c r="B10" s="106"/>
      <c r="C10" s="106"/>
      <c r="D10" s="109">
        <v>1</v>
      </c>
      <c r="E10" s="109">
        <v>2</v>
      </c>
      <c r="F10" s="109" t="s">
        <v>49</v>
      </c>
      <c r="G10" s="109">
        <v>4</v>
      </c>
      <c r="H10" s="109">
        <v>5</v>
      </c>
      <c r="I10" s="109" t="s">
        <v>50</v>
      </c>
    </row>
    <row r="11" spans="2:9" ht="13.2" x14ac:dyDescent="0.25">
      <c r="B11" s="111"/>
      <c r="C11" s="112"/>
      <c r="D11" s="113"/>
      <c r="E11" s="113"/>
      <c r="F11" s="113"/>
      <c r="G11" s="113"/>
      <c r="H11" s="113"/>
      <c r="I11" s="113"/>
    </row>
    <row r="12" spans="2:9" ht="15" customHeight="1" x14ac:dyDescent="0.25">
      <c r="B12" s="114" t="s">
        <v>125</v>
      </c>
      <c r="C12" s="114"/>
      <c r="D12" s="115">
        <f>'b) Clasificación COG (Cap-Conc)'!D84-'b) Clasificación COG (Cap-Conc)'!D71</f>
        <v>9988547</v>
      </c>
      <c r="E12" s="115">
        <f>'b) Clasificación COG (Cap-Conc)'!E84-'b) Clasificación COG (Cap-Conc)'!E71</f>
        <v>0</v>
      </c>
      <c r="F12" s="115">
        <f>'b) Clasificación COG (Cap-Conc)'!F84-'b) Clasificación COG (Cap-Conc)'!F71</f>
        <v>9988547</v>
      </c>
      <c r="G12" s="115">
        <f>'b) Clasificación COG (Cap-Conc)'!G84-'b) Clasificación COG (Cap-Conc)'!G71</f>
        <v>5747588.75</v>
      </c>
      <c r="H12" s="115">
        <f>'b) Clasificación COG (Cap-Conc)'!H84-'b) Clasificación COG (Cap-Conc)'!H71</f>
        <v>5747588.75</v>
      </c>
      <c r="I12" s="115">
        <f>'b) Clasificación COG (Cap-Conc)'!I84-'b) Clasificación COG (Cap-Conc)'!I71</f>
        <v>4240958.25</v>
      </c>
    </row>
    <row r="13" spans="2:9" ht="13.2" x14ac:dyDescent="0.25">
      <c r="B13" s="116"/>
      <c r="C13" s="117"/>
      <c r="D13" s="118"/>
      <c r="E13" s="118"/>
      <c r="F13" s="118"/>
      <c r="G13" s="118"/>
      <c r="H13" s="118"/>
      <c r="I13" s="118"/>
    </row>
    <row r="14" spans="2:9" ht="15" customHeight="1" x14ac:dyDescent="0.25">
      <c r="B14" s="114" t="s">
        <v>126</v>
      </c>
      <c r="C14" s="114"/>
      <c r="D14" s="115">
        <v>0</v>
      </c>
      <c r="E14" s="115">
        <v>0</v>
      </c>
      <c r="F14" s="118">
        <f>IF(AND(D14&gt;=0,E14&gt;=0),(D14+E14),"-")</f>
        <v>0</v>
      </c>
      <c r="G14" s="115">
        <v>0</v>
      </c>
      <c r="H14" s="115">
        <f>G14</f>
        <v>0</v>
      </c>
      <c r="I14" s="118">
        <f>IF(AND(F14&gt;=0,G14&gt;=0),(F14-G14),"-")</f>
        <v>0</v>
      </c>
    </row>
    <row r="15" spans="2:9" ht="13.2" x14ac:dyDescent="0.25">
      <c r="B15" s="116"/>
      <c r="C15" s="117"/>
      <c r="D15" s="118"/>
      <c r="E15" s="118"/>
      <c r="F15" s="118"/>
      <c r="G15" s="118"/>
      <c r="H15" s="118"/>
      <c r="I15" s="118"/>
    </row>
    <row r="16" spans="2:9" ht="23.25" customHeight="1" x14ac:dyDescent="0.25">
      <c r="B16" s="114" t="s">
        <v>127</v>
      </c>
      <c r="C16" s="114"/>
      <c r="D16" s="115">
        <v>0</v>
      </c>
      <c r="E16" s="115">
        <v>0</v>
      </c>
      <c r="F16" s="118">
        <f>IF(AND(D16&gt;=0,E16&gt;=0),(D16+E16),"-")</f>
        <v>0</v>
      </c>
      <c r="G16" s="115">
        <v>0</v>
      </c>
      <c r="H16" s="115">
        <f>G16</f>
        <v>0</v>
      </c>
      <c r="I16" s="118">
        <f>IF(AND(F16&gt;=0,G16&gt;=0),(F16-G16),"-")</f>
        <v>0</v>
      </c>
    </row>
    <row r="17" spans="2:9" ht="13.2" x14ac:dyDescent="0.25">
      <c r="B17" s="119"/>
      <c r="C17" s="120"/>
      <c r="D17" s="121"/>
      <c r="E17" s="121"/>
      <c r="F17" s="121"/>
      <c r="G17" s="121"/>
      <c r="H17" s="121"/>
      <c r="I17" s="121"/>
    </row>
    <row r="18" spans="2:9" ht="13.2" x14ac:dyDescent="0.25">
      <c r="B18" s="119"/>
      <c r="C18" s="120" t="s">
        <v>121</v>
      </c>
      <c r="D18" s="122">
        <f t="shared" ref="D18:I18" si="0">SUM(D12+D14+D16)</f>
        <v>9988547</v>
      </c>
      <c r="E18" s="122">
        <f t="shared" si="0"/>
        <v>0</v>
      </c>
      <c r="F18" s="122">
        <f t="shared" si="0"/>
        <v>9988547</v>
      </c>
      <c r="G18" s="122">
        <f t="shared" si="0"/>
        <v>5747588.75</v>
      </c>
      <c r="H18" s="122">
        <f t="shared" si="0"/>
        <v>5747588.75</v>
      </c>
      <c r="I18" s="122">
        <f t="shared" si="0"/>
        <v>4240958.25</v>
      </c>
    </row>
    <row r="19" spans="2:9" ht="13.2" x14ac:dyDescent="0.25">
      <c r="B19" s="123"/>
      <c r="C19" s="123"/>
      <c r="D19" s="124"/>
      <c r="E19" s="124"/>
      <c r="F19" s="124"/>
      <c r="G19" s="124"/>
      <c r="H19" s="124"/>
      <c r="I19" s="124"/>
    </row>
    <row r="20" spans="2:9" ht="13.2" x14ac:dyDescent="0.25">
      <c r="B20" s="123"/>
      <c r="C20" s="123"/>
      <c r="D20" s="124"/>
      <c r="E20" s="124"/>
      <c r="F20" s="124"/>
      <c r="G20" s="124"/>
      <c r="H20" s="124"/>
      <c r="I20" s="124"/>
    </row>
    <row r="21" spans="2:9" ht="13.2" x14ac:dyDescent="0.25">
      <c r="B21" s="123"/>
      <c r="C21" s="123"/>
      <c r="D21" s="124"/>
      <c r="E21" s="124"/>
      <c r="F21" s="124"/>
      <c r="G21" s="124"/>
      <c r="H21" s="124"/>
      <c r="I21" s="124"/>
    </row>
    <row r="22" spans="2:9" ht="13.2" x14ac:dyDescent="0.25">
      <c r="B22" s="123"/>
      <c r="C22" s="123"/>
      <c r="D22" s="124"/>
      <c r="E22" s="124"/>
      <c r="F22" s="124"/>
      <c r="G22" s="124"/>
      <c r="H22" s="124"/>
      <c r="I22" s="124"/>
    </row>
    <row r="23" spans="2:9" ht="13.2" x14ac:dyDescent="0.25">
      <c r="B23" s="123"/>
      <c r="C23" s="123"/>
      <c r="D23" s="124"/>
      <c r="E23" s="124"/>
      <c r="F23" s="124"/>
      <c r="G23" s="124"/>
      <c r="H23" s="124"/>
      <c r="I23" s="124"/>
    </row>
    <row r="24" spans="2:9" ht="13.2" x14ac:dyDescent="0.25">
      <c r="B24" s="123"/>
      <c r="C24" s="123"/>
      <c r="D24" s="124"/>
      <c r="E24" s="124"/>
      <c r="F24" s="124"/>
      <c r="G24" s="124"/>
      <c r="H24" s="124"/>
      <c r="I24" s="124"/>
    </row>
    <row r="25" spans="2:9" ht="13.2" x14ac:dyDescent="0.25">
      <c r="B25" s="42"/>
      <c r="C25" s="42"/>
      <c r="D25" s="42"/>
      <c r="E25" s="43"/>
      <c r="F25" s="43" t="s">
        <v>31</v>
      </c>
      <c r="G25" s="43"/>
      <c r="H25" s="43"/>
      <c r="I25" s="43"/>
    </row>
    <row r="26" spans="2:9" ht="13.2" x14ac:dyDescent="0.25">
      <c r="B26" s="43" t="s">
        <v>32</v>
      </c>
      <c r="C26" s="43"/>
      <c r="D26" s="43"/>
      <c r="E26" s="43"/>
      <c r="F26" s="43" t="s">
        <v>33</v>
      </c>
      <c r="G26" s="43"/>
      <c r="H26" s="43"/>
      <c r="I26" s="43"/>
    </row>
    <row r="27" spans="2:9" ht="13.2" x14ac:dyDescent="0.25">
      <c r="B27" s="43" t="s">
        <v>34</v>
      </c>
      <c r="C27" s="43"/>
      <c r="D27" s="43"/>
      <c r="E27" s="43"/>
      <c r="F27" s="43" t="s">
        <v>35</v>
      </c>
      <c r="G27" s="43"/>
      <c r="H27" s="43"/>
      <c r="I27" s="43"/>
    </row>
    <row r="28" spans="2:9" ht="15" hidden="1" customHeight="1" x14ac:dyDescent="0.25">
      <c r="B28" s="43"/>
      <c r="C28" s="43"/>
      <c r="D28" s="43"/>
      <c r="E28" s="43"/>
      <c r="F28" s="43"/>
      <c r="G28" s="43"/>
      <c r="H28" s="43"/>
      <c r="I28" s="43"/>
    </row>
  </sheetData>
  <sheetProtection selectLockedCells="1" selectUnlockedCells="1"/>
  <mergeCells count="11">
    <mergeCell ref="B12:C12"/>
    <mergeCell ref="B14:C14"/>
    <mergeCell ref="B16:C16"/>
    <mergeCell ref="B2:I2"/>
    <mergeCell ref="B3:I3"/>
    <mergeCell ref="B4:I4"/>
    <mergeCell ref="B5:I5"/>
    <mergeCell ref="B6:I6"/>
    <mergeCell ref="B8:C10"/>
    <mergeCell ref="D8:H8"/>
    <mergeCell ref="I8:I9"/>
  </mergeCells>
  <printOptions horizontalCentered="1"/>
  <pageMargins left="0.86614173228346458" right="0.86614173228346458" top="1.3779527559055118" bottom="0.74803149606299213" header="0.51181102362204722" footer="0.51181102362204722"/>
  <pageSetup scale="78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B1:J35"/>
  <sheetViews>
    <sheetView showGridLines="0" zoomScale="80" zoomScaleNormal="80" workbookViewId="0">
      <selection activeCell="B24" sqref="B24:E24"/>
    </sheetView>
  </sheetViews>
  <sheetFormatPr baseColWidth="10" defaultColWidth="10.6640625" defaultRowHeight="13.2" zeroHeight="1" x14ac:dyDescent="0.25"/>
  <cols>
    <col min="1" max="1" width="2.6640625" customWidth="1"/>
    <col min="2" max="2" width="9.44140625" customWidth="1"/>
    <col min="3" max="3" width="36.88671875" customWidth="1"/>
    <col min="4" max="9" width="21.109375" customWidth="1"/>
    <col min="10" max="10" width="2.6640625" customWidth="1"/>
    <col min="11" max="255" width="0" hidden="1" customWidth="1"/>
  </cols>
  <sheetData>
    <row r="1" spans="2:9" x14ac:dyDescent="0.25"/>
    <row r="2" spans="2:9" x14ac:dyDescent="0.25"/>
    <row r="3" spans="2:9" x14ac:dyDescent="0.25"/>
    <row r="4" spans="2:9" x14ac:dyDescent="0.25"/>
    <row r="5" spans="2:9" x14ac:dyDescent="0.25"/>
    <row r="6" spans="2:9" x14ac:dyDescent="0.25">
      <c r="B6" s="1" t="s">
        <v>0</v>
      </c>
      <c r="C6" s="1"/>
      <c r="D6" s="1"/>
      <c r="E6" s="1"/>
      <c r="F6" s="1"/>
      <c r="G6" s="1"/>
      <c r="H6" s="1"/>
      <c r="I6" s="1"/>
    </row>
    <row r="7" spans="2:9" x14ac:dyDescent="0.25">
      <c r="B7" s="125" t="s">
        <v>1</v>
      </c>
      <c r="C7" s="125"/>
      <c r="D7" s="125"/>
      <c r="E7" s="125"/>
      <c r="F7" s="125"/>
      <c r="G7" s="125"/>
      <c r="H7" s="125"/>
      <c r="I7" s="125"/>
    </row>
    <row r="8" spans="2:9" x14ac:dyDescent="0.25">
      <c r="B8" s="3" t="s">
        <v>41</v>
      </c>
      <c r="C8" s="3"/>
      <c r="D8" s="3"/>
      <c r="E8" s="3"/>
      <c r="F8" s="3"/>
      <c r="G8" s="3"/>
      <c r="H8" s="3"/>
      <c r="I8" s="3"/>
    </row>
    <row r="9" spans="2:9" x14ac:dyDescent="0.25">
      <c r="B9" s="3" t="s">
        <v>128</v>
      </c>
      <c r="C9" s="3"/>
      <c r="D9" s="3"/>
      <c r="E9" s="3"/>
      <c r="F9" s="3"/>
      <c r="G9" s="3"/>
      <c r="H9" s="3"/>
      <c r="I9" s="3"/>
    </row>
    <row r="10" spans="2:9" x14ac:dyDescent="0.25">
      <c r="B10" s="4" t="s">
        <v>3</v>
      </c>
      <c r="C10" s="4"/>
      <c r="D10" s="4"/>
      <c r="E10" s="4"/>
      <c r="F10" s="4"/>
      <c r="G10" s="4"/>
      <c r="H10" s="4"/>
      <c r="I10" s="4"/>
    </row>
    <row r="11" spans="2:9" x14ac:dyDescent="0.25">
      <c r="B11" s="6"/>
      <c r="C11" s="6"/>
      <c r="D11" s="6"/>
      <c r="E11" s="6"/>
      <c r="F11" s="6"/>
      <c r="G11" s="6"/>
      <c r="H11" s="6"/>
      <c r="I11" s="6"/>
    </row>
    <row r="12" spans="2:9" ht="12.75" customHeight="1" x14ac:dyDescent="0.25">
      <c r="B12" s="10" t="s">
        <v>43</v>
      </c>
      <c r="C12" s="10"/>
      <c r="D12" s="9" t="s">
        <v>44</v>
      </c>
      <c r="E12" s="9"/>
      <c r="F12" s="9"/>
      <c r="G12" s="9"/>
      <c r="H12" s="9"/>
      <c r="I12" s="10" t="s">
        <v>45</v>
      </c>
    </row>
    <row r="13" spans="2:9" ht="24" x14ac:dyDescent="0.25">
      <c r="B13" s="10"/>
      <c r="C13" s="10"/>
      <c r="D13" s="11" t="s">
        <v>46</v>
      </c>
      <c r="E13" s="12" t="s">
        <v>47</v>
      </c>
      <c r="F13" s="11" t="s">
        <v>9</v>
      </c>
      <c r="G13" s="11" t="s">
        <v>10</v>
      </c>
      <c r="H13" s="11" t="s">
        <v>48</v>
      </c>
      <c r="I13" s="10"/>
    </row>
    <row r="14" spans="2:9" x14ac:dyDescent="0.25">
      <c r="B14" s="10"/>
      <c r="C14" s="10"/>
      <c r="D14" s="13">
        <v>1</v>
      </c>
      <c r="E14" s="13">
        <v>2</v>
      </c>
      <c r="F14" s="13" t="s">
        <v>49</v>
      </c>
      <c r="G14" s="13">
        <v>4</v>
      </c>
      <c r="H14" s="13">
        <v>5</v>
      </c>
      <c r="I14" s="13" t="s">
        <v>50</v>
      </c>
    </row>
    <row r="15" spans="2:9" x14ac:dyDescent="0.25">
      <c r="B15" s="116"/>
      <c r="C15" s="117"/>
      <c r="D15" s="126"/>
      <c r="E15" s="126"/>
      <c r="F15" s="126"/>
      <c r="G15" s="126"/>
      <c r="H15" s="126"/>
      <c r="I15" s="126"/>
    </row>
    <row r="16" spans="2:9" x14ac:dyDescent="0.25">
      <c r="B16" s="127" t="s">
        <v>129</v>
      </c>
      <c r="C16" s="128"/>
      <c r="D16" s="129">
        <f>'b) Clasificación Económica CTG'!D12</f>
        <v>9988547</v>
      </c>
      <c r="E16" s="129">
        <f>'b) Clasificación Económica CTG'!E12</f>
        <v>0</v>
      </c>
      <c r="F16" s="129">
        <f>'b) Clasificación Económica CTG'!F12</f>
        <v>9988547</v>
      </c>
      <c r="G16" s="129">
        <f>'b) Clasificación Económica CTG'!G12</f>
        <v>5747588.75</v>
      </c>
      <c r="H16" s="129">
        <f>'b) Clasificación Económica CTG'!H12</f>
        <v>5747588.75</v>
      </c>
      <c r="I16" s="129">
        <f>'b) Clasificación Económica CTG'!I12</f>
        <v>4240958.25</v>
      </c>
    </row>
    <row r="17" spans="2:10" x14ac:dyDescent="0.25">
      <c r="B17" s="130"/>
      <c r="C17" s="131"/>
      <c r="D17" s="129"/>
      <c r="E17" s="129"/>
      <c r="F17" s="132"/>
      <c r="G17" s="129"/>
      <c r="H17" s="129"/>
      <c r="I17" s="132"/>
    </row>
    <row r="18" spans="2:10" x14ac:dyDescent="0.25">
      <c r="B18" s="130"/>
      <c r="C18" s="131"/>
      <c r="D18" s="129"/>
      <c r="E18" s="129"/>
      <c r="F18" s="132"/>
      <c r="G18" s="129"/>
      <c r="H18" s="129"/>
      <c r="I18" s="132"/>
    </row>
    <row r="19" spans="2:10" x14ac:dyDescent="0.25">
      <c r="B19" s="130"/>
      <c r="C19" s="131"/>
      <c r="D19" s="129"/>
      <c r="E19" s="129"/>
      <c r="F19" s="132"/>
      <c r="G19" s="129"/>
      <c r="H19" s="129"/>
      <c r="I19" s="132"/>
    </row>
    <row r="20" spans="2:10" x14ac:dyDescent="0.25">
      <c r="B20" s="130"/>
      <c r="C20" s="131"/>
      <c r="D20" s="129"/>
      <c r="E20" s="129"/>
      <c r="F20" s="132"/>
      <c r="G20" s="129"/>
      <c r="H20" s="129"/>
      <c r="I20" s="132"/>
    </row>
    <row r="21" spans="2:10" x14ac:dyDescent="0.25">
      <c r="B21" s="130"/>
      <c r="C21" s="131"/>
      <c r="D21" s="129"/>
      <c r="E21" s="129"/>
      <c r="F21" s="132"/>
      <c r="G21" s="129"/>
      <c r="H21" s="129"/>
      <c r="I21" s="132"/>
    </row>
    <row r="22" spans="2:10" x14ac:dyDescent="0.25">
      <c r="B22" s="130"/>
      <c r="C22" s="131"/>
      <c r="D22" s="129"/>
      <c r="E22" s="129"/>
      <c r="F22" s="132"/>
      <c r="G22" s="129"/>
      <c r="H22" s="129"/>
      <c r="I22" s="132"/>
    </row>
    <row r="23" spans="2:10" x14ac:dyDescent="0.25">
      <c r="B23" s="130"/>
      <c r="C23" s="131"/>
      <c r="D23" s="129"/>
      <c r="E23" s="129"/>
      <c r="F23" s="132"/>
      <c r="G23" s="129"/>
      <c r="H23" s="129"/>
      <c r="I23" s="132"/>
    </row>
    <row r="24" spans="2:10" x14ac:dyDescent="0.25">
      <c r="B24" s="130"/>
      <c r="C24" s="131"/>
      <c r="D24" s="129"/>
      <c r="E24" s="129"/>
      <c r="F24" s="132"/>
      <c r="G24" s="129"/>
      <c r="H24" s="129"/>
      <c r="I24" s="132"/>
    </row>
    <row r="25" spans="2:10" x14ac:dyDescent="0.25">
      <c r="B25" s="133"/>
      <c r="C25" s="134"/>
      <c r="D25" s="135"/>
      <c r="E25" s="135"/>
      <c r="F25" s="135"/>
      <c r="G25" s="135"/>
      <c r="H25" s="135"/>
      <c r="I25" s="135"/>
    </row>
    <row r="26" spans="2:10" x14ac:dyDescent="0.25">
      <c r="B26" s="136"/>
      <c r="C26" s="137" t="s">
        <v>121</v>
      </c>
      <c r="D26" s="138">
        <f t="shared" ref="D26:I26" si="0">SUM(D16:D24)</f>
        <v>9988547</v>
      </c>
      <c r="E26" s="138">
        <f t="shared" si="0"/>
        <v>0</v>
      </c>
      <c r="F26" s="138">
        <f t="shared" si="0"/>
        <v>9988547</v>
      </c>
      <c r="G26" s="138">
        <f t="shared" si="0"/>
        <v>5747588.75</v>
      </c>
      <c r="H26" s="138">
        <f t="shared" si="0"/>
        <v>5747588.75</v>
      </c>
      <c r="I26" s="138">
        <f t="shared" si="0"/>
        <v>4240958.25</v>
      </c>
    </row>
    <row r="27" spans="2:10" x14ac:dyDescent="0.25"/>
    <row r="28" spans="2:10" x14ac:dyDescent="0.25"/>
    <row r="29" spans="2:10" x14ac:dyDescent="0.25"/>
    <row r="30" spans="2:10" x14ac:dyDescent="0.25"/>
    <row r="31" spans="2:10" x14ac:dyDescent="0.25"/>
    <row r="32" spans="2:10" x14ac:dyDescent="0.25">
      <c r="C32" s="42"/>
      <c r="D32" s="42"/>
      <c r="E32" s="42"/>
      <c r="F32" s="43"/>
      <c r="G32" s="43" t="s">
        <v>31</v>
      </c>
      <c r="H32" s="43"/>
      <c r="I32" s="43"/>
      <c r="J32" s="43"/>
    </row>
    <row r="33" spans="3:10" x14ac:dyDescent="0.25">
      <c r="C33" s="43" t="s">
        <v>32</v>
      </c>
      <c r="D33" s="43"/>
      <c r="E33" s="43"/>
      <c r="F33" s="43"/>
      <c r="G33" s="43" t="s">
        <v>33</v>
      </c>
      <c r="H33" s="43"/>
      <c r="I33" s="43"/>
      <c r="J33" s="43"/>
    </row>
    <row r="34" spans="3:10" x14ac:dyDescent="0.25">
      <c r="C34" s="43" t="s">
        <v>34</v>
      </c>
      <c r="D34" s="43"/>
      <c r="E34" s="43"/>
      <c r="F34" s="43"/>
      <c r="G34" s="43" t="s">
        <v>35</v>
      </c>
      <c r="H34" s="43"/>
      <c r="I34" s="43"/>
      <c r="J34" s="43"/>
    </row>
    <row r="35" spans="3:10" hidden="1" x14ac:dyDescent="0.25">
      <c r="C35" s="43"/>
      <c r="D35" s="43"/>
      <c r="E35" s="43"/>
      <c r="F35" s="43"/>
      <c r="G35" s="43"/>
      <c r="H35" s="43"/>
      <c r="I35" s="43"/>
      <c r="J35" s="43"/>
    </row>
  </sheetData>
  <sheetProtection selectLockedCells="1" selectUnlockedCells="1"/>
  <mergeCells count="9">
    <mergeCell ref="B16:C16"/>
    <mergeCell ref="B6:I6"/>
    <mergeCell ref="B7:I7"/>
    <mergeCell ref="B8:I8"/>
    <mergeCell ref="B9:I9"/>
    <mergeCell ref="B10:I10"/>
    <mergeCell ref="B12:C14"/>
    <mergeCell ref="D12:H12"/>
    <mergeCell ref="I12:I13"/>
  </mergeCells>
  <printOptions horizontalCentered="1"/>
  <pageMargins left="0.86614173228346458" right="0.86614173228346458" top="1.1811023622047245" bottom="0.74803149606299213" header="0.51181102362204722" footer="0.51181102362204722"/>
  <pageSetup scale="68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B1:I57"/>
  <sheetViews>
    <sheetView showGridLines="0" zoomScale="90" zoomScaleNormal="90" workbookViewId="0">
      <selection activeCell="B24" sqref="B24:E24"/>
    </sheetView>
  </sheetViews>
  <sheetFormatPr baseColWidth="10" defaultColWidth="0" defaultRowHeight="13.8" zeroHeight="1" x14ac:dyDescent="0.25"/>
  <cols>
    <col min="1" max="1" width="2.6640625" style="139" customWidth="1"/>
    <col min="2" max="2" width="18" style="139" customWidth="1"/>
    <col min="3" max="3" width="61.44140625" style="139" customWidth="1"/>
    <col min="4" max="9" width="18.109375" style="139" customWidth="1"/>
    <col min="10" max="10" width="2.6640625" style="139" customWidth="1"/>
    <col min="11" max="16384" width="0" style="139" hidden="1"/>
  </cols>
  <sheetData>
    <row r="1" spans="2:9" x14ac:dyDescent="0.25"/>
    <row r="2" spans="2:9" x14ac:dyDescent="0.25">
      <c r="B2" s="97" t="s">
        <v>0</v>
      </c>
      <c r="C2" s="98"/>
      <c r="D2" s="98"/>
      <c r="E2" s="98"/>
      <c r="F2" s="98"/>
      <c r="G2" s="98"/>
      <c r="H2" s="98"/>
      <c r="I2" s="99"/>
    </row>
    <row r="3" spans="2:9" x14ac:dyDescent="0.25">
      <c r="B3" s="100" t="s">
        <v>1</v>
      </c>
      <c r="C3" s="101"/>
      <c r="D3" s="101"/>
      <c r="E3" s="101"/>
      <c r="F3" s="101"/>
      <c r="G3" s="101"/>
      <c r="H3" s="101"/>
      <c r="I3" s="102"/>
    </row>
    <row r="4" spans="2:9" x14ac:dyDescent="0.25">
      <c r="B4" s="100" t="s">
        <v>41</v>
      </c>
      <c r="C4" s="101"/>
      <c r="D4" s="101"/>
      <c r="E4" s="101"/>
      <c r="F4" s="101"/>
      <c r="G4" s="101"/>
      <c r="H4" s="101"/>
      <c r="I4" s="102"/>
    </row>
    <row r="5" spans="2:9" x14ac:dyDescent="0.25">
      <c r="B5" s="100" t="s">
        <v>130</v>
      </c>
      <c r="C5" s="101"/>
      <c r="D5" s="101"/>
      <c r="E5" s="101"/>
      <c r="F5" s="101"/>
      <c r="G5" s="101"/>
      <c r="H5" s="101"/>
      <c r="I5" s="102"/>
    </row>
    <row r="6" spans="2:9" x14ac:dyDescent="0.25">
      <c r="B6" s="103" t="s">
        <v>131</v>
      </c>
      <c r="C6" s="104"/>
      <c r="D6" s="104"/>
      <c r="E6" s="104"/>
      <c r="F6" s="104"/>
      <c r="G6" s="104"/>
      <c r="H6" s="104"/>
      <c r="I6" s="105"/>
    </row>
    <row r="7" spans="2:9" x14ac:dyDescent="0.25">
      <c r="B7" s="6"/>
      <c r="C7" s="6"/>
      <c r="D7" s="6"/>
      <c r="E7" s="6"/>
      <c r="F7" s="6"/>
      <c r="G7" s="6"/>
      <c r="H7" s="6"/>
      <c r="I7" s="6"/>
    </row>
    <row r="8" spans="2:9" x14ac:dyDescent="0.25">
      <c r="B8" s="107" t="s">
        <v>43</v>
      </c>
      <c r="C8" s="107"/>
      <c r="D8" s="107" t="s">
        <v>44</v>
      </c>
      <c r="E8" s="107"/>
      <c r="F8" s="107"/>
      <c r="G8" s="107"/>
      <c r="H8" s="107"/>
      <c r="I8" s="107" t="s">
        <v>45</v>
      </c>
    </row>
    <row r="9" spans="2:9" ht="27.75" customHeight="1" x14ac:dyDescent="0.25">
      <c r="B9" s="107"/>
      <c r="C9" s="107"/>
      <c r="D9" s="140" t="s">
        <v>46</v>
      </c>
      <c r="E9" s="141" t="s">
        <v>47</v>
      </c>
      <c r="F9" s="140" t="s">
        <v>9</v>
      </c>
      <c r="G9" s="140" t="s">
        <v>10</v>
      </c>
      <c r="H9" s="140" t="s">
        <v>48</v>
      </c>
      <c r="I9" s="107"/>
    </row>
    <row r="10" spans="2:9" x14ac:dyDescent="0.25">
      <c r="B10" s="107"/>
      <c r="C10" s="107"/>
      <c r="D10" s="140">
        <v>1</v>
      </c>
      <c r="E10" s="140">
        <v>2</v>
      </c>
      <c r="F10" s="140" t="s">
        <v>49</v>
      </c>
      <c r="G10" s="140">
        <v>4</v>
      </c>
      <c r="H10" s="140">
        <v>5</v>
      </c>
      <c r="I10" s="142" t="s">
        <v>50</v>
      </c>
    </row>
    <row r="11" spans="2:9" x14ac:dyDescent="0.25">
      <c r="B11" s="143"/>
      <c r="C11" s="144"/>
      <c r="D11" s="145"/>
      <c r="E11" s="145"/>
      <c r="F11" s="145"/>
      <c r="G11" s="145"/>
      <c r="H11" s="145"/>
      <c r="I11" s="145"/>
    </row>
    <row r="12" spans="2:9" ht="14.25" customHeight="1" x14ac:dyDescent="0.25">
      <c r="B12" s="146" t="s">
        <v>132</v>
      </c>
      <c r="C12" s="146"/>
      <c r="D12" s="147">
        <f t="shared" ref="D12:I12" si="0">SUM(D13:D20)</f>
        <v>9988547</v>
      </c>
      <c r="E12" s="147">
        <f t="shared" si="0"/>
        <v>0</v>
      </c>
      <c r="F12" s="147">
        <f t="shared" si="0"/>
        <v>9988547</v>
      </c>
      <c r="G12" s="147">
        <f t="shared" si="0"/>
        <v>5747589</v>
      </c>
      <c r="H12" s="147">
        <f t="shared" si="0"/>
        <v>5747589</v>
      </c>
      <c r="I12" s="147">
        <f t="shared" si="0"/>
        <v>4240958</v>
      </c>
    </row>
    <row r="13" spans="2:9" ht="15" customHeight="1" x14ac:dyDescent="0.25">
      <c r="B13" s="148" t="s">
        <v>133</v>
      </c>
      <c r="C13" s="148"/>
      <c r="D13" s="149">
        <v>9988547</v>
      </c>
      <c r="E13" s="149"/>
      <c r="F13" s="150">
        <v>9988547</v>
      </c>
      <c r="G13" s="149">
        <v>5747589</v>
      </c>
      <c r="H13" s="149">
        <v>5747589</v>
      </c>
      <c r="I13" s="150">
        <f>F13-G13</f>
        <v>4240958</v>
      </c>
    </row>
    <row r="14" spans="2:9" ht="15" customHeight="1" x14ac:dyDescent="0.25">
      <c r="B14" s="148" t="s">
        <v>134</v>
      </c>
      <c r="C14" s="148"/>
      <c r="D14" s="149"/>
      <c r="E14" s="149"/>
      <c r="F14" s="150"/>
      <c r="G14" s="149"/>
      <c r="H14" s="149"/>
      <c r="I14" s="150"/>
    </row>
    <row r="15" spans="2:9" ht="15" customHeight="1" x14ac:dyDescent="0.25">
      <c r="B15" s="148" t="s">
        <v>135</v>
      </c>
      <c r="C15" s="148"/>
      <c r="D15" s="149"/>
      <c r="E15" s="149"/>
      <c r="F15" s="150"/>
      <c r="G15" s="149"/>
      <c r="H15" s="149"/>
      <c r="I15" s="150"/>
    </row>
    <row r="16" spans="2:9" ht="15" customHeight="1" x14ac:dyDescent="0.25">
      <c r="B16" s="148" t="s">
        <v>136</v>
      </c>
      <c r="C16" s="148"/>
      <c r="D16" s="149"/>
      <c r="E16" s="149"/>
      <c r="F16" s="150"/>
      <c r="G16" s="149"/>
      <c r="H16" s="149"/>
      <c r="I16" s="150"/>
    </row>
    <row r="17" spans="2:9" ht="15" customHeight="1" x14ac:dyDescent="0.25">
      <c r="B17" s="148" t="s">
        <v>137</v>
      </c>
      <c r="C17" s="148"/>
      <c r="D17" s="149"/>
      <c r="E17" s="149"/>
      <c r="F17" s="150"/>
      <c r="G17" s="149"/>
      <c r="H17" s="149"/>
      <c r="I17" s="150"/>
    </row>
    <row r="18" spans="2:9" ht="15" customHeight="1" x14ac:dyDescent="0.25">
      <c r="B18" s="148" t="s">
        <v>138</v>
      </c>
      <c r="C18" s="148"/>
      <c r="D18" s="149"/>
      <c r="E18" s="149"/>
      <c r="F18" s="150"/>
      <c r="G18" s="149"/>
      <c r="H18" s="149"/>
      <c r="I18" s="150"/>
    </row>
    <row r="19" spans="2:9" ht="15" customHeight="1" x14ac:dyDescent="0.25">
      <c r="B19" s="148" t="s">
        <v>139</v>
      </c>
      <c r="C19" s="148"/>
      <c r="D19" s="149"/>
      <c r="E19" s="149"/>
      <c r="F19" s="150"/>
      <c r="G19" s="149"/>
      <c r="H19" s="149"/>
      <c r="I19" s="150"/>
    </row>
    <row r="20" spans="2:9" ht="15" customHeight="1" x14ac:dyDescent="0.25">
      <c r="B20" s="148" t="s">
        <v>140</v>
      </c>
      <c r="C20" s="148"/>
      <c r="D20" s="149"/>
      <c r="E20" s="149"/>
      <c r="F20" s="150"/>
      <c r="G20" s="149"/>
      <c r="H20" s="149"/>
      <c r="I20" s="150"/>
    </row>
    <row r="21" spans="2:9" x14ac:dyDescent="0.25">
      <c r="B21" s="151"/>
      <c r="C21" s="152"/>
      <c r="D21" s="153"/>
      <c r="E21" s="153"/>
      <c r="F21" s="153"/>
      <c r="G21" s="153"/>
      <c r="H21" s="153"/>
      <c r="I21" s="153"/>
    </row>
    <row r="22" spans="2:9" ht="14.25" customHeight="1" x14ac:dyDescent="0.25">
      <c r="B22" s="146" t="s">
        <v>141</v>
      </c>
      <c r="C22" s="146"/>
      <c r="D22" s="147">
        <f t="shared" ref="D22:I22" si="1">SUM(D23:D29)</f>
        <v>0</v>
      </c>
      <c r="E22" s="147">
        <f t="shared" si="1"/>
        <v>0</v>
      </c>
      <c r="F22" s="147">
        <f t="shared" si="1"/>
        <v>0</v>
      </c>
      <c r="G22" s="147">
        <f t="shared" si="1"/>
        <v>0</v>
      </c>
      <c r="H22" s="147">
        <f t="shared" si="1"/>
        <v>0</v>
      </c>
      <c r="I22" s="147">
        <f t="shared" si="1"/>
        <v>0</v>
      </c>
    </row>
    <row r="23" spans="2:9" ht="15" customHeight="1" x14ac:dyDescent="0.25">
      <c r="B23" s="148" t="s">
        <v>142</v>
      </c>
      <c r="C23" s="148"/>
      <c r="D23" s="154"/>
      <c r="E23" s="154"/>
      <c r="F23" s="150"/>
      <c r="G23" s="154"/>
      <c r="H23" s="154"/>
      <c r="I23" s="150"/>
    </row>
    <row r="24" spans="2:9" ht="15" customHeight="1" x14ac:dyDescent="0.25">
      <c r="B24" s="148" t="s">
        <v>143</v>
      </c>
      <c r="C24" s="148"/>
      <c r="D24" s="154"/>
      <c r="E24" s="154"/>
      <c r="F24" s="150"/>
      <c r="G24" s="154"/>
      <c r="H24" s="154"/>
      <c r="I24" s="150"/>
    </row>
    <row r="25" spans="2:9" ht="15" customHeight="1" x14ac:dyDescent="0.25">
      <c r="B25" s="148" t="s">
        <v>144</v>
      </c>
      <c r="C25" s="148"/>
      <c r="D25" s="154"/>
      <c r="E25" s="154"/>
      <c r="F25" s="150"/>
      <c r="G25" s="154"/>
      <c r="H25" s="154"/>
      <c r="I25" s="150"/>
    </row>
    <row r="26" spans="2:9" ht="15" customHeight="1" x14ac:dyDescent="0.25">
      <c r="B26" s="148" t="s">
        <v>145</v>
      </c>
      <c r="C26" s="148"/>
      <c r="D26" s="154"/>
      <c r="E26" s="154"/>
      <c r="F26" s="150"/>
      <c r="G26" s="154"/>
      <c r="H26" s="154"/>
      <c r="I26" s="150"/>
    </row>
    <row r="27" spans="2:9" ht="15" customHeight="1" x14ac:dyDescent="0.25">
      <c r="B27" s="148" t="s">
        <v>146</v>
      </c>
      <c r="C27" s="148"/>
      <c r="D27" s="154"/>
      <c r="E27" s="154"/>
      <c r="F27" s="150"/>
      <c r="G27" s="154"/>
      <c r="H27" s="154"/>
      <c r="I27" s="150"/>
    </row>
    <row r="28" spans="2:9" ht="15" customHeight="1" x14ac:dyDescent="0.25">
      <c r="B28" s="148" t="s">
        <v>147</v>
      </c>
      <c r="C28" s="148"/>
      <c r="D28" s="154"/>
      <c r="E28" s="154"/>
      <c r="F28" s="150"/>
      <c r="G28" s="154"/>
      <c r="H28" s="154"/>
      <c r="I28" s="150"/>
    </row>
    <row r="29" spans="2:9" ht="15" customHeight="1" x14ac:dyDescent="0.25">
      <c r="B29" s="148" t="s">
        <v>148</v>
      </c>
      <c r="C29" s="148"/>
      <c r="D29" s="155"/>
      <c r="E29" s="154"/>
      <c r="F29" s="150"/>
      <c r="G29" s="154"/>
      <c r="H29" s="154"/>
      <c r="I29" s="150"/>
    </row>
    <row r="30" spans="2:9" x14ac:dyDescent="0.25">
      <c r="B30" s="151"/>
      <c r="C30" s="152"/>
      <c r="D30" s="155"/>
      <c r="E30" s="155"/>
      <c r="F30" s="153"/>
      <c r="G30" s="155"/>
      <c r="H30" s="155"/>
      <c r="I30" s="155"/>
    </row>
    <row r="31" spans="2:9" ht="14.25" customHeight="1" x14ac:dyDescent="0.25">
      <c r="B31" s="146" t="s">
        <v>149</v>
      </c>
      <c r="C31" s="146"/>
      <c r="D31" s="156">
        <f t="shared" ref="D31:I31" si="2">SUM(D32:D40)</f>
        <v>0</v>
      </c>
      <c r="E31" s="156">
        <f t="shared" si="2"/>
        <v>0</v>
      </c>
      <c r="F31" s="156">
        <f t="shared" si="2"/>
        <v>0</v>
      </c>
      <c r="G31" s="156">
        <f t="shared" si="2"/>
        <v>0</v>
      </c>
      <c r="H31" s="156">
        <f t="shared" si="2"/>
        <v>0</v>
      </c>
      <c r="I31" s="156">
        <f t="shared" si="2"/>
        <v>0</v>
      </c>
    </row>
    <row r="32" spans="2:9" ht="15" customHeight="1" x14ac:dyDescent="0.25">
      <c r="B32" s="148" t="s">
        <v>150</v>
      </c>
      <c r="C32" s="148"/>
      <c r="D32" s="154"/>
      <c r="E32" s="154"/>
      <c r="F32" s="150"/>
      <c r="G32" s="154"/>
      <c r="H32" s="154"/>
      <c r="I32" s="150"/>
    </row>
    <row r="33" spans="2:9" ht="15" customHeight="1" x14ac:dyDescent="0.25">
      <c r="B33" s="148" t="s">
        <v>151</v>
      </c>
      <c r="C33" s="148"/>
      <c r="D33" s="154"/>
      <c r="E33" s="154"/>
      <c r="F33" s="150"/>
      <c r="G33" s="154"/>
      <c r="H33" s="154"/>
      <c r="I33" s="150"/>
    </row>
    <row r="34" spans="2:9" ht="15" customHeight="1" x14ac:dyDescent="0.25">
      <c r="B34" s="148" t="s">
        <v>152</v>
      </c>
      <c r="C34" s="148"/>
      <c r="D34" s="154"/>
      <c r="E34" s="154"/>
      <c r="F34" s="150"/>
      <c r="G34" s="154"/>
      <c r="H34" s="154"/>
      <c r="I34" s="150"/>
    </row>
    <row r="35" spans="2:9" ht="15" customHeight="1" x14ac:dyDescent="0.25">
      <c r="B35" s="148" t="s">
        <v>153</v>
      </c>
      <c r="C35" s="148"/>
      <c r="D35" s="154"/>
      <c r="E35" s="154"/>
      <c r="F35" s="150"/>
      <c r="G35" s="154"/>
      <c r="H35" s="154"/>
      <c r="I35" s="150"/>
    </row>
    <row r="36" spans="2:9" ht="15" customHeight="1" x14ac:dyDescent="0.25">
      <c r="B36" s="148" t="s">
        <v>154</v>
      </c>
      <c r="C36" s="148"/>
      <c r="D36" s="154">
        <v>0</v>
      </c>
      <c r="E36" s="154"/>
      <c r="F36" s="150">
        <f>IF(AND(D36&gt;=0,E36&gt;=0),(D36+E36),"-")</f>
        <v>0</v>
      </c>
      <c r="G36" s="154">
        <v>0</v>
      </c>
      <c r="H36" s="154">
        <v>0</v>
      </c>
      <c r="I36" s="150">
        <f>IF(AND(F36&gt;=0,G36&gt;=0),(F36-G36),"-")</f>
        <v>0</v>
      </c>
    </row>
    <row r="37" spans="2:9" ht="15" customHeight="1" x14ac:dyDescent="0.25">
      <c r="B37" s="148" t="s">
        <v>155</v>
      </c>
      <c r="C37" s="148"/>
      <c r="D37" s="154"/>
      <c r="E37" s="154"/>
      <c r="F37" s="150"/>
      <c r="G37" s="154"/>
      <c r="H37" s="154"/>
      <c r="I37" s="150"/>
    </row>
    <row r="38" spans="2:9" ht="15" customHeight="1" x14ac:dyDescent="0.25">
      <c r="B38" s="148" t="s">
        <v>156</v>
      </c>
      <c r="C38" s="148"/>
      <c r="D38" s="154"/>
      <c r="E38" s="154"/>
      <c r="F38" s="150"/>
      <c r="G38" s="154"/>
      <c r="H38" s="154"/>
      <c r="I38" s="150"/>
    </row>
    <row r="39" spans="2:9" ht="15" customHeight="1" x14ac:dyDescent="0.25">
      <c r="B39" s="148" t="s">
        <v>157</v>
      </c>
      <c r="C39" s="148"/>
      <c r="D39" s="154"/>
      <c r="E39" s="154"/>
      <c r="F39" s="150"/>
      <c r="G39" s="154"/>
      <c r="H39" s="154"/>
      <c r="I39" s="150"/>
    </row>
    <row r="40" spans="2:9" ht="15" customHeight="1" x14ac:dyDescent="0.25">
      <c r="B40" s="148" t="s">
        <v>158</v>
      </c>
      <c r="C40" s="148"/>
      <c r="D40" s="154"/>
      <c r="E40" s="154"/>
      <c r="F40" s="150"/>
      <c r="G40" s="154"/>
      <c r="H40" s="154"/>
      <c r="I40" s="150"/>
    </row>
    <row r="41" spans="2:9" x14ac:dyDescent="0.25">
      <c r="B41" s="151"/>
      <c r="C41" s="152"/>
      <c r="D41" s="155"/>
      <c r="E41" s="155"/>
      <c r="F41" s="155"/>
      <c r="G41" s="155"/>
      <c r="H41" s="155"/>
      <c r="I41" s="155"/>
    </row>
    <row r="42" spans="2:9" ht="14.25" customHeight="1" x14ac:dyDescent="0.25">
      <c r="B42" s="146" t="s">
        <v>159</v>
      </c>
      <c r="C42" s="146"/>
      <c r="D42" s="156">
        <f t="shared" ref="D42:I42" si="3">SUM(D43:D46)</f>
        <v>0</v>
      </c>
      <c r="E42" s="156">
        <f t="shared" si="3"/>
        <v>0</v>
      </c>
      <c r="F42" s="156">
        <f t="shared" si="3"/>
        <v>0</v>
      </c>
      <c r="G42" s="157">
        <f t="shared" si="3"/>
        <v>0</v>
      </c>
      <c r="H42" s="156">
        <f t="shared" si="3"/>
        <v>0</v>
      </c>
      <c r="I42" s="156">
        <f t="shared" si="3"/>
        <v>0</v>
      </c>
    </row>
    <row r="43" spans="2:9" ht="15" customHeight="1" x14ac:dyDescent="0.25">
      <c r="B43" s="148" t="s">
        <v>160</v>
      </c>
      <c r="C43" s="148"/>
      <c r="D43" s="154"/>
      <c r="E43" s="154"/>
      <c r="F43" s="150"/>
      <c r="G43" s="154"/>
      <c r="H43" s="154"/>
      <c r="I43" s="150"/>
    </row>
    <row r="44" spans="2:9" ht="15" customHeight="1" x14ac:dyDescent="0.25">
      <c r="B44" s="148" t="s">
        <v>161</v>
      </c>
      <c r="C44" s="148"/>
      <c r="D44" s="154"/>
      <c r="E44" s="154"/>
      <c r="F44" s="150"/>
      <c r="G44" s="154"/>
      <c r="H44" s="154"/>
      <c r="I44" s="150"/>
    </row>
    <row r="45" spans="2:9" ht="15" customHeight="1" x14ac:dyDescent="0.25">
      <c r="B45" s="148" t="s">
        <v>162</v>
      </c>
      <c r="C45" s="148"/>
      <c r="D45" s="154"/>
      <c r="E45" s="154"/>
      <c r="F45" s="150"/>
      <c r="G45" s="154"/>
      <c r="H45" s="154"/>
      <c r="I45" s="150"/>
    </row>
    <row r="46" spans="2:9" ht="15" customHeight="1" x14ac:dyDescent="0.25">
      <c r="B46" s="148" t="s">
        <v>163</v>
      </c>
      <c r="C46" s="148"/>
      <c r="D46" s="154"/>
      <c r="E46" s="154"/>
      <c r="F46" s="150"/>
      <c r="G46" s="154"/>
      <c r="H46" s="154"/>
      <c r="I46" s="150"/>
    </row>
    <row r="47" spans="2:9" x14ac:dyDescent="0.25">
      <c r="B47" s="158"/>
      <c r="C47" s="159"/>
      <c r="D47" s="160"/>
      <c r="E47" s="160"/>
      <c r="F47" s="160"/>
      <c r="G47" s="160"/>
      <c r="H47" s="160"/>
      <c r="I47" s="160"/>
    </row>
    <row r="48" spans="2:9" x14ac:dyDescent="0.25">
      <c r="B48" s="161"/>
      <c r="C48" s="162" t="s">
        <v>121</v>
      </c>
      <c r="D48" s="163">
        <f t="shared" ref="D48:I48" si="4">SUM(D12,D22,D31,D42)</f>
        <v>9988547</v>
      </c>
      <c r="E48" s="163">
        <f t="shared" si="4"/>
        <v>0</v>
      </c>
      <c r="F48" s="163">
        <f t="shared" si="4"/>
        <v>9988547</v>
      </c>
      <c r="G48" s="163">
        <f t="shared" si="4"/>
        <v>5747589</v>
      </c>
      <c r="H48" s="163">
        <f t="shared" si="4"/>
        <v>5747589</v>
      </c>
      <c r="I48" s="163">
        <f t="shared" si="4"/>
        <v>4240958</v>
      </c>
    </row>
    <row r="49" spans="2:9" x14ac:dyDescent="0.25">
      <c r="B49" s="164"/>
      <c r="C49" s="165"/>
      <c r="D49" s="166"/>
      <c r="E49" s="166"/>
      <c r="F49" s="166"/>
      <c r="G49" s="166"/>
      <c r="H49" s="166"/>
      <c r="I49" s="166"/>
    </row>
    <row r="50" spans="2:9" x14ac:dyDescent="0.25">
      <c r="B50" s="164"/>
      <c r="C50" s="165"/>
      <c r="D50" s="166"/>
      <c r="E50" s="166"/>
      <c r="F50" s="166"/>
      <c r="G50" s="166"/>
      <c r="H50" s="166"/>
      <c r="I50" s="166"/>
    </row>
    <row r="51" spans="2:9" x14ac:dyDescent="0.25">
      <c r="B51" s="164"/>
      <c r="C51" s="165"/>
      <c r="D51" s="166"/>
      <c r="E51" s="166"/>
      <c r="F51" s="166"/>
      <c r="G51" s="166"/>
      <c r="H51" s="166"/>
      <c r="I51" s="166"/>
    </row>
    <row r="52" spans="2:9" x14ac:dyDescent="0.25">
      <c r="B52" s="164"/>
      <c r="C52" s="165"/>
      <c r="D52" s="166"/>
      <c r="E52" s="166"/>
      <c r="F52" s="166"/>
      <c r="G52" s="166"/>
      <c r="H52" s="166"/>
      <c r="I52" s="166"/>
    </row>
    <row r="53" spans="2:9" x14ac:dyDescent="0.25">
      <c r="B53" s="164"/>
      <c r="C53" s="165"/>
      <c r="D53" s="166"/>
      <c r="E53" s="166"/>
      <c r="F53" s="166"/>
      <c r="G53" s="166"/>
      <c r="H53" s="166"/>
      <c r="I53" s="166"/>
    </row>
    <row r="54" spans="2:9" x14ac:dyDescent="0.25">
      <c r="B54" s="42"/>
      <c r="C54" s="42"/>
      <c r="D54" s="96"/>
      <c r="E54" s="43"/>
      <c r="F54" s="43" t="s">
        <v>31</v>
      </c>
      <c r="G54" s="43"/>
      <c r="H54" s="43"/>
      <c r="I54" s="166"/>
    </row>
    <row r="55" spans="2:9" x14ac:dyDescent="0.25">
      <c r="B55" s="43" t="s">
        <v>32</v>
      </c>
      <c r="C55" s="43"/>
      <c r="D55" s="96"/>
      <c r="E55" s="43"/>
      <c r="F55" s="43" t="s">
        <v>33</v>
      </c>
      <c r="G55" s="43"/>
      <c r="H55" s="43"/>
      <c r="I55" s="166"/>
    </row>
    <row r="56" spans="2:9" x14ac:dyDescent="0.25">
      <c r="B56" s="43" t="s">
        <v>34</v>
      </c>
      <c r="C56" s="43"/>
      <c r="D56" s="43"/>
      <c r="E56" s="43"/>
      <c r="F56" s="43" t="s">
        <v>35</v>
      </c>
      <c r="G56" s="43"/>
      <c r="H56" s="43"/>
      <c r="I56" s="166"/>
    </row>
    <row r="57" spans="2:9" x14ac:dyDescent="0.25"/>
  </sheetData>
  <sheetProtection selectLockedCells="1" selectUnlockedCells="1"/>
  <mergeCells count="40">
    <mergeCell ref="B45:C45"/>
    <mergeCell ref="B46:C46"/>
    <mergeCell ref="B38:C38"/>
    <mergeCell ref="B39:C39"/>
    <mergeCell ref="B40:C40"/>
    <mergeCell ref="B42:C42"/>
    <mergeCell ref="B43:C43"/>
    <mergeCell ref="B44:C44"/>
    <mergeCell ref="B32:C32"/>
    <mergeCell ref="B33:C33"/>
    <mergeCell ref="B34:C34"/>
    <mergeCell ref="B35:C35"/>
    <mergeCell ref="B36:C36"/>
    <mergeCell ref="B37:C37"/>
    <mergeCell ref="B25:C25"/>
    <mergeCell ref="B26:C26"/>
    <mergeCell ref="B27:C27"/>
    <mergeCell ref="B28:C28"/>
    <mergeCell ref="B29:C29"/>
    <mergeCell ref="B31:C31"/>
    <mergeCell ref="B18:C18"/>
    <mergeCell ref="B19:C19"/>
    <mergeCell ref="B20:C20"/>
    <mergeCell ref="B22:C22"/>
    <mergeCell ref="B23:C23"/>
    <mergeCell ref="B24:C24"/>
    <mergeCell ref="B12:C12"/>
    <mergeCell ref="B13:C13"/>
    <mergeCell ref="B14:C14"/>
    <mergeCell ref="B15:C15"/>
    <mergeCell ref="B16:C16"/>
    <mergeCell ref="B17:C17"/>
    <mergeCell ref="B2:I2"/>
    <mergeCell ref="B3:I3"/>
    <mergeCell ref="B4:I4"/>
    <mergeCell ref="B5:I5"/>
    <mergeCell ref="B6:I6"/>
    <mergeCell ref="B8:C10"/>
    <mergeCell ref="D8:H8"/>
    <mergeCell ref="I8:I9"/>
  </mergeCells>
  <printOptions horizontalCentered="1"/>
  <pageMargins left="0.86614173228346458" right="0.86614173228346458" top="0.74803149606299213" bottom="0.74803149606299213" header="0.51181102362204722" footer="0.51181102362204722"/>
  <pageSetup scale="63" firstPageNumber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B1:I40"/>
  <sheetViews>
    <sheetView showGridLines="0" workbookViewId="0">
      <selection activeCell="B24" sqref="B24:E24"/>
    </sheetView>
  </sheetViews>
  <sheetFormatPr baseColWidth="10" defaultColWidth="0" defaultRowHeight="13.8" zeroHeight="1" x14ac:dyDescent="0.25"/>
  <cols>
    <col min="1" max="1" width="2.6640625" style="139" customWidth="1"/>
    <col min="2" max="2" width="13.88671875" style="139" customWidth="1"/>
    <col min="3" max="3" width="58.109375" style="139" customWidth="1"/>
    <col min="4" max="4" width="1.109375" style="139" customWidth="1"/>
    <col min="5" max="5" width="16.44140625" style="139" customWidth="1"/>
    <col min="6" max="6" width="13.5546875" style="139" customWidth="1"/>
    <col min="7" max="7" width="9.5546875" style="139" customWidth="1"/>
    <col min="8" max="8" width="15.88671875" style="139" customWidth="1"/>
    <col min="9" max="9" width="3.44140625" style="139" customWidth="1"/>
    <col min="10" max="10" width="13.6640625" style="139" customWidth="1"/>
    <col min="11" max="16384" width="0" style="139" hidden="1"/>
  </cols>
  <sheetData>
    <row r="1" spans="2:9" x14ac:dyDescent="0.25"/>
    <row r="2" spans="2:9" x14ac:dyDescent="0.25">
      <c r="B2" s="97" t="s">
        <v>0</v>
      </c>
      <c r="C2" s="98"/>
      <c r="D2" s="98"/>
      <c r="E2" s="98"/>
      <c r="F2" s="98"/>
      <c r="G2" s="98"/>
      <c r="H2" s="98"/>
      <c r="I2" s="99"/>
    </row>
    <row r="3" spans="2:9" x14ac:dyDescent="0.25">
      <c r="B3" s="100" t="s">
        <v>1</v>
      </c>
      <c r="C3" s="101"/>
      <c r="D3" s="101"/>
      <c r="E3" s="101"/>
      <c r="F3" s="101"/>
      <c r="G3" s="101"/>
      <c r="H3" s="101"/>
      <c r="I3" s="102"/>
    </row>
    <row r="4" spans="2:9" x14ac:dyDescent="0.25">
      <c r="B4" s="100" t="s">
        <v>164</v>
      </c>
      <c r="C4" s="101"/>
      <c r="D4" s="101"/>
      <c r="E4" s="101"/>
      <c r="F4" s="101"/>
      <c r="G4" s="101"/>
      <c r="H4" s="101"/>
      <c r="I4" s="102"/>
    </row>
    <row r="5" spans="2:9" x14ac:dyDescent="0.25">
      <c r="B5" s="103" t="s">
        <v>165</v>
      </c>
      <c r="C5" s="104"/>
      <c r="D5" s="104"/>
      <c r="E5" s="104"/>
      <c r="F5" s="104"/>
      <c r="G5" s="104"/>
      <c r="H5" s="104"/>
      <c r="I5" s="105"/>
    </row>
    <row r="6" spans="2:9" x14ac:dyDescent="0.25">
      <c r="B6" s="167"/>
      <c r="C6" s="167"/>
      <c r="D6" s="167"/>
      <c r="E6" s="167"/>
      <c r="F6" s="167"/>
      <c r="G6" s="167"/>
      <c r="H6" s="167"/>
      <c r="I6" s="167"/>
    </row>
    <row r="7" spans="2:9" x14ac:dyDescent="0.25">
      <c r="B7" s="107" t="s">
        <v>166</v>
      </c>
      <c r="C7" s="107"/>
      <c r="D7" s="108" t="s">
        <v>167</v>
      </c>
      <c r="E7" s="108"/>
      <c r="F7" s="108" t="s">
        <v>168</v>
      </c>
      <c r="G7" s="108"/>
      <c r="H7" s="107" t="s">
        <v>169</v>
      </c>
      <c r="I7" s="107"/>
    </row>
    <row r="8" spans="2:9" x14ac:dyDescent="0.25">
      <c r="B8" s="107"/>
      <c r="C8" s="107"/>
      <c r="D8" s="108" t="s">
        <v>170</v>
      </c>
      <c r="E8" s="108"/>
      <c r="F8" s="108" t="s">
        <v>171</v>
      </c>
      <c r="G8" s="108"/>
      <c r="H8" s="107" t="s">
        <v>172</v>
      </c>
      <c r="I8" s="107"/>
    </row>
    <row r="9" spans="2:9" x14ac:dyDescent="0.25">
      <c r="B9" s="107" t="s">
        <v>173</v>
      </c>
      <c r="C9" s="107"/>
      <c r="D9" s="107"/>
      <c r="E9" s="107"/>
      <c r="F9" s="107"/>
      <c r="G9" s="107"/>
      <c r="H9" s="107"/>
      <c r="I9" s="107"/>
    </row>
    <row r="10" spans="2:9" ht="14.25" customHeight="1" x14ac:dyDescent="0.25">
      <c r="B10" s="168" t="s">
        <v>174</v>
      </c>
      <c r="C10" s="168"/>
      <c r="D10" s="169"/>
      <c r="E10" s="169"/>
      <c r="F10" s="169"/>
      <c r="G10" s="169"/>
      <c r="H10" s="170">
        <f>IF(AND(D10&gt;=0,F10&gt;=0),(D10-F10),"-")</f>
        <v>0</v>
      </c>
      <c r="I10" s="170">
        <f>IF(AND(H10&gt;=0,G10&gt;=0),SUM(G10:H10),"-")</f>
        <v>0</v>
      </c>
    </row>
    <row r="11" spans="2:9" ht="14.25" customHeight="1" x14ac:dyDescent="0.25">
      <c r="B11" s="168"/>
      <c r="C11" s="168"/>
      <c r="D11" s="169"/>
      <c r="E11" s="169"/>
      <c r="F11" s="169"/>
      <c r="G11" s="169"/>
      <c r="H11" s="170">
        <f t="shared" ref="H11:H18" si="0">IF(AND(D11&gt;=0,F11&gt;=0),(D11-F11),"-")</f>
        <v>0</v>
      </c>
      <c r="I11" s="170">
        <f t="shared" ref="I11:I18" si="1">IF(AND(H11&gt;=0,G11&gt;=0),SUM(G11:H11),"-")</f>
        <v>0</v>
      </c>
    </row>
    <row r="12" spans="2:9" ht="14.25" customHeight="1" x14ac:dyDescent="0.25">
      <c r="B12" s="168"/>
      <c r="C12" s="168"/>
      <c r="D12" s="169"/>
      <c r="E12" s="169"/>
      <c r="F12" s="169"/>
      <c r="G12" s="169"/>
      <c r="H12" s="170">
        <f t="shared" si="0"/>
        <v>0</v>
      </c>
      <c r="I12" s="170">
        <f t="shared" si="1"/>
        <v>0</v>
      </c>
    </row>
    <row r="13" spans="2:9" ht="14.25" customHeight="1" x14ac:dyDescent="0.25">
      <c r="B13" s="171" t="s">
        <v>175</v>
      </c>
      <c r="C13" s="171"/>
      <c r="D13" s="171"/>
      <c r="E13" s="171"/>
      <c r="F13" s="171"/>
      <c r="G13" s="171"/>
      <c r="H13" s="170">
        <f t="shared" si="0"/>
        <v>0</v>
      </c>
      <c r="I13" s="170">
        <f t="shared" si="1"/>
        <v>0</v>
      </c>
    </row>
    <row r="14" spans="2:9" ht="14.25" customHeight="1" x14ac:dyDescent="0.25">
      <c r="B14" s="168"/>
      <c r="C14" s="168"/>
      <c r="D14" s="169"/>
      <c r="E14" s="169"/>
      <c r="F14" s="169"/>
      <c r="G14" s="169"/>
      <c r="H14" s="170">
        <f t="shared" si="0"/>
        <v>0</v>
      </c>
      <c r="I14" s="170">
        <f t="shared" si="1"/>
        <v>0</v>
      </c>
    </row>
    <row r="15" spans="2:9" ht="14.25" customHeight="1" x14ac:dyDescent="0.25">
      <c r="B15" s="168"/>
      <c r="C15" s="168"/>
      <c r="D15" s="169"/>
      <c r="E15" s="169"/>
      <c r="F15" s="169"/>
      <c r="G15" s="169"/>
      <c r="H15" s="170">
        <f t="shared" si="0"/>
        <v>0</v>
      </c>
      <c r="I15" s="170">
        <f t="shared" si="1"/>
        <v>0</v>
      </c>
    </row>
    <row r="16" spans="2:9" ht="14.25" customHeight="1" x14ac:dyDescent="0.25">
      <c r="B16" s="168"/>
      <c r="C16" s="168"/>
      <c r="D16" s="169"/>
      <c r="E16" s="169"/>
      <c r="F16" s="169"/>
      <c r="G16" s="169"/>
      <c r="H16" s="170">
        <f t="shared" si="0"/>
        <v>0</v>
      </c>
      <c r="I16" s="170">
        <f t="shared" si="1"/>
        <v>0</v>
      </c>
    </row>
    <row r="17" spans="2:9" ht="14.25" customHeight="1" x14ac:dyDescent="0.25">
      <c r="B17" s="168"/>
      <c r="C17" s="168"/>
      <c r="D17" s="169"/>
      <c r="E17" s="169"/>
      <c r="F17" s="169"/>
      <c r="G17" s="169"/>
      <c r="H17" s="170">
        <f t="shared" si="0"/>
        <v>0</v>
      </c>
      <c r="I17" s="170">
        <f t="shared" si="1"/>
        <v>0</v>
      </c>
    </row>
    <row r="18" spans="2:9" ht="14.25" customHeight="1" x14ac:dyDescent="0.25">
      <c r="B18" s="168"/>
      <c r="C18" s="168"/>
      <c r="D18" s="169"/>
      <c r="E18" s="169"/>
      <c r="F18" s="169"/>
      <c r="G18" s="169"/>
      <c r="H18" s="170">
        <f t="shared" si="0"/>
        <v>0</v>
      </c>
      <c r="I18" s="170">
        <f t="shared" si="1"/>
        <v>0</v>
      </c>
    </row>
    <row r="19" spans="2:9" x14ac:dyDescent="0.25">
      <c r="B19" s="172" t="s">
        <v>176</v>
      </c>
      <c r="C19" s="172"/>
      <c r="D19" s="173">
        <f>SUM(D10:E18)</f>
        <v>0</v>
      </c>
      <c r="E19" s="173"/>
      <c r="F19" s="173">
        <f>SUM(F10:G18)</f>
        <v>0</v>
      </c>
      <c r="G19" s="173"/>
      <c r="H19" s="173">
        <f>SUM(H10:I18)</f>
        <v>0</v>
      </c>
      <c r="I19" s="173"/>
    </row>
    <row r="20" spans="2:9" x14ac:dyDescent="0.25">
      <c r="B20" s="174"/>
      <c r="C20" s="174"/>
      <c r="D20" s="174"/>
      <c r="E20" s="174"/>
      <c r="F20" s="174"/>
      <c r="G20" s="174"/>
      <c r="H20" s="174"/>
      <c r="I20" s="174"/>
    </row>
    <row r="21" spans="2:9" x14ac:dyDescent="0.25">
      <c r="B21" s="107" t="s">
        <v>177</v>
      </c>
      <c r="C21" s="107"/>
      <c r="D21" s="107"/>
      <c r="E21" s="107"/>
      <c r="F21" s="107"/>
      <c r="G21" s="107"/>
      <c r="H21" s="107"/>
      <c r="I21" s="107"/>
    </row>
    <row r="22" spans="2:9" x14ac:dyDescent="0.25">
      <c r="B22" s="168"/>
      <c r="C22" s="168"/>
      <c r="D22" s="169"/>
      <c r="E22" s="169"/>
      <c r="F22" s="169"/>
      <c r="G22" s="169"/>
      <c r="H22" s="170">
        <f t="shared" ref="H22:H30" si="2">IF(AND(D22&gt;=0,F22&gt;=0),(D22-F22),"-")</f>
        <v>0</v>
      </c>
      <c r="I22" s="170">
        <f t="shared" ref="I22:I30" si="3">IF(AND(H22&gt;=0,G22&gt;=0),SUM(G22:H22),"-")</f>
        <v>0</v>
      </c>
    </row>
    <row r="23" spans="2:9" x14ac:dyDescent="0.25">
      <c r="B23" s="168"/>
      <c r="C23" s="168"/>
      <c r="D23" s="169"/>
      <c r="E23" s="169"/>
      <c r="F23" s="169"/>
      <c r="G23" s="169"/>
      <c r="H23" s="170">
        <f>IF(AND(D23&gt;=0,F23&gt;=0),(D23-F23),"-")</f>
        <v>0</v>
      </c>
      <c r="I23" s="170">
        <f t="shared" si="3"/>
        <v>0</v>
      </c>
    </row>
    <row r="24" spans="2:9" x14ac:dyDescent="0.25">
      <c r="B24" s="168"/>
      <c r="C24" s="168"/>
      <c r="D24" s="169"/>
      <c r="E24" s="169"/>
      <c r="F24" s="169"/>
      <c r="G24" s="169"/>
      <c r="H24" s="170">
        <f t="shared" si="2"/>
        <v>0</v>
      </c>
      <c r="I24" s="170">
        <f t="shared" si="3"/>
        <v>0</v>
      </c>
    </row>
    <row r="25" spans="2:9" x14ac:dyDescent="0.25">
      <c r="B25" s="175" t="s">
        <v>175</v>
      </c>
      <c r="C25" s="175"/>
      <c r="D25" s="176"/>
      <c r="E25" s="176"/>
      <c r="F25" s="176"/>
      <c r="G25" s="176"/>
      <c r="H25" s="170">
        <f t="shared" si="2"/>
        <v>0</v>
      </c>
      <c r="I25" s="170">
        <f t="shared" si="3"/>
        <v>0</v>
      </c>
    </row>
    <row r="26" spans="2:9" x14ac:dyDescent="0.25">
      <c r="B26" s="168"/>
      <c r="C26" s="168"/>
      <c r="D26" s="169"/>
      <c r="E26" s="169"/>
      <c r="F26" s="169"/>
      <c r="G26" s="169"/>
      <c r="H26" s="170">
        <f t="shared" si="2"/>
        <v>0</v>
      </c>
      <c r="I26" s="170">
        <f t="shared" si="3"/>
        <v>0</v>
      </c>
    </row>
    <row r="27" spans="2:9" x14ac:dyDescent="0.25">
      <c r="B27" s="168"/>
      <c r="C27" s="168"/>
      <c r="D27" s="169"/>
      <c r="E27" s="169"/>
      <c r="F27" s="169"/>
      <c r="G27" s="169"/>
      <c r="H27" s="170">
        <f t="shared" si="2"/>
        <v>0</v>
      </c>
      <c r="I27" s="170">
        <f t="shared" si="3"/>
        <v>0</v>
      </c>
    </row>
    <row r="28" spans="2:9" x14ac:dyDescent="0.25">
      <c r="B28" s="168"/>
      <c r="C28" s="168"/>
      <c r="D28" s="169"/>
      <c r="E28" s="169"/>
      <c r="F28" s="169"/>
      <c r="G28" s="169"/>
      <c r="H28" s="170">
        <f t="shared" si="2"/>
        <v>0</v>
      </c>
      <c r="I28" s="170">
        <f t="shared" si="3"/>
        <v>0</v>
      </c>
    </row>
    <row r="29" spans="2:9" x14ac:dyDescent="0.25">
      <c r="B29" s="168"/>
      <c r="C29" s="168"/>
      <c r="D29" s="169"/>
      <c r="E29" s="169"/>
      <c r="F29" s="169"/>
      <c r="G29" s="169"/>
      <c r="H29" s="170">
        <f t="shared" si="2"/>
        <v>0</v>
      </c>
      <c r="I29" s="170">
        <f t="shared" si="3"/>
        <v>0</v>
      </c>
    </row>
    <row r="30" spans="2:9" x14ac:dyDescent="0.25">
      <c r="B30" s="168"/>
      <c r="C30" s="168"/>
      <c r="D30" s="169"/>
      <c r="E30" s="169"/>
      <c r="F30" s="169"/>
      <c r="G30" s="169"/>
      <c r="H30" s="170">
        <f t="shared" si="2"/>
        <v>0</v>
      </c>
      <c r="I30" s="170">
        <f t="shared" si="3"/>
        <v>0</v>
      </c>
    </row>
    <row r="31" spans="2:9" x14ac:dyDescent="0.25">
      <c r="B31" s="172" t="s">
        <v>178</v>
      </c>
      <c r="C31" s="172"/>
      <c r="D31" s="173">
        <f>SUM(D22:E30)</f>
        <v>0</v>
      </c>
      <c r="E31" s="173"/>
      <c r="F31" s="173">
        <f>SUM(F22:G30)</f>
        <v>0</v>
      </c>
      <c r="G31" s="173"/>
      <c r="H31" s="177">
        <f>SUM(H22:I30)</f>
        <v>0</v>
      </c>
      <c r="I31" s="177"/>
    </row>
    <row r="32" spans="2:9" x14ac:dyDescent="0.25">
      <c r="B32" s="174"/>
      <c r="C32" s="174"/>
      <c r="D32" s="178"/>
      <c r="E32" s="178"/>
      <c r="F32" s="178"/>
      <c r="G32" s="178"/>
      <c r="H32" s="178"/>
      <c r="I32" s="178"/>
    </row>
    <row r="33" spans="2:9" x14ac:dyDescent="0.25">
      <c r="B33" s="179" t="s">
        <v>179</v>
      </c>
      <c r="C33" s="179"/>
      <c r="D33" s="173">
        <f>SUM(D19,D31)</f>
        <v>0</v>
      </c>
      <c r="E33" s="173"/>
      <c r="F33" s="173">
        <f>SUM(F19,F31)</f>
        <v>0</v>
      </c>
      <c r="G33" s="173"/>
      <c r="H33" s="173">
        <f>SUM(H19,H31)</f>
        <v>0</v>
      </c>
      <c r="I33" s="173"/>
    </row>
    <row r="34" spans="2:9" x14ac:dyDescent="0.25">
      <c r="B34" s="180"/>
      <c r="C34" s="180"/>
      <c r="D34" s="181"/>
      <c r="E34" s="181"/>
      <c r="F34" s="181"/>
      <c r="G34" s="181"/>
      <c r="H34" s="181"/>
      <c r="I34" s="181"/>
    </row>
    <row r="35" spans="2:9" x14ac:dyDescent="0.25">
      <c r="B35" s="180"/>
      <c r="C35" s="180"/>
      <c r="D35" s="181"/>
      <c r="E35" s="181"/>
      <c r="F35" s="181"/>
      <c r="G35" s="181"/>
      <c r="H35" s="181"/>
      <c r="I35" s="181"/>
    </row>
    <row r="36" spans="2:9" x14ac:dyDescent="0.25">
      <c r="B36" s="180"/>
      <c r="C36" s="180"/>
      <c r="D36" s="181"/>
      <c r="E36" s="181"/>
      <c r="F36" s="181"/>
      <c r="G36" s="181"/>
      <c r="H36" s="181"/>
      <c r="I36" s="181"/>
    </row>
    <row r="37" spans="2:9" x14ac:dyDescent="0.25">
      <c r="B37" s="180"/>
      <c r="C37" s="180"/>
      <c r="D37" s="181"/>
      <c r="E37" s="181"/>
      <c r="F37" s="181"/>
      <c r="G37" s="181"/>
      <c r="H37" s="181"/>
      <c r="I37" s="181"/>
    </row>
    <row r="38" spans="2:9" x14ac:dyDescent="0.25">
      <c r="B38" s="42"/>
      <c r="C38" s="42"/>
      <c r="D38" s="96"/>
      <c r="E38" s="43"/>
      <c r="F38" s="43" t="s">
        <v>31</v>
      </c>
      <c r="G38" s="43"/>
      <c r="H38" s="181"/>
      <c r="I38" s="181"/>
    </row>
    <row r="39" spans="2:9" x14ac:dyDescent="0.25">
      <c r="B39" s="43" t="s">
        <v>32</v>
      </c>
      <c r="C39" s="43"/>
      <c r="D39" s="43"/>
      <c r="E39" s="43"/>
      <c r="F39" s="43" t="s">
        <v>33</v>
      </c>
      <c r="G39" s="43"/>
      <c r="H39" s="181"/>
      <c r="I39" s="181"/>
    </row>
    <row r="40" spans="2:9" x14ac:dyDescent="0.25">
      <c r="B40" s="43" t="s">
        <v>34</v>
      </c>
      <c r="C40" s="43"/>
      <c r="D40" s="43"/>
      <c r="E40" s="43"/>
      <c r="F40" s="43" t="s">
        <v>35</v>
      </c>
      <c r="G40" s="43"/>
    </row>
  </sheetData>
  <sheetProtection selectLockedCells="1" selectUnlockedCells="1"/>
  <mergeCells count="100">
    <mergeCell ref="B33:C33"/>
    <mergeCell ref="D33:E33"/>
    <mergeCell ref="F33:G33"/>
    <mergeCell ref="H33:I33"/>
    <mergeCell ref="B31:C31"/>
    <mergeCell ref="D31:E31"/>
    <mergeCell ref="F31:G31"/>
    <mergeCell ref="H31:I31"/>
    <mergeCell ref="B32:C32"/>
    <mergeCell ref="D32:E32"/>
    <mergeCell ref="F32:G32"/>
    <mergeCell ref="H32:I32"/>
    <mergeCell ref="B29:C29"/>
    <mergeCell ref="D29:E29"/>
    <mergeCell ref="F29:G29"/>
    <mergeCell ref="H29:I29"/>
    <mergeCell ref="B30:C30"/>
    <mergeCell ref="D30:E30"/>
    <mergeCell ref="F30:G30"/>
    <mergeCell ref="H30:I30"/>
    <mergeCell ref="B27:C27"/>
    <mergeCell ref="D27:E27"/>
    <mergeCell ref="F27:G27"/>
    <mergeCell ref="H27:I27"/>
    <mergeCell ref="B28:C28"/>
    <mergeCell ref="D28:E28"/>
    <mergeCell ref="F28:G28"/>
    <mergeCell ref="H28:I28"/>
    <mergeCell ref="B24:C24"/>
    <mergeCell ref="D24:E24"/>
    <mergeCell ref="F24:G24"/>
    <mergeCell ref="H24:I24"/>
    <mergeCell ref="H25:I25"/>
    <mergeCell ref="B26:C26"/>
    <mergeCell ref="D26:E26"/>
    <mergeCell ref="F26:G26"/>
    <mergeCell ref="H26:I26"/>
    <mergeCell ref="B21:I21"/>
    <mergeCell ref="B22:C22"/>
    <mergeCell ref="D22:E22"/>
    <mergeCell ref="F22:G22"/>
    <mergeCell ref="H22:I22"/>
    <mergeCell ref="B23:C23"/>
    <mergeCell ref="D23:E23"/>
    <mergeCell ref="F23:G23"/>
    <mergeCell ref="H23:I23"/>
    <mergeCell ref="B19:C19"/>
    <mergeCell ref="D19:E19"/>
    <mergeCell ref="F19:G19"/>
    <mergeCell ref="H19:I19"/>
    <mergeCell ref="B20:C20"/>
    <mergeCell ref="D20:E20"/>
    <mergeCell ref="F20:G20"/>
    <mergeCell ref="H20:I20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H8:I8"/>
    <mergeCell ref="B9:I9"/>
    <mergeCell ref="B10:C10"/>
    <mergeCell ref="D10:E10"/>
    <mergeCell ref="F10:G10"/>
    <mergeCell ref="H10:I10"/>
    <mergeCell ref="B2:I2"/>
    <mergeCell ref="B3:I3"/>
    <mergeCell ref="B4:I4"/>
    <mergeCell ref="B5:I5"/>
    <mergeCell ref="B7:C8"/>
    <mergeCell ref="D7:E7"/>
    <mergeCell ref="F7:G7"/>
    <mergeCell ref="H7:I7"/>
    <mergeCell ref="D8:E8"/>
    <mergeCell ref="F8:G8"/>
  </mergeCells>
  <printOptions horizontalCentered="1"/>
  <pageMargins left="0.86614173228346458" right="0.86614173228346458" top="1.2598425196850394" bottom="0.86614173228346458" header="0.51181102362204722" footer="0.51181102362204722"/>
  <pageSetup scale="9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a) Analítico Ingresos</vt:lpstr>
      <vt:lpstr>b) Clasificación COG (Cap-Conc)</vt:lpstr>
      <vt:lpstr>b) Clasificación Económica CTG</vt:lpstr>
      <vt:lpstr>b) Clasificación Administrativa</vt:lpstr>
      <vt:lpstr>b) Clasificación Funcional CFG</vt:lpstr>
      <vt:lpstr>c) Endeudamiento Neto</vt:lpstr>
      <vt:lpstr>'b) Clasificación COG (Cap-Conc)'!__xlnm.Print_Titles</vt:lpstr>
      <vt:lpstr>'b) Clasificación COG (Cap-Conc)'!Títulos_a_imprimir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Alejandra</cp:lastModifiedBy>
  <dcterms:created xsi:type="dcterms:W3CDTF">2018-01-30T19:16:16Z</dcterms:created>
  <dcterms:modified xsi:type="dcterms:W3CDTF">2018-01-30T19:16:34Z</dcterms:modified>
</cp:coreProperties>
</file>