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PULAR\Documents\"/>
    </mc:Choice>
  </mc:AlternateContent>
  <bookViews>
    <workbookView xWindow="0" yWindow="0" windowWidth="28800" windowHeight="12210"/>
  </bookViews>
  <sheets>
    <sheet name="NOVIEMBRE" sheetId="1" r:id="rId1"/>
    <sheet name="DICIEMBRE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5" i="2" l="1"/>
  <c r="E325" i="2"/>
  <c r="G18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E12" i="2"/>
  <c r="D12" i="2"/>
  <c r="E11" i="2"/>
  <c r="E10" i="2"/>
  <c r="F96" i="1"/>
  <c r="E96" i="1"/>
  <c r="E11" i="1"/>
  <c r="D11" i="1"/>
  <c r="D6" i="1"/>
  <c r="F15" i="1" s="1"/>
  <c r="F12" i="2" l="1"/>
  <c r="F16" i="2" s="1"/>
  <c r="E17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F11" i="1"/>
</calcChain>
</file>

<file path=xl/sharedStrings.xml><?xml version="1.0" encoding="utf-8"?>
<sst xmlns="http://schemas.openxmlformats.org/spreadsheetml/2006/main" count="1572" uniqueCount="506">
  <si>
    <t>OPD. RÉGIMEN ESTATAL DE PROTECCIÓN SOCIAL EN SALUD</t>
  </si>
  <si>
    <t>NOVIEMBRE</t>
  </si>
  <si>
    <t>CONCENTRADORA 2017 0472729313</t>
  </si>
  <si>
    <t xml:space="preserve">                     CONCILIACIÓN BANCARIA </t>
  </si>
  <si>
    <t>MOVIMIENTOS</t>
  </si>
  <si>
    <t>ABONOS</t>
  </si>
  <si>
    <t>CARGOS</t>
  </si>
  <si>
    <t>SALDO</t>
  </si>
  <si>
    <t>SALDO FINAL</t>
  </si>
  <si>
    <t xml:space="preserve">DEPÓSITOS </t>
  </si>
  <si>
    <t>INTERESES GANADOS</t>
  </si>
  <si>
    <t xml:space="preserve">RETIROS </t>
  </si>
  <si>
    <t xml:space="preserve">COMISIONES COBRADAS </t>
  </si>
  <si>
    <t>SUMA GENERAL</t>
  </si>
  <si>
    <t>MOVIMIENTOS EN TRANSITO</t>
  </si>
  <si>
    <t>MOVIMIENTOS CANCELADOS</t>
  </si>
  <si>
    <t xml:space="preserve">SALDO DISPONIBLE ACTUAL </t>
  </si>
  <si>
    <t>FECHA CAPTURA</t>
  </si>
  <si>
    <t>NO. PROCESO</t>
  </si>
  <si>
    <t>NOMBRE</t>
  </si>
  <si>
    <t>CONCEPTO</t>
  </si>
  <si>
    <t>MOV</t>
  </si>
  <si>
    <t xml:space="preserve">MES COB </t>
  </si>
  <si>
    <t>FECHA COBRO</t>
  </si>
  <si>
    <t>Saldo  a Octubre</t>
  </si>
  <si>
    <t>SALDO A OCTUBRE 2017</t>
  </si>
  <si>
    <t xml:space="preserve">SALDO </t>
  </si>
  <si>
    <t>Fuc 163</t>
  </si>
  <si>
    <t xml:space="preserve">Gomez Urzua Moises Daniel </t>
  </si>
  <si>
    <t xml:space="preserve">COMPLEMENTO DE VIATICOS CD DE MEXICO </t>
  </si>
  <si>
    <t xml:space="preserve">TRASPASO A CUENTA DE TERCEROS </t>
  </si>
  <si>
    <t>Fuc 215</t>
  </si>
  <si>
    <t xml:space="preserve">Maldonado Hernandez Hector Raul </t>
  </si>
  <si>
    <t xml:space="preserve">VIATICOS CD DE MEXICO </t>
  </si>
  <si>
    <t>Fuc 200</t>
  </si>
  <si>
    <t xml:space="preserve">Salgado Montiel Oscar Martin </t>
  </si>
  <si>
    <t>COMPLEMENTO DE VIATICOS AMECA</t>
  </si>
  <si>
    <t>Fuc 195</t>
  </si>
  <si>
    <t xml:space="preserve">Cabañas Sandoval Hector </t>
  </si>
  <si>
    <t xml:space="preserve">REMBOLSO VIATICOS TAMAZULA </t>
  </si>
  <si>
    <t>Fuc 066</t>
  </si>
  <si>
    <t xml:space="preserve">Solis Garcia Rodrigo </t>
  </si>
  <si>
    <t>Fuc 103</t>
  </si>
  <si>
    <t>Sandoval Gonzalez Juan Francisco</t>
  </si>
  <si>
    <t xml:space="preserve">REMBOLSO VIATICOS MEZQUITIC </t>
  </si>
  <si>
    <t>PAGO SPEI 103</t>
  </si>
  <si>
    <t>103</t>
  </si>
  <si>
    <t xml:space="preserve">Banco Mercantil del Norte </t>
  </si>
  <si>
    <t xml:space="preserve">COMISION ORDEN DE PAGO SPEI </t>
  </si>
  <si>
    <t>COMISION ORDEN DE PAGO SPEI</t>
  </si>
  <si>
    <t xml:space="preserve">I.V.A ORDEN DE PAGO SPEI </t>
  </si>
  <si>
    <t>IVA ORDEN DE PAGO SPEI</t>
  </si>
  <si>
    <t>Fuc 105</t>
  </si>
  <si>
    <t xml:space="preserve">Trejo Sabanero Silvia Ferananda </t>
  </si>
  <si>
    <t xml:space="preserve">REMBOLSO MEZQUITIC </t>
  </si>
  <si>
    <t>Fuc 106</t>
  </si>
  <si>
    <t xml:space="preserve">REMBOLSO VIATICOS HUEJUQUILLA </t>
  </si>
  <si>
    <t>PAGO SPEI 106</t>
  </si>
  <si>
    <t>106</t>
  </si>
  <si>
    <t>Fuc 113</t>
  </si>
  <si>
    <t xml:space="preserve">Perez Avelara Jose de Jesus </t>
  </si>
  <si>
    <t xml:space="preserve">REMBOLSO VIATICOS LAGOS DE MORENO </t>
  </si>
  <si>
    <t>Fuc 112</t>
  </si>
  <si>
    <t xml:space="preserve">Gonzalez Sanchez Luz Sagrario </t>
  </si>
  <si>
    <t>Fuc 128</t>
  </si>
  <si>
    <t xml:space="preserve">Perez Peiro Juan Carlos </t>
  </si>
  <si>
    <t xml:space="preserve">COMPLEMENTO VIATICOS LA BARCA </t>
  </si>
  <si>
    <t>Fuc 129</t>
  </si>
  <si>
    <t xml:space="preserve">Gutierrez Ledezma Cesar Javier </t>
  </si>
  <si>
    <t>Fuc 117</t>
  </si>
  <si>
    <t xml:space="preserve">Sanchez Estrella Christian Arturo </t>
  </si>
  <si>
    <t xml:space="preserve">COMPLEMENTO VIATICOS CD DE MEXICO </t>
  </si>
  <si>
    <t xml:space="preserve">Bem Comision Federal de Electricidad </t>
  </si>
  <si>
    <t xml:space="preserve">PAGO DE SERVICIOS </t>
  </si>
  <si>
    <t xml:space="preserve">CARGO POR PAGO CONCENTRACION </t>
  </si>
  <si>
    <t>0000004</t>
  </si>
  <si>
    <t xml:space="preserve">Sin Fin de Servicios SA. DE C.V </t>
  </si>
  <si>
    <t xml:space="preserve">PAGOS DE VUELOS VIATICOS </t>
  </si>
  <si>
    <t>TRANS SPEI 0000004</t>
  </si>
  <si>
    <t>Fuc 214</t>
  </si>
  <si>
    <t xml:space="preserve">REMBOLSO VIATICOS TOMATLAN </t>
  </si>
  <si>
    <t>Fuc 213</t>
  </si>
  <si>
    <t xml:space="preserve">Trujillo Castellanos Christopher Antonio </t>
  </si>
  <si>
    <t>Fuc 212</t>
  </si>
  <si>
    <t xml:space="preserve">Silva Tejeda Ramon de Jesus </t>
  </si>
  <si>
    <t>Fuc 178</t>
  </si>
  <si>
    <t>Fuc 177</t>
  </si>
  <si>
    <t xml:space="preserve">Celis Bravo Gabriela Patricia </t>
  </si>
  <si>
    <t>REMBOLSO VIATICOS TALA JALISCO</t>
  </si>
  <si>
    <t>CHEQUE PAGADO 0000002</t>
  </si>
  <si>
    <t>0000455</t>
  </si>
  <si>
    <t xml:space="preserve">Jesus Gonzalez Godinez </t>
  </si>
  <si>
    <t xml:space="preserve">RENTA OCTUBRE OFICINAS CHAPULTEPEC </t>
  </si>
  <si>
    <t>TRANS SPEI 0000455</t>
  </si>
  <si>
    <t>Fuc 251</t>
  </si>
  <si>
    <t xml:space="preserve">Rojas Bojorges Edmundo </t>
  </si>
  <si>
    <t xml:space="preserve">VIATICOS A LA CD DE MEXICO </t>
  </si>
  <si>
    <t>Fuc 253</t>
  </si>
  <si>
    <t xml:space="preserve">VIATICOS REGION VI CD GUZMAN </t>
  </si>
  <si>
    <t>Fuc 254</t>
  </si>
  <si>
    <t>Fuc 255</t>
  </si>
  <si>
    <t xml:space="preserve">Cardenas Alonso Jose Guadalupe </t>
  </si>
  <si>
    <t>Fuc 256</t>
  </si>
  <si>
    <t xml:space="preserve">Hernandez Ambrocio Benito </t>
  </si>
  <si>
    <t>Fuc 205</t>
  </si>
  <si>
    <t xml:space="preserve">VIATICOS REGION IX AMECA </t>
  </si>
  <si>
    <t>Fuc 204</t>
  </si>
  <si>
    <t xml:space="preserve">Rocha Lugo Jose Angel </t>
  </si>
  <si>
    <t>Fuc 252</t>
  </si>
  <si>
    <t xml:space="preserve">Siordia Fletes Veronica </t>
  </si>
  <si>
    <t>Fuc 259</t>
  </si>
  <si>
    <t xml:space="preserve">Puga Gonzalez Gerardo </t>
  </si>
  <si>
    <t xml:space="preserve">COMPLEMEMTO VIATICOS CD DE MEXICO </t>
  </si>
  <si>
    <t xml:space="preserve">COMPLEMENTO VIATICOS A LA CD DE MEXICO </t>
  </si>
  <si>
    <t>Fuc 257</t>
  </si>
  <si>
    <t xml:space="preserve">Vallin Rubio Maby Alejandra </t>
  </si>
  <si>
    <t>Fuc 258</t>
  </si>
  <si>
    <t xml:space="preserve">Velasco Diaz Alejandra Elizabeth </t>
  </si>
  <si>
    <t>0000463</t>
  </si>
  <si>
    <t xml:space="preserve">Advice Brand S.A. DE C.V. </t>
  </si>
  <si>
    <t xml:space="preserve">PUBLICACION ESPECTACULARES ZONA METROPOLITANA </t>
  </si>
  <si>
    <t>TRANS SPEI 0000463</t>
  </si>
  <si>
    <t>Fuc 260</t>
  </si>
  <si>
    <t xml:space="preserve">VIATICOS REGION AUTLAN DE NAVARRO </t>
  </si>
  <si>
    <t>Fuc 261</t>
  </si>
  <si>
    <t>Fuc 262</t>
  </si>
  <si>
    <t xml:space="preserve">Gonzalez Vazquez Daniel </t>
  </si>
  <si>
    <t>Fuc 263</t>
  </si>
  <si>
    <t>0000112</t>
  </si>
  <si>
    <t xml:space="preserve">Arias Mercado Y Asociados </t>
  </si>
  <si>
    <t xml:space="preserve">SERVICIOS DE CONTANBILIDAD </t>
  </si>
  <si>
    <t>TRANS SPEI 0000112</t>
  </si>
  <si>
    <t>0000305</t>
  </si>
  <si>
    <t xml:space="preserve">Servicios de Salud Jalisco </t>
  </si>
  <si>
    <t>MANTENIMIENTO DE VEHICULOS REPSS</t>
  </si>
  <si>
    <t>TRANS SPEI 0000305</t>
  </si>
  <si>
    <t>COMBUSTIBLE SUMINISTRO VEHICULOS</t>
  </si>
  <si>
    <t>Fuc 269</t>
  </si>
  <si>
    <t xml:space="preserve">VIATICOS A LA REGION AMECA </t>
  </si>
  <si>
    <t>Fuc 270</t>
  </si>
  <si>
    <t>Fuc 271</t>
  </si>
  <si>
    <t>Fuc 272</t>
  </si>
  <si>
    <t>0002363</t>
  </si>
  <si>
    <t>Copiadoras Vayver</t>
  </si>
  <si>
    <t xml:space="preserve">SERVICIO DE RENTA FOTOCOPIADO </t>
  </si>
  <si>
    <t>TRANS SPEI 0002363</t>
  </si>
  <si>
    <t>0000004293</t>
  </si>
  <si>
    <t xml:space="preserve">Marquez Ponce Patricia </t>
  </si>
  <si>
    <t xml:space="preserve">HIGIENICOS PARA SANITARIOS CHAPULTEPEC </t>
  </si>
  <si>
    <t>TRANS SPEI 00000004293</t>
  </si>
  <si>
    <t xml:space="preserve">INTERESES GANADOS </t>
  </si>
  <si>
    <t>LIQ.INTS/TASA LIQ 2017-10-31</t>
  </si>
  <si>
    <t>COMISION CHQ EXPEDIDO LIQ 2017-11-30</t>
  </si>
  <si>
    <t>IVA LIQ 2017-11-30</t>
  </si>
  <si>
    <t xml:space="preserve">TOTAL </t>
  </si>
  <si>
    <t>DICIEMBRE</t>
  </si>
  <si>
    <t>ASE 2017 0472729313</t>
  </si>
  <si>
    <t>TRASPASO DE CUENTAS</t>
  </si>
  <si>
    <t xml:space="preserve">IVA S/ COMISONES </t>
  </si>
  <si>
    <t>SALDO REAL EN DEPÓSITO</t>
  </si>
  <si>
    <t>MES COB</t>
  </si>
  <si>
    <t>SALDO A NOVIEMBRE</t>
  </si>
  <si>
    <t>SALDO A NOVIEMBRE 2017</t>
  </si>
  <si>
    <t>FUC 291</t>
  </si>
  <si>
    <t xml:space="preserve">Traspaso a Cuenta de Terceros </t>
  </si>
  <si>
    <t>Viaticos Cd. De México MAHH570904VD0</t>
  </si>
  <si>
    <t>Traspaso</t>
  </si>
  <si>
    <t>FUC 285</t>
  </si>
  <si>
    <t>Viaticos Puerto Vallarta NAMJ761111DF3</t>
  </si>
  <si>
    <t>FUC 286</t>
  </si>
  <si>
    <t>Viaticos Puerto Vallarta MECE841227AT2</t>
  </si>
  <si>
    <t>FUC 287</t>
  </si>
  <si>
    <t>Viaticos Puerto Vallarta GOBL680618AG8</t>
  </si>
  <si>
    <t>FUC 279</t>
  </si>
  <si>
    <t>Viaticos Colotlán NAMJ761111DF3</t>
  </si>
  <si>
    <t>FUC 280</t>
  </si>
  <si>
    <t>Viaticos Colotlán MECE841227AT2</t>
  </si>
  <si>
    <t>FUC 281</t>
  </si>
  <si>
    <t>Viaticos Colotlán GOBL680618AG8</t>
  </si>
  <si>
    <t>FUC 282</t>
  </si>
  <si>
    <t>Viaticos Tamazula NAMJ761111DF3</t>
  </si>
  <si>
    <t>FUC 283</t>
  </si>
  <si>
    <t>Viaticos Tamazula MECE841227AT2</t>
  </si>
  <si>
    <t>FUC 284</t>
  </si>
  <si>
    <t>Viaticos Tamazula GOBL680618AG8</t>
  </si>
  <si>
    <t>FUC 273</t>
  </si>
  <si>
    <t>Viaticos Ameca NAMJ761111DF3</t>
  </si>
  <si>
    <t>FUC 274</t>
  </si>
  <si>
    <t>Viaticos Ameca MECE841227AT2</t>
  </si>
  <si>
    <t>FUC 275</t>
  </si>
  <si>
    <t>Viaticos Ameca GOBL680618AG8</t>
  </si>
  <si>
    <t>01578</t>
  </si>
  <si>
    <t>Concord Trade CTL140722654</t>
  </si>
  <si>
    <t xml:space="preserve">Pago Renta Macromodulo / Octubre </t>
  </si>
  <si>
    <t xml:space="preserve">Retiro </t>
  </si>
  <si>
    <t>Orden 00455</t>
  </si>
  <si>
    <t xml:space="preserve">Jorge Gonzalez Godinez </t>
  </si>
  <si>
    <t xml:space="preserve">Pago Renta Chapultepec / Octubre </t>
  </si>
  <si>
    <t>/</t>
  </si>
  <si>
    <t xml:space="preserve">Comisiones bancarias </t>
  </si>
  <si>
    <t xml:space="preserve">Comisiones Bancarias </t>
  </si>
  <si>
    <t xml:space="preserve">Comisión </t>
  </si>
  <si>
    <t xml:space="preserve">IVA s / Comisión </t>
  </si>
  <si>
    <t>Orden 01003</t>
  </si>
  <si>
    <t>Promotora Tebar SA de CV</t>
  </si>
  <si>
    <t xml:space="preserve">Pago Renta Glosa / Octubre </t>
  </si>
  <si>
    <t>01620</t>
  </si>
  <si>
    <t>Pago Renta Macromodulo / Noviembre</t>
  </si>
  <si>
    <t>Orden 00461</t>
  </si>
  <si>
    <t>Pago Renta Chapultepec / Noviembre</t>
  </si>
  <si>
    <t>Comision</t>
  </si>
  <si>
    <t>Orden 01014</t>
  </si>
  <si>
    <t>61217</t>
  </si>
  <si>
    <t>ZUÑIGA SALAZAR MARIA LUISA  ZUSL760522458</t>
  </si>
  <si>
    <t>Depósito en efectivo ( Devolucion de Pliego )</t>
  </si>
  <si>
    <t xml:space="preserve">Depósito </t>
  </si>
  <si>
    <t>00001</t>
  </si>
  <si>
    <t>PEREZ AVELAR JOSE DE JESUS PEAJ850321LC8</t>
  </si>
  <si>
    <t xml:space="preserve">Depósito en efectivo </t>
  </si>
  <si>
    <t>CELIS BRAVO GABRIELA PATRICIA CEBG610305CG8</t>
  </si>
  <si>
    <t>FUC 292</t>
  </si>
  <si>
    <t>Viaticos la Barca SITR850708AE5</t>
  </si>
  <si>
    <t>FUC 293</t>
  </si>
  <si>
    <t>Viaticos la Barca ROLA860926TS2</t>
  </si>
  <si>
    <t>FUC 294</t>
  </si>
  <si>
    <t>Viaticos la Barca GOVD860221RF4</t>
  </si>
  <si>
    <t>FUC 295</t>
  </si>
  <si>
    <t>Viaticos la Barca GULC81107FR2</t>
  </si>
  <si>
    <t>Cheque</t>
  </si>
  <si>
    <t>Cheque # 0003</t>
  </si>
  <si>
    <t xml:space="preserve">Retiro / Cheque </t>
  </si>
  <si>
    <t>35574</t>
  </si>
  <si>
    <t>Comision Federal CSS160330CP7</t>
  </si>
  <si>
    <t xml:space="preserve">Pago Comision Federal </t>
  </si>
  <si>
    <t>36295</t>
  </si>
  <si>
    <t>06976</t>
  </si>
  <si>
    <t>21196</t>
  </si>
  <si>
    <t>65432</t>
  </si>
  <si>
    <t>16277</t>
  </si>
  <si>
    <t>FUC 297</t>
  </si>
  <si>
    <t>Viaticos CD. De México LOPE820925J98</t>
  </si>
  <si>
    <t>FUC 298</t>
  </si>
  <si>
    <t>Viaticos CD. De México TEFA551121CZ2</t>
  </si>
  <si>
    <t>FUC 251</t>
  </si>
  <si>
    <t>Viaticos CD. De México ROBE691120HVA</t>
  </si>
  <si>
    <t>60337</t>
  </si>
  <si>
    <t>Conlana Capital Integral CCI150211IN4</t>
  </si>
  <si>
    <t xml:space="preserve">Credito </t>
  </si>
  <si>
    <t>Orden 00126</t>
  </si>
  <si>
    <t>Yadira Mendoza Gutierrez</t>
  </si>
  <si>
    <t xml:space="preserve">Compra Switch Puertos p/ sistemas </t>
  </si>
  <si>
    <t>Orden 00219</t>
  </si>
  <si>
    <t xml:space="preserve">Compra Discos Duros Externos </t>
  </si>
  <si>
    <t xml:space="preserve">Depósito en Efectivo </t>
  </si>
  <si>
    <t>09882</t>
  </si>
  <si>
    <t>Secretaría de Planeacion y Finanzas</t>
  </si>
  <si>
    <t>FUC 299</t>
  </si>
  <si>
    <t>Viaticos Capacit Afiliación ZM TOQR800830E91</t>
  </si>
  <si>
    <t>FUC 300</t>
  </si>
  <si>
    <t>Viaticos Capacit Afiliación ZM TANB770922BC1</t>
  </si>
  <si>
    <t>FUC 302</t>
  </si>
  <si>
    <t>Viaticos Capacit Afiliación ZM GUBL800220R51</t>
  </si>
  <si>
    <t>FUC 303</t>
  </si>
  <si>
    <t>Viaticos Capacit Afiliación ZM HURA740914M81</t>
  </si>
  <si>
    <t>FUC 304</t>
  </si>
  <si>
    <t>Viaticos Capacit Afiliación ZM HEVP820428AH2</t>
  </si>
  <si>
    <t>FUC 305</t>
  </si>
  <si>
    <t>Viaticos Capacit Afiliación ZM MEFA840914GB0</t>
  </si>
  <si>
    <t>FUC 306</t>
  </si>
  <si>
    <t>Viaticos Capacit Afiliación ZM HEMR600124QV2</t>
  </si>
  <si>
    <t>FUC 309</t>
  </si>
  <si>
    <t>Viaticos Capacit Afiliación ZM JITI810110AG7</t>
  </si>
  <si>
    <t>FUC 310</t>
  </si>
  <si>
    <t>Viaticos Capacit Afiliación ZM CAHB831202NR4</t>
  </si>
  <si>
    <t>FUC 311</t>
  </si>
  <si>
    <t>Viaticos Capacit Afiliación ZM OESA861113Q44</t>
  </si>
  <si>
    <t>FUC 312</t>
  </si>
  <si>
    <t>Viaticos Capacit Afiliación ZM GALJ820910EQ9</t>
  </si>
  <si>
    <t>FUC 313</t>
  </si>
  <si>
    <t>Viaticos Capacit Afiliación ZM SORD860318QL6</t>
  </si>
  <si>
    <t>FUC 315</t>
  </si>
  <si>
    <t>Viaticos Capacit Afiliación ZM GAPS640218DX9</t>
  </si>
  <si>
    <t xml:space="preserve"> </t>
  </si>
  <si>
    <t>FUC 317</t>
  </si>
  <si>
    <t>Viaticos Capacit Afiliación ZM GORE770627DM0</t>
  </si>
  <si>
    <t>FUC 318</t>
  </si>
  <si>
    <t>Viaticos Capacit Afiliación ZM ROPJ8201227T9</t>
  </si>
  <si>
    <t>FUC 323</t>
  </si>
  <si>
    <t>Viaticos Capacit Afiliación ZM DEDR7509201P8</t>
  </si>
  <si>
    <t>FUC 324</t>
  </si>
  <si>
    <t>Viaticos Capacit Afiliación ZM DIAL800718LX3</t>
  </si>
  <si>
    <t>FUC 301</t>
  </si>
  <si>
    <t>FUC 307</t>
  </si>
  <si>
    <t>FUC 308</t>
  </si>
  <si>
    <t>FUC 314</t>
  </si>
  <si>
    <t>FUC 316</t>
  </si>
  <si>
    <t>FUC 319</t>
  </si>
  <si>
    <t>FUC 320</t>
  </si>
  <si>
    <t>FUC 321</t>
  </si>
  <si>
    <t>FUC 322</t>
  </si>
  <si>
    <t>Orden 02081</t>
  </si>
  <si>
    <t xml:space="preserve">Gerardo Gonzalez Sandoval </t>
  </si>
  <si>
    <t>Capacitación Afiliacion</t>
  </si>
  <si>
    <t>Orden 00202</t>
  </si>
  <si>
    <t xml:space="preserve">Sistro Ingienería y Proyectos </t>
  </si>
  <si>
    <t>Mantenimiento Correctivo a Intalaciones</t>
  </si>
  <si>
    <t>Retiro</t>
  </si>
  <si>
    <t>Orden 00205</t>
  </si>
  <si>
    <t xml:space="preserve">Mtto. Y Suministro de Luminarias </t>
  </si>
  <si>
    <t>09551</t>
  </si>
  <si>
    <t xml:space="preserve">Pago de Recolección de Basura / Octubre </t>
  </si>
  <si>
    <t>09670</t>
  </si>
  <si>
    <t>Pago de Recolección de Basura / Noviembre</t>
  </si>
  <si>
    <t>Orden 00209</t>
  </si>
  <si>
    <t>00002</t>
  </si>
  <si>
    <t>CARDENAS ALONSO JOSE GUADALUPE CAAG830709UH0</t>
  </si>
  <si>
    <t>00004</t>
  </si>
  <si>
    <t>00005</t>
  </si>
  <si>
    <t>Depósito en Efectivo 316</t>
  </si>
  <si>
    <t>Depósito en Efectivo 304</t>
  </si>
  <si>
    <t>FAC 4368</t>
  </si>
  <si>
    <t>Telefonos de México TME840315KT6</t>
  </si>
  <si>
    <t>Pago a Telmex</t>
  </si>
  <si>
    <t>Orden 00836</t>
  </si>
  <si>
    <t>María del Carmen Becerra Sanchez</t>
  </si>
  <si>
    <t>Serv. Alimentos Capacitacion Afiliacion</t>
  </si>
  <si>
    <t>04482</t>
  </si>
  <si>
    <t>Despachadorea de Rollo MAPP6603177Q8</t>
  </si>
  <si>
    <t>04527</t>
  </si>
  <si>
    <t>Higienicos p/ Sanitarios Chapultepec  MAPP6603177Q8</t>
  </si>
  <si>
    <t>Orden 01025</t>
  </si>
  <si>
    <t>Pago Renta Glosa / Diciembre</t>
  </si>
  <si>
    <t>Orden 02209</t>
  </si>
  <si>
    <t xml:space="preserve">Jannet Sandoval Pulido </t>
  </si>
  <si>
    <t xml:space="preserve">Calendario Vinil </t>
  </si>
  <si>
    <t>Orden 02359</t>
  </si>
  <si>
    <t xml:space="preserve">Formato Control Parque Vehicular </t>
  </si>
  <si>
    <t>Orden 02268</t>
  </si>
  <si>
    <t xml:space="preserve">Sello Autoimatico Gestión </t>
  </si>
  <si>
    <t>Orden 45412</t>
  </si>
  <si>
    <t xml:space="preserve">Climas Tecnicos en GDL S de RL </t>
  </si>
  <si>
    <t xml:space="preserve">Mtto. Preventivo Aire Acondicionado </t>
  </si>
  <si>
    <t>55162</t>
  </si>
  <si>
    <t>00252</t>
  </si>
  <si>
    <t>SIORDIA FLETES VERONICA SIFV7808203Q5</t>
  </si>
  <si>
    <t>Depósito en efectivo ( Devolucion de Viaticos )</t>
  </si>
  <si>
    <t>01838</t>
  </si>
  <si>
    <t xml:space="preserve">Traspaso a Cuenta Propia </t>
  </si>
  <si>
    <t>Traspaso a Cta # 9304 OPD150909ES5</t>
  </si>
  <si>
    <t>FUC 131</t>
  </si>
  <si>
    <t>Reembolso Viaticos CAGX80115P40</t>
  </si>
  <si>
    <t>Orden 00004</t>
  </si>
  <si>
    <t>ASE Liquida 4° Trimestre</t>
  </si>
  <si>
    <t>FUC 133</t>
  </si>
  <si>
    <t>Viaticos Cd. Guadalajara VERE841114JU9</t>
  </si>
  <si>
    <t>FUC 264</t>
  </si>
  <si>
    <t>Viaticos Cd. México CACC840407JB7</t>
  </si>
  <si>
    <t>FUC 289</t>
  </si>
  <si>
    <t>Viaticos Cd. México GOUM790327SN4</t>
  </si>
  <si>
    <t>FUC 132</t>
  </si>
  <si>
    <t>Viaticos Zona Metropolitana DIAL800718LX3</t>
  </si>
  <si>
    <t>FUC 250</t>
  </si>
  <si>
    <t>Viaticos Cd. México AASA750617VD5</t>
  </si>
  <si>
    <t>FUC 249</t>
  </si>
  <si>
    <t xml:space="preserve">FUC 248 </t>
  </si>
  <si>
    <t>FUC 171</t>
  </si>
  <si>
    <t>Viaticos Autlan ROLA8760926TS2</t>
  </si>
  <si>
    <t xml:space="preserve">FUC 175 </t>
  </si>
  <si>
    <t>Viaticos La Barca PEAJ850321LC8</t>
  </si>
  <si>
    <t>FUC 159</t>
  </si>
  <si>
    <t>Viaticos Cd. México GOSL770718IF1</t>
  </si>
  <si>
    <t>FUC 158</t>
  </si>
  <si>
    <t>Viaticos Cd. México SOGR840112NP4</t>
  </si>
  <si>
    <t>FUC 070</t>
  </si>
  <si>
    <t>Viaticos Autlan PEPJ8005107H0</t>
  </si>
  <si>
    <t>FUC 181</t>
  </si>
  <si>
    <t>Viaticos Puerto Vallarta GOSL770718IF1</t>
  </si>
  <si>
    <t xml:space="preserve">FUC 130 </t>
  </si>
  <si>
    <t>FUC 139</t>
  </si>
  <si>
    <t>FUC 167</t>
  </si>
  <si>
    <t>Viaticos Tepatitlan MECE841221AT2</t>
  </si>
  <si>
    <t>FUC 186</t>
  </si>
  <si>
    <t>Viaticos Tamazula SAMO8705048E6</t>
  </si>
  <si>
    <t>FUC 194</t>
  </si>
  <si>
    <t>Viaticos Cd. Guzman MAAL760721R29</t>
  </si>
  <si>
    <t>FUC 179</t>
  </si>
  <si>
    <t>FUC 197</t>
  </si>
  <si>
    <t>FUC 168</t>
  </si>
  <si>
    <t>Viaticos Tepatitlan GOBL680618AG8</t>
  </si>
  <si>
    <t>Orden 00164</t>
  </si>
  <si>
    <t xml:space="preserve">Juan Francisco Sandoval Gonzalez </t>
  </si>
  <si>
    <t>Viaticos Huejuquilla SAGJ7507085P4</t>
  </si>
  <si>
    <t>FUC 161</t>
  </si>
  <si>
    <t>FUC 220</t>
  </si>
  <si>
    <t>Viaticos Cd. Guzman CARC8101203R4</t>
  </si>
  <si>
    <t xml:space="preserve">FUC 198 </t>
  </si>
  <si>
    <t>Viaticos Cd. México CARC8101203R4</t>
  </si>
  <si>
    <t>Viaticos Cd. Guzman GOBL680618AG8</t>
  </si>
  <si>
    <t>FUC 166</t>
  </si>
  <si>
    <t>Viaticos Tepatitlan NAMJ761111DF3</t>
  </si>
  <si>
    <t>FUC 169</t>
  </si>
  <si>
    <t>Viaticos Cd. Guzman NAMJ761111DF3</t>
  </si>
  <si>
    <t>Orden 00826</t>
  </si>
  <si>
    <t>Carlos Israel Barajas Lizardi</t>
  </si>
  <si>
    <t xml:space="preserve">Toners p/ Regiones y Seg Popular </t>
  </si>
  <si>
    <t>FUC 207</t>
  </si>
  <si>
    <t>Viaticos Puerto Vallarta CASH870427JN9</t>
  </si>
  <si>
    <t>FUC 243</t>
  </si>
  <si>
    <t>Viaticos Lagos de Moreno SAMO8705048E6</t>
  </si>
  <si>
    <t>FUC 245</t>
  </si>
  <si>
    <t>Viaticos Lagos de Moreno CAAG830709UH0</t>
  </si>
  <si>
    <t>FUC 246</t>
  </si>
  <si>
    <t>Viaticos Lagos de Moreno HEAB850416HV2</t>
  </si>
  <si>
    <t>Orden 02918</t>
  </si>
  <si>
    <t xml:space="preserve">Inter Conxión y Distribuidora </t>
  </si>
  <si>
    <t>Serv. Alimentos Capacitacion Gestión</t>
  </si>
  <si>
    <t>Rettiro</t>
  </si>
  <si>
    <t>00206</t>
  </si>
  <si>
    <t>Papelería Chapultepec / Regiones</t>
  </si>
  <si>
    <t>Uniformes / REPSS</t>
  </si>
  <si>
    <t>Intereses</t>
  </si>
  <si>
    <t>Liqueidacion de Intereses</t>
  </si>
  <si>
    <t>Orden 01442</t>
  </si>
  <si>
    <t xml:space="preserve">DSA SA de CV </t>
  </si>
  <si>
    <t>Licencia y Uso de Software</t>
  </si>
  <si>
    <t xml:space="preserve">DIXE SA de CV </t>
  </si>
  <si>
    <t>Desarrollo / implemetación de Sistemas</t>
  </si>
  <si>
    <t>FUC 134</t>
  </si>
  <si>
    <t>Viaticos Zona Metropolitana GADG860628AR9</t>
  </si>
  <si>
    <t xml:space="preserve">FUC 146 </t>
  </si>
  <si>
    <t>Complemento Viaticos Zacatecas SAMO8705048E6</t>
  </si>
  <si>
    <t>FUC 199</t>
  </si>
  <si>
    <t>Complemento Viaticos Cd. México AASA750617VD5</t>
  </si>
  <si>
    <t>FUC 109</t>
  </si>
  <si>
    <t>Complemento Viaticos Hidalgo CACC840407JB7</t>
  </si>
  <si>
    <t>FUC 170</t>
  </si>
  <si>
    <t>Reembolso Viaticos Cd. Guzman MECE841221AT2</t>
  </si>
  <si>
    <t>FUC 111</t>
  </si>
  <si>
    <t>Complemento Viaticos Hidalgo SOGR840112NP4</t>
  </si>
  <si>
    <t>Reembolso Viaticos Cd. México CACC840407JB7</t>
  </si>
  <si>
    <t>Orden 02783</t>
  </si>
  <si>
    <t>Promocionales p/ Afiliación</t>
  </si>
  <si>
    <t>Orden 00030</t>
  </si>
  <si>
    <t xml:space="preserve">Jose Israel Ocampo Camacho </t>
  </si>
  <si>
    <t>Impresión de Lonas y Flayers</t>
  </si>
  <si>
    <t>Orden 01674</t>
  </si>
  <si>
    <t xml:space="preserve">Distribuidora Mayli SA de CV </t>
  </si>
  <si>
    <t>Articulos Papelería REPSS</t>
  </si>
  <si>
    <t>Orden 01680</t>
  </si>
  <si>
    <t>Material Electrico Oficinas Chapultepec</t>
  </si>
  <si>
    <t>Orden 1685</t>
  </si>
  <si>
    <t>Articulos Coffe break Chapultepec</t>
  </si>
  <si>
    <t>Orden 08111</t>
  </si>
  <si>
    <t>Sin Fin de Servicios SA de CV</t>
  </si>
  <si>
    <t xml:space="preserve">Boletos de Avión Cd. México </t>
  </si>
  <si>
    <t>Orden 08322</t>
  </si>
  <si>
    <t>Orden 08324</t>
  </si>
  <si>
    <t>Orden 08325</t>
  </si>
  <si>
    <t>FAC 2292</t>
  </si>
  <si>
    <t>Axtel AXT940727FP8</t>
  </si>
  <si>
    <t xml:space="preserve">Pago Axtel </t>
  </si>
  <si>
    <t>FUC 267</t>
  </si>
  <si>
    <t xml:space="preserve">FUC 162 </t>
  </si>
  <si>
    <t>Viaticos Cd. México MAHH570904VD0</t>
  </si>
  <si>
    <t>FUC 247</t>
  </si>
  <si>
    <t>FUC 266</t>
  </si>
  <si>
    <t>FUC 296</t>
  </si>
  <si>
    <t>FUC 268</t>
  </si>
  <si>
    <t>Viaticos Cd. México LOPE820925J98</t>
  </si>
  <si>
    <t>FUC 258</t>
  </si>
  <si>
    <t>Complemento Viaticos VEDA860513F22</t>
  </si>
  <si>
    <t>FUC 208</t>
  </si>
  <si>
    <t>Complemento Viaticos FOAE950323LA1</t>
  </si>
  <si>
    <t>Orden 01709</t>
  </si>
  <si>
    <t xml:space="preserve">Artículos de Informatica </t>
  </si>
  <si>
    <t>Orden 01728</t>
  </si>
  <si>
    <t>Orden 01722</t>
  </si>
  <si>
    <t>Orden 01721</t>
  </si>
  <si>
    <t>Articulos de Papelería REPSS</t>
  </si>
  <si>
    <t>Orden 08326</t>
  </si>
  <si>
    <t>Orden 08299</t>
  </si>
  <si>
    <t>Orden 8295</t>
  </si>
  <si>
    <t>Orden 8300</t>
  </si>
  <si>
    <t>Orde 8296</t>
  </si>
  <si>
    <t>Orden 8298</t>
  </si>
  <si>
    <t>Orden 8297</t>
  </si>
  <si>
    <t>Orden 8301</t>
  </si>
  <si>
    <t>Orden 8330</t>
  </si>
  <si>
    <t>Orden 8329</t>
  </si>
  <si>
    <t>Orden 8303</t>
  </si>
  <si>
    <t>Orden 8305</t>
  </si>
  <si>
    <t>Orden 8306</t>
  </si>
  <si>
    <t>Orden 8307</t>
  </si>
  <si>
    <t>Oren 8304</t>
  </si>
  <si>
    <t>Orden 8328</t>
  </si>
  <si>
    <t>Orden 8308</t>
  </si>
  <si>
    <t>Orden 8327</t>
  </si>
  <si>
    <t>Orden 0810</t>
  </si>
  <si>
    <t>Compra Hojas Blancas</t>
  </si>
  <si>
    <t>Orden 0809</t>
  </si>
  <si>
    <t>Compre Toners Chapultepec</t>
  </si>
  <si>
    <t>Orden 01772</t>
  </si>
  <si>
    <t>Orden 01770</t>
  </si>
  <si>
    <t xml:space="preserve">Articulos p/ coffe break </t>
  </si>
  <si>
    <t>32350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</si>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</sst>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C0A]d\-mmm\-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10"/>
      <name val="Arial Unicode MS"/>
      <family val="2"/>
    </font>
    <font>
      <b/>
      <sz val="10"/>
      <color indexed="18"/>
      <name val="Arial Unicode MS"/>
      <family val="2"/>
    </font>
    <font>
      <sz val="10"/>
      <name val="Arial Unicode MS"/>
      <family val="2"/>
    </font>
    <font>
      <b/>
      <sz val="8"/>
      <name val="Arial Unicode MS"/>
      <family val="2"/>
    </font>
    <font>
      <b/>
      <i/>
      <sz val="10"/>
      <name val="Arial Unicode MS"/>
      <family val="2"/>
    </font>
    <font>
      <b/>
      <sz val="10"/>
      <color indexed="16"/>
      <name val="Arial Unicode MS"/>
      <family val="2"/>
    </font>
    <font>
      <b/>
      <i/>
      <sz val="10"/>
      <color indexed="16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indexed="1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6"/>
      <name val="Arial"/>
      <family val="2"/>
    </font>
    <font>
      <b/>
      <i/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16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0" fillId="0" borderId="0"/>
  </cellStyleXfs>
  <cellXfs count="201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44" fontId="2" fillId="2" borderId="0" xfId="1" applyFont="1" applyFill="1" applyBorder="1" applyAlignment="1"/>
    <xf numFmtId="44" fontId="2" fillId="2" borderId="0" xfId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/>
    <xf numFmtId="164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vertical="center" wrapText="1"/>
    </xf>
    <xf numFmtId="44" fontId="5" fillId="2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44" fontId="2" fillId="2" borderId="1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vertical="center" wrapText="1"/>
    </xf>
    <xf numFmtId="44" fontId="4" fillId="2" borderId="0" xfId="1" applyFont="1" applyFill="1" applyBorder="1" applyAlignment="1">
      <alignment vertical="center" wrapText="1"/>
    </xf>
    <xf numFmtId="44" fontId="7" fillId="2" borderId="0" xfId="1" applyFont="1" applyFill="1" applyBorder="1" applyAlignment="1">
      <alignment horizontal="center"/>
    </xf>
    <xf numFmtId="44" fontId="1" fillId="0" borderId="0" xfId="1" applyFont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/>
    <xf numFmtId="44" fontId="1" fillId="0" borderId="0" xfId="1" applyFont="1"/>
    <xf numFmtId="0" fontId="2" fillId="2" borderId="2" xfId="0" applyNumberFormat="1" applyFont="1" applyFill="1" applyBorder="1" applyAlignment="1">
      <alignment horizontal="left" vertical="center" wrapText="1"/>
    </xf>
    <xf numFmtId="44" fontId="2" fillId="2" borderId="3" xfId="0" applyNumberFormat="1" applyFont="1" applyFill="1" applyBorder="1" applyAlignment="1">
      <alignment horizontal="left"/>
    </xf>
    <xf numFmtId="44" fontId="2" fillId="2" borderId="3" xfId="0" applyNumberFormat="1" applyFont="1" applyFill="1" applyBorder="1" applyAlignment="1"/>
    <xf numFmtId="44" fontId="2" fillId="2" borderId="3" xfId="1" applyFont="1" applyFill="1" applyBorder="1" applyAlignment="1">
      <alignment horizontal="left"/>
    </xf>
    <xf numFmtId="44" fontId="5" fillId="2" borderId="0" xfId="0" applyNumberFormat="1" applyFont="1" applyFill="1" applyAlignment="1">
      <alignment horizontal="center"/>
    </xf>
    <xf numFmtId="44" fontId="0" fillId="0" borderId="0" xfId="0" applyNumberFormat="1"/>
    <xf numFmtId="44" fontId="8" fillId="2" borderId="4" xfId="1" applyFont="1" applyFill="1" applyBorder="1" applyAlignment="1"/>
    <xf numFmtId="44" fontId="2" fillId="2" borderId="4" xfId="0" applyNumberFormat="1" applyFont="1" applyFill="1" applyBorder="1" applyAlignment="1">
      <alignment horizontal="center"/>
    </xf>
    <xf numFmtId="44" fontId="8" fillId="2" borderId="4" xfId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44" fontId="5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 applyBorder="1"/>
    <xf numFmtId="44" fontId="8" fillId="2" borderId="0" xfId="0" applyNumberFormat="1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44" fontId="9" fillId="3" borderId="7" xfId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5" fontId="10" fillId="0" borderId="8" xfId="0" applyNumberFormat="1" applyFont="1" applyBorder="1" applyAlignment="1">
      <alignment horizontal="left"/>
    </xf>
    <xf numFmtId="49" fontId="11" fillId="4" borderId="8" xfId="0" applyNumberFormat="1" applyFont="1" applyFill="1" applyBorder="1" applyAlignment="1">
      <alignment horizontal="left" vertical="center"/>
    </xf>
    <xf numFmtId="44" fontId="11" fillId="4" borderId="8" xfId="0" applyNumberFormat="1" applyFont="1" applyFill="1" applyBorder="1" applyAlignment="1">
      <alignment vertical="center"/>
    </xf>
    <xf numFmtId="44" fontId="12" fillId="4" borderId="8" xfId="1" applyFont="1" applyFill="1" applyBorder="1" applyAlignment="1">
      <alignment horizontal="right" vertical="center" wrapText="1"/>
    </xf>
    <xf numFmtId="44" fontId="11" fillId="4" borderId="8" xfId="1" applyNumberFormat="1" applyFont="1" applyFill="1" applyBorder="1" applyAlignment="1">
      <alignment horizontal="center" vertical="center"/>
    </xf>
    <xf numFmtId="0" fontId="11" fillId="4" borderId="8" xfId="0" applyNumberFormat="1" applyFont="1" applyFill="1" applyBorder="1" applyAlignment="1">
      <alignment horizontal="left" vertical="center"/>
    </xf>
    <xf numFmtId="0" fontId="12" fillId="4" borderId="8" xfId="0" applyNumberFormat="1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44" fontId="11" fillId="4" borderId="8" xfId="0" applyNumberFormat="1" applyFont="1" applyFill="1" applyBorder="1" applyAlignment="1">
      <alignment horizontal="left" vertical="center"/>
    </xf>
    <xf numFmtId="44" fontId="13" fillId="0" borderId="8" xfId="1" applyFont="1" applyFill="1" applyBorder="1" applyAlignment="1">
      <alignment horizontal="center"/>
    </xf>
    <xf numFmtId="44" fontId="11" fillId="4" borderId="8" xfId="1" applyFont="1" applyFill="1" applyBorder="1" applyAlignment="1">
      <alignment vertical="center"/>
    </xf>
    <xf numFmtId="0" fontId="14" fillId="0" borderId="8" xfId="0" applyFont="1" applyFill="1" applyBorder="1" applyAlignment="1"/>
    <xf numFmtId="44" fontId="12" fillId="4" borderId="8" xfId="1" applyFont="1" applyFill="1" applyBorder="1" applyAlignment="1">
      <alignment horizontal="left" vertical="center" wrapText="1"/>
    </xf>
    <xf numFmtId="49" fontId="14" fillId="4" borderId="8" xfId="0" applyNumberFormat="1" applyFont="1" applyFill="1" applyBorder="1" applyAlignment="1">
      <alignment horizontal="left" vertical="center"/>
    </xf>
    <xf numFmtId="0" fontId="11" fillId="4" borderId="8" xfId="0" applyNumberFormat="1" applyFont="1" applyFill="1" applyBorder="1" applyAlignment="1">
      <alignment horizontal="center" vertical="center"/>
    </xf>
    <xf numFmtId="44" fontId="12" fillId="4" borderId="8" xfId="0" applyNumberFormat="1" applyFont="1" applyFill="1" applyBorder="1" applyAlignment="1">
      <alignment vertical="center"/>
    </xf>
    <xf numFmtId="0" fontId="15" fillId="4" borderId="8" xfId="0" applyNumberFormat="1" applyFont="1" applyFill="1" applyBorder="1" applyAlignment="1">
      <alignment horizontal="left" vertical="center"/>
    </xf>
    <xf numFmtId="0" fontId="15" fillId="4" borderId="8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left" vertical="center"/>
    </xf>
    <xf numFmtId="49" fontId="14" fillId="4" borderId="9" xfId="0" applyNumberFormat="1" applyFont="1" applyFill="1" applyBorder="1" applyAlignment="1">
      <alignment horizontal="left" vertical="center"/>
    </xf>
    <xf numFmtId="44" fontId="11" fillId="4" borderId="9" xfId="0" applyNumberFormat="1" applyFont="1" applyFill="1" applyBorder="1" applyAlignment="1">
      <alignment vertical="center"/>
    </xf>
    <xf numFmtId="44" fontId="12" fillId="4" borderId="9" xfId="1" applyFont="1" applyFill="1" applyBorder="1" applyAlignment="1">
      <alignment horizontal="right" vertical="center" wrapText="1"/>
    </xf>
    <xf numFmtId="44" fontId="12" fillId="4" borderId="9" xfId="1" applyFont="1" applyFill="1" applyBorder="1" applyAlignment="1">
      <alignment horizontal="left" vertical="center" wrapText="1"/>
    </xf>
    <xf numFmtId="44" fontId="11" fillId="4" borderId="9" xfId="1" applyNumberFormat="1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>
      <alignment horizontal="left" vertical="center"/>
    </xf>
    <xf numFmtId="0" fontId="15" fillId="4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4" fontId="11" fillId="0" borderId="0" xfId="0" applyNumberFormat="1" applyFont="1" applyFill="1" applyBorder="1" applyAlignment="1">
      <alignment vertical="center"/>
    </xf>
    <xf numFmtId="44" fontId="16" fillId="0" borderId="0" xfId="1" applyFont="1" applyFill="1" applyBorder="1" applyAlignment="1">
      <alignment horizontal="right" vertical="center" wrapText="1"/>
    </xf>
    <xf numFmtId="44" fontId="12" fillId="0" borderId="0" xfId="1" applyFont="1" applyFill="1" applyBorder="1" applyAlignment="1">
      <alignment horizontal="left" vertical="center" wrapText="1"/>
    </xf>
    <xf numFmtId="44" fontId="10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right" vertical="center" wrapText="1"/>
    </xf>
    <xf numFmtId="44" fontId="11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4" fontId="13" fillId="0" borderId="0" xfId="1" applyFont="1" applyFill="1" applyBorder="1" applyAlignment="1">
      <alignment horizontal="left" vertical="center"/>
    </xf>
    <xf numFmtId="44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/>
    <xf numFmtId="44" fontId="13" fillId="0" borderId="0" xfId="1" applyFont="1" applyFill="1" applyBorder="1" applyAlignment="1">
      <alignment horizontal="left"/>
    </xf>
    <xf numFmtId="44" fontId="13" fillId="0" borderId="0" xfId="1" applyFont="1" applyFill="1" applyBorder="1"/>
    <xf numFmtId="44" fontId="18" fillId="0" borderId="0" xfId="0" applyNumberFormat="1" applyFont="1" applyFill="1" applyBorder="1" applyAlignment="1">
      <alignment horizontal="center"/>
    </xf>
    <xf numFmtId="44" fontId="1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44" fontId="17" fillId="0" borderId="0" xfId="1" applyFont="1" applyFill="1" applyBorder="1"/>
    <xf numFmtId="4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4" fontId="0" fillId="0" borderId="0" xfId="1" applyFont="1" applyFill="1" applyBorder="1"/>
    <xf numFmtId="44" fontId="12" fillId="0" borderId="0" xfId="0" applyNumberFormat="1" applyFont="1" applyFill="1" applyBorder="1" applyAlignment="1">
      <alignment vertical="center"/>
    </xf>
    <xf numFmtId="44" fontId="0" fillId="0" borderId="0" xfId="0" applyNumberFormat="1" applyFill="1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4" fontId="0" fillId="0" borderId="0" xfId="1" applyFont="1"/>
    <xf numFmtId="0" fontId="21" fillId="0" borderId="0" xfId="0" applyFont="1"/>
    <xf numFmtId="164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Alignment="1">
      <alignment horizontal="center"/>
    </xf>
    <xf numFmtId="44" fontId="20" fillId="2" borderId="0" xfId="1" applyFont="1" applyFill="1" applyBorder="1" applyAlignment="1"/>
    <xf numFmtId="44" fontId="20" fillId="2" borderId="0" xfId="0" applyNumberFormat="1" applyFont="1" applyFill="1" applyAlignment="1"/>
    <xf numFmtId="164" fontId="20" fillId="2" borderId="0" xfId="0" applyNumberFormat="1" applyFont="1" applyFill="1" applyAlignment="1"/>
    <xf numFmtId="164" fontId="23" fillId="2" borderId="0" xfId="0" applyNumberFormat="1" applyFont="1" applyFill="1" applyBorder="1" applyAlignment="1">
      <alignment vertical="center" wrapText="1"/>
    </xf>
    <xf numFmtId="49" fontId="23" fillId="2" borderId="0" xfId="0" applyNumberFormat="1" applyFont="1" applyFill="1" applyBorder="1" applyAlignment="1">
      <alignment horizontal="left" vertical="center" wrapText="1"/>
    </xf>
    <xf numFmtId="44" fontId="24" fillId="2" borderId="0" xfId="1" applyFont="1" applyFill="1" applyBorder="1" applyAlignment="1">
      <alignment horizontal="center"/>
    </xf>
    <xf numFmtId="44" fontId="21" fillId="0" borderId="0" xfId="0" applyNumberFormat="1" applyFont="1"/>
    <xf numFmtId="164" fontId="22" fillId="2" borderId="0" xfId="0" applyNumberFormat="1" applyFont="1" applyFill="1" applyAlignment="1"/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left"/>
    </xf>
    <xf numFmtId="44" fontId="20" fillId="2" borderId="0" xfId="1" applyNumberFormat="1" applyFont="1" applyFill="1" applyBorder="1" applyAlignment="1"/>
    <xf numFmtId="0" fontId="20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164" fontId="20" fillId="2" borderId="0" xfId="0" applyNumberFormat="1" applyFont="1" applyFill="1" applyBorder="1" applyAlignment="1">
      <alignment vertical="center" wrapText="1"/>
    </xf>
    <xf numFmtId="44" fontId="23" fillId="2" borderId="0" xfId="1" applyFont="1" applyFill="1" applyBorder="1" applyAlignment="1">
      <alignment horizontal="center" vertical="center" wrapText="1"/>
    </xf>
    <xf numFmtId="44" fontId="20" fillId="2" borderId="0" xfId="1" applyFont="1" applyFill="1" applyBorder="1" applyAlignment="1">
      <alignment horizontal="center"/>
    </xf>
    <xf numFmtId="44" fontId="25" fillId="2" borderId="0" xfId="1" applyFont="1" applyFill="1" applyBorder="1" applyAlignment="1">
      <alignment horizontal="center"/>
    </xf>
    <xf numFmtId="44" fontId="21" fillId="0" borderId="0" xfId="1" applyNumberFormat="1" applyFont="1"/>
    <xf numFmtId="49" fontId="20" fillId="2" borderId="0" xfId="0" applyNumberFormat="1" applyFont="1" applyFill="1" applyBorder="1" applyAlignment="1">
      <alignment horizontal="left" vertical="center" wrapText="1"/>
    </xf>
    <xf numFmtId="44" fontId="23" fillId="2" borderId="0" xfId="1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44" fontId="21" fillId="0" borderId="0" xfId="1" applyFont="1"/>
    <xf numFmtId="44" fontId="20" fillId="2" borderId="0" xfId="1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center" vertical="center" wrapText="1"/>
    </xf>
    <xf numFmtId="164" fontId="20" fillId="2" borderId="0" xfId="0" applyNumberFormat="1" applyFont="1" applyFill="1" applyBorder="1" applyAlignment="1">
      <alignment horizontal="center" vertical="center" wrapText="1"/>
    </xf>
    <xf numFmtId="44" fontId="20" fillId="2" borderId="3" xfId="0" applyNumberFormat="1" applyFont="1" applyFill="1" applyBorder="1" applyAlignment="1">
      <alignment horizontal="left"/>
    </xf>
    <xf numFmtId="44" fontId="24" fillId="2" borderId="0" xfId="0" applyNumberFormat="1" applyFont="1" applyFill="1" applyAlignment="1">
      <alignment horizontal="center"/>
    </xf>
    <xf numFmtId="44" fontId="26" fillId="2" borderId="4" xfId="1" applyFont="1" applyFill="1" applyBorder="1" applyAlignment="1">
      <alignment horizontal="center"/>
    </xf>
    <xf numFmtId="44" fontId="20" fillId="2" borderId="4" xfId="0" applyNumberFormat="1" applyFont="1" applyFill="1" applyBorder="1" applyAlignment="1">
      <alignment horizontal="center"/>
    </xf>
    <xf numFmtId="44" fontId="26" fillId="2" borderId="4" xfId="0" applyNumberFormat="1" applyFont="1" applyFill="1" applyBorder="1" applyAlignment="1">
      <alignment horizontal="center"/>
    </xf>
    <xf numFmtId="164" fontId="20" fillId="2" borderId="3" xfId="0" applyNumberFormat="1" applyFont="1" applyFill="1" applyBorder="1" applyAlignment="1">
      <alignment horizontal="center"/>
    </xf>
    <xf numFmtId="0" fontId="24" fillId="2" borderId="1" xfId="0" applyFont="1" applyFill="1" applyBorder="1"/>
    <xf numFmtId="164" fontId="20" fillId="2" borderId="1" xfId="0" applyNumberFormat="1" applyFont="1" applyFill="1" applyBorder="1" applyAlignment="1">
      <alignment horizontal="center"/>
    </xf>
    <xf numFmtId="44" fontId="24" fillId="2" borderId="1" xfId="1" applyFont="1" applyFill="1" applyBorder="1" applyAlignment="1">
      <alignment horizontal="center"/>
    </xf>
    <xf numFmtId="44" fontId="20" fillId="2" borderId="0" xfId="1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49" fontId="20" fillId="2" borderId="0" xfId="0" applyNumberFormat="1" applyFont="1" applyFill="1" applyAlignment="1">
      <alignment horizontal="left"/>
    </xf>
    <xf numFmtId="164" fontId="2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/>
    </xf>
    <xf numFmtId="0" fontId="24" fillId="2" borderId="0" xfId="0" applyFont="1" applyFill="1" applyBorder="1"/>
    <xf numFmtId="44" fontId="26" fillId="2" borderId="0" xfId="0" applyNumberFormat="1" applyFont="1" applyFill="1" applyBorder="1" applyAlignment="1">
      <alignment horizontal="center"/>
    </xf>
    <xf numFmtId="0" fontId="21" fillId="0" borderId="0" xfId="0" applyFont="1" applyAlignment="1"/>
    <xf numFmtId="49" fontId="21" fillId="0" borderId="0" xfId="0" applyNumberFormat="1" applyFont="1" applyAlignment="1">
      <alignment horizontal="left"/>
    </xf>
    <xf numFmtId="164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center" vertical="center"/>
    </xf>
    <xf numFmtId="44" fontId="27" fillId="3" borderId="7" xfId="1" applyFont="1" applyFill="1" applyBorder="1" applyAlignment="1">
      <alignment horizontal="center" vertical="center"/>
    </xf>
    <xf numFmtId="44" fontId="27" fillId="3" borderId="7" xfId="1" applyNumberFormat="1" applyFont="1" applyFill="1" applyBorder="1" applyAlignment="1">
      <alignment horizontal="center" vertical="center"/>
    </xf>
    <xf numFmtId="14" fontId="27" fillId="3" borderId="7" xfId="0" applyNumberFormat="1" applyFont="1" applyFill="1" applyBorder="1" applyAlignment="1" applyProtection="1">
      <alignment horizontal="center" vertical="center"/>
      <protection locked="0"/>
    </xf>
    <xf numFmtId="0" fontId="27" fillId="3" borderId="7" xfId="1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/>
    </xf>
    <xf numFmtId="49" fontId="12" fillId="4" borderId="8" xfId="0" applyNumberFormat="1" applyFont="1" applyFill="1" applyBorder="1" applyAlignment="1">
      <alignment horizontal="left" vertical="center"/>
    </xf>
    <xf numFmtId="44" fontId="11" fillId="4" borderId="8" xfId="1" applyNumberFormat="1" applyFont="1" applyFill="1" applyBorder="1" applyAlignment="1">
      <alignment vertical="center"/>
    </xf>
    <xf numFmtId="0" fontId="11" fillId="4" borderId="8" xfId="0" applyNumberFormat="1" applyFont="1" applyFill="1" applyBorder="1" applyAlignment="1">
      <alignment vertical="center"/>
    </xf>
    <xf numFmtId="0" fontId="12" fillId="4" borderId="8" xfId="1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left"/>
    </xf>
    <xf numFmtId="0" fontId="12" fillId="5" borderId="8" xfId="1" applyNumberFormat="1" applyFont="1" applyFill="1" applyBorder="1" applyAlignment="1">
      <alignment horizontal="center" vertical="center"/>
    </xf>
    <xf numFmtId="164" fontId="28" fillId="4" borderId="8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left" vertical="center"/>
    </xf>
    <xf numFmtId="44" fontId="28" fillId="4" borderId="8" xfId="0" applyNumberFormat="1" applyFont="1" applyFill="1" applyBorder="1" applyAlignment="1">
      <alignment vertical="center"/>
    </xf>
    <xf numFmtId="44" fontId="29" fillId="4" borderId="8" xfId="1" applyFont="1" applyFill="1" applyBorder="1" applyAlignment="1">
      <alignment horizontal="right" vertical="center" wrapText="1"/>
    </xf>
    <xf numFmtId="44" fontId="28" fillId="4" borderId="8" xfId="1" applyNumberFormat="1" applyFont="1" applyFill="1" applyBorder="1" applyAlignment="1">
      <alignment vertical="center"/>
    </xf>
    <xf numFmtId="0" fontId="28" fillId="4" borderId="8" xfId="0" applyNumberFormat="1" applyFont="1" applyFill="1" applyBorder="1" applyAlignment="1">
      <alignment vertical="center"/>
    </xf>
    <xf numFmtId="0" fontId="29" fillId="5" borderId="8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4" fontId="4" fillId="2" borderId="3" xfId="1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44" fontId="23" fillId="2" borderId="3" xfId="1" applyFont="1" applyFill="1" applyBorder="1" applyAlignment="1">
      <alignment horizontal="center" vertical="center" wrapText="1"/>
    </xf>
    <xf numFmtId="44" fontId="23" fillId="2" borderId="5" xfId="1" applyFont="1" applyFill="1" applyBorder="1" applyAlignment="1">
      <alignment horizontal="center" wrapText="1"/>
    </xf>
    <xf numFmtId="164" fontId="20" fillId="2" borderId="0" xfId="0" applyNumberFormat="1" applyFont="1" applyFill="1" applyAlignment="1">
      <alignment horizontal="center"/>
    </xf>
    <xf numFmtId="16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id="{DD02B0EB-487F-4569-BAB1-945E2887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228601"/>
          <a:ext cx="2229717" cy="495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95249</xdr:rowOff>
    </xdr:from>
    <xdr:to>
      <xdr:col>2</xdr:col>
      <xdr:colOff>507206</xdr:colOff>
      <xdr:row>3</xdr:row>
      <xdr:rowOff>57149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id="{99F561F5-E56E-4480-9155-0C5C0E21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49"/>
          <a:ext cx="4926806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171451</xdr:colOff>
      <xdr:row>0</xdr:row>
      <xdr:rowOff>95250</xdr:rowOff>
    </xdr:from>
    <xdr:to>
      <xdr:col>2</xdr:col>
      <xdr:colOff>352426</xdr:colOff>
      <xdr:row>3</xdr:row>
      <xdr:rowOff>14527</xdr:rowOff>
    </xdr:to>
    <xdr:pic>
      <xdr:nvPicPr>
        <xdr:cNvPr id="3" name="Imagen 1" descr="LOGO SPSS">
          <a:extLst>
            <a:ext uri="{FF2B5EF4-FFF2-40B4-BE49-F238E27FC236}">
              <a16:creationId xmlns:a16="http://schemas.microsoft.com/office/drawing/2014/main" id="{0841E1D5-241E-41C9-BDE3-B57E1761D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95250"/>
          <a:ext cx="4772025" cy="519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Bancarias%209313%20enero-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  <sheetName val="Junio 2017"/>
      <sheetName val="Julio 2017"/>
      <sheetName val="Agosto 2017"/>
      <sheetName val="Septiembre 2017"/>
      <sheetName val="Octubre 2017"/>
      <sheetName val="Noviembre 2017"/>
      <sheetName val="Diciembre 2017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33127757.769999981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workbookViewId="0">
      <selection activeCell="F15" sqref="F15:G15"/>
    </sheetView>
  </sheetViews>
  <sheetFormatPr baseColWidth="10" defaultRowHeight="15"/>
  <cols>
    <col min="1" max="1" width="11.42578125" style="117"/>
    <col min="2" max="2" width="12.5703125" style="118" customWidth="1"/>
    <col min="3" max="3" width="35" customWidth="1"/>
    <col min="4" max="4" width="39.28515625" style="28" customWidth="1"/>
    <col min="5" max="5" width="19.28515625" customWidth="1"/>
    <col min="6" max="6" width="22.42578125" style="119" customWidth="1"/>
    <col min="7" max="7" width="17" style="11" bestFit="1" customWidth="1"/>
    <col min="8" max="8" width="26.42578125" customWidth="1"/>
    <col min="9" max="9" width="15.28515625" style="11" customWidth="1"/>
    <col min="10" max="10" width="15.5703125" customWidth="1"/>
  </cols>
  <sheetData>
    <row r="1" spans="1:12">
      <c r="A1" s="192" t="s">
        <v>0</v>
      </c>
      <c r="B1" s="192"/>
      <c r="C1" s="192"/>
      <c r="D1" s="192"/>
      <c r="E1" s="192"/>
      <c r="F1" s="192"/>
      <c r="G1" s="192"/>
      <c r="H1" s="1"/>
      <c r="I1" s="1"/>
      <c r="J1" s="2" t="s">
        <v>1</v>
      </c>
    </row>
    <row r="2" spans="1:12">
      <c r="A2" s="192" t="s">
        <v>2</v>
      </c>
      <c r="B2" s="192"/>
      <c r="C2" s="192"/>
      <c r="D2" s="192"/>
      <c r="E2" s="192"/>
      <c r="F2" s="192"/>
      <c r="G2" s="192"/>
      <c r="H2" s="3"/>
      <c r="I2" s="4"/>
      <c r="J2" s="5"/>
    </row>
    <row r="3" spans="1:12">
      <c r="A3" s="192" t="s">
        <v>3</v>
      </c>
      <c r="B3" s="192"/>
      <c r="C3" s="192"/>
      <c r="D3" s="192"/>
      <c r="E3" s="192"/>
      <c r="F3" s="192"/>
      <c r="G3" s="5"/>
      <c r="H3" s="6"/>
      <c r="I3" s="5"/>
      <c r="J3" s="6"/>
    </row>
    <row r="4" spans="1:12">
      <c r="A4" s="7"/>
      <c r="B4" s="8"/>
      <c r="C4" s="9"/>
      <c r="D4" s="9"/>
      <c r="E4" s="9"/>
      <c r="F4" s="10"/>
      <c r="H4" s="3"/>
      <c r="I4" s="4"/>
      <c r="J4" s="12"/>
    </row>
    <row r="5" spans="1:12" ht="15.75" thickBot="1">
      <c r="A5" s="13"/>
      <c r="B5" s="14"/>
      <c r="C5" s="15" t="s">
        <v>4</v>
      </c>
      <c r="D5" s="16" t="s">
        <v>5</v>
      </c>
      <c r="E5" s="15" t="s">
        <v>6</v>
      </c>
      <c r="F5" s="17" t="s">
        <v>7</v>
      </c>
      <c r="G5" s="4"/>
      <c r="H5" s="3"/>
      <c r="I5" s="4"/>
      <c r="J5" s="18"/>
    </row>
    <row r="6" spans="1:12" ht="20.25" customHeight="1">
      <c r="A6" s="193"/>
      <c r="B6" s="193"/>
      <c r="C6" s="19" t="s">
        <v>8</v>
      </c>
      <c r="D6" s="20">
        <f>+'[1]Octubre 2017'!F11</f>
        <v>33127757.769999981</v>
      </c>
      <c r="E6" s="4"/>
      <c r="F6" s="10"/>
      <c r="G6" s="4"/>
      <c r="H6" s="3"/>
      <c r="I6" s="4"/>
      <c r="J6" s="18"/>
    </row>
    <row r="7" spans="1:12" ht="20.25" customHeight="1">
      <c r="A7" s="193" t="s">
        <v>1</v>
      </c>
      <c r="B7" s="193"/>
      <c r="C7" s="19" t="s">
        <v>9</v>
      </c>
      <c r="D7" s="20">
        <v>0</v>
      </c>
      <c r="E7" s="9"/>
      <c r="F7" s="21"/>
      <c r="G7" s="22"/>
      <c r="H7" s="3"/>
      <c r="I7" s="4"/>
      <c r="J7" s="18"/>
    </row>
    <row r="8" spans="1:12" ht="20.25" customHeight="1">
      <c r="A8" s="23"/>
      <c r="B8" s="24"/>
      <c r="C8" s="19" t="s">
        <v>10</v>
      </c>
      <c r="D8" s="20">
        <v>165544.76</v>
      </c>
      <c r="E8" s="10"/>
      <c r="F8" s="20"/>
      <c r="G8" s="4"/>
      <c r="H8" s="25"/>
      <c r="I8" s="26"/>
      <c r="J8" s="27"/>
    </row>
    <row r="9" spans="1:12" ht="20.25" customHeight="1">
      <c r="A9" s="194"/>
      <c r="B9" s="194"/>
      <c r="C9" s="19" t="s">
        <v>11</v>
      </c>
      <c r="E9" s="20">
        <v>3219353.26</v>
      </c>
      <c r="F9" s="29"/>
      <c r="G9" s="4"/>
      <c r="H9" s="27"/>
      <c r="I9" s="27"/>
      <c r="J9" s="18"/>
    </row>
    <row r="10" spans="1:12" ht="20.25" customHeight="1" thickBot="1">
      <c r="A10" s="30"/>
      <c r="B10" s="24"/>
      <c r="C10" s="19" t="s">
        <v>12</v>
      </c>
      <c r="E10" s="20">
        <v>68.44</v>
      </c>
      <c r="F10" s="29"/>
      <c r="G10" s="4"/>
      <c r="H10" s="18"/>
      <c r="I10" s="18"/>
      <c r="J10" s="18"/>
    </row>
    <row r="11" spans="1:12" ht="20.25" customHeight="1" thickBot="1">
      <c r="A11" s="23"/>
      <c r="B11" s="24"/>
      <c r="C11" s="31" t="s">
        <v>13</v>
      </c>
      <c r="D11" s="32">
        <f>SUM(D7:D9)</f>
        <v>165544.76</v>
      </c>
      <c r="E11" s="31">
        <f>SUM(E9:E10)</f>
        <v>3219421.6999999997</v>
      </c>
      <c r="F11" s="33">
        <f>+D6+D11-E11</f>
        <v>30073880.829999983</v>
      </c>
      <c r="G11" s="4"/>
      <c r="H11" s="34"/>
      <c r="I11" s="34"/>
      <c r="J11" s="18"/>
      <c r="L11" s="35"/>
    </row>
    <row r="12" spans="1:12" ht="20.25" customHeight="1" thickBot="1">
      <c r="A12" s="23"/>
      <c r="B12" s="24"/>
      <c r="C12" s="19"/>
      <c r="D12" s="36"/>
      <c r="E12" s="37"/>
      <c r="F12" s="38"/>
      <c r="G12" s="4"/>
      <c r="H12" s="18"/>
      <c r="I12" s="18"/>
      <c r="J12" s="18"/>
    </row>
    <row r="13" spans="1:12" ht="20.25" customHeight="1" thickBot="1">
      <c r="A13" s="189"/>
      <c r="B13" s="189"/>
      <c r="C13" s="39" t="s">
        <v>14</v>
      </c>
      <c r="D13" s="40"/>
      <c r="E13" s="190"/>
      <c r="F13" s="190"/>
      <c r="H13" s="18"/>
      <c r="I13" s="18"/>
      <c r="J13" s="3"/>
    </row>
    <row r="14" spans="1:12" ht="15.75" thickBot="1">
      <c r="A14" s="189"/>
      <c r="B14" s="189"/>
      <c r="C14" s="41" t="s">
        <v>15</v>
      </c>
      <c r="D14" s="40"/>
      <c r="E14" s="42"/>
      <c r="F14" s="43"/>
      <c r="G14" s="4"/>
      <c r="H14" s="3"/>
      <c r="I14" s="4"/>
      <c r="J14" s="3"/>
    </row>
    <row r="15" spans="1:12" ht="15.75" thickBot="1">
      <c r="A15" s="44"/>
      <c r="B15" s="45"/>
      <c r="C15" s="46"/>
      <c r="D15" s="47" t="s">
        <v>16</v>
      </c>
      <c r="E15" s="48"/>
      <c r="F15" s="191">
        <f>+D6+D11-E11</f>
        <v>30073880.829999983</v>
      </c>
      <c r="G15" s="191"/>
      <c r="H15" s="3"/>
      <c r="I15" s="4"/>
      <c r="J15" s="49"/>
    </row>
    <row r="16" spans="1:12" ht="27" customHeight="1" thickTop="1">
      <c r="A16" s="50" t="s">
        <v>17</v>
      </c>
      <c r="B16" s="51" t="s">
        <v>18</v>
      </c>
      <c r="C16" s="52" t="s">
        <v>19</v>
      </c>
      <c r="D16" s="53" t="s">
        <v>20</v>
      </c>
      <c r="E16" s="54" t="s">
        <v>5</v>
      </c>
      <c r="F16" s="54" t="s">
        <v>6</v>
      </c>
      <c r="G16" s="54" t="s">
        <v>7</v>
      </c>
      <c r="H16" s="55" t="s">
        <v>21</v>
      </c>
      <c r="I16" s="55" t="s">
        <v>22</v>
      </c>
      <c r="J16" s="52" t="s">
        <v>23</v>
      </c>
    </row>
    <row r="17" spans="1:10" ht="12.75" customHeight="1">
      <c r="A17" s="56"/>
      <c r="B17" s="57"/>
      <c r="C17" s="58" t="s">
        <v>24</v>
      </c>
      <c r="D17" s="58" t="s">
        <v>25</v>
      </c>
      <c r="E17" s="59">
        <f>+D6</f>
        <v>33127757.769999981</v>
      </c>
      <c r="F17" s="59"/>
      <c r="G17" s="60">
        <f>+E17</f>
        <v>33127757.769999981</v>
      </c>
      <c r="H17" s="61" t="s">
        <v>26</v>
      </c>
      <c r="I17" s="62">
        <v>10</v>
      </c>
      <c r="J17" s="63">
        <v>43039</v>
      </c>
    </row>
    <row r="18" spans="1:10" ht="12.75" customHeight="1">
      <c r="A18" s="56">
        <v>43041</v>
      </c>
      <c r="B18" s="57" t="s">
        <v>27</v>
      </c>
      <c r="C18" s="58" t="s">
        <v>28</v>
      </c>
      <c r="D18" s="58" t="s">
        <v>29</v>
      </c>
      <c r="E18" s="59"/>
      <c r="F18" s="59">
        <v>2019.2</v>
      </c>
      <c r="G18" s="60">
        <f t="shared" ref="G18:G81" si="0">+G17-F18</f>
        <v>33125738.569999982</v>
      </c>
      <c r="H18" s="61" t="s">
        <v>30</v>
      </c>
      <c r="I18" s="62">
        <v>11</v>
      </c>
      <c r="J18" s="56">
        <v>43041</v>
      </c>
    </row>
    <row r="19" spans="1:10" ht="12.75" customHeight="1">
      <c r="A19" s="63">
        <v>43041</v>
      </c>
      <c r="B19" s="57" t="s">
        <v>31</v>
      </c>
      <c r="C19" s="64" t="s">
        <v>32</v>
      </c>
      <c r="D19" s="65" t="s">
        <v>33</v>
      </c>
      <c r="E19" s="59"/>
      <c r="F19" s="66">
        <v>983.75</v>
      </c>
      <c r="G19" s="67">
        <f t="shared" si="0"/>
        <v>33124754.819999982</v>
      </c>
      <c r="H19" s="68" t="s">
        <v>30</v>
      </c>
      <c r="I19" s="62">
        <v>11</v>
      </c>
      <c r="J19" s="56">
        <v>43041</v>
      </c>
    </row>
    <row r="20" spans="1:10" ht="12.75" customHeight="1">
      <c r="A20" s="56">
        <v>43041</v>
      </c>
      <c r="B20" s="57" t="s">
        <v>34</v>
      </c>
      <c r="C20" s="64" t="s">
        <v>35</v>
      </c>
      <c r="D20" s="65" t="s">
        <v>36</v>
      </c>
      <c r="E20" s="59"/>
      <c r="F20" s="66">
        <v>421.9</v>
      </c>
      <c r="G20" s="67">
        <f t="shared" si="0"/>
        <v>33124332.919999983</v>
      </c>
      <c r="H20" s="68" t="s">
        <v>30</v>
      </c>
      <c r="I20" s="62">
        <v>11</v>
      </c>
      <c r="J20" s="56">
        <v>43041</v>
      </c>
    </row>
    <row r="21" spans="1:10" ht="12.75" customHeight="1">
      <c r="A21" s="56">
        <v>43041</v>
      </c>
      <c r="B21" s="57" t="s">
        <v>37</v>
      </c>
      <c r="C21" s="58" t="s">
        <v>38</v>
      </c>
      <c r="D21" s="58" t="s">
        <v>39</v>
      </c>
      <c r="E21" s="59"/>
      <c r="F21" s="69">
        <v>3198.15</v>
      </c>
      <c r="G21" s="60">
        <f t="shared" si="0"/>
        <v>33121134.769999985</v>
      </c>
      <c r="H21" s="61" t="s">
        <v>30</v>
      </c>
      <c r="I21" s="62">
        <v>11</v>
      </c>
      <c r="J21" s="63">
        <v>43041</v>
      </c>
    </row>
    <row r="22" spans="1:10" ht="12.75" customHeight="1">
      <c r="A22" s="63">
        <v>43041</v>
      </c>
      <c r="B22" s="57" t="s">
        <v>40</v>
      </c>
      <c r="C22" s="64" t="s">
        <v>41</v>
      </c>
      <c r="D22" s="65" t="s">
        <v>33</v>
      </c>
      <c r="E22" s="59"/>
      <c r="F22" s="66">
        <v>638.98</v>
      </c>
      <c r="G22" s="67">
        <f t="shared" si="0"/>
        <v>33120495.789999984</v>
      </c>
      <c r="H22" s="68" t="s">
        <v>30</v>
      </c>
      <c r="I22" s="62">
        <v>11</v>
      </c>
      <c r="J22" s="63">
        <v>43041</v>
      </c>
    </row>
    <row r="23" spans="1:10" ht="12.75" customHeight="1">
      <c r="A23" s="63">
        <v>43041</v>
      </c>
      <c r="B23" s="57" t="s">
        <v>42</v>
      </c>
      <c r="C23" s="64" t="s">
        <v>43</v>
      </c>
      <c r="D23" s="65" t="s">
        <v>44</v>
      </c>
      <c r="E23" s="59"/>
      <c r="F23" s="66">
        <v>264.5</v>
      </c>
      <c r="G23" s="67">
        <f t="shared" si="0"/>
        <v>33120231.289999984</v>
      </c>
      <c r="H23" s="68" t="s">
        <v>45</v>
      </c>
      <c r="I23" s="62">
        <v>11</v>
      </c>
      <c r="J23" s="63">
        <v>43041</v>
      </c>
    </row>
    <row r="24" spans="1:10" ht="12.75" customHeight="1">
      <c r="A24" s="63">
        <v>43041</v>
      </c>
      <c r="B24" s="57" t="s">
        <v>46</v>
      </c>
      <c r="C24" s="64" t="s">
        <v>47</v>
      </c>
      <c r="D24" s="65" t="s">
        <v>48</v>
      </c>
      <c r="E24" s="59"/>
      <c r="F24" s="66">
        <v>5</v>
      </c>
      <c r="G24" s="67">
        <f t="shared" si="0"/>
        <v>33120226.289999984</v>
      </c>
      <c r="H24" s="68" t="s">
        <v>49</v>
      </c>
      <c r="I24" s="62">
        <v>11</v>
      </c>
      <c r="J24" s="63">
        <v>43041</v>
      </c>
    </row>
    <row r="25" spans="1:10" ht="12.75" customHeight="1">
      <c r="A25" s="63">
        <v>43041</v>
      </c>
      <c r="B25" s="57" t="s">
        <v>46</v>
      </c>
      <c r="C25" s="64" t="s">
        <v>47</v>
      </c>
      <c r="D25" s="65" t="s">
        <v>50</v>
      </c>
      <c r="E25" s="59"/>
      <c r="F25" s="66">
        <v>0.8</v>
      </c>
      <c r="G25" s="67">
        <f t="shared" si="0"/>
        <v>33120225.489999983</v>
      </c>
      <c r="H25" s="68" t="s">
        <v>51</v>
      </c>
      <c r="I25" s="62">
        <v>11</v>
      </c>
      <c r="J25" s="63">
        <v>43041</v>
      </c>
    </row>
    <row r="26" spans="1:10" ht="12.75" customHeight="1">
      <c r="A26" s="63">
        <v>43041</v>
      </c>
      <c r="B26" s="57" t="s">
        <v>52</v>
      </c>
      <c r="C26" s="64" t="s">
        <v>53</v>
      </c>
      <c r="D26" s="58" t="s">
        <v>54</v>
      </c>
      <c r="E26" s="59"/>
      <c r="F26" s="66">
        <v>264.5</v>
      </c>
      <c r="G26" s="67">
        <f t="shared" si="0"/>
        <v>33119960.989999983</v>
      </c>
      <c r="H26" s="68" t="s">
        <v>30</v>
      </c>
      <c r="I26" s="62">
        <v>11</v>
      </c>
      <c r="J26" s="63">
        <v>43041</v>
      </c>
    </row>
    <row r="27" spans="1:10" ht="12.75" customHeight="1">
      <c r="A27" s="63">
        <v>43041</v>
      </c>
      <c r="B27" s="57" t="s">
        <v>55</v>
      </c>
      <c r="C27" s="64" t="s">
        <v>43</v>
      </c>
      <c r="D27" s="58" t="s">
        <v>56</v>
      </c>
      <c r="E27" s="59"/>
      <c r="F27" s="66">
        <v>195.5</v>
      </c>
      <c r="G27" s="67">
        <f t="shared" si="0"/>
        <v>33119765.489999983</v>
      </c>
      <c r="H27" s="68" t="s">
        <v>57</v>
      </c>
      <c r="I27" s="62">
        <v>11</v>
      </c>
      <c r="J27" s="63">
        <v>43041</v>
      </c>
    </row>
    <row r="28" spans="1:10" ht="12.75" customHeight="1">
      <c r="A28" s="63">
        <v>43041</v>
      </c>
      <c r="B28" s="57" t="s">
        <v>58</v>
      </c>
      <c r="C28" s="64" t="s">
        <v>47</v>
      </c>
      <c r="D28" s="65" t="s">
        <v>48</v>
      </c>
      <c r="E28" s="59"/>
      <c r="F28" s="66">
        <v>5</v>
      </c>
      <c r="G28" s="67">
        <f t="shared" si="0"/>
        <v>33119760.489999983</v>
      </c>
      <c r="H28" s="68" t="s">
        <v>49</v>
      </c>
      <c r="I28" s="62">
        <v>11</v>
      </c>
      <c r="J28" s="63">
        <v>43041</v>
      </c>
    </row>
    <row r="29" spans="1:10" ht="12.75" customHeight="1">
      <c r="A29" s="63">
        <v>43041</v>
      </c>
      <c r="B29" s="57" t="s">
        <v>58</v>
      </c>
      <c r="C29" s="64" t="s">
        <v>47</v>
      </c>
      <c r="D29" s="65" t="s">
        <v>50</v>
      </c>
      <c r="E29" s="59"/>
      <c r="F29" s="66">
        <v>0.8</v>
      </c>
      <c r="G29" s="67">
        <f t="shared" si="0"/>
        <v>33119759.689999983</v>
      </c>
      <c r="H29" s="68" t="s">
        <v>51</v>
      </c>
      <c r="I29" s="62">
        <v>11</v>
      </c>
      <c r="J29" s="63">
        <v>43041</v>
      </c>
    </row>
    <row r="30" spans="1:10" ht="12.75" customHeight="1">
      <c r="A30" s="63">
        <v>43041</v>
      </c>
      <c r="B30" s="57" t="s">
        <v>59</v>
      </c>
      <c r="C30" s="64" t="s">
        <v>60</v>
      </c>
      <c r="D30" s="58" t="s">
        <v>61</v>
      </c>
      <c r="E30" s="59"/>
      <c r="F30" s="66">
        <v>460</v>
      </c>
      <c r="G30" s="67">
        <f t="shared" si="0"/>
        <v>33119299.689999983</v>
      </c>
      <c r="H30" s="68" t="s">
        <v>30</v>
      </c>
      <c r="I30" s="62">
        <v>11</v>
      </c>
      <c r="J30" s="63">
        <v>43041</v>
      </c>
    </row>
    <row r="31" spans="1:10" ht="12.75" customHeight="1">
      <c r="A31" s="63">
        <v>43041</v>
      </c>
      <c r="B31" s="70" t="s">
        <v>62</v>
      </c>
      <c r="C31" s="58" t="s">
        <v>63</v>
      </c>
      <c r="D31" s="58" t="s">
        <v>61</v>
      </c>
      <c r="E31" s="59"/>
      <c r="F31" s="69">
        <v>1087</v>
      </c>
      <c r="G31" s="60">
        <f t="shared" si="0"/>
        <v>33118212.689999983</v>
      </c>
      <c r="H31" s="61" t="s">
        <v>30</v>
      </c>
      <c r="I31" s="62">
        <v>11</v>
      </c>
      <c r="J31" s="63">
        <v>43041</v>
      </c>
    </row>
    <row r="32" spans="1:10" ht="12.75" customHeight="1">
      <c r="A32" s="63">
        <v>43041</v>
      </c>
      <c r="B32" s="57" t="s">
        <v>64</v>
      </c>
      <c r="C32" s="58" t="s">
        <v>65</v>
      </c>
      <c r="D32" s="58" t="s">
        <v>66</v>
      </c>
      <c r="E32" s="59"/>
      <c r="F32" s="69">
        <v>142.6</v>
      </c>
      <c r="G32" s="60">
        <f t="shared" si="0"/>
        <v>33118070.089999981</v>
      </c>
      <c r="H32" s="61" t="s">
        <v>30</v>
      </c>
      <c r="I32" s="62">
        <v>11</v>
      </c>
      <c r="J32" s="63">
        <v>43041</v>
      </c>
    </row>
    <row r="33" spans="1:10" ht="12.75" customHeight="1">
      <c r="A33" s="63">
        <v>43041</v>
      </c>
      <c r="B33" s="57" t="s">
        <v>67</v>
      </c>
      <c r="C33" s="58" t="s">
        <v>68</v>
      </c>
      <c r="D33" s="58" t="s">
        <v>66</v>
      </c>
      <c r="E33" s="59"/>
      <c r="F33" s="69">
        <v>142.6</v>
      </c>
      <c r="G33" s="60">
        <f t="shared" si="0"/>
        <v>33117927.48999998</v>
      </c>
      <c r="H33" s="61" t="s">
        <v>30</v>
      </c>
      <c r="I33" s="62">
        <v>11</v>
      </c>
      <c r="J33" s="63">
        <v>43041</v>
      </c>
    </row>
    <row r="34" spans="1:10" ht="12.75" customHeight="1">
      <c r="A34" s="63">
        <v>43041</v>
      </c>
      <c r="B34" s="57" t="s">
        <v>69</v>
      </c>
      <c r="C34" s="58" t="s">
        <v>70</v>
      </c>
      <c r="D34" s="58" t="s">
        <v>71</v>
      </c>
      <c r="E34" s="59"/>
      <c r="F34" s="69">
        <v>95</v>
      </c>
      <c r="G34" s="60">
        <f t="shared" si="0"/>
        <v>33117832.48999998</v>
      </c>
      <c r="H34" s="61" t="s">
        <v>30</v>
      </c>
      <c r="I34" s="62">
        <v>11</v>
      </c>
      <c r="J34" s="63">
        <v>43041</v>
      </c>
    </row>
    <row r="35" spans="1:10" ht="12.75" customHeight="1">
      <c r="A35" s="63">
        <v>43046</v>
      </c>
      <c r="B35" s="57"/>
      <c r="C35" s="64" t="s">
        <v>72</v>
      </c>
      <c r="D35" s="65" t="s">
        <v>73</v>
      </c>
      <c r="E35" s="59"/>
      <c r="F35" s="69">
        <v>1695</v>
      </c>
      <c r="G35" s="60">
        <f t="shared" si="0"/>
        <v>33116137.48999998</v>
      </c>
      <c r="H35" s="61" t="s">
        <v>74</v>
      </c>
      <c r="I35" s="62">
        <v>11</v>
      </c>
      <c r="J35" s="63">
        <v>43046</v>
      </c>
    </row>
    <row r="36" spans="1:10" ht="12.75" customHeight="1">
      <c r="A36" s="63">
        <v>43046</v>
      </c>
      <c r="B36" s="57"/>
      <c r="C36" s="64" t="s">
        <v>72</v>
      </c>
      <c r="D36" s="65" t="s">
        <v>73</v>
      </c>
      <c r="E36" s="59"/>
      <c r="F36" s="66">
        <v>3433</v>
      </c>
      <c r="G36" s="67">
        <f t="shared" si="0"/>
        <v>33112704.48999998</v>
      </c>
      <c r="H36" s="68" t="s">
        <v>74</v>
      </c>
      <c r="I36" s="62">
        <v>11</v>
      </c>
      <c r="J36" s="63">
        <v>43046</v>
      </c>
    </row>
    <row r="37" spans="1:10" ht="12.75" customHeight="1">
      <c r="A37" s="63">
        <v>43046</v>
      </c>
      <c r="B37" s="57"/>
      <c r="C37" s="64" t="s">
        <v>72</v>
      </c>
      <c r="D37" s="65" t="s">
        <v>73</v>
      </c>
      <c r="E37" s="59"/>
      <c r="F37" s="66">
        <v>11201</v>
      </c>
      <c r="G37" s="67">
        <f t="shared" si="0"/>
        <v>33101503.48999998</v>
      </c>
      <c r="H37" s="68" t="s">
        <v>74</v>
      </c>
      <c r="I37" s="62">
        <v>11</v>
      </c>
      <c r="J37" s="63">
        <v>43046</v>
      </c>
    </row>
    <row r="38" spans="1:10" ht="12.75" customHeight="1">
      <c r="A38" s="63">
        <v>43046</v>
      </c>
      <c r="B38" s="57"/>
      <c r="C38" s="64" t="s">
        <v>72</v>
      </c>
      <c r="D38" s="65" t="s">
        <v>73</v>
      </c>
      <c r="E38" s="59"/>
      <c r="F38" s="69">
        <v>3841</v>
      </c>
      <c r="G38" s="60">
        <f t="shared" si="0"/>
        <v>33097662.48999998</v>
      </c>
      <c r="H38" s="61" t="s">
        <v>74</v>
      </c>
      <c r="I38" s="62">
        <v>11</v>
      </c>
      <c r="J38" s="63">
        <v>43046</v>
      </c>
    </row>
    <row r="39" spans="1:10" ht="12.75" customHeight="1">
      <c r="A39" s="63">
        <v>43046</v>
      </c>
      <c r="B39" s="57"/>
      <c r="C39" s="64" t="s">
        <v>72</v>
      </c>
      <c r="D39" s="65" t="s">
        <v>73</v>
      </c>
      <c r="E39" s="59"/>
      <c r="F39" s="66">
        <v>7678</v>
      </c>
      <c r="G39" s="67">
        <f t="shared" si="0"/>
        <v>33089984.48999998</v>
      </c>
      <c r="H39" s="68" t="s">
        <v>74</v>
      </c>
      <c r="I39" s="62">
        <v>11</v>
      </c>
      <c r="J39" s="63">
        <v>43046</v>
      </c>
    </row>
    <row r="40" spans="1:10" ht="12.75" customHeight="1">
      <c r="A40" s="63">
        <v>43046</v>
      </c>
      <c r="B40" s="57"/>
      <c r="C40" s="64" t="s">
        <v>72</v>
      </c>
      <c r="D40" s="65" t="s">
        <v>73</v>
      </c>
      <c r="E40" s="59"/>
      <c r="F40" s="69">
        <v>11695</v>
      </c>
      <c r="G40" s="60">
        <f t="shared" si="0"/>
        <v>33078289.48999998</v>
      </c>
      <c r="H40" s="61" t="s">
        <v>74</v>
      </c>
      <c r="I40" s="62">
        <v>11</v>
      </c>
      <c r="J40" s="63">
        <v>43046</v>
      </c>
    </row>
    <row r="41" spans="1:10" ht="12.75" customHeight="1">
      <c r="A41" s="63">
        <v>43047</v>
      </c>
      <c r="B41" s="57" t="s">
        <v>75</v>
      </c>
      <c r="C41" s="64" t="s">
        <v>76</v>
      </c>
      <c r="D41" s="65" t="s">
        <v>77</v>
      </c>
      <c r="E41" s="59"/>
      <c r="F41" s="66">
        <v>94716.29</v>
      </c>
      <c r="G41" s="67">
        <f t="shared" si="0"/>
        <v>32983573.199999981</v>
      </c>
      <c r="H41" s="68" t="s">
        <v>78</v>
      </c>
      <c r="I41" s="62">
        <v>11</v>
      </c>
      <c r="J41" s="63">
        <v>43047</v>
      </c>
    </row>
    <row r="42" spans="1:10" ht="12.75" customHeight="1">
      <c r="A42" s="63">
        <v>43047</v>
      </c>
      <c r="B42" s="57" t="s">
        <v>75</v>
      </c>
      <c r="C42" s="64" t="s">
        <v>47</v>
      </c>
      <c r="D42" s="65" t="s">
        <v>48</v>
      </c>
      <c r="E42" s="59"/>
      <c r="F42" s="66">
        <v>5</v>
      </c>
      <c r="G42" s="67">
        <f t="shared" si="0"/>
        <v>32983568.199999981</v>
      </c>
      <c r="H42" s="68" t="s">
        <v>49</v>
      </c>
      <c r="I42" s="62">
        <v>11</v>
      </c>
      <c r="J42" s="63">
        <v>43047</v>
      </c>
    </row>
    <row r="43" spans="1:10" ht="12.75" customHeight="1">
      <c r="A43" s="63">
        <v>43047</v>
      </c>
      <c r="B43" s="57" t="s">
        <v>75</v>
      </c>
      <c r="C43" s="64" t="s">
        <v>47</v>
      </c>
      <c r="D43" s="65" t="s">
        <v>50</v>
      </c>
      <c r="E43" s="59"/>
      <c r="F43" s="66">
        <v>0.8</v>
      </c>
      <c r="G43" s="67">
        <f t="shared" si="0"/>
        <v>32983567.39999998</v>
      </c>
      <c r="H43" s="68" t="s">
        <v>51</v>
      </c>
      <c r="I43" s="62">
        <v>11</v>
      </c>
      <c r="J43" s="63">
        <v>43047</v>
      </c>
    </row>
    <row r="44" spans="1:10" ht="12.75" customHeight="1">
      <c r="A44" s="63">
        <v>43047</v>
      </c>
      <c r="B44" s="57" t="s">
        <v>79</v>
      </c>
      <c r="C44" s="64" t="s">
        <v>68</v>
      </c>
      <c r="D44" s="65" t="s">
        <v>80</v>
      </c>
      <c r="E44" s="59"/>
      <c r="F44" s="66">
        <v>1898</v>
      </c>
      <c r="G44" s="67">
        <f t="shared" si="0"/>
        <v>32981669.39999998</v>
      </c>
      <c r="H44" s="68" t="s">
        <v>30</v>
      </c>
      <c r="I44" s="62">
        <v>11</v>
      </c>
      <c r="J44" s="63">
        <v>43047</v>
      </c>
    </row>
    <row r="45" spans="1:10" ht="12.75" customHeight="1">
      <c r="A45" s="63">
        <v>43047</v>
      </c>
      <c r="B45" s="57" t="s">
        <v>81</v>
      </c>
      <c r="C45" s="64" t="s">
        <v>82</v>
      </c>
      <c r="D45" s="65" t="s">
        <v>80</v>
      </c>
      <c r="E45" s="59"/>
      <c r="F45" s="66">
        <v>1898</v>
      </c>
      <c r="G45" s="67">
        <f t="shared" si="0"/>
        <v>32979771.39999998</v>
      </c>
      <c r="H45" s="68" t="s">
        <v>30</v>
      </c>
      <c r="I45" s="62">
        <v>11</v>
      </c>
      <c r="J45" s="63">
        <v>43047</v>
      </c>
    </row>
    <row r="46" spans="1:10" ht="12.75" customHeight="1">
      <c r="A46" s="63">
        <v>43047</v>
      </c>
      <c r="B46" s="57" t="s">
        <v>83</v>
      </c>
      <c r="C46" s="64" t="s">
        <v>84</v>
      </c>
      <c r="D46" s="65" t="s">
        <v>80</v>
      </c>
      <c r="E46" s="59"/>
      <c r="F46" s="66">
        <v>1898</v>
      </c>
      <c r="G46" s="67">
        <f t="shared" si="0"/>
        <v>32977873.39999998</v>
      </c>
      <c r="H46" s="68" t="s">
        <v>30</v>
      </c>
      <c r="I46" s="62">
        <v>11</v>
      </c>
      <c r="J46" s="63">
        <v>43047</v>
      </c>
    </row>
    <row r="47" spans="1:10" ht="12.75" customHeight="1">
      <c r="A47" s="63">
        <v>43047</v>
      </c>
      <c r="B47" s="57" t="s">
        <v>85</v>
      </c>
      <c r="C47" s="64" t="s">
        <v>60</v>
      </c>
      <c r="D47" s="65" t="s">
        <v>80</v>
      </c>
      <c r="E47" s="59"/>
      <c r="F47" s="66">
        <v>126.5</v>
      </c>
      <c r="G47" s="67">
        <f t="shared" si="0"/>
        <v>32977746.89999998</v>
      </c>
      <c r="H47" s="68" t="s">
        <v>30</v>
      </c>
      <c r="I47" s="62">
        <v>11</v>
      </c>
      <c r="J47" s="63">
        <v>43047</v>
      </c>
    </row>
    <row r="48" spans="1:10" ht="12.75" customHeight="1">
      <c r="A48" s="63">
        <v>43047</v>
      </c>
      <c r="B48" s="57" t="s">
        <v>86</v>
      </c>
      <c r="C48" s="64" t="s">
        <v>87</v>
      </c>
      <c r="D48" s="65" t="s">
        <v>88</v>
      </c>
      <c r="E48" s="59"/>
      <c r="F48" s="66">
        <v>126.5</v>
      </c>
      <c r="G48" s="67">
        <f t="shared" si="0"/>
        <v>32977620.39999998</v>
      </c>
      <c r="H48" s="68" t="s">
        <v>30</v>
      </c>
      <c r="I48" s="62">
        <v>11</v>
      </c>
      <c r="J48" s="63">
        <v>43047</v>
      </c>
    </row>
    <row r="49" spans="1:10" ht="12.75" customHeight="1">
      <c r="A49" s="63">
        <v>43048</v>
      </c>
      <c r="B49" s="57"/>
      <c r="C49" s="64"/>
      <c r="D49" s="65" t="s">
        <v>89</v>
      </c>
      <c r="E49" s="59"/>
      <c r="F49" s="66">
        <v>12500</v>
      </c>
      <c r="G49" s="67">
        <f t="shared" si="0"/>
        <v>32965120.39999998</v>
      </c>
      <c r="H49" s="68" t="s">
        <v>89</v>
      </c>
      <c r="I49" s="62">
        <v>11</v>
      </c>
      <c r="J49" s="63">
        <v>43048</v>
      </c>
    </row>
    <row r="50" spans="1:10" ht="12.75" customHeight="1">
      <c r="A50" s="63">
        <v>43048</v>
      </c>
      <c r="B50" s="57" t="s">
        <v>90</v>
      </c>
      <c r="C50" s="64" t="s">
        <v>91</v>
      </c>
      <c r="D50" s="65" t="s">
        <v>92</v>
      </c>
      <c r="E50" s="59"/>
      <c r="F50" s="66">
        <v>129461.59</v>
      </c>
      <c r="G50" s="67">
        <f t="shared" si="0"/>
        <v>32835658.80999998</v>
      </c>
      <c r="H50" s="68" t="s">
        <v>93</v>
      </c>
      <c r="I50" s="62">
        <v>11</v>
      </c>
      <c r="J50" s="63">
        <v>43048</v>
      </c>
    </row>
    <row r="51" spans="1:10" ht="12.75" customHeight="1">
      <c r="A51" s="63">
        <v>43048</v>
      </c>
      <c r="B51" s="57" t="s">
        <v>90</v>
      </c>
      <c r="C51" s="64" t="s">
        <v>47</v>
      </c>
      <c r="D51" s="65" t="s">
        <v>48</v>
      </c>
      <c r="E51" s="59"/>
      <c r="F51" s="66">
        <v>5</v>
      </c>
      <c r="G51" s="67">
        <f t="shared" si="0"/>
        <v>32835653.80999998</v>
      </c>
      <c r="H51" s="68" t="s">
        <v>49</v>
      </c>
      <c r="I51" s="62">
        <v>11</v>
      </c>
      <c r="J51" s="63">
        <v>43048</v>
      </c>
    </row>
    <row r="52" spans="1:10" ht="12.75" customHeight="1">
      <c r="A52" s="63">
        <v>43048</v>
      </c>
      <c r="B52" s="57" t="s">
        <v>90</v>
      </c>
      <c r="C52" s="64" t="s">
        <v>47</v>
      </c>
      <c r="D52" s="65" t="s">
        <v>50</v>
      </c>
      <c r="E52" s="59"/>
      <c r="F52" s="66">
        <v>0.8</v>
      </c>
      <c r="G52" s="67">
        <f t="shared" si="0"/>
        <v>32835653.009999979</v>
      </c>
      <c r="H52" s="68" t="s">
        <v>51</v>
      </c>
      <c r="I52" s="62">
        <v>11</v>
      </c>
      <c r="J52" s="63">
        <v>43052</v>
      </c>
    </row>
    <row r="53" spans="1:10" ht="12.75" customHeight="1">
      <c r="A53" s="63">
        <v>43052</v>
      </c>
      <c r="B53" s="57" t="s">
        <v>94</v>
      </c>
      <c r="C53" s="64" t="s">
        <v>95</v>
      </c>
      <c r="D53" s="65" t="s">
        <v>96</v>
      </c>
      <c r="E53" s="59"/>
      <c r="F53" s="66">
        <v>940</v>
      </c>
      <c r="G53" s="67">
        <f t="shared" si="0"/>
        <v>32834713.009999979</v>
      </c>
      <c r="H53" s="68" t="s">
        <v>30</v>
      </c>
      <c r="I53" s="62">
        <v>11</v>
      </c>
      <c r="J53" s="63">
        <v>43052</v>
      </c>
    </row>
    <row r="54" spans="1:10" ht="12.75" customHeight="1">
      <c r="A54" s="63">
        <v>43052</v>
      </c>
      <c r="B54" s="57" t="s">
        <v>97</v>
      </c>
      <c r="C54" s="64" t="s">
        <v>35</v>
      </c>
      <c r="D54" s="65" t="s">
        <v>98</v>
      </c>
      <c r="E54" s="59"/>
      <c r="F54" s="66">
        <v>6216.6</v>
      </c>
      <c r="G54" s="67">
        <f t="shared" si="0"/>
        <v>32828496.409999978</v>
      </c>
      <c r="H54" s="68" t="s">
        <v>30</v>
      </c>
      <c r="I54" s="62">
        <v>11</v>
      </c>
      <c r="J54" s="63">
        <v>43052</v>
      </c>
    </row>
    <row r="55" spans="1:10" ht="12.75" customHeight="1">
      <c r="A55" s="63">
        <v>43052</v>
      </c>
      <c r="B55" s="57" t="s">
        <v>99</v>
      </c>
      <c r="C55" s="64" t="s">
        <v>38</v>
      </c>
      <c r="D55" s="65" t="s">
        <v>98</v>
      </c>
      <c r="E55" s="59"/>
      <c r="F55" s="66">
        <v>3316.6</v>
      </c>
      <c r="G55" s="67">
        <f t="shared" si="0"/>
        <v>32825179.809999976</v>
      </c>
      <c r="H55" s="68" t="s">
        <v>30</v>
      </c>
      <c r="I55" s="62">
        <v>11</v>
      </c>
      <c r="J55" s="63">
        <v>43052</v>
      </c>
    </row>
    <row r="56" spans="1:10" ht="12.75" customHeight="1">
      <c r="A56" s="63">
        <v>43052</v>
      </c>
      <c r="B56" s="57" t="s">
        <v>100</v>
      </c>
      <c r="C56" s="64" t="s">
        <v>101</v>
      </c>
      <c r="D56" s="65" t="s">
        <v>98</v>
      </c>
      <c r="E56" s="59"/>
      <c r="F56" s="66">
        <v>3316.6</v>
      </c>
      <c r="G56" s="67">
        <f t="shared" si="0"/>
        <v>32821863.209999975</v>
      </c>
      <c r="H56" s="68" t="s">
        <v>30</v>
      </c>
      <c r="I56" s="62">
        <v>11</v>
      </c>
      <c r="J56" s="63">
        <v>43052</v>
      </c>
    </row>
    <row r="57" spans="1:10" ht="12.75" customHeight="1">
      <c r="A57" s="63">
        <v>43052</v>
      </c>
      <c r="B57" s="57" t="s">
        <v>102</v>
      </c>
      <c r="C57" s="64" t="s">
        <v>103</v>
      </c>
      <c r="D57" s="65" t="s">
        <v>98</v>
      </c>
      <c r="E57" s="59"/>
      <c r="F57" s="66">
        <v>3316.6</v>
      </c>
      <c r="G57" s="67">
        <f t="shared" si="0"/>
        <v>32818546.609999973</v>
      </c>
      <c r="H57" s="68" t="s">
        <v>30</v>
      </c>
      <c r="I57" s="62">
        <v>11</v>
      </c>
      <c r="J57" s="63">
        <v>43052</v>
      </c>
    </row>
    <row r="58" spans="1:10" ht="12.75" customHeight="1">
      <c r="A58" s="63">
        <v>43052</v>
      </c>
      <c r="B58" s="57" t="s">
        <v>104</v>
      </c>
      <c r="C58" s="64" t="s">
        <v>68</v>
      </c>
      <c r="D58" s="65" t="s">
        <v>105</v>
      </c>
      <c r="E58" s="59"/>
      <c r="F58" s="66">
        <v>2314.9499999999998</v>
      </c>
      <c r="G58" s="67">
        <f t="shared" si="0"/>
        <v>32816231.659999974</v>
      </c>
      <c r="H58" s="68" t="s">
        <v>30</v>
      </c>
      <c r="I58" s="62">
        <v>11</v>
      </c>
      <c r="J58" s="63">
        <v>43052</v>
      </c>
    </row>
    <row r="59" spans="1:10" ht="12.75" customHeight="1">
      <c r="A59" s="63">
        <v>43052</v>
      </c>
      <c r="B59" s="57" t="s">
        <v>106</v>
      </c>
      <c r="C59" s="64" t="s">
        <v>107</v>
      </c>
      <c r="D59" s="65" t="s">
        <v>98</v>
      </c>
      <c r="E59" s="59"/>
      <c r="F59" s="66">
        <v>2314.9499999999998</v>
      </c>
      <c r="G59" s="67">
        <f t="shared" si="0"/>
        <v>32813916.709999975</v>
      </c>
      <c r="H59" s="68" t="s">
        <v>30</v>
      </c>
      <c r="I59" s="62">
        <v>11</v>
      </c>
      <c r="J59" s="63">
        <v>43052</v>
      </c>
    </row>
    <row r="60" spans="1:10" ht="12.75" customHeight="1">
      <c r="A60" s="63">
        <v>43052</v>
      </c>
      <c r="B60" s="57" t="s">
        <v>108</v>
      </c>
      <c r="C60" s="64" t="s">
        <v>109</v>
      </c>
      <c r="D60" s="65" t="s">
        <v>96</v>
      </c>
      <c r="E60" s="59"/>
      <c r="F60" s="66">
        <v>252</v>
      </c>
      <c r="G60" s="67">
        <f t="shared" si="0"/>
        <v>32813664.709999975</v>
      </c>
      <c r="H60" s="68" t="s">
        <v>30</v>
      </c>
      <c r="I60" s="62">
        <v>11</v>
      </c>
      <c r="J60" s="63">
        <v>43052</v>
      </c>
    </row>
    <row r="61" spans="1:10" ht="12.75" customHeight="1">
      <c r="A61" s="63">
        <v>43052</v>
      </c>
      <c r="B61" s="57" t="s">
        <v>110</v>
      </c>
      <c r="C61" s="64" t="s">
        <v>111</v>
      </c>
      <c r="D61" s="65" t="s">
        <v>33</v>
      </c>
      <c r="E61" s="59"/>
      <c r="F61" s="66">
        <v>740</v>
      </c>
      <c r="G61" s="67">
        <f t="shared" si="0"/>
        <v>32812924.709999975</v>
      </c>
      <c r="H61" s="68" t="s">
        <v>30</v>
      </c>
      <c r="I61" s="62">
        <v>11</v>
      </c>
      <c r="J61" s="63">
        <v>43052</v>
      </c>
    </row>
    <row r="62" spans="1:10" ht="12.75" customHeight="1">
      <c r="A62" s="63">
        <v>43052</v>
      </c>
      <c r="B62" s="57" t="s">
        <v>108</v>
      </c>
      <c r="C62" s="64" t="s">
        <v>109</v>
      </c>
      <c r="D62" s="65" t="s">
        <v>112</v>
      </c>
      <c r="E62" s="59"/>
      <c r="F62" s="66">
        <v>1928</v>
      </c>
      <c r="G62" s="67">
        <f t="shared" si="0"/>
        <v>32810996.709999975</v>
      </c>
      <c r="H62" s="68" t="s">
        <v>30</v>
      </c>
      <c r="I62" s="62">
        <v>11</v>
      </c>
      <c r="J62" s="63">
        <v>43052</v>
      </c>
    </row>
    <row r="63" spans="1:10" ht="12.75" customHeight="1">
      <c r="A63" s="63">
        <v>43052</v>
      </c>
      <c r="B63" s="57" t="s">
        <v>108</v>
      </c>
      <c r="C63" s="64" t="s">
        <v>109</v>
      </c>
      <c r="D63" s="65" t="s">
        <v>113</v>
      </c>
      <c r="E63" s="59"/>
      <c r="F63" s="66">
        <v>2680</v>
      </c>
      <c r="G63" s="67">
        <f t="shared" si="0"/>
        <v>32808316.709999975</v>
      </c>
      <c r="H63" s="68" t="s">
        <v>30</v>
      </c>
      <c r="I63" s="62">
        <v>11</v>
      </c>
      <c r="J63" s="63">
        <v>43052</v>
      </c>
    </row>
    <row r="64" spans="1:10" ht="12.75" customHeight="1">
      <c r="A64" s="63">
        <v>43052</v>
      </c>
      <c r="B64" s="57" t="s">
        <v>114</v>
      </c>
      <c r="C64" s="64" t="s">
        <v>115</v>
      </c>
      <c r="D64" s="65" t="s">
        <v>96</v>
      </c>
      <c r="E64" s="59"/>
      <c r="F64" s="66">
        <v>2820</v>
      </c>
      <c r="G64" s="67">
        <f t="shared" si="0"/>
        <v>32805496.709999975</v>
      </c>
      <c r="H64" s="68" t="s">
        <v>30</v>
      </c>
      <c r="I64" s="62">
        <v>11</v>
      </c>
      <c r="J64" s="63">
        <v>43052</v>
      </c>
    </row>
    <row r="65" spans="1:10" ht="12.75" customHeight="1">
      <c r="A65" s="63">
        <v>43053</v>
      </c>
      <c r="B65" s="57" t="s">
        <v>116</v>
      </c>
      <c r="C65" s="64" t="s">
        <v>117</v>
      </c>
      <c r="D65" s="65" t="s">
        <v>96</v>
      </c>
      <c r="E65" s="59"/>
      <c r="F65" s="66">
        <v>2820</v>
      </c>
      <c r="G65" s="67">
        <f t="shared" si="0"/>
        <v>32802676.709999975</v>
      </c>
      <c r="H65" s="68" t="s">
        <v>30</v>
      </c>
      <c r="I65" s="62">
        <v>11</v>
      </c>
      <c r="J65" s="63">
        <v>43053</v>
      </c>
    </row>
    <row r="66" spans="1:10" ht="12.75" customHeight="1">
      <c r="A66" s="63">
        <v>43054</v>
      </c>
      <c r="B66" s="57" t="s">
        <v>118</v>
      </c>
      <c r="C66" s="64" t="s">
        <v>119</v>
      </c>
      <c r="D66" s="65" t="s">
        <v>120</v>
      </c>
      <c r="E66" s="59"/>
      <c r="F66" s="66">
        <v>1802988</v>
      </c>
      <c r="G66" s="67">
        <f t="shared" si="0"/>
        <v>30999688.709999975</v>
      </c>
      <c r="H66" s="68" t="s">
        <v>121</v>
      </c>
      <c r="I66" s="62">
        <v>11</v>
      </c>
      <c r="J66" s="63">
        <v>43054</v>
      </c>
    </row>
    <row r="67" spans="1:10" ht="12.75" customHeight="1">
      <c r="A67" s="63">
        <v>43054</v>
      </c>
      <c r="B67" s="57" t="s">
        <v>118</v>
      </c>
      <c r="C67" s="64" t="s">
        <v>47</v>
      </c>
      <c r="D67" s="65" t="s">
        <v>48</v>
      </c>
      <c r="E67" s="59"/>
      <c r="F67" s="66">
        <v>5</v>
      </c>
      <c r="G67" s="67">
        <f t="shared" si="0"/>
        <v>30999683.709999975</v>
      </c>
      <c r="H67" s="68" t="s">
        <v>49</v>
      </c>
      <c r="I67" s="62">
        <v>11</v>
      </c>
      <c r="J67" s="63">
        <v>43054</v>
      </c>
    </row>
    <row r="68" spans="1:10" ht="12.75" customHeight="1">
      <c r="A68" s="63">
        <v>43054</v>
      </c>
      <c r="B68" s="57" t="s">
        <v>118</v>
      </c>
      <c r="C68" s="64" t="s">
        <v>47</v>
      </c>
      <c r="D68" s="65" t="s">
        <v>50</v>
      </c>
      <c r="E68" s="59"/>
      <c r="F68" s="66">
        <v>0.8</v>
      </c>
      <c r="G68" s="67">
        <f t="shared" si="0"/>
        <v>30999682.909999974</v>
      </c>
      <c r="H68" s="68" t="s">
        <v>51</v>
      </c>
      <c r="I68" s="62">
        <v>11</v>
      </c>
      <c r="J68" s="63">
        <v>43054</v>
      </c>
    </row>
    <row r="69" spans="1:10" ht="12.75" customHeight="1">
      <c r="A69" s="63">
        <v>43055</v>
      </c>
      <c r="B69" s="57" t="s">
        <v>122</v>
      </c>
      <c r="C69" s="64" t="s">
        <v>84</v>
      </c>
      <c r="D69" s="65" t="s">
        <v>123</v>
      </c>
      <c r="E69" s="59"/>
      <c r="F69" s="66">
        <v>1687.05</v>
      </c>
      <c r="G69" s="67">
        <f t="shared" si="0"/>
        <v>30997995.859999973</v>
      </c>
      <c r="H69" s="68" t="s">
        <v>30</v>
      </c>
      <c r="I69" s="62">
        <v>11</v>
      </c>
      <c r="J69" s="63">
        <v>43055</v>
      </c>
    </row>
    <row r="70" spans="1:10" ht="12.75" customHeight="1">
      <c r="A70" s="63">
        <v>43055</v>
      </c>
      <c r="B70" s="57" t="s">
        <v>124</v>
      </c>
      <c r="C70" s="64" t="s">
        <v>107</v>
      </c>
      <c r="D70" s="65" t="s">
        <v>123</v>
      </c>
      <c r="E70" s="59"/>
      <c r="F70" s="66">
        <v>1687.05</v>
      </c>
      <c r="G70" s="67">
        <f t="shared" si="0"/>
        <v>30996308.809999973</v>
      </c>
      <c r="H70" s="68" t="s">
        <v>30</v>
      </c>
      <c r="I70" s="62">
        <v>11</v>
      </c>
      <c r="J70" s="63">
        <v>43055</v>
      </c>
    </row>
    <row r="71" spans="1:10" ht="12.75" customHeight="1">
      <c r="A71" s="63">
        <v>43055</v>
      </c>
      <c r="B71" s="57" t="s">
        <v>125</v>
      </c>
      <c r="C71" s="64" t="s">
        <v>126</v>
      </c>
      <c r="D71" s="65" t="s">
        <v>123</v>
      </c>
      <c r="E71" s="59"/>
      <c r="F71" s="66">
        <v>1687.05</v>
      </c>
      <c r="G71" s="67">
        <f t="shared" si="0"/>
        <v>30994621.759999972</v>
      </c>
      <c r="H71" s="68" t="s">
        <v>30</v>
      </c>
      <c r="I71" s="62">
        <v>11</v>
      </c>
      <c r="J71" s="63">
        <v>43055</v>
      </c>
    </row>
    <row r="72" spans="1:10" ht="12.75" customHeight="1">
      <c r="A72" s="63">
        <v>43055</v>
      </c>
      <c r="B72" s="57" t="s">
        <v>127</v>
      </c>
      <c r="C72" s="64" t="s">
        <v>68</v>
      </c>
      <c r="D72" s="65" t="s">
        <v>123</v>
      </c>
      <c r="E72" s="59"/>
      <c r="F72" s="66">
        <v>1687.05</v>
      </c>
      <c r="G72" s="67">
        <f t="shared" si="0"/>
        <v>30992934.709999971</v>
      </c>
      <c r="H72" s="68" t="s">
        <v>30</v>
      </c>
      <c r="I72" s="62">
        <v>11</v>
      </c>
      <c r="J72" s="63">
        <v>43055</v>
      </c>
    </row>
    <row r="73" spans="1:10" ht="12.75" customHeight="1">
      <c r="A73" s="63">
        <v>43061</v>
      </c>
      <c r="B73" s="57"/>
      <c r="C73" s="64" t="s">
        <v>72</v>
      </c>
      <c r="D73" s="65" t="s">
        <v>73</v>
      </c>
      <c r="E73" s="59"/>
      <c r="F73" s="66">
        <v>1695</v>
      </c>
      <c r="G73" s="67">
        <f t="shared" si="0"/>
        <v>30991239.709999971</v>
      </c>
      <c r="H73" s="68" t="s">
        <v>74</v>
      </c>
      <c r="I73" s="62">
        <v>11</v>
      </c>
      <c r="J73" s="63">
        <v>43061</v>
      </c>
    </row>
    <row r="74" spans="1:10" ht="12.75" customHeight="1">
      <c r="A74" s="63">
        <v>43061</v>
      </c>
      <c r="B74" s="57"/>
      <c r="C74" s="64" t="s">
        <v>72</v>
      </c>
      <c r="D74" s="65" t="s">
        <v>73</v>
      </c>
      <c r="E74" s="59"/>
      <c r="F74" s="66">
        <v>1695</v>
      </c>
      <c r="G74" s="67">
        <f t="shared" si="0"/>
        <v>30989544.709999971</v>
      </c>
      <c r="H74" s="68" t="s">
        <v>74</v>
      </c>
      <c r="I74" s="62">
        <v>11</v>
      </c>
      <c r="J74" s="63">
        <v>43061</v>
      </c>
    </row>
    <row r="75" spans="1:10" ht="12.75" customHeight="1">
      <c r="A75" s="63">
        <v>43063</v>
      </c>
      <c r="B75" s="57" t="s">
        <v>128</v>
      </c>
      <c r="C75" s="64" t="s">
        <v>129</v>
      </c>
      <c r="D75" s="65" t="s">
        <v>130</v>
      </c>
      <c r="E75" s="59"/>
      <c r="F75" s="66">
        <v>431520</v>
      </c>
      <c r="G75" s="67">
        <f t="shared" si="0"/>
        <v>30558024.709999971</v>
      </c>
      <c r="H75" s="68" t="s">
        <v>131</v>
      </c>
      <c r="I75" s="62">
        <v>11</v>
      </c>
      <c r="J75" s="63">
        <v>43063</v>
      </c>
    </row>
    <row r="76" spans="1:10" ht="12.75" customHeight="1">
      <c r="A76" s="63">
        <v>43063</v>
      </c>
      <c r="B76" s="57" t="s">
        <v>128</v>
      </c>
      <c r="C76" s="64" t="s">
        <v>47</v>
      </c>
      <c r="D76" s="65" t="s">
        <v>48</v>
      </c>
      <c r="E76" s="59"/>
      <c r="F76" s="66">
        <v>5</v>
      </c>
      <c r="G76" s="67">
        <f t="shared" si="0"/>
        <v>30558019.709999971</v>
      </c>
      <c r="H76" s="68" t="s">
        <v>49</v>
      </c>
      <c r="I76" s="62">
        <v>11</v>
      </c>
      <c r="J76" s="63">
        <v>43063</v>
      </c>
    </row>
    <row r="77" spans="1:10" ht="12.75" customHeight="1">
      <c r="A77" s="63">
        <v>43063</v>
      </c>
      <c r="B77" s="57" t="s">
        <v>128</v>
      </c>
      <c r="C77" s="64" t="s">
        <v>47</v>
      </c>
      <c r="D77" s="65" t="s">
        <v>50</v>
      </c>
      <c r="E77" s="59"/>
      <c r="F77" s="66">
        <v>0.8</v>
      </c>
      <c r="G77" s="67">
        <f t="shared" si="0"/>
        <v>30558018.90999997</v>
      </c>
      <c r="H77" s="68" t="s">
        <v>51</v>
      </c>
      <c r="I77" s="62">
        <v>11</v>
      </c>
      <c r="J77" s="63">
        <v>43063</v>
      </c>
    </row>
    <row r="78" spans="1:10" ht="12.75" customHeight="1">
      <c r="A78" s="63">
        <v>43063</v>
      </c>
      <c r="B78" s="57" t="s">
        <v>132</v>
      </c>
      <c r="C78" s="64" t="s">
        <v>133</v>
      </c>
      <c r="D78" s="65" t="s">
        <v>134</v>
      </c>
      <c r="E78" s="59"/>
      <c r="F78" s="66">
        <v>294150.06</v>
      </c>
      <c r="G78" s="67">
        <f t="shared" si="0"/>
        <v>30263868.849999972</v>
      </c>
      <c r="H78" s="68" t="s">
        <v>135</v>
      </c>
      <c r="I78" s="62">
        <v>11</v>
      </c>
      <c r="J78" s="63">
        <v>43063</v>
      </c>
    </row>
    <row r="79" spans="1:10" ht="12.75" customHeight="1">
      <c r="A79" s="63">
        <v>43063</v>
      </c>
      <c r="B79" s="57" t="s">
        <v>132</v>
      </c>
      <c r="C79" s="64" t="s">
        <v>47</v>
      </c>
      <c r="D79" s="65" t="s">
        <v>48</v>
      </c>
      <c r="E79" s="59"/>
      <c r="F79" s="66">
        <v>5</v>
      </c>
      <c r="G79" s="67">
        <f t="shared" si="0"/>
        <v>30263863.849999972</v>
      </c>
      <c r="H79" s="68" t="s">
        <v>49</v>
      </c>
      <c r="I79" s="62">
        <v>11</v>
      </c>
      <c r="J79" s="63">
        <v>43063</v>
      </c>
    </row>
    <row r="80" spans="1:10" ht="12.75" customHeight="1">
      <c r="A80" s="63">
        <v>43063</v>
      </c>
      <c r="B80" s="57" t="s">
        <v>132</v>
      </c>
      <c r="C80" s="64" t="s">
        <v>47</v>
      </c>
      <c r="D80" s="65" t="s">
        <v>50</v>
      </c>
      <c r="E80" s="59"/>
      <c r="F80" s="66">
        <v>0.8</v>
      </c>
      <c r="G80" s="67">
        <f t="shared" si="0"/>
        <v>30263863.049999971</v>
      </c>
      <c r="H80" s="68" t="s">
        <v>51</v>
      </c>
      <c r="I80" s="62">
        <v>11</v>
      </c>
      <c r="J80" s="63">
        <v>43063</v>
      </c>
    </row>
    <row r="81" spans="1:10" ht="12.75" customHeight="1">
      <c r="A81" s="63">
        <v>43063</v>
      </c>
      <c r="B81" s="57" t="s">
        <v>132</v>
      </c>
      <c r="C81" s="64" t="s">
        <v>133</v>
      </c>
      <c r="D81" s="65" t="s">
        <v>136</v>
      </c>
      <c r="E81" s="59"/>
      <c r="F81" s="66">
        <v>327502.74</v>
      </c>
      <c r="G81" s="67">
        <f t="shared" si="0"/>
        <v>29936360.309999973</v>
      </c>
      <c r="H81" s="68" t="s">
        <v>135</v>
      </c>
      <c r="I81" s="62">
        <v>11</v>
      </c>
      <c r="J81" s="63">
        <v>43063</v>
      </c>
    </row>
    <row r="82" spans="1:10" ht="12.75" customHeight="1">
      <c r="A82" s="63">
        <v>43063</v>
      </c>
      <c r="B82" s="57" t="s">
        <v>132</v>
      </c>
      <c r="C82" s="64" t="s">
        <v>47</v>
      </c>
      <c r="D82" s="65" t="s">
        <v>48</v>
      </c>
      <c r="E82" s="59"/>
      <c r="F82" s="66">
        <v>5</v>
      </c>
      <c r="G82" s="67">
        <f t="shared" ref="G82:G91" si="1">+G81-F82</f>
        <v>29936355.309999973</v>
      </c>
      <c r="H82" s="68" t="s">
        <v>49</v>
      </c>
      <c r="I82" s="62">
        <v>11</v>
      </c>
      <c r="J82" s="63">
        <v>43063</v>
      </c>
    </row>
    <row r="83" spans="1:10" ht="12.75" customHeight="1">
      <c r="A83" s="63">
        <v>43063</v>
      </c>
      <c r="B83" s="57" t="s">
        <v>132</v>
      </c>
      <c r="C83" s="64" t="s">
        <v>47</v>
      </c>
      <c r="D83" s="65" t="s">
        <v>50</v>
      </c>
      <c r="E83" s="59"/>
      <c r="F83" s="66">
        <v>0.8</v>
      </c>
      <c r="G83" s="67">
        <f t="shared" si="1"/>
        <v>29936354.509999972</v>
      </c>
      <c r="H83" s="68" t="s">
        <v>51</v>
      </c>
      <c r="I83" s="62">
        <v>11</v>
      </c>
      <c r="J83" s="63">
        <v>43063</v>
      </c>
    </row>
    <row r="84" spans="1:10" ht="12.75" customHeight="1">
      <c r="A84" s="63">
        <v>43063</v>
      </c>
      <c r="B84" s="57" t="s">
        <v>137</v>
      </c>
      <c r="C84" s="64" t="s">
        <v>35</v>
      </c>
      <c r="D84" s="65" t="s">
        <v>138</v>
      </c>
      <c r="E84" s="59"/>
      <c r="F84" s="66">
        <v>7316.6</v>
      </c>
      <c r="G84" s="67">
        <f t="shared" si="1"/>
        <v>29929037.90999997</v>
      </c>
      <c r="H84" s="68" t="s">
        <v>30</v>
      </c>
      <c r="I84" s="62">
        <v>11</v>
      </c>
      <c r="J84" s="63">
        <v>43063</v>
      </c>
    </row>
    <row r="85" spans="1:10" ht="12.75" customHeight="1">
      <c r="A85" s="63">
        <v>43063</v>
      </c>
      <c r="B85" s="57" t="s">
        <v>139</v>
      </c>
      <c r="C85" s="64" t="s">
        <v>38</v>
      </c>
      <c r="D85" s="65" t="s">
        <v>138</v>
      </c>
      <c r="E85" s="59"/>
      <c r="F85" s="66">
        <v>3316.6</v>
      </c>
      <c r="G85" s="67">
        <f t="shared" si="1"/>
        <v>29925721.309999969</v>
      </c>
      <c r="H85" s="68" t="s">
        <v>30</v>
      </c>
      <c r="I85" s="62">
        <v>11</v>
      </c>
      <c r="J85" s="63">
        <v>43063</v>
      </c>
    </row>
    <row r="86" spans="1:10" ht="12.75" customHeight="1">
      <c r="A86" s="63">
        <v>43063</v>
      </c>
      <c r="B86" s="57" t="s">
        <v>140</v>
      </c>
      <c r="C86" s="64" t="s">
        <v>103</v>
      </c>
      <c r="D86" s="65" t="s">
        <v>138</v>
      </c>
      <c r="E86" s="59"/>
      <c r="F86" s="66">
        <v>3316.6</v>
      </c>
      <c r="G86" s="67">
        <f t="shared" si="1"/>
        <v>29922404.709999967</v>
      </c>
      <c r="H86" s="68" t="s">
        <v>30</v>
      </c>
      <c r="I86" s="62">
        <v>11</v>
      </c>
      <c r="J86" s="63">
        <v>43063</v>
      </c>
    </row>
    <row r="87" spans="1:10" ht="12.75" customHeight="1">
      <c r="A87" s="63">
        <v>43063</v>
      </c>
      <c r="B87" s="57" t="s">
        <v>141</v>
      </c>
      <c r="C87" s="58" t="s">
        <v>115</v>
      </c>
      <c r="D87" s="58" t="s">
        <v>138</v>
      </c>
      <c r="E87" s="59"/>
      <c r="F87" s="69">
        <v>3316.6</v>
      </c>
      <c r="G87" s="60">
        <f t="shared" si="1"/>
        <v>29919088.109999966</v>
      </c>
      <c r="H87" s="61" t="s">
        <v>30</v>
      </c>
      <c r="I87" s="62">
        <v>11</v>
      </c>
      <c r="J87" s="63">
        <v>43063</v>
      </c>
    </row>
    <row r="88" spans="1:10" ht="12.75" customHeight="1">
      <c r="A88" s="63">
        <v>43068</v>
      </c>
      <c r="B88" s="57" t="s">
        <v>142</v>
      </c>
      <c r="C88" s="58" t="s">
        <v>143</v>
      </c>
      <c r="D88" s="58" t="s">
        <v>144</v>
      </c>
      <c r="E88" s="59"/>
      <c r="F88" s="69">
        <v>10092</v>
      </c>
      <c r="G88" s="60">
        <f t="shared" si="1"/>
        <v>29908996.109999966</v>
      </c>
      <c r="H88" s="61" t="s">
        <v>145</v>
      </c>
      <c r="I88" s="62">
        <v>11</v>
      </c>
      <c r="J88" s="63">
        <v>43068</v>
      </c>
    </row>
    <row r="89" spans="1:10" ht="12.75" customHeight="1">
      <c r="A89" s="63">
        <v>43068</v>
      </c>
      <c r="B89" s="57" t="s">
        <v>142</v>
      </c>
      <c r="C89" s="64" t="s">
        <v>47</v>
      </c>
      <c r="D89" s="65" t="s">
        <v>48</v>
      </c>
      <c r="E89" s="59"/>
      <c r="F89" s="66">
        <v>5</v>
      </c>
      <c r="G89" s="67">
        <f t="shared" si="1"/>
        <v>29908991.109999966</v>
      </c>
      <c r="H89" s="68" t="s">
        <v>49</v>
      </c>
      <c r="I89" s="62">
        <v>11</v>
      </c>
      <c r="J89" s="63">
        <v>43068</v>
      </c>
    </row>
    <row r="90" spans="1:10" ht="12.75" customHeight="1">
      <c r="A90" s="63">
        <v>43068</v>
      </c>
      <c r="B90" s="57" t="s">
        <v>142</v>
      </c>
      <c r="C90" s="64" t="s">
        <v>47</v>
      </c>
      <c r="D90" s="65" t="s">
        <v>50</v>
      </c>
      <c r="E90" s="59"/>
      <c r="F90" s="66">
        <v>0.8</v>
      </c>
      <c r="G90" s="67">
        <f t="shared" si="1"/>
        <v>29908990.309999965</v>
      </c>
      <c r="H90" s="68" t="s">
        <v>51</v>
      </c>
      <c r="I90" s="62">
        <v>11</v>
      </c>
      <c r="J90" s="63">
        <v>43068</v>
      </c>
    </row>
    <row r="91" spans="1:10" ht="12.75" customHeight="1">
      <c r="A91" s="63">
        <v>43068</v>
      </c>
      <c r="B91" s="57" t="s">
        <v>146</v>
      </c>
      <c r="C91" s="64" t="s">
        <v>147</v>
      </c>
      <c r="D91" s="65" t="s">
        <v>148</v>
      </c>
      <c r="E91" s="59"/>
      <c r="F91" s="66">
        <v>638</v>
      </c>
      <c r="G91" s="67">
        <f t="shared" si="1"/>
        <v>29908352.309999965</v>
      </c>
      <c r="H91" s="68" t="s">
        <v>149</v>
      </c>
      <c r="I91" s="62">
        <v>11</v>
      </c>
      <c r="J91" s="63">
        <v>43068</v>
      </c>
    </row>
    <row r="92" spans="1:10" ht="12.75" customHeight="1">
      <c r="A92" s="63">
        <v>43069</v>
      </c>
      <c r="B92" s="70"/>
      <c r="C92" s="58" t="s">
        <v>47</v>
      </c>
      <c r="D92" s="58" t="s">
        <v>150</v>
      </c>
      <c r="E92" s="59">
        <v>165544.76</v>
      </c>
      <c r="F92" s="69"/>
      <c r="G92" s="60">
        <f>+G91+E92</f>
        <v>30073897.069999967</v>
      </c>
      <c r="H92" s="61" t="s">
        <v>151</v>
      </c>
      <c r="I92" s="62">
        <v>11</v>
      </c>
      <c r="J92" s="63">
        <v>43069</v>
      </c>
    </row>
    <row r="93" spans="1:10" ht="12.75" customHeight="1">
      <c r="A93" s="63">
        <v>43069</v>
      </c>
      <c r="B93" s="70"/>
      <c r="C93" s="64" t="s">
        <v>47</v>
      </c>
      <c r="D93" s="58" t="s">
        <v>152</v>
      </c>
      <c r="E93" s="59"/>
      <c r="F93" s="69">
        <v>14</v>
      </c>
      <c r="G93" s="60">
        <f>+G92-F93</f>
        <v>30073883.069999967</v>
      </c>
      <c r="H93" s="58" t="s">
        <v>152</v>
      </c>
      <c r="I93" s="62">
        <v>11</v>
      </c>
      <c r="J93" s="63">
        <v>43069</v>
      </c>
    </row>
    <row r="94" spans="1:10" ht="12.75" customHeight="1">
      <c r="A94" s="63">
        <v>43069</v>
      </c>
      <c r="B94" s="70"/>
      <c r="C94" s="64" t="s">
        <v>47</v>
      </c>
      <c r="D94" s="58" t="s">
        <v>153</v>
      </c>
      <c r="E94" s="59"/>
      <c r="F94" s="69">
        <v>2.2400000000000002</v>
      </c>
      <c r="G94" s="60">
        <f>+G93-F94</f>
        <v>30073880.829999968</v>
      </c>
      <c r="H94" s="58" t="s">
        <v>153</v>
      </c>
      <c r="I94" s="62">
        <v>11</v>
      </c>
      <c r="J94" s="63">
        <v>43069</v>
      </c>
    </row>
    <row r="95" spans="1:10" ht="12.75" customHeight="1">
      <c r="A95" s="63"/>
      <c r="B95" s="70"/>
      <c r="C95" s="58"/>
      <c r="D95" s="58"/>
      <c r="E95" s="59"/>
      <c r="F95" s="69"/>
      <c r="G95" s="60"/>
      <c r="H95" s="61"/>
      <c r="I95" s="71"/>
      <c r="J95" s="63"/>
    </row>
    <row r="96" spans="1:10" ht="12.75" customHeight="1">
      <c r="A96" s="63"/>
      <c r="B96" s="70"/>
      <c r="C96" s="58"/>
      <c r="D96" s="72" t="s">
        <v>154</v>
      </c>
      <c r="E96" s="59">
        <f>SUM(E18:E92)</f>
        <v>165544.76</v>
      </c>
      <c r="F96" s="59">
        <f>SUM(F18:F94)</f>
        <v>3219421.6999999993</v>
      </c>
      <c r="G96" s="60"/>
      <c r="H96" s="61"/>
      <c r="I96" s="71"/>
      <c r="J96" s="63"/>
    </row>
    <row r="97" spans="1:10" ht="12.75" customHeight="1">
      <c r="A97" s="63"/>
      <c r="B97" s="57"/>
      <c r="C97" s="58"/>
      <c r="D97" s="58"/>
      <c r="E97" s="59"/>
      <c r="F97" s="69"/>
      <c r="G97" s="60"/>
      <c r="H97" s="61"/>
      <c r="I97" s="71"/>
      <c r="J97" s="63"/>
    </row>
    <row r="98" spans="1:10" ht="12.75" customHeight="1">
      <c r="A98" s="63"/>
      <c r="B98" s="57"/>
      <c r="C98" s="58"/>
      <c r="D98" s="58"/>
      <c r="E98" s="59"/>
      <c r="F98" s="69"/>
      <c r="G98" s="60"/>
      <c r="H98" s="73"/>
      <c r="I98" s="74"/>
      <c r="J98" s="63"/>
    </row>
    <row r="99" spans="1:10" ht="12.75" customHeight="1">
      <c r="A99" s="63"/>
      <c r="B99" s="57"/>
      <c r="C99" s="58"/>
      <c r="D99" s="58"/>
      <c r="E99" s="59"/>
      <c r="F99" s="69"/>
      <c r="G99" s="60"/>
      <c r="H99" s="73"/>
      <c r="I99" s="74"/>
      <c r="J99" s="63"/>
    </row>
    <row r="100" spans="1:10" ht="12.75" customHeight="1">
      <c r="A100" s="63"/>
      <c r="B100" s="57"/>
      <c r="C100" s="58"/>
      <c r="D100" s="58"/>
      <c r="E100" s="59"/>
      <c r="F100" s="69"/>
      <c r="G100" s="60"/>
      <c r="H100" s="73"/>
      <c r="I100" s="74"/>
      <c r="J100" s="63"/>
    </row>
    <row r="101" spans="1:10">
      <c r="A101" s="63"/>
      <c r="B101" s="70"/>
      <c r="C101" s="58"/>
      <c r="D101" s="58"/>
      <c r="E101" s="59"/>
      <c r="F101" s="69"/>
      <c r="G101" s="60"/>
      <c r="H101" s="73"/>
      <c r="I101" s="74"/>
      <c r="J101" s="63"/>
    </row>
    <row r="102" spans="1:10">
      <c r="A102" s="75"/>
      <c r="B102" s="76"/>
      <c r="C102" s="77"/>
      <c r="D102" s="77"/>
      <c r="E102" s="78"/>
      <c r="F102" s="79"/>
      <c r="G102" s="80"/>
      <c r="H102" s="81"/>
      <c r="I102" s="82"/>
      <c r="J102" s="75"/>
    </row>
    <row r="103" spans="1:10">
      <c r="A103" s="83"/>
      <c r="B103" s="84"/>
      <c r="C103" s="85"/>
      <c r="D103" s="85"/>
      <c r="E103" s="86"/>
      <c r="F103" s="87"/>
      <c r="G103" s="88"/>
      <c r="H103" s="89"/>
      <c r="I103" s="90"/>
      <c r="J103" s="83"/>
    </row>
    <row r="104" spans="1:10">
      <c r="A104" s="83"/>
      <c r="B104" s="84"/>
      <c r="C104" s="85"/>
      <c r="D104" s="85"/>
      <c r="E104" s="91"/>
      <c r="F104" s="87"/>
      <c r="G104" s="92"/>
      <c r="H104" s="89"/>
      <c r="I104" s="90"/>
      <c r="J104" s="83"/>
    </row>
    <row r="105" spans="1:10">
      <c r="A105" s="83"/>
      <c r="B105" s="84"/>
      <c r="C105" s="85"/>
      <c r="D105" s="85"/>
      <c r="E105" s="91"/>
      <c r="F105" s="87"/>
      <c r="G105" s="92"/>
      <c r="H105" s="89"/>
      <c r="I105" s="93"/>
      <c r="J105" s="83"/>
    </row>
    <row r="106" spans="1:10">
      <c r="A106" s="83"/>
      <c r="B106" s="94"/>
      <c r="C106" s="95"/>
      <c r="D106" s="96"/>
      <c r="E106" s="97"/>
      <c r="F106" s="98"/>
      <c r="G106" s="88"/>
      <c r="H106" s="89"/>
      <c r="I106" s="93"/>
      <c r="J106" s="83"/>
    </row>
    <row r="107" spans="1:10">
      <c r="A107" s="83"/>
      <c r="B107" s="94"/>
      <c r="C107" s="85"/>
      <c r="D107" s="85"/>
      <c r="E107" s="91"/>
      <c r="F107" s="87"/>
      <c r="G107" s="99"/>
      <c r="H107" s="89"/>
      <c r="I107" s="100"/>
      <c r="J107" s="83"/>
    </row>
    <row r="108" spans="1:10">
      <c r="A108" s="83"/>
      <c r="B108" s="94"/>
      <c r="C108" s="85"/>
      <c r="D108" s="85"/>
      <c r="E108" s="91"/>
      <c r="F108" s="87"/>
      <c r="G108" s="88"/>
      <c r="H108" s="89"/>
      <c r="I108" s="93"/>
      <c r="J108" s="83"/>
    </row>
    <row r="109" spans="1:10" ht="16.5">
      <c r="A109" s="83"/>
      <c r="B109" s="94"/>
      <c r="C109" s="85"/>
      <c r="D109" s="85"/>
      <c r="E109" s="101"/>
      <c r="F109" s="102"/>
      <c r="G109" s="88"/>
      <c r="H109" s="89"/>
      <c r="I109" s="93"/>
      <c r="J109" s="83"/>
    </row>
    <row r="110" spans="1:10" ht="16.5">
      <c r="A110" s="83"/>
      <c r="B110" s="94"/>
      <c r="C110" s="85"/>
      <c r="D110" s="85"/>
      <c r="E110" s="101"/>
      <c r="F110" s="103"/>
      <c r="G110" s="88"/>
      <c r="H110" s="89"/>
      <c r="I110" s="93"/>
      <c r="J110" s="83"/>
    </row>
    <row r="111" spans="1:10" ht="16.5">
      <c r="A111" s="83"/>
      <c r="B111" s="94"/>
      <c r="C111" s="85"/>
      <c r="D111" s="85"/>
      <c r="E111" s="101"/>
      <c r="F111" s="103"/>
      <c r="G111" s="88"/>
      <c r="H111" s="89"/>
      <c r="I111" s="93"/>
      <c r="J111" s="83"/>
    </row>
    <row r="112" spans="1:10" ht="16.5">
      <c r="A112" s="83"/>
      <c r="B112" s="94"/>
      <c r="C112" s="85"/>
      <c r="D112" s="85"/>
      <c r="E112" s="101"/>
      <c r="F112" s="103"/>
      <c r="G112" s="88"/>
      <c r="H112" s="89"/>
      <c r="I112" s="93"/>
      <c r="J112" s="83"/>
    </row>
    <row r="113" spans="1:10" ht="16.5">
      <c r="A113" s="83"/>
      <c r="B113" s="94"/>
      <c r="C113" s="85"/>
      <c r="D113" s="85"/>
      <c r="E113" s="101"/>
      <c r="F113" s="103"/>
      <c r="G113" s="88"/>
      <c r="H113" s="89"/>
      <c r="I113" s="93"/>
      <c r="J113" s="83"/>
    </row>
    <row r="114" spans="1:10" ht="16.5">
      <c r="A114" s="83"/>
      <c r="B114" s="94"/>
      <c r="C114" s="85"/>
      <c r="D114" s="85"/>
      <c r="E114" s="101"/>
      <c r="F114" s="103"/>
      <c r="G114" s="88"/>
      <c r="H114" s="89"/>
      <c r="I114" s="93"/>
      <c r="J114" s="83"/>
    </row>
    <row r="115" spans="1:10" ht="16.5">
      <c r="A115" s="83"/>
      <c r="B115" s="94"/>
      <c r="C115" s="85"/>
      <c r="D115" s="85"/>
      <c r="E115" s="101"/>
      <c r="F115" s="103"/>
      <c r="G115" s="88"/>
      <c r="H115" s="89"/>
      <c r="I115" s="93"/>
      <c r="J115" s="83"/>
    </row>
    <row r="116" spans="1:10" ht="16.5">
      <c r="A116" s="83"/>
      <c r="B116" s="94"/>
      <c r="C116" s="85"/>
      <c r="D116" s="85"/>
      <c r="E116" s="101"/>
      <c r="F116" s="103"/>
      <c r="G116" s="88"/>
      <c r="H116" s="89"/>
      <c r="I116" s="93"/>
      <c r="J116" s="83"/>
    </row>
    <row r="117" spans="1:10" ht="16.5">
      <c r="A117" s="83"/>
      <c r="B117" s="94"/>
      <c r="C117" s="85"/>
      <c r="D117" s="85"/>
      <c r="E117" s="101"/>
      <c r="F117" s="103"/>
      <c r="G117" s="88"/>
      <c r="H117" s="89"/>
      <c r="I117" s="93"/>
      <c r="J117" s="83"/>
    </row>
    <row r="118" spans="1:10">
      <c r="A118" s="83"/>
      <c r="B118" s="94"/>
      <c r="C118" s="85"/>
      <c r="D118" s="85"/>
      <c r="E118" s="91"/>
      <c r="F118" s="87"/>
      <c r="G118" s="88"/>
      <c r="H118" s="89"/>
      <c r="I118" s="93"/>
      <c r="J118" s="83"/>
    </row>
    <row r="119" spans="1:10">
      <c r="A119" s="83"/>
      <c r="B119" s="94"/>
      <c r="C119" s="85"/>
      <c r="D119" s="85"/>
      <c r="E119" s="91"/>
      <c r="F119" s="87"/>
      <c r="G119" s="88"/>
      <c r="H119" s="89"/>
      <c r="I119" s="93"/>
      <c r="J119" s="83"/>
    </row>
    <row r="120" spans="1:10" ht="16.5">
      <c r="A120" s="83"/>
      <c r="B120" s="94"/>
      <c r="C120" s="85"/>
      <c r="D120" s="85"/>
      <c r="E120" s="101"/>
      <c r="F120" s="103"/>
      <c r="G120" s="88"/>
      <c r="H120" s="89"/>
      <c r="I120" s="93"/>
      <c r="J120" s="83"/>
    </row>
    <row r="121" spans="1:10">
      <c r="A121" s="83"/>
      <c r="B121" s="94"/>
      <c r="C121" s="85"/>
      <c r="D121" s="85"/>
      <c r="E121" s="91"/>
      <c r="F121" s="87"/>
      <c r="G121" s="88"/>
      <c r="H121" s="89"/>
      <c r="I121" s="93"/>
      <c r="J121" s="83"/>
    </row>
    <row r="122" spans="1:10">
      <c r="A122" s="83"/>
      <c r="B122" s="94"/>
      <c r="C122" s="85"/>
      <c r="D122" s="85"/>
      <c r="E122" s="91"/>
      <c r="F122" s="87"/>
      <c r="G122" s="88"/>
      <c r="H122" s="89"/>
      <c r="I122" s="93"/>
      <c r="J122" s="83"/>
    </row>
    <row r="123" spans="1:10" ht="16.5">
      <c r="A123" s="83"/>
      <c r="B123" s="94"/>
      <c r="C123" s="85"/>
      <c r="D123" s="85"/>
      <c r="E123" s="101"/>
      <c r="F123" s="103"/>
      <c r="G123" s="88"/>
      <c r="H123" s="89"/>
      <c r="I123" s="93"/>
      <c r="J123" s="83"/>
    </row>
    <row r="124" spans="1:10">
      <c r="A124" s="83"/>
      <c r="B124" s="94"/>
      <c r="C124" s="85"/>
      <c r="D124" s="85"/>
      <c r="E124" s="91"/>
      <c r="F124" s="87"/>
      <c r="G124" s="88"/>
      <c r="H124" s="89"/>
      <c r="I124" s="93"/>
      <c r="J124" s="83"/>
    </row>
    <row r="125" spans="1:10">
      <c r="A125" s="83"/>
      <c r="B125" s="94"/>
      <c r="C125" s="85"/>
      <c r="D125" s="85"/>
      <c r="E125" s="91"/>
      <c r="F125" s="87"/>
      <c r="G125" s="88"/>
      <c r="H125" s="89"/>
      <c r="I125" s="93"/>
      <c r="J125" s="83"/>
    </row>
    <row r="126" spans="1:10" ht="16.5">
      <c r="A126" s="83"/>
      <c r="B126" s="94"/>
      <c r="C126" s="85"/>
      <c r="D126" s="85"/>
      <c r="E126" s="101"/>
      <c r="F126" s="103"/>
      <c r="G126" s="104"/>
      <c r="H126" s="89"/>
      <c r="I126" s="93"/>
      <c r="J126" s="83"/>
    </row>
    <row r="127" spans="1:10">
      <c r="A127" s="83"/>
      <c r="B127" s="94"/>
      <c r="C127" s="85"/>
      <c r="D127" s="85"/>
      <c r="E127" s="91"/>
      <c r="F127" s="87"/>
      <c r="G127" s="104"/>
      <c r="H127" s="89"/>
      <c r="I127" s="93"/>
      <c r="J127" s="83"/>
    </row>
    <row r="128" spans="1:10">
      <c r="A128" s="83"/>
      <c r="B128" s="94"/>
      <c r="C128" s="85"/>
      <c r="D128" s="85"/>
      <c r="E128" s="91"/>
      <c r="F128" s="87"/>
      <c r="G128" s="104"/>
      <c r="H128" s="89"/>
      <c r="I128" s="93"/>
      <c r="J128" s="83"/>
    </row>
    <row r="129" spans="1:10" ht="16.5">
      <c r="A129" s="83"/>
      <c r="B129" s="94"/>
      <c r="C129" s="85"/>
      <c r="D129" s="85"/>
      <c r="E129" s="101"/>
      <c r="F129" s="103"/>
      <c r="G129" s="104"/>
      <c r="H129" s="89"/>
      <c r="I129" s="93"/>
      <c r="J129" s="83"/>
    </row>
    <row r="130" spans="1:10" ht="16.5">
      <c r="A130" s="83"/>
      <c r="B130" s="94"/>
      <c r="C130" s="85"/>
      <c r="D130" s="85"/>
      <c r="E130" s="101"/>
      <c r="F130" s="103"/>
      <c r="G130" s="104"/>
      <c r="H130" s="89"/>
      <c r="I130" s="93"/>
      <c r="J130" s="83"/>
    </row>
    <row r="131" spans="1:10" ht="16.5">
      <c r="A131" s="83"/>
      <c r="B131" s="94"/>
      <c r="C131" s="85"/>
      <c r="D131" s="85"/>
      <c r="E131" s="101"/>
      <c r="F131" s="103"/>
      <c r="G131" s="104"/>
      <c r="H131" s="89"/>
      <c r="I131" s="93"/>
      <c r="J131" s="83"/>
    </row>
    <row r="132" spans="1:10" ht="16.5">
      <c r="A132" s="83"/>
      <c r="B132" s="94"/>
      <c r="C132" s="85"/>
      <c r="D132" s="85"/>
      <c r="E132" s="101"/>
      <c r="F132" s="87"/>
      <c r="G132" s="104"/>
      <c r="H132" s="89"/>
      <c r="I132" s="93"/>
      <c r="J132" s="83"/>
    </row>
    <row r="133" spans="1:10" ht="16.5">
      <c r="A133" s="83"/>
      <c r="B133" s="94"/>
      <c r="C133" s="85"/>
      <c r="D133" s="85"/>
      <c r="E133" s="101"/>
      <c r="F133" s="87"/>
      <c r="G133" s="104"/>
      <c r="H133" s="89"/>
      <c r="I133" s="93"/>
      <c r="J133" s="83"/>
    </row>
    <row r="134" spans="1:10">
      <c r="A134" s="83"/>
      <c r="B134" s="94"/>
      <c r="C134" s="85"/>
      <c r="D134" s="105"/>
      <c r="E134" s="103"/>
      <c r="F134" s="103"/>
      <c r="G134" s="104"/>
      <c r="H134" s="89"/>
      <c r="I134" s="93"/>
      <c r="J134" s="83"/>
    </row>
    <row r="135" spans="1:10" ht="16.5">
      <c r="A135" s="83"/>
      <c r="B135" s="94"/>
      <c r="C135" s="85"/>
      <c r="D135" s="85"/>
      <c r="E135" s="101"/>
      <c r="F135" s="103"/>
      <c r="G135" s="104"/>
      <c r="H135" s="89"/>
      <c r="I135" s="93"/>
      <c r="J135" s="83"/>
    </row>
    <row r="136" spans="1:10" ht="16.5">
      <c r="A136" s="83"/>
      <c r="B136" s="94"/>
      <c r="C136" s="85"/>
      <c r="D136" s="85"/>
      <c r="E136" s="101"/>
      <c r="F136" s="87"/>
      <c r="G136" s="104"/>
      <c r="H136" s="89"/>
      <c r="I136" s="93"/>
      <c r="J136" s="83"/>
    </row>
    <row r="137" spans="1:10" ht="16.5">
      <c r="A137" s="83"/>
      <c r="B137" s="94"/>
      <c r="C137" s="85"/>
      <c r="D137" s="85"/>
      <c r="E137" s="101"/>
      <c r="F137" s="87"/>
      <c r="G137" s="104"/>
      <c r="H137" s="89"/>
      <c r="I137" s="93"/>
      <c r="J137" s="83"/>
    </row>
    <row r="138" spans="1:10" ht="16.5">
      <c r="A138" s="83"/>
      <c r="B138" s="94"/>
      <c r="C138" s="85"/>
      <c r="D138" s="85"/>
      <c r="E138" s="101"/>
      <c r="F138" s="103"/>
      <c r="G138" s="104"/>
      <c r="H138" s="89"/>
      <c r="I138" s="93"/>
      <c r="J138" s="83"/>
    </row>
    <row r="139" spans="1:10" ht="16.5">
      <c r="A139" s="83"/>
      <c r="B139" s="94"/>
      <c r="C139" s="85"/>
      <c r="D139" s="85"/>
      <c r="E139" s="101"/>
      <c r="F139" s="103"/>
      <c r="G139" s="104"/>
      <c r="H139" s="89"/>
      <c r="I139" s="93"/>
      <c r="J139" s="83"/>
    </row>
    <row r="140" spans="1:10" ht="16.5">
      <c r="A140" s="83"/>
      <c r="B140" s="94"/>
      <c r="C140" s="85"/>
      <c r="D140" s="85"/>
      <c r="E140" s="101"/>
      <c r="F140" s="103"/>
      <c r="G140" s="104"/>
      <c r="H140" s="89"/>
      <c r="I140" s="93"/>
      <c r="J140" s="83"/>
    </row>
    <row r="141" spans="1:10" ht="16.5">
      <c r="A141" s="83"/>
      <c r="B141" s="94"/>
      <c r="C141" s="85"/>
      <c r="D141" s="105"/>
      <c r="E141" s="101"/>
      <c r="F141" s="103"/>
      <c r="G141" s="104"/>
      <c r="H141" s="89"/>
      <c r="I141" s="93"/>
      <c r="J141" s="83"/>
    </row>
    <row r="142" spans="1:10" ht="16.5">
      <c r="A142" s="83"/>
      <c r="B142" s="94"/>
      <c r="C142" s="85"/>
      <c r="D142" s="105"/>
      <c r="E142" s="101"/>
      <c r="F142" s="103"/>
      <c r="G142" s="104"/>
      <c r="H142" s="89"/>
      <c r="I142" s="93"/>
      <c r="J142" s="83"/>
    </row>
    <row r="143" spans="1:10" ht="16.5">
      <c r="A143" s="83"/>
      <c r="B143" s="94"/>
      <c r="C143" s="85"/>
      <c r="D143" s="85"/>
      <c r="E143" s="101"/>
      <c r="F143" s="103"/>
      <c r="G143" s="104"/>
      <c r="H143" s="89"/>
      <c r="I143" s="93"/>
      <c r="J143" s="83"/>
    </row>
    <row r="144" spans="1:10" ht="16.5">
      <c r="A144" s="83"/>
      <c r="B144" s="94"/>
      <c r="C144" s="85"/>
      <c r="D144" s="85"/>
      <c r="E144" s="101"/>
      <c r="F144" s="103"/>
      <c r="G144" s="104"/>
      <c r="H144" s="89"/>
      <c r="I144" s="93"/>
      <c r="J144" s="83"/>
    </row>
    <row r="145" spans="1:10" ht="16.5">
      <c r="A145" s="83"/>
      <c r="B145" s="94"/>
      <c r="C145" s="106"/>
      <c r="D145" s="85"/>
      <c r="E145" s="101"/>
      <c r="F145" s="103"/>
      <c r="G145" s="104"/>
      <c r="H145" s="89"/>
      <c r="I145" s="93"/>
      <c r="J145" s="83"/>
    </row>
    <row r="146" spans="1:10" ht="16.5">
      <c r="A146" s="83"/>
      <c r="B146" s="94"/>
      <c r="C146" s="106"/>
      <c r="D146" s="85"/>
      <c r="E146" s="101"/>
      <c r="F146" s="103"/>
      <c r="G146" s="104"/>
      <c r="H146" s="89"/>
      <c r="I146" s="93"/>
      <c r="J146" s="83"/>
    </row>
    <row r="147" spans="1:10" ht="16.5">
      <c r="A147" s="83"/>
      <c r="B147" s="94"/>
      <c r="C147" s="106"/>
      <c r="D147" s="85"/>
      <c r="E147" s="101"/>
      <c r="F147" s="103"/>
      <c r="G147" s="104"/>
      <c r="H147" s="89"/>
      <c r="I147" s="93"/>
      <c r="J147" s="83"/>
    </row>
    <row r="148" spans="1:10" ht="16.5">
      <c r="A148" s="83"/>
      <c r="B148" s="94"/>
      <c r="C148" s="106"/>
      <c r="D148" s="85"/>
      <c r="E148" s="101"/>
      <c r="F148" s="103"/>
      <c r="G148" s="104"/>
      <c r="H148" s="89"/>
      <c r="I148" s="93"/>
      <c r="J148" s="83"/>
    </row>
    <row r="149" spans="1:10" ht="16.5">
      <c r="A149" s="83"/>
      <c r="B149" s="94"/>
      <c r="C149" s="85"/>
      <c r="D149" s="85"/>
      <c r="E149" s="101"/>
      <c r="F149" s="87"/>
      <c r="G149" s="104"/>
      <c r="H149" s="89"/>
      <c r="I149" s="93"/>
      <c r="J149" s="83"/>
    </row>
    <row r="150" spans="1:10" ht="16.5">
      <c r="A150" s="83"/>
      <c r="B150" s="94"/>
      <c r="C150" s="85"/>
      <c r="D150" s="85"/>
      <c r="E150" s="101"/>
      <c r="F150" s="87"/>
      <c r="G150" s="104"/>
      <c r="H150" s="89"/>
      <c r="I150" s="93"/>
      <c r="J150" s="83"/>
    </row>
    <row r="151" spans="1:10" ht="16.5">
      <c r="A151" s="83"/>
      <c r="B151" s="94"/>
      <c r="C151" s="106"/>
      <c r="D151" s="107"/>
      <c r="E151" s="101"/>
      <c r="F151" s="103"/>
      <c r="G151" s="104"/>
      <c r="H151" s="89"/>
      <c r="I151" s="93"/>
      <c r="J151" s="83"/>
    </row>
    <row r="152" spans="1:10" ht="16.5">
      <c r="A152" s="83"/>
      <c r="B152" s="94"/>
      <c r="C152" s="106"/>
      <c r="D152" s="85"/>
      <c r="E152" s="101"/>
      <c r="F152" s="103"/>
      <c r="G152" s="104"/>
      <c r="H152" s="89"/>
      <c r="I152" s="93"/>
      <c r="J152" s="83"/>
    </row>
    <row r="153" spans="1:10" ht="16.5">
      <c r="A153" s="83"/>
      <c r="B153" s="94"/>
      <c r="C153" s="85"/>
      <c r="D153" s="85"/>
      <c r="E153" s="101"/>
      <c r="F153" s="87"/>
      <c r="G153" s="104"/>
      <c r="H153" s="89"/>
      <c r="I153" s="93"/>
      <c r="J153" s="83"/>
    </row>
    <row r="154" spans="1:10" ht="16.5">
      <c r="A154" s="83"/>
      <c r="B154" s="94"/>
      <c r="C154" s="85"/>
      <c r="D154" s="85"/>
      <c r="E154" s="101"/>
      <c r="F154" s="87"/>
      <c r="G154" s="104"/>
      <c r="H154" s="89"/>
      <c r="I154" s="93"/>
      <c r="J154" s="83"/>
    </row>
    <row r="155" spans="1:10" ht="16.5">
      <c r="A155" s="83"/>
      <c r="B155" s="94"/>
      <c r="C155" s="85"/>
      <c r="D155" s="85"/>
      <c r="E155" s="101"/>
      <c r="F155" s="108"/>
      <c r="G155" s="109"/>
      <c r="H155" s="89"/>
      <c r="I155" s="93"/>
      <c r="J155" s="83"/>
    </row>
    <row r="156" spans="1:10" ht="16.5">
      <c r="A156" s="83"/>
      <c r="B156" s="94"/>
      <c r="C156" s="85"/>
      <c r="D156" s="85"/>
      <c r="E156" s="101"/>
      <c r="F156" s="87"/>
      <c r="G156" s="109"/>
      <c r="H156" s="89"/>
      <c r="I156" s="93"/>
      <c r="J156" s="83"/>
    </row>
    <row r="157" spans="1:10" ht="16.5">
      <c r="A157" s="83"/>
      <c r="B157" s="94"/>
      <c r="C157" s="85"/>
      <c r="D157" s="85"/>
      <c r="E157" s="101"/>
      <c r="F157" s="87"/>
      <c r="G157" s="109"/>
      <c r="H157" s="89"/>
      <c r="I157" s="93"/>
      <c r="J157" s="83"/>
    </row>
    <row r="158" spans="1:10" ht="16.5">
      <c r="A158" s="83"/>
      <c r="B158" s="94"/>
      <c r="C158" s="85"/>
      <c r="D158" s="85"/>
      <c r="E158" s="101"/>
      <c r="F158" s="108"/>
      <c r="G158" s="109"/>
      <c r="H158" s="89"/>
      <c r="I158" s="93"/>
      <c r="J158" s="83"/>
    </row>
    <row r="159" spans="1:10" ht="16.5">
      <c r="A159" s="83"/>
      <c r="B159" s="94"/>
      <c r="C159" s="85"/>
      <c r="D159" s="85"/>
      <c r="E159" s="101"/>
      <c r="F159" s="108"/>
      <c r="G159" s="109"/>
      <c r="H159" s="89"/>
      <c r="I159" s="93"/>
      <c r="J159" s="83"/>
    </row>
    <row r="160" spans="1:10" ht="16.5">
      <c r="A160" s="83"/>
      <c r="B160" s="94"/>
      <c r="C160" s="85"/>
      <c r="D160" s="85"/>
      <c r="E160" s="101"/>
      <c r="F160" s="87"/>
      <c r="G160" s="109"/>
      <c r="H160" s="89"/>
      <c r="I160" s="93"/>
      <c r="J160" s="83"/>
    </row>
    <row r="161" spans="1:10" ht="16.5">
      <c r="A161" s="83"/>
      <c r="B161" s="94"/>
      <c r="C161" s="85"/>
      <c r="D161" s="85"/>
      <c r="E161" s="101"/>
      <c r="F161" s="87"/>
      <c r="G161" s="109"/>
      <c r="H161" s="89"/>
      <c r="I161" s="93"/>
      <c r="J161" s="83"/>
    </row>
    <row r="162" spans="1:10" ht="16.5">
      <c r="A162" s="83"/>
      <c r="B162" s="94"/>
      <c r="C162" s="85"/>
      <c r="D162" s="85"/>
      <c r="E162" s="101"/>
      <c r="F162" s="108"/>
      <c r="G162" s="109"/>
      <c r="H162" s="89"/>
      <c r="I162" s="93"/>
      <c r="J162" s="83"/>
    </row>
    <row r="163" spans="1:10" ht="16.5">
      <c r="A163" s="83"/>
      <c r="B163" s="94"/>
      <c r="C163" s="85"/>
      <c r="D163" s="85"/>
      <c r="E163" s="101"/>
      <c r="F163" s="87"/>
      <c r="G163" s="109"/>
      <c r="H163" s="89"/>
      <c r="I163" s="93"/>
      <c r="J163" s="83"/>
    </row>
    <row r="164" spans="1:10" ht="16.5">
      <c r="A164" s="83"/>
      <c r="B164" s="94"/>
      <c r="C164" s="85"/>
      <c r="D164" s="85"/>
      <c r="E164" s="101"/>
      <c r="F164" s="87"/>
      <c r="G164" s="109"/>
      <c r="H164" s="89"/>
      <c r="I164" s="93"/>
      <c r="J164" s="83"/>
    </row>
    <row r="165" spans="1:10" ht="16.5">
      <c r="A165" s="83"/>
      <c r="B165" s="94"/>
      <c r="C165" s="85"/>
      <c r="D165" s="85"/>
      <c r="E165" s="101"/>
      <c r="F165" s="108"/>
      <c r="G165" s="109"/>
      <c r="H165" s="89"/>
      <c r="I165" s="93"/>
      <c r="J165" s="83"/>
    </row>
    <row r="166" spans="1:10" ht="16.5">
      <c r="A166" s="83"/>
      <c r="B166" s="94"/>
      <c r="C166" s="85"/>
      <c r="D166" s="85"/>
      <c r="E166" s="101"/>
      <c r="F166" s="87"/>
      <c r="G166" s="109"/>
      <c r="H166" s="89"/>
      <c r="I166" s="93"/>
      <c r="J166" s="83"/>
    </row>
    <row r="167" spans="1:10" ht="16.5">
      <c r="A167" s="83"/>
      <c r="B167" s="94"/>
      <c r="C167" s="85"/>
      <c r="D167" s="85"/>
      <c r="E167" s="101"/>
      <c r="F167" s="87"/>
      <c r="G167" s="109"/>
      <c r="H167" s="89"/>
      <c r="I167" s="93"/>
      <c r="J167" s="83"/>
    </row>
    <row r="168" spans="1:10" ht="16.5">
      <c r="A168" s="83"/>
      <c r="B168" s="94"/>
      <c r="C168" s="85"/>
      <c r="D168" s="85"/>
      <c r="E168" s="101"/>
      <c r="F168" s="108"/>
      <c r="G168" s="109"/>
      <c r="H168" s="89"/>
      <c r="I168" s="93"/>
      <c r="J168" s="83"/>
    </row>
    <row r="169" spans="1:10" ht="16.5">
      <c r="A169" s="83"/>
      <c r="B169" s="94"/>
      <c r="C169" s="85"/>
      <c r="D169" s="85"/>
      <c r="E169" s="108"/>
      <c r="F169" s="108"/>
      <c r="G169" s="109"/>
      <c r="H169" s="89"/>
      <c r="I169" s="93"/>
      <c r="J169" s="83"/>
    </row>
    <row r="170" spans="1:10" ht="16.5">
      <c r="A170" s="83"/>
      <c r="B170" s="94"/>
      <c r="C170" s="85"/>
      <c r="D170" s="85"/>
      <c r="E170" s="101"/>
      <c r="F170" s="108"/>
      <c r="G170" s="109"/>
      <c r="H170" s="89"/>
      <c r="I170" s="93"/>
      <c r="J170" s="83"/>
    </row>
    <row r="171" spans="1:10" ht="16.5">
      <c r="A171" s="83"/>
      <c r="B171" s="94"/>
      <c r="C171" s="85"/>
      <c r="D171" s="85"/>
      <c r="E171" s="101"/>
      <c r="F171" s="108"/>
      <c r="G171" s="109"/>
      <c r="H171" s="89"/>
      <c r="I171" s="93"/>
      <c r="J171" s="83"/>
    </row>
    <row r="172" spans="1:10">
      <c r="A172" s="110"/>
      <c r="B172" s="111"/>
      <c r="C172" s="112"/>
      <c r="D172" s="113"/>
      <c r="E172" s="112"/>
      <c r="F172" s="114"/>
      <c r="G172" s="93"/>
      <c r="H172" s="112"/>
      <c r="I172" s="93"/>
      <c r="J172" s="112"/>
    </row>
    <row r="173" spans="1:10">
      <c r="A173" s="110"/>
      <c r="B173" s="111"/>
      <c r="C173" s="112"/>
      <c r="D173" s="115"/>
      <c r="E173" s="116"/>
      <c r="F173" s="116"/>
      <c r="G173" s="93"/>
      <c r="H173" s="112"/>
      <c r="I173" s="93"/>
      <c r="J173" s="112"/>
    </row>
    <row r="174" spans="1:10">
      <c r="A174" s="110"/>
      <c r="B174" s="111"/>
      <c r="C174" s="112"/>
      <c r="D174" s="85"/>
      <c r="E174" s="116"/>
      <c r="F174" s="114"/>
      <c r="G174" s="93"/>
      <c r="H174" s="112"/>
      <c r="I174" s="93"/>
      <c r="J174" s="112"/>
    </row>
  </sheetData>
  <protectedRanges>
    <protectedRange sqref="H1:I1" name="Rango843_1_1"/>
    <protectedRange sqref="A6:A7" name="Rango842_1_1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"/>
  <sheetViews>
    <sheetView zoomScaleNormal="100" workbookViewId="0">
      <selection activeCell="C27" sqref="C27"/>
    </sheetView>
  </sheetViews>
  <sheetFormatPr baseColWidth="10" defaultColWidth="34.42578125" defaultRowHeight="15"/>
  <cols>
    <col min="1" max="1" width="34.42578125" style="120"/>
    <col min="2" max="2" width="34.42578125" style="166"/>
    <col min="3" max="3" width="48.5703125" style="120" customWidth="1"/>
    <col min="4" max="4" width="53.140625" style="120" customWidth="1"/>
    <col min="5" max="6" width="34.42578125" style="120"/>
    <col min="7" max="7" width="23.5703125" style="129" customWidth="1"/>
    <col min="8" max="16384" width="34.42578125" style="120"/>
  </cols>
  <sheetData>
    <row r="1" spans="1:12" ht="15.75">
      <c r="A1" s="198" t="s">
        <v>0</v>
      </c>
      <c r="B1" s="198"/>
      <c r="C1" s="198"/>
      <c r="D1" s="198"/>
      <c r="E1" s="198"/>
      <c r="F1" s="198"/>
      <c r="G1" s="198"/>
      <c r="I1" s="121" t="s">
        <v>155</v>
      </c>
      <c r="J1" s="122"/>
    </row>
    <row r="2" spans="1:12" ht="15.75">
      <c r="A2" s="198" t="s">
        <v>156</v>
      </c>
      <c r="B2" s="198"/>
      <c r="C2" s="198"/>
      <c r="D2" s="198"/>
      <c r="E2" s="198"/>
      <c r="F2" s="198"/>
      <c r="G2" s="198"/>
      <c r="H2" s="123"/>
      <c r="I2" s="123"/>
      <c r="J2" s="122"/>
    </row>
    <row r="3" spans="1:12" ht="15.75">
      <c r="A3" s="198" t="s">
        <v>3</v>
      </c>
      <c r="B3" s="198"/>
      <c r="C3" s="198"/>
      <c r="D3" s="198"/>
      <c r="E3" s="198"/>
      <c r="F3" s="198"/>
      <c r="G3" s="124"/>
      <c r="H3" s="125"/>
      <c r="I3" s="125"/>
      <c r="J3" s="125"/>
    </row>
    <row r="4" spans="1:12" ht="15.75">
      <c r="A4" s="126"/>
      <c r="B4" s="127"/>
      <c r="C4" s="126"/>
      <c r="D4" s="126"/>
      <c r="E4" s="126"/>
      <c r="F4" s="128"/>
      <c r="H4" s="123"/>
      <c r="I4" s="130"/>
      <c r="J4" s="131"/>
    </row>
    <row r="5" spans="1:12" ht="16.5" thickBot="1">
      <c r="A5" s="132"/>
      <c r="B5" s="133"/>
      <c r="C5" s="132" t="s">
        <v>4</v>
      </c>
      <c r="D5" s="132" t="s">
        <v>5</v>
      </c>
      <c r="E5" s="132" t="s">
        <v>6</v>
      </c>
      <c r="F5" s="132" t="s">
        <v>7</v>
      </c>
      <c r="G5" s="134"/>
      <c r="H5" s="123"/>
      <c r="I5" s="135"/>
      <c r="J5" s="136"/>
    </row>
    <row r="6" spans="1:12" ht="15.75">
      <c r="A6" s="199" t="s">
        <v>1</v>
      </c>
      <c r="B6" s="199"/>
      <c r="C6" s="137" t="s">
        <v>8</v>
      </c>
      <c r="D6" s="138">
        <v>30073880.829999998</v>
      </c>
      <c r="E6" s="139"/>
      <c r="F6" s="128"/>
      <c r="G6" s="134"/>
      <c r="H6" s="123"/>
      <c r="I6" s="135"/>
      <c r="J6" s="136"/>
    </row>
    <row r="7" spans="1:12" ht="15.75">
      <c r="A7" s="199" t="s">
        <v>155</v>
      </c>
      <c r="B7" s="199"/>
      <c r="C7" s="137" t="s">
        <v>9</v>
      </c>
      <c r="D7" s="138">
        <v>209598941.83000001</v>
      </c>
      <c r="E7" s="126"/>
      <c r="F7" s="140"/>
      <c r="G7" s="141"/>
      <c r="H7" s="123"/>
      <c r="J7" s="136"/>
    </row>
    <row r="8" spans="1:12" ht="15.75">
      <c r="A8" s="137"/>
      <c r="B8" s="142"/>
      <c r="C8" s="137" t="s">
        <v>10</v>
      </c>
      <c r="D8" s="138">
        <v>419700.41</v>
      </c>
      <c r="E8" s="128"/>
      <c r="F8" s="143"/>
      <c r="G8" s="134"/>
      <c r="I8" s="135"/>
      <c r="J8" s="136"/>
    </row>
    <row r="9" spans="1:12" ht="15.75">
      <c r="A9" s="200"/>
      <c r="B9" s="200"/>
      <c r="C9" s="137" t="s">
        <v>157</v>
      </c>
      <c r="D9" s="144"/>
      <c r="E9" s="138">
        <v>203955380.13</v>
      </c>
      <c r="F9" s="145"/>
      <c r="G9" s="146"/>
      <c r="H9" s="136"/>
      <c r="I9" s="135"/>
      <c r="J9" s="136"/>
    </row>
    <row r="10" spans="1:12" ht="15.75">
      <c r="A10" s="147"/>
      <c r="B10" s="142"/>
      <c r="C10" s="137" t="s">
        <v>12</v>
      </c>
      <c r="D10" s="144"/>
      <c r="E10" s="138">
        <f>F34+F37+F65+F68+F100+F103+F106+F111+F121+F124+F129+F132+F135+F138+F141+F148+F173+F182+F189+F194+F197+F200+F210+F213+F216+F219+F222+F225+F228+F231+F234+F246+F249+F252+F255+F258+F261+F264+F267+F270+F273+F276+F279+F282+F285+F288+F291+F294+F297+F300+F303+F306+F309+F312+F315+F318+F321+F41+F44</f>
        <v>304</v>
      </c>
      <c r="F10" s="145"/>
      <c r="G10" s="146"/>
      <c r="H10" s="136"/>
      <c r="I10" s="135"/>
      <c r="J10" s="136"/>
    </row>
    <row r="11" spans="1:12" ht="16.5" thickBot="1">
      <c r="A11" s="147"/>
      <c r="B11" s="142"/>
      <c r="C11" s="137" t="s">
        <v>158</v>
      </c>
      <c r="D11" s="144"/>
      <c r="E11" s="138">
        <f>F35+F38+F66+F69+F101+F104+F107+F112+F122+F125+F130+F133+F136+F139+F142+F149+F174+F183+F190+F195+F198+F201+F211+F214+F217+F220+F223+F226+F229+F232+F235+F247+F250+F253+F256+F259+F262+F265+F268+F271+F274+F277+F280+F283+F286+F289+F292+F295+F298+F301+F304+F307+F310+F313+F316+F319+F322+F42+F45</f>
        <v>48.639999999999958</v>
      </c>
      <c r="F11" s="145"/>
      <c r="G11" s="146"/>
      <c r="H11" s="136"/>
      <c r="I11" s="135"/>
      <c r="J11" s="136"/>
    </row>
    <row r="12" spans="1:12" ht="16.5" thickBot="1">
      <c r="A12" s="148"/>
      <c r="B12" s="142"/>
      <c r="C12" s="149" t="s">
        <v>13</v>
      </c>
      <c r="D12" s="149">
        <f>SUBTOTAL(9,D6:D9)</f>
        <v>240092523.07000002</v>
      </c>
      <c r="E12" s="149">
        <f>SUBTOTAL(9,E6:E11)</f>
        <v>203955732.76999998</v>
      </c>
      <c r="F12" s="149">
        <f>D12-E12</f>
        <v>36136790.300000042</v>
      </c>
      <c r="G12" s="134"/>
      <c r="H12" s="150"/>
      <c r="I12" s="135"/>
      <c r="J12" s="136"/>
    </row>
    <row r="13" spans="1:12" ht="16.5" thickBot="1">
      <c r="A13" s="137"/>
      <c r="B13" s="142"/>
      <c r="C13" s="137"/>
      <c r="D13" s="151"/>
      <c r="E13" s="152"/>
      <c r="F13" s="153"/>
      <c r="G13" s="134"/>
      <c r="H13" s="136"/>
      <c r="I13" s="135"/>
      <c r="J13" s="136"/>
    </row>
    <row r="14" spans="1:12" ht="16.5" thickBot="1">
      <c r="A14" s="195"/>
      <c r="B14" s="195"/>
      <c r="C14" s="154" t="s">
        <v>14</v>
      </c>
      <c r="D14" s="155"/>
      <c r="E14" s="196"/>
      <c r="F14" s="196"/>
      <c r="H14" s="136"/>
      <c r="I14" s="123"/>
      <c r="J14" s="123"/>
    </row>
    <row r="15" spans="1:12" ht="16.5" thickBot="1">
      <c r="A15" s="195"/>
      <c r="B15" s="195"/>
      <c r="C15" s="156" t="s">
        <v>15</v>
      </c>
      <c r="D15" s="155"/>
      <c r="E15" s="155"/>
      <c r="F15" s="157"/>
      <c r="G15" s="158"/>
      <c r="H15" s="123"/>
      <c r="I15" s="123"/>
      <c r="J15" s="123"/>
      <c r="L15" s="129"/>
    </row>
    <row r="16" spans="1:12" ht="16.5" thickBot="1">
      <c r="A16" s="159"/>
      <c r="B16" s="160"/>
      <c r="C16" s="161"/>
      <c r="D16" s="162" t="s">
        <v>159</v>
      </c>
      <c r="E16" s="163"/>
      <c r="F16" s="197">
        <f>F12-E14</f>
        <v>36136790.300000042</v>
      </c>
      <c r="G16" s="197"/>
      <c r="H16" s="123"/>
      <c r="I16" s="123"/>
      <c r="J16" s="164"/>
    </row>
    <row r="17" spans="1:10" s="165" customFormat="1" ht="15.75" thickTop="1">
      <c r="A17" s="167" t="s">
        <v>17</v>
      </c>
      <c r="B17" s="168" t="s">
        <v>18</v>
      </c>
      <c r="C17" s="169" t="s">
        <v>19</v>
      </c>
      <c r="D17" s="169" t="s">
        <v>20</v>
      </c>
      <c r="E17" s="170" t="s">
        <v>5</v>
      </c>
      <c r="F17" s="170" t="s">
        <v>6</v>
      </c>
      <c r="G17" s="171" t="s">
        <v>7</v>
      </c>
      <c r="H17" s="172" t="s">
        <v>21</v>
      </c>
      <c r="I17" s="173" t="s">
        <v>160</v>
      </c>
      <c r="J17" s="174" t="s">
        <v>23</v>
      </c>
    </row>
    <row r="18" spans="1:10">
      <c r="A18" s="175">
        <v>43069</v>
      </c>
      <c r="B18" s="176" t="s">
        <v>7</v>
      </c>
      <c r="C18" s="58" t="s">
        <v>161</v>
      </c>
      <c r="D18" s="58" t="s">
        <v>162</v>
      </c>
      <c r="E18" s="59">
        <v>30073880.829999998</v>
      </c>
      <c r="F18" s="59"/>
      <c r="G18" s="177">
        <f>E18</f>
        <v>30073880.829999998</v>
      </c>
      <c r="H18" s="178" t="s">
        <v>7</v>
      </c>
      <c r="I18" s="179">
        <v>11</v>
      </c>
      <c r="J18" s="175">
        <v>43069</v>
      </c>
    </row>
    <row r="19" spans="1:10">
      <c r="A19" s="175">
        <v>43073</v>
      </c>
      <c r="B19" s="176" t="s">
        <v>163</v>
      </c>
      <c r="C19" s="58" t="s">
        <v>164</v>
      </c>
      <c r="D19" s="58" t="s">
        <v>165</v>
      </c>
      <c r="E19" s="59"/>
      <c r="F19" s="59">
        <v>3442.5</v>
      </c>
      <c r="G19" s="177">
        <f>G18+E19-F19</f>
        <v>30070438.329999998</v>
      </c>
      <c r="H19" s="178" t="s">
        <v>166</v>
      </c>
      <c r="I19" s="179">
        <v>12</v>
      </c>
      <c r="J19" s="175">
        <v>43073</v>
      </c>
    </row>
    <row r="20" spans="1:10">
      <c r="A20" s="175">
        <v>43073</v>
      </c>
      <c r="B20" s="176" t="s">
        <v>167</v>
      </c>
      <c r="C20" s="58" t="s">
        <v>164</v>
      </c>
      <c r="D20" s="58" t="s">
        <v>168</v>
      </c>
      <c r="E20" s="59"/>
      <c r="F20" s="59">
        <v>2889</v>
      </c>
      <c r="G20" s="177">
        <f t="shared" ref="G20:G45" si="0">+G19-F20</f>
        <v>30067549.329999998</v>
      </c>
      <c r="H20" s="178" t="s">
        <v>166</v>
      </c>
      <c r="I20" s="179">
        <v>12</v>
      </c>
      <c r="J20" s="175">
        <v>43073</v>
      </c>
    </row>
    <row r="21" spans="1:10">
      <c r="A21" s="175">
        <v>43073</v>
      </c>
      <c r="B21" s="176" t="s">
        <v>169</v>
      </c>
      <c r="C21" s="58" t="s">
        <v>164</v>
      </c>
      <c r="D21" s="58" t="s">
        <v>170</v>
      </c>
      <c r="E21" s="59"/>
      <c r="F21" s="59">
        <v>1285</v>
      </c>
      <c r="G21" s="177">
        <f t="shared" si="0"/>
        <v>30066264.329999998</v>
      </c>
      <c r="H21" s="178" t="s">
        <v>166</v>
      </c>
      <c r="I21" s="179">
        <v>12</v>
      </c>
      <c r="J21" s="175">
        <v>43073</v>
      </c>
    </row>
    <row r="22" spans="1:10">
      <c r="A22" s="175">
        <v>43073</v>
      </c>
      <c r="B22" s="176" t="s">
        <v>171</v>
      </c>
      <c r="C22" s="58" t="s">
        <v>164</v>
      </c>
      <c r="D22" s="58" t="s">
        <v>172</v>
      </c>
      <c r="E22" s="59"/>
      <c r="F22" s="59">
        <v>1285</v>
      </c>
      <c r="G22" s="177">
        <f t="shared" si="0"/>
        <v>30064979.329999998</v>
      </c>
      <c r="H22" s="178" t="s">
        <v>166</v>
      </c>
      <c r="I22" s="179">
        <v>12</v>
      </c>
      <c r="J22" s="175">
        <v>43073</v>
      </c>
    </row>
    <row r="23" spans="1:10">
      <c r="A23" s="175">
        <v>43073</v>
      </c>
      <c r="B23" s="176" t="s">
        <v>173</v>
      </c>
      <c r="C23" s="58" t="s">
        <v>164</v>
      </c>
      <c r="D23" s="58" t="s">
        <v>174</v>
      </c>
      <c r="E23" s="59"/>
      <c r="F23" s="59">
        <v>2144.25</v>
      </c>
      <c r="G23" s="177">
        <f t="shared" si="0"/>
        <v>30062835.079999998</v>
      </c>
      <c r="H23" s="178" t="s">
        <v>166</v>
      </c>
      <c r="I23" s="179">
        <v>12</v>
      </c>
      <c r="J23" s="175">
        <v>43073</v>
      </c>
    </row>
    <row r="24" spans="1:10">
      <c r="A24" s="175">
        <v>43073</v>
      </c>
      <c r="B24" s="176" t="s">
        <v>175</v>
      </c>
      <c r="C24" s="58" t="s">
        <v>164</v>
      </c>
      <c r="D24" s="58" t="s">
        <v>176</v>
      </c>
      <c r="E24" s="59"/>
      <c r="F24" s="59">
        <v>1144.25</v>
      </c>
      <c r="G24" s="177">
        <f t="shared" si="0"/>
        <v>30061690.829999998</v>
      </c>
      <c r="H24" s="178" t="s">
        <v>166</v>
      </c>
      <c r="I24" s="179">
        <v>12</v>
      </c>
      <c r="J24" s="175">
        <v>43073</v>
      </c>
    </row>
    <row r="25" spans="1:10">
      <c r="A25" s="175">
        <v>43073</v>
      </c>
      <c r="B25" s="176" t="s">
        <v>177</v>
      </c>
      <c r="C25" s="58" t="s">
        <v>164</v>
      </c>
      <c r="D25" s="58" t="s">
        <v>178</v>
      </c>
      <c r="E25" s="59"/>
      <c r="F25" s="59">
        <v>1144.25</v>
      </c>
      <c r="G25" s="177">
        <f t="shared" si="0"/>
        <v>30060546.579999998</v>
      </c>
      <c r="H25" s="178" t="s">
        <v>166</v>
      </c>
      <c r="I25" s="179">
        <v>12</v>
      </c>
      <c r="J25" s="175">
        <v>43073</v>
      </c>
    </row>
    <row r="26" spans="1:10">
      <c r="A26" s="175">
        <v>43073</v>
      </c>
      <c r="B26" s="176" t="s">
        <v>179</v>
      </c>
      <c r="C26" s="58" t="s">
        <v>164</v>
      </c>
      <c r="D26" s="58" t="s">
        <v>180</v>
      </c>
      <c r="E26" s="59"/>
      <c r="F26" s="59">
        <v>835.75</v>
      </c>
      <c r="G26" s="177">
        <f t="shared" si="0"/>
        <v>30059710.829999998</v>
      </c>
      <c r="H26" s="178" t="s">
        <v>166</v>
      </c>
      <c r="I26" s="179">
        <v>12</v>
      </c>
      <c r="J26" s="175">
        <v>43073</v>
      </c>
    </row>
    <row r="27" spans="1:10">
      <c r="A27" s="175">
        <v>43073</v>
      </c>
      <c r="B27" s="176" t="s">
        <v>181</v>
      </c>
      <c r="C27" s="58" t="s">
        <v>164</v>
      </c>
      <c r="D27" s="58" t="s">
        <v>182</v>
      </c>
      <c r="E27" s="59"/>
      <c r="F27" s="59">
        <v>235.75</v>
      </c>
      <c r="G27" s="177">
        <f t="shared" si="0"/>
        <v>30059475.079999998</v>
      </c>
      <c r="H27" s="178" t="s">
        <v>166</v>
      </c>
      <c r="I27" s="179">
        <v>12</v>
      </c>
      <c r="J27" s="175">
        <v>43073</v>
      </c>
    </row>
    <row r="28" spans="1:10">
      <c r="A28" s="175">
        <v>43073</v>
      </c>
      <c r="B28" s="176" t="s">
        <v>183</v>
      </c>
      <c r="C28" s="58" t="s">
        <v>164</v>
      </c>
      <c r="D28" s="58" t="s">
        <v>184</v>
      </c>
      <c r="E28" s="59"/>
      <c r="F28" s="59">
        <v>235.75</v>
      </c>
      <c r="G28" s="177">
        <f t="shared" si="0"/>
        <v>30059239.329999998</v>
      </c>
      <c r="H28" s="178" t="s">
        <v>166</v>
      </c>
      <c r="I28" s="179">
        <v>12</v>
      </c>
      <c r="J28" s="175">
        <v>43073</v>
      </c>
    </row>
    <row r="29" spans="1:10">
      <c r="A29" s="175">
        <v>43073</v>
      </c>
      <c r="B29" s="176" t="s">
        <v>185</v>
      </c>
      <c r="C29" s="58" t="s">
        <v>164</v>
      </c>
      <c r="D29" s="58" t="s">
        <v>186</v>
      </c>
      <c r="E29" s="59"/>
      <c r="F29" s="59">
        <v>235.75</v>
      </c>
      <c r="G29" s="177">
        <f t="shared" si="0"/>
        <v>30059003.579999998</v>
      </c>
      <c r="H29" s="178" t="s">
        <v>166</v>
      </c>
      <c r="I29" s="179">
        <v>12</v>
      </c>
      <c r="J29" s="175">
        <v>43073</v>
      </c>
    </row>
    <row r="30" spans="1:10">
      <c r="A30" s="175">
        <v>43073</v>
      </c>
      <c r="B30" s="176" t="s">
        <v>187</v>
      </c>
      <c r="C30" s="58" t="s">
        <v>164</v>
      </c>
      <c r="D30" s="58" t="s">
        <v>188</v>
      </c>
      <c r="E30" s="59"/>
      <c r="F30" s="59">
        <v>235.75</v>
      </c>
      <c r="G30" s="177">
        <f t="shared" si="0"/>
        <v>30058767.829999998</v>
      </c>
      <c r="H30" s="178" t="s">
        <v>166</v>
      </c>
      <c r="I30" s="179">
        <v>12</v>
      </c>
      <c r="J30" s="175">
        <v>43073</v>
      </c>
    </row>
    <row r="31" spans="1:10">
      <c r="A31" s="175">
        <v>43073</v>
      </c>
      <c r="B31" s="176" t="s">
        <v>189</v>
      </c>
      <c r="C31" s="58" t="s">
        <v>164</v>
      </c>
      <c r="D31" s="58" t="s">
        <v>190</v>
      </c>
      <c r="E31" s="59"/>
      <c r="F31" s="59">
        <v>235.75</v>
      </c>
      <c r="G31" s="177">
        <f t="shared" si="0"/>
        <v>30058532.079999998</v>
      </c>
      <c r="H31" s="178" t="s">
        <v>166</v>
      </c>
      <c r="I31" s="179">
        <v>12</v>
      </c>
      <c r="J31" s="175">
        <v>43073</v>
      </c>
    </row>
    <row r="32" spans="1:10">
      <c r="A32" s="175">
        <v>43073</v>
      </c>
      <c r="B32" s="176" t="s">
        <v>191</v>
      </c>
      <c r="C32" s="58" t="s">
        <v>192</v>
      </c>
      <c r="D32" s="58" t="s">
        <v>193</v>
      </c>
      <c r="E32" s="59"/>
      <c r="F32" s="59">
        <v>19390.759999999998</v>
      </c>
      <c r="G32" s="177">
        <f t="shared" si="0"/>
        <v>30039141.319999997</v>
      </c>
      <c r="H32" s="178" t="s">
        <v>194</v>
      </c>
      <c r="I32" s="179">
        <v>12</v>
      </c>
      <c r="J32" s="175">
        <v>43073</v>
      </c>
    </row>
    <row r="33" spans="1:10">
      <c r="A33" s="175">
        <v>43073</v>
      </c>
      <c r="B33" s="176" t="s">
        <v>195</v>
      </c>
      <c r="C33" s="58" t="s">
        <v>196</v>
      </c>
      <c r="D33" s="58" t="s">
        <v>197</v>
      </c>
      <c r="E33" s="59"/>
      <c r="F33" s="59">
        <v>129461.59</v>
      </c>
      <c r="G33" s="177">
        <f t="shared" si="0"/>
        <v>29909679.729999997</v>
      </c>
      <c r="H33" s="178" t="s">
        <v>194</v>
      </c>
      <c r="I33" s="179">
        <v>12</v>
      </c>
      <c r="J33" s="175">
        <v>43073</v>
      </c>
    </row>
    <row r="34" spans="1:10">
      <c r="A34" s="175">
        <v>43073</v>
      </c>
      <c r="B34" s="176" t="s">
        <v>198</v>
      </c>
      <c r="C34" s="58" t="s">
        <v>199</v>
      </c>
      <c r="D34" s="58" t="s">
        <v>200</v>
      </c>
      <c r="E34" s="59"/>
      <c r="F34" s="59">
        <v>5</v>
      </c>
      <c r="G34" s="177">
        <f t="shared" si="0"/>
        <v>29909674.729999997</v>
      </c>
      <c r="H34" s="178" t="s">
        <v>201</v>
      </c>
      <c r="I34" s="179">
        <v>12</v>
      </c>
      <c r="J34" s="175">
        <v>43073</v>
      </c>
    </row>
    <row r="35" spans="1:10">
      <c r="A35" s="175">
        <v>43073</v>
      </c>
      <c r="B35" s="176" t="s">
        <v>198</v>
      </c>
      <c r="C35" s="58" t="s">
        <v>202</v>
      </c>
      <c r="D35" s="58" t="s">
        <v>202</v>
      </c>
      <c r="E35" s="59"/>
      <c r="F35" s="59">
        <v>0.8</v>
      </c>
      <c r="G35" s="177">
        <f t="shared" si="0"/>
        <v>29909673.929999996</v>
      </c>
      <c r="H35" s="178" t="s">
        <v>201</v>
      </c>
      <c r="I35" s="179">
        <v>12</v>
      </c>
      <c r="J35" s="175">
        <v>43073</v>
      </c>
    </row>
    <row r="36" spans="1:10">
      <c r="A36" s="175">
        <v>43073</v>
      </c>
      <c r="B36" s="176" t="s">
        <v>203</v>
      </c>
      <c r="C36" s="58" t="s">
        <v>204</v>
      </c>
      <c r="D36" s="58" t="s">
        <v>205</v>
      </c>
      <c r="E36" s="59"/>
      <c r="F36" s="59">
        <v>24039.38</v>
      </c>
      <c r="G36" s="177">
        <f t="shared" si="0"/>
        <v>29885634.549999997</v>
      </c>
      <c r="H36" s="178" t="s">
        <v>194</v>
      </c>
      <c r="I36" s="179">
        <v>12</v>
      </c>
      <c r="J36" s="175">
        <v>43073</v>
      </c>
    </row>
    <row r="37" spans="1:10">
      <c r="A37" s="175">
        <v>43073</v>
      </c>
      <c r="B37" s="176" t="s">
        <v>198</v>
      </c>
      <c r="C37" s="58" t="s">
        <v>199</v>
      </c>
      <c r="D37" s="58" t="s">
        <v>200</v>
      </c>
      <c r="E37" s="59"/>
      <c r="F37" s="59">
        <v>5</v>
      </c>
      <c r="G37" s="177">
        <f t="shared" si="0"/>
        <v>29885629.549999997</v>
      </c>
      <c r="H37" s="178" t="s">
        <v>201</v>
      </c>
      <c r="I37" s="179">
        <v>12</v>
      </c>
      <c r="J37" s="175">
        <v>43073</v>
      </c>
    </row>
    <row r="38" spans="1:10">
      <c r="A38" s="175">
        <v>43073</v>
      </c>
      <c r="B38" s="176" t="s">
        <v>198</v>
      </c>
      <c r="C38" s="58" t="s">
        <v>202</v>
      </c>
      <c r="D38" s="58" t="s">
        <v>202</v>
      </c>
      <c r="E38" s="59"/>
      <c r="F38" s="59">
        <v>0.8</v>
      </c>
      <c r="G38" s="177">
        <f t="shared" si="0"/>
        <v>29885628.749999996</v>
      </c>
      <c r="H38" s="178" t="s">
        <v>201</v>
      </c>
      <c r="I38" s="179">
        <v>12</v>
      </c>
      <c r="J38" s="175">
        <v>43073</v>
      </c>
    </row>
    <row r="39" spans="1:10">
      <c r="A39" s="175">
        <v>43073</v>
      </c>
      <c r="B39" s="176" t="s">
        <v>206</v>
      </c>
      <c r="C39" s="58" t="s">
        <v>192</v>
      </c>
      <c r="D39" s="58" t="s">
        <v>207</v>
      </c>
      <c r="E39" s="59"/>
      <c r="F39" s="59">
        <v>19390.759999999998</v>
      </c>
      <c r="G39" s="177">
        <f t="shared" si="0"/>
        <v>29866237.989999995</v>
      </c>
      <c r="H39" s="178" t="s">
        <v>194</v>
      </c>
      <c r="I39" s="179">
        <v>12</v>
      </c>
      <c r="J39" s="175">
        <v>43073</v>
      </c>
    </row>
    <row r="40" spans="1:10">
      <c r="A40" s="175">
        <v>43073</v>
      </c>
      <c r="B40" s="176" t="s">
        <v>208</v>
      </c>
      <c r="C40" s="58" t="s">
        <v>196</v>
      </c>
      <c r="D40" s="58" t="s">
        <v>209</v>
      </c>
      <c r="E40" s="59"/>
      <c r="F40" s="59">
        <v>129461.58</v>
      </c>
      <c r="G40" s="177">
        <f t="shared" si="0"/>
        <v>29736776.409999996</v>
      </c>
      <c r="H40" s="178" t="s">
        <v>194</v>
      </c>
      <c r="I40" s="179">
        <v>12</v>
      </c>
      <c r="J40" s="175">
        <v>43073</v>
      </c>
    </row>
    <row r="41" spans="1:10">
      <c r="A41" s="175">
        <v>43073</v>
      </c>
      <c r="B41" s="176" t="s">
        <v>198</v>
      </c>
      <c r="C41" s="58" t="s">
        <v>199</v>
      </c>
      <c r="D41" s="58" t="s">
        <v>200</v>
      </c>
      <c r="E41" s="59"/>
      <c r="F41" s="59">
        <v>5</v>
      </c>
      <c r="G41" s="177">
        <f t="shared" si="0"/>
        <v>29736771.409999996</v>
      </c>
      <c r="H41" s="178" t="s">
        <v>210</v>
      </c>
      <c r="I41" s="179">
        <v>12</v>
      </c>
      <c r="J41" s="175">
        <v>43073</v>
      </c>
    </row>
    <row r="42" spans="1:10">
      <c r="A42" s="175">
        <v>43073</v>
      </c>
      <c r="B42" s="176" t="s">
        <v>198</v>
      </c>
      <c r="C42" s="58" t="s">
        <v>202</v>
      </c>
      <c r="D42" s="58" t="s">
        <v>202</v>
      </c>
      <c r="E42" s="59"/>
      <c r="F42" s="59">
        <v>0.8</v>
      </c>
      <c r="G42" s="177">
        <f t="shared" si="0"/>
        <v>29736770.609999996</v>
      </c>
      <c r="H42" s="178" t="s">
        <v>210</v>
      </c>
      <c r="I42" s="179">
        <v>12</v>
      </c>
      <c r="J42" s="175">
        <v>43073</v>
      </c>
    </row>
    <row r="43" spans="1:10">
      <c r="A43" s="175">
        <v>43073</v>
      </c>
      <c r="B43" s="176" t="s">
        <v>211</v>
      </c>
      <c r="C43" s="58" t="s">
        <v>204</v>
      </c>
      <c r="D43" s="58" t="s">
        <v>205</v>
      </c>
      <c r="E43" s="59"/>
      <c r="F43" s="59">
        <v>24039.38</v>
      </c>
      <c r="G43" s="177">
        <f t="shared" si="0"/>
        <v>29712731.229999997</v>
      </c>
      <c r="H43" s="178" t="s">
        <v>194</v>
      </c>
      <c r="I43" s="179">
        <v>12</v>
      </c>
      <c r="J43" s="175">
        <v>43073</v>
      </c>
    </row>
    <row r="44" spans="1:10">
      <c r="A44" s="175">
        <v>43073</v>
      </c>
      <c r="B44" s="176" t="s">
        <v>198</v>
      </c>
      <c r="C44" s="58" t="s">
        <v>199</v>
      </c>
      <c r="D44" s="58" t="s">
        <v>200</v>
      </c>
      <c r="E44" s="59"/>
      <c r="F44" s="59">
        <v>5</v>
      </c>
      <c r="G44" s="177">
        <f t="shared" si="0"/>
        <v>29712726.229999997</v>
      </c>
      <c r="H44" s="178" t="s">
        <v>210</v>
      </c>
      <c r="I44" s="179">
        <v>12</v>
      </c>
      <c r="J44" s="175">
        <v>43073</v>
      </c>
    </row>
    <row r="45" spans="1:10">
      <c r="A45" s="175">
        <v>43073</v>
      </c>
      <c r="B45" s="176" t="s">
        <v>198</v>
      </c>
      <c r="C45" s="58" t="s">
        <v>202</v>
      </c>
      <c r="D45" s="58" t="s">
        <v>202</v>
      </c>
      <c r="E45" s="59"/>
      <c r="F45" s="59">
        <v>0.8</v>
      </c>
      <c r="G45" s="177">
        <f t="shared" si="0"/>
        <v>29712725.429999996</v>
      </c>
      <c r="H45" s="178" t="s">
        <v>210</v>
      </c>
      <c r="I45" s="179">
        <v>12</v>
      </c>
      <c r="J45" s="175">
        <v>43073</v>
      </c>
    </row>
    <row r="46" spans="1:10">
      <c r="A46" s="175">
        <v>43075</v>
      </c>
      <c r="B46" s="176" t="s">
        <v>212</v>
      </c>
      <c r="C46" s="180" t="s">
        <v>213</v>
      </c>
      <c r="D46" s="58" t="s">
        <v>214</v>
      </c>
      <c r="E46" s="59">
        <v>86.25</v>
      </c>
      <c r="F46" s="59"/>
      <c r="G46" s="177">
        <f>+G45+E46</f>
        <v>29712811.679999996</v>
      </c>
      <c r="H46" s="178" t="s">
        <v>215</v>
      </c>
      <c r="I46" s="179">
        <v>12</v>
      </c>
      <c r="J46" s="175">
        <v>43075</v>
      </c>
    </row>
    <row r="47" spans="1:10">
      <c r="A47" s="175">
        <v>43075</v>
      </c>
      <c r="B47" s="176" t="s">
        <v>216</v>
      </c>
      <c r="C47" s="180" t="s">
        <v>217</v>
      </c>
      <c r="D47" s="58" t="s">
        <v>218</v>
      </c>
      <c r="E47" s="59">
        <v>95</v>
      </c>
      <c r="F47" s="59"/>
      <c r="G47" s="177">
        <f t="shared" ref="G47:G48" si="1">+G46+E47</f>
        <v>29712906.679999996</v>
      </c>
      <c r="H47" s="178" t="s">
        <v>215</v>
      </c>
      <c r="I47" s="179">
        <v>12</v>
      </c>
      <c r="J47" s="175">
        <v>43075</v>
      </c>
    </row>
    <row r="48" spans="1:10">
      <c r="A48" s="175">
        <v>43075</v>
      </c>
      <c r="B48" s="176" t="s">
        <v>216</v>
      </c>
      <c r="C48" s="180" t="s">
        <v>219</v>
      </c>
      <c r="D48" s="58" t="s">
        <v>218</v>
      </c>
      <c r="E48" s="59">
        <v>95</v>
      </c>
      <c r="F48" s="59"/>
      <c r="G48" s="177">
        <f t="shared" si="1"/>
        <v>29713001.679999996</v>
      </c>
      <c r="H48" s="178" t="s">
        <v>215</v>
      </c>
      <c r="I48" s="179">
        <v>12</v>
      </c>
      <c r="J48" s="175">
        <v>43075</v>
      </c>
    </row>
    <row r="49" spans="1:10">
      <c r="A49" s="175">
        <v>43075</v>
      </c>
      <c r="B49" s="176" t="s">
        <v>220</v>
      </c>
      <c r="C49" s="58" t="s">
        <v>164</v>
      </c>
      <c r="D49" s="58" t="s">
        <v>221</v>
      </c>
      <c r="E49" s="59"/>
      <c r="F49" s="59">
        <v>2107.4</v>
      </c>
      <c r="G49" s="177">
        <f>+G48-F49</f>
        <v>29710894.279999997</v>
      </c>
      <c r="H49" s="178" t="s">
        <v>166</v>
      </c>
      <c r="I49" s="179">
        <v>12</v>
      </c>
      <c r="J49" s="175">
        <v>43075</v>
      </c>
    </row>
    <row r="50" spans="1:10">
      <c r="A50" s="175">
        <v>43075</v>
      </c>
      <c r="B50" s="176" t="s">
        <v>222</v>
      </c>
      <c r="C50" s="58" t="s">
        <v>164</v>
      </c>
      <c r="D50" s="58" t="s">
        <v>223</v>
      </c>
      <c r="E50" s="59"/>
      <c r="F50" s="59">
        <v>915.4</v>
      </c>
      <c r="G50" s="177">
        <f t="shared" ref="G50:G69" si="2">+G49-F50</f>
        <v>29709978.879999999</v>
      </c>
      <c r="H50" s="178" t="s">
        <v>166</v>
      </c>
      <c r="I50" s="179">
        <v>12</v>
      </c>
      <c r="J50" s="175">
        <v>43075</v>
      </c>
    </row>
    <row r="51" spans="1:10">
      <c r="A51" s="175">
        <v>43075</v>
      </c>
      <c r="B51" s="176" t="s">
        <v>224</v>
      </c>
      <c r="C51" s="58" t="s">
        <v>164</v>
      </c>
      <c r="D51" s="58" t="s">
        <v>225</v>
      </c>
      <c r="E51" s="59"/>
      <c r="F51" s="59">
        <v>915.4</v>
      </c>
      <c r="G51" s="177">
        <f t="shared" si="2"/>
        <v>29709063.48</v>
      </c>
      <c r="H51" s="178" t="s">
        <v>166</v>
      </c>
      <c r="I51" s="179">
        <v>12</v>
      </c>
      <c r="J51" s="175">
        <v>43075</v>
      </c>
    </row>
    <row r="52" spans="1:10">
      <c r="A52" s="175">
        <v>43075</v>
      </c>
      <c r="B52" s="176" t="s">
        <v>226</v>
      </c>
      <c r="C52" s="58" t="s">
        <v>164</v>
      </c>
      <c r="D52" s="58" t="s">
        <v>227</v>
      </c>
      <c r="E52" s="59"/>
      <c r="F52" s="59">
        <v>915.4</v>
      </c>
      <c r="G52" s="177">
        <f t="shared" si="2"/>
        <v>29708148.080000002</v>
      </c>
      <c r="H52" s="178" t="s">
        <v>166</v>
      </c>
      <c r="I52" s="179">
        <v>12</v>
      </c>
      <c r="J52" s="175">
        <v>43075</v>
      </c>
    </row>
    <row r="53" spans="1:10">
      <c r="A53" s="175">
        <v>43076</v>
      </c>
      <c r="B53" s="176" t="s">
        <v>228</v>
      </c>
      <c r="C53" s="58" t="s">
        <v>229</v>
      </c>
      <c r="D53" s="58" t="s">
        <v>229</v>
      </c>
      <c r="E53" s="59"/>
      <c r="F53" s="59">
        <v>12500</v>
      </c>
      <c r="G53" s="177">
        <f t="shared" si="2"/>
        <v>29695648.080000002</v>
      </c>
      <c r="H53" s="178" t="s">
        <v>230</v>
      </c>
      <c r="I53" s="179">
        <v>12</v>
      </c>
      <c r="J53" s="175">
        <v>43076</v>
      </c>
    </row>
    <row r="54" spans="1:10">
      <c r="A54" s="175">
        <v>43076</v>
      </c>
      <c r="B54" s="176" t="s">
        <v>231</v>
      </c>
      <c r="C54" s="58" t="s">
        <v>232</v>
      </c>
      <c r="D54" s="58" t="s">
        <v>233</v>
      </c>
      <c r="E54" s="59"/>
      <c r="F54" s="59">
        <v>3557</v>
      </c>
      <c r="G54" s="177">
        <f t="shared" si="2"/>
        <v>29692091.080000002</v>
      </c>
      <c r="H54" s="178" t="s">
        <v>194</v>
      </c>
      <c r="I54" s="179">
        <v>12</v>
      </c>
      <c r="J54" s="175">
        <v>43076</v>
      </c>
    </row>
    <row r="55" spans="1:10">
      <c r="A55" s="175">
        <v>43076</v>
      </c>
      <c r="B55" s="176" t="s">
        <v>234</v>
      </c>
      <c r="C55" s="58" t="s">
        <v>232</v>
      </c>
      <c r="D55" s="58" t="s">
        <v>233</v>
      </c>
      <c r="E55" s="59"/>
      <c r="F55" s="59">
        <v>3629</v>
      </c>
      <c r="G55" s="177">
        <f t="shared" si="2"/>
        <v>29688462.080000002</v>
      </c>
      <c r="H55" s="178" t="s">
        <v>194</v>
      </c>
      <c r="I55" s="179">
        <v>12</v>
      </c>
      <c r="J55" s="175">
        <v>43076</v>
      </c>
    </row>
    <row r="56" spans="1:10">
      <c r="A56" s="175">
        <v>43076</v>
      </c>
      <c r="B56" s="176" t="s">
        <v>235</v>
      </c>
      <c r="C56" s="58" t="s">
        <v>232</v>
      </c>
      <c r="D56" s="58" t="s">
        <v>233</v>
      </c>
      <c r="E56" s="59"/>
      <c r="F56" s="59">
        <v>10697</v>
      </c>
      <c r="G56" s="177">
        <f t="shared" si="2"/>
        <v>29677765.080000002</v>
      </c>
      <c r="H56" s="178" t="s">
        <v>194</v>
      </c>
      <c r="I56" s="179">
        <v>12</v>
      </c>
      <c r="J56" s="175">
        <v>43076</v>
      </c>
    </row>
    <row r="57" spans="1:10">
      <c r="A57" s="175">
        <v>43076</v>
      </c>
      <c r="B57" s="176" t="s">
        <v>236</v>
      </c>
      <c r="C57" s="58" t="s">
        <v>232</v>
      </c>
      <c r="D57" s="58" t="s">
        <v>233</v>
      </c>
      <c r="E57" s="59"/>
      <c r="F57" s="59">
        <v>12119</v>
      </c>
      <c r="G57" s="177">
        <f t="shared" si="2"/>
        <v>29665646.080000002</v>
      </c>
      <c r="H57" s="178" t="s">
        <v>194</v>
      </c>
      <c r="I57" s="179">
        <v>12</v>
      </c>
      <c r="J57" s="175">
        <v>43076</v>
      </c>
    </row>
    <row r="58" spans="1:10">
      <c r="A58" s="175">
        <v>43076</v>
      </c>
      <c r="B58" s="176" t="s">
        <v>237</v>
      </c>
      <c r="C58" s="58" t="s">
        <v>232</v>
      </c>
      <c r="D58" s="58" t="s">
        <v>233</v>
      </c>
      <c r="E58" s="59"/>
      <c r="F58" s="59">
        <v>6543</v>
      </c>
      <c r="G58" s="177">
        <f t="shared" si="2"/>
        <v>29659103.080000002</v>
      </c>
      <c r="H58" s="178" t="s">
        <v>194</v>
      </c>
      <c r="I58" s="179">
        <v>12</v>
      </c>
      <c r="J58" s="175">
        <v>43076</v>
      </c>
    </row>
    <row r="59" spans="1:10">
      <c r="A59" s="175">
        <v>43076</v>
      </c>
      <c r="B59" s="176" t="s">
        <v>238</v>
      </c>
      <c r="C59" s="58" t="s">
        <v>232</v>
      </c>
      <c r="D59" s="58" t="s">
        <v>233</v>
      </c>
      <c r="E59" s="59"/>
      <c r="F59" s="59">
        <v>1627</v>
      </c>
      <c r="G59" s="177">
        <f t="shared" si="2"/>
        <v>29657476.080000002</v>
      </c>
      <c r="H59" s="178" t="s">
        <v>194</v>
      </c>
      <c r="I59" s="179">
        <v>12</v>
      </c>
      <c r="J59" s="175">
        <v>43076</v>
      </c>
    </row>
    <row r="60" spans="1:10">
      <c r="A60" s="175">
        <v>43080</v>
      </c>
      <c r="B60" s="176" t="s">
        <v>239</v>
      </c>
      <c r="C60" s="58" t="s">
        <v>164</v>
      </c>
      <c r="D60" s="58" t="s">
        <v>240</v>
      </c>
      <c r="E60" s="59"/>
      <c r="F60" s="59">
        <v>694</v>
      </c>
      <c r="G60" s="177">
        <f t="shared" si="2"/>
        <v>29656782.080000002</v>
      </c>
      <c r="H60" s="178" t="s">
        <v>166</v>
      </c>
      <c r="I60" s="179">
        <v>12</v>
      </c>
      <c r="J60" s="175">
        <v>43080</v>
      </c>
    </row>
    <row r="61" spans="1:10">
      <c r="A61" s="175">
        <v>43080</v>
      </c>
      <c r="B61" s="176" t="s">
        <v>241</v>
      </c>
      <c r="C61" s="58" t="s">
        <v>164</v>
      </c>
      <c r="D61" s="58" t="s">
        <v>242</v>
      </c>
      <c r="E61" s="59"/>
      <c r="F61" s="59">
        <v>694</v>
      </c>
      <c r="G61" s="177">
        <f t="shared" si="2"/>
        <v>29656088.080000002</v>
      </c>
      <c r="H61" s="178" t="s">
        <v>166</v>
      </c>
      <c r="I61" s="179">
        <v>12</v>
      </c>
      <c r="J61" s="175">
        <v>43080</v>
      </c>
    </row>
    <row r="62" spans="1:10">
      <c r="A62" s="175">
        <v>43080</v>
      </c>
      <c r="B62" s="176" t="s">
        <v>243</v>
      </c>
      <c r="C62" s="58" t="s">
        <v>164</v>
      </c>
      <c r="D62" s="58" t="s">
        <v>244</v>
      </c>
      <c r="E62" s="59"/>
      <c r="F62" s="59">
        <v>940</v>
      </c>
      <c r="G62" s="177">
        <f t="shared" si="2"/>
        <v>29655148.080000002</v>
      </c>
      <c r="H62" s="178" t="s">
        <v>166</v>
      </c>
      <c r="I62" s="179">
        <v>12</v>
      </c>
      <c r="J62" s="175">
        <v>43080</v>
      </c>
    </row>
    <row r="63" spans="1:10">
      <c r="A63" s="175">
        <v>43083</v>
      </c>
      <c r="B63" s="176" t="s">
        <v>245</v>
      </c>
      <c r="C63" s="58" t="s">
        <v>246</v>
      </c>
      <c r="D63" s="58" t="s">
        <v>247</v>
      </c>
      <c r="E63" s="59"/>
      <c r="F63" s="59">
        <v>49800</v>
      </c>
      <c r="G63" s="177">
        <f t="shared" si="2"/>
        <v>29605348.080000002</v>
      </c>
      <c r="H63" s="178" t="s">
        <v>194</v>
      </c>
      <c r="I63" s="179">
        <v>12</v>
      </c>
      <c r="J63" s="175">
        <v>43083</v>
      </c>
    </row>
    <row r="64" spans="1:10">
      <c r="A64" s="175">
        <v>43083</v>
      </c>
      <c r="B64" s="176" t="s">
        <v>248</v>
      </c>
      <c r="C64" s="58" t="s">
        <v>249</v>
      </c>
      <c r="D64" s="58" t="s">
        <v>250</v>
      </c>
      <c r="E64" s="59"/>
      <c r="F64" s="59">
        <v>2507.92</v>
      </c>
      <c r="G64" s="177">
        <f t="shared" si="2"/>
        <v>29602840.16</v>
      </c>
      <c r="H64" s="178" t="s">
        <v>194</v>
      </c>
      <c r="I64" s="179">
        <v>12</v>
      </c>
      <c r="J64" s="175">
        <v>43083</v>
      </c>
    </row>
    <row r="65" spans="1:10">
      <c r="A65" s="175">
        <v>43083</v>
      </c>
      <c r="B65" s="176" t="s">
        <v>198</v>
      </c>
      <c r="C65" s="58" t="s">
        <v>199</v>
      </c>
      <c r="D65" s="58" t="s">
        <v>200</v>
      </c>
      <c r="E65" s="59"/>
      <c r="F65" s="59">
        <v>5</v>
      </c>
      <c r="G65" s="177">
        <f t="shared" si="2"/>
        <v>29602835.16</v>
      </c>
      <c r="H65" s="178" t="s">
        <v>201</v>
      </c>
      <c r="I65" s="179">
        <v>12</v>
      </c>
      <c r="J65" s="175">
        <v>43083</v>
      </c>
    </row>
    <row r="66" spans="1:10">
      <c r="A66" s="175">
        <v>43083</v>
      </c>
      <c r="B66" s="176" t="s">
        <v>198</v>
      </c>
      <c r="C66" s="58" t="s">
        <v>202</v>
      </c>
      <c r="D66" s="58" t="s">
        <v>202</v>
      </c>
      <c r="E66" s="59"/>
      <c r="F66" s="59">
        <v>0.8</v>
      </c>
      <c r="G66" s="177">
        <f t="shared" si="2"/>
        <v>29602834.359999999</v>
      </c>
      <c r="H66" s="178" t="s">
        <v>201</v>
      </c>
      <c r="I66" s="179">
        <v>12</v>
      </c>
      <c r="J66" s="175">
        <v>43083</v>
      </c>
    </row>
    <row r="67" spans="1:10">
      <c r="A67" s="175">
        <v>43083</v>
      </c>
      <c r="B67" s="176" t="s">
        <v>251</v>
      </c>
      <c r="C67" s="58" t="s">
        <v>249</v>
      </c>
      <c r="D67" s="58" t="s">
        <v>252</v>
      </c>
      <c r="E67" s="59"/>
      <c r="F67" s="59">
        <v>4048.4</v>
      </c>
      <c r="G67" s="177">
        <f t="shared" si="2"/>
        <v>29598785.960000001</v>
      </c>
      <c r="H67" s="178" t="s">
        <v>194</v>
      </c>
      <c r="I67" s="179">
        <v>12</v>
      </c>
      <c r="J67" s="175">
        <v>43083</v>
      </c>
    </row>
    <row r="68" spans="1:10">
      <c r="A68" s="175">
        <v>43083</v>
      </c>
      <c r="B68" s="176" t="s">
        <v>198</v>
      </c>
      <c r="C68" s="58" t="s">
        <v>199</v>
      </c>
      <c r="D68" s="58" t="s">
        <v>200</v>
      </c>
      <c r="E68" s="59"/>
      <c r="F68" s="59">
        <v>5</v>
      </c>
      <c r="G68" s="177">
        <f t="shared" si="2"/>
        <v>29598780.960000001</v>
      </c>
      <c r="H68" s="178" t="s">
        <v>201</v>
      </c>
      <c r="I68" s="179">
        <v>12</v>
      </c>
      <c r="J68" s="175">
        <v>43083</v>
      </c>
    </row>
    <row r="69" spans="1:10">
      <c r="A69" s="175">
        <v>43083</v>
      </c>
      <c r="B69" s="176" t="s">
        <v>198</v>
      </c>
      <c r="C69" s="58" t="s">
        <v>202</v>
      </c>
      <c r="D69" s="58" t="s">
        <v>202</v>
      </c>
      <c r="E69" s="59"/>
      <c r="F69" s="59">
        <v>0.8</v>
      </c>
      <c r="G69" s="177">
        <f t="shared" si="2"/>
        <v>29598780.16</v>
      </c>
      <c r="H69" s="178" t="s">
        <v>201</v>
      </c>
      <c r="I69" s="179">
        <v>12</v>
      </c>
      <c r="J69" s="175">
        <v>43083</v>
      </c>
    </row>
    <row r="70" spans="1:10">
      <c r="A70" s="175">
        <v>43084</v>
      </c>
      <c r="B70" s="176"/>
      <c r="C70" s="58" t="s">
        <v>253</v>
      </c>
      <c r="D70" s="58"/>
      <c r="E70" s="59">
        <v>600</v>
      </c>
      <c r="F70" s="59"/>
      <c r="G70" s="177">
        <f>+G69+E70</f>
        <v>29599380.16</v>
      </c>
      <c r="H70" s="178" t="s">
        <v>215</v>
      </c>
      <c r="I70" s="179">
        <v>12</v>
      </c>
      <c r="J70" s="175">
        <v>43084</v>
      </c>
    </row>
    <row r="71" spans="1:10">
      <c r="A71" s="175">
        <v>43084</v>
      </c>
      <c r="B71" s="176"/>
      <c r="C71" s="58" t="s">
        <v>253</v>
      </c>
      <c r="D71" s="58"/>
      <c r="E71" s="59">
        <v>80</v>
      </c>
      <c r="F71" s="59"/>
      <c r="G71" s="177">
        <f t="shared" ref="G71:G72" si="3">+G70+E71</f>
        <v>29599460.16</v>
      </c>
      <c r="H71" s="178" t="s">
        <v>215</v>
      </c>
      <c r="I71" s="179">
        <v>12</v>
      </c>
      <c r="J71" s="175">
        <v>43084</v>
      </c>
    </row>
    <row r="72" spans="1:10">
      <c r="A72" s="175">
        <v>43084</v>
      </c>
      <c r="B72" s="176" t="s">
        <v>254</v>
      </c>
      <c r="C72" s="58" t="s">
        <v>255</v>
      </c>
      <c r="D72" s="58"/>
      <c r="E72" s="59">
        <v>116695848.47</v>
      </c>
      <c r="F72" s="59"/>
      <c r="G72" s="177">
        <f t="shared" si="3"/>
        <v>146295308.63</v>
      </c>
      <c r="H72" s="178" t="s">
        <v>215</v>
      </c>
      <c r="I72" s="179">
        <v>12</v>
      </c>
      <c r="J72" s="175">
        <v>43084</v>
      </c>
    </row>
    <row r="73" spans="1:10">
      <c r="A73" s="175">
        <v>43086</v>
      </c>
      <c r="B73" s="176" t="s">
        <v>256</v>
      </c>
      <c r="C73" s="58" t="s">
        <v>164</v>
      </c>
      <c r="D73" s="58" t="s">
        <v>257</v>
      </c>
      <c r="E73" s="59"/>
      <c r="F73" s="59">
        <v>627.9</v>
      </c>
      <c r="G73" s="177">
        <f>+G72-F73</f>
        <v>146294680.72999999</v>
      </c>
      <c r="H73" s="178" t="s">
        <v>166</v>
      </c>
      <c r="I73" s="179">
        <v>12</v>
      </c>
      <c r="J73" s="175">
        <v>43086</v>
      </c>
    </row>
    <row r="74" spans="1:10">
      <c r="A74" s="175">
        <v>43086</v>
      </c>
      <c r="B74" s="176" t="s">
        <v>258</v>
      </c>
      <c r="C74" s="58" t="s">
        <v>164</v>
      </c>
      <c r="D74" s="58" t="s">
        <v>259</v>
      </c>
      <c r="E74" s="59"/>
      <c r="F74" s="59">
        <v>627.9</v>
      </c>
      <c r="G74" s="177">
        <f t="shared" ref="G74:G112" si="4">+G73-F74</f>
        <v>146294052.82999998</v>
      </c>
      <c r="H74" s="178" t="s">
        <v>166</v>
      </c>
      <c r="I74" s="179">
        <v>12</v>
      </c>
      <c r="J74" s="175">
        <v>43086</v>
      </c>
    </row>
    <row r="75" spans="1:10">
      <c r="A75" s="175">
        <v>43086</v>
      </c>
      <c r="B75" s="176" t="s">
        <v>260</v>
      </c>
      <c r="C75" s="58" t="s">
        <v>164</v>
      </c>
      <c r="D75" s="58" t="s">
        <v>261</v>
      </c>
      <c r="E75" s="59"/>
      <c r="F75" s="59">
        <v>627.9</v>
      </c>
      <c r="G75" s="177">
        <f t="shared" si="4"/>
        <v>146293424.92999998</v>
      </c>
      <c r="H75" s="178" t="s">
        <v>166</v>
      </c>
      <c r="I75" s="179">
        <v>12</v>
      </c>
      <c r="J75" s="175">
        <v>43086</v>
      </c>
    </row>
    <row r="76" spans="1:10">
      <c r="A76" s="175">
        <v>43086</v>
      </c>
      <c r="B76" s="176" t="s">
        <v>262</v>
      </c>
      <c r="C76" s="58" t="s">
        <v>164</v>
      </c>
      <c r="D76" s="58" t="s">
        <v>263</v>
      </c>
      <c r="E76" s="59"/>
      <c r="F76" s="59">
        <v>627.9</v>
      </c>
      <c r="G76" s="177">
        <f t="shared" si="4"/>
        <v>146292797.02999997</v>
      </c>
      <c r="H76" s="178" t="s">
        <v>166</v>
      </c>
      <c r="I76" s="179">
        <v>12</v>
      </c>
      <c r="J76" s="175">
        <v>43086</v>
      </c>
    </row>
    <row r="77" spans="1:10">
      <c r="A77" s="175">
        <v>43086</v>
      </c>
      <c r="B77" s="176" t="s">
        <v>264</v>
      </c>
      <c r="C77" s="58" t="s">
        <v>164</v>
      </c>
      <c r="D77" s="58" t="s">
        <v>265</v>
      </c>
      <c r="E77" s="59"/>
      <c r="F77" s="59">
        <v>1255.8</v>
      </c>
      <c r="G77" s="177">
        <f t="shared" si="4"/>
        <v>146291541.22999996</v>
      </c>
      <c r="H77" s="178" t="s">
        <v>166</v>
      </c>
      <c r="I77" s="179">
        <v>12</v>
      </c>
      <c r="J77" s="175">
        <v>43086</v>
      </c>
    </row>
    <row r="78" spans="1:10">
      <c r="A78" s="175">
        <v>43086</v>
      </c>
      <c r="B78" s="176" t="s">
        <v>266</v>
      </c>
      <c r="C78" s="58" t="s">
        <v>164</v>
      </c>
      <c r="D78" s="58" t="s">
        <v>267</v>
      </c>
      <c r="E78" s="59"/>
      <c r="F78" s="59">
        <v>714.15</v>
      </c>
      <c r="G78" s="177">
        <f t="shared" si="4"/>
        <v>146290827.07999995</v>
      </c>
      <c r="H78" s="178" t="s">
        <v>166</v>
      </c>
      <c r="I78" s="179">
        <v>12</v>
      </c>
      <c r="J78" s="175">
        <v>43086</v>
      </c>
    </row>
    <row r="79" spans="1:10">
      <c r="A79" s="175">
        <v>43086</v>
      </c>
      <c r="B79" s="176" t="s">
        <v>268</v>
      </c>
      <c r="C79" s="58" t="s">
        <v>164</v>
      </c>
      <c r="D79" s="58" t="s">
        <v>269</v>
      </c>
      <c r="E79" s="59"/>
      <c r="F79" s="59">
        <v>714.15</v>
      </c>
      <c r="G79" s="177">
        <f t="shared" si="4"/>
        <v>146290112.92999995</v>
      </c>
      <c r="H79" s="178" t="s">
        <v>166</v>
      </c>
      <c r="I79" s="179">
        <v>12</v>
      </c>
      <c r="J79" s="175">
        <v>43086</v>
      </c>
    </row>
    <row r="80" spans="1:10">
      <c r="A80" s="175">
        <v>43086</v>
      </c>
      <c r="B80" s="176" t="s">
        <v>270</v>
      </c>
      <c r="C80" s="58" t="s">
        <v>164</v>
      </c>
      <c r="D80" s="58" t="s">
        <v>271</v>
      </c>
      <c r="E80" s="59"/>
      <c r="F80" s="59">
        <v>627.9</v>
      </c>
      <c r="G80" s="177">
        <f t="shared" si="4"/>
        <v>146289485.02999994</v>
      </c>
      <c r="H80" s="178" t="s">
        <v>166</v>
      </c>
      <c r="I80" s="179">
        <v>12</v>
      </c>
      <c r="J80" s="175">
        <v>43086</v>
      </c>
    </row>
    <row r="81" spans="1:10">
      <c r="A81" s="175">
        <v>43086</v>
      </c>
      <c r="B81" s="176" t="s">
        <v>272</v>
      </c>
      <c r="C81" s="58" t="s">
        <v>164</v>
      </c>
      <c r="D81" s="58" t="s">
        <v>273</v>
      </c>
      <c r="E81" s="59"/>
      <c r="F81" s="59">
        <v>714.15</v>
      </c>
      <c r="G81" s="177">
        <f t="shared" si="4"/>
        <v>146288770.87999994</v>
      </c>
      <c r="H81" s="178" t="s">
        <v>166</v>
      </c>
      <c r="I81" s="179">
        <v>12</v>
      </c>
      <c r="J81" s="175">
        <v>43086</v>
      </c>
    </row>
    <row r="82" spans="1:10">
      <c r="A82" s="175">
        <v>43086</v>
      </c>
      <c r="B82" s="176" t="s">
        <v>274</v>
      </c>
      <c r="C82" s="58" t="s">
        <v>164</v>
      </c>
      <c r="D82" s="58" t="s">
        <v>275</v>
      </c>
      <c r="E82" s="59"/>
      <c r="F82" s="59">
        <v>627.9</v>
      </c>
      <c r="G82" s="177">
        <f t="shared" si="4"/>
        <v>146288142.97999993</v>
      </c>
      <c r="H82" s="178" t="s">
        <v>166</v>
      </c>
      <c r="I82" s="179">
        <v>12</v>
      </c>
      <c r="J82" s="175">
        <v>43086</v>
      </c>
    </row>
    <row r="83" spans="1:10">
      <c r="A83" s="175">
        <v>43086</v>
      </c>
      <c r="B83" s="176" t="s">
        <v>276</v>
      </c>
      <c r="C83" s="58" t="s">
        <v>164</v>
      </c>
      <c r="D83" s="58" t="s">
        <v>277</v>
      </c>
      <c r="E83" s="59"/>
      <c r="F83" s="59">
        <v>627.9</v>
      </c>
      <c r="G83" s="177">
        <f t="shared" si="4"/>
        <v>146287515.07999992</v>
      </c>
      <c r="H83" s="178" t="s">
        <v>166</v>
      </c>
      <c r="I83" s="179">
        <v>12</v>
      </c>
      <c r="J83" s="175">
        <v>43086</v>
      </c>
    </row>
    <row r="84" spans="1:10">
      <c r="A84" s="175">
        <v>43086</v>
      </c>
      <c r="B84" s="176" t="s">
        <v>278</v>
      </c>
      <c r="C84" s="58" t="s">
        <v>164</v>
      </c>
      <c r="D84" s="58" t="s">
        <v>279</v>
      </c>
      <c r="E84" s="59"/>
      <c r="F84" s="59">
        <v>627.9</v>
      </c>
      <c r="G84" s="177">
        <f t="shared" si="4"/>
        <v>146286887.17999992</v>
      </c>
      <c r="H84" s="178" t="s">
        <v>166</v>
      </c>
      <c r="I84" s="179">
        <v>12</v>
      </c>
      <c r="J84" s="175">
        <v>43086</v>
      </c>
    </row>
    <row r="85" spans="1:10">
      <c r="A85" s="175">
        <v>43086</v>
      </c>
      <c r="B85" s="176" t="s">
        <v>280</v>
      </c>
      <c r="C85" s="58" t="s">
        <v>164</v>
      </c>
      <c r="D85" s="58" t="s">
        <v>281</v>
      </c>
      <c r="E85" s="59" t="s">
        <v>282</v>
      </c>
      <c r="F85" s="59">
        <v>627.9</v>
      </c>
      <c r="G85" s="177">
        <f t="shared" si="4"/>
        <v>146286259.27999991</v>
      </c>
      <c r="H85" s="178" t="s">
        <v>166</v>
      </c>
      <c r="I85" s="179">
        <v>12</v>
      </c>
      <c r="J85" s="175">
        <v>43086</v>
      </c>
    </row>
    <row r="86" spans="1:10">
      <c r="A86" s="175">
        <v>43086</v>
      </c>
      <c r="B86" s="176" t="s">
        <v>283</v>
      </c>
      <c r="C86" s="58" t="s">
        <v>164</v>
      </c>
      <c r="D86" s="58" t="s">
        <v>284</v>
      </c>
      <c r="E86" s="59"/>
      <c r="F86" s="59">
        <v>627.9</v>
      </c>
      <c r="G86" s="177">
        <f t="shared" si="4"/>
        <v>146285631.37999991</v>
      </c>
      <c r="H86" s="178" t="s">
        <v>166</v>
      </c>
      <c r="I86" s="179">
        <v>12</v>
      </c>
      <c r="J86" s="175">
        <v>43086</v>
      </c>
    </row>
    <row r="87" spans="1:10">
      <c r="A87" s="175">
        <v>43086</v>
      </c>
      <c r="B87" s="176" t="s">
        <v>285</v>
      </c>
      <c r="C87" s="58" t="s">
        <v>164</v>
      </c>
      <c r="D87" s="58" t="s">
        <v>286</v>
      </c>
      <c r="E87" s="59"/>
      <c r="F87" s="59">
        <v>627.9</v>
      </c>
      <c r="G87" s="177">
        <f t="shared" si="4"/>
        <v>146285003.4799999</v>
      </c>
      <c r="H87" s="178" t="s">
        <v>166</v>
      </c>
      <c r="I87" s="179">
        <v>12</v>
      </c>
      <c r="J87" s="175">
        <v>43086</v>
      </c>
    </row>
    <row r="88" spans="1:10">
      <c r="A88" s="175">
        <v>43086</v>
      </c>
      <c r="B88" s="176" t="s">
        <v>287</v>
      </c>
      <c r="C88" s="58" t="s">
        <v>164</v>
      </c>
      <c r="D88" s="58" t="s">
        <v>288</v>
      </c>
      <c r="E88" s="59"/>
      <c r="F88" s="59">
        <v>627.9</v>
      </c>
      <c r="G88" s="177">
        <f t="shared" si="4"/>
        <v>146284375.57999989</v>
      </c>
      <c r="H88" s="178" t="s">
        <v>166</v>
      </c>
      <c r="I88" s="179">
        <v>12</v>
      </c>
      <c r="J88" s="175">
        <v>43086</v>
      </c>
    </row>
    <row r="89" spans="1:10">
      <c r="A89" s="175">
        <v>43086</v>
      </c>
      <c r="B89" s="176" t="s">
        <v>289</v>
      </c>
      <c r="C89" s="58" t="s">
        <v>164</v>
      </c>
      <c r="D89" s="58" t="s">
        <v>290</v>
      </c>
      <c r="E89" s="59"/>
      <c r="F89" s="59">
        <v>627.9</v>
      </c>
      <c r="G89" s="177">
        <f t="shared" si="4"/>
        <v>146283747.67999989</v>
      </c>
      <c r="H89" s="178" t="s">
        <v>166</v>
      </c>
      <c r="I89" s="179">
        <v>12</v>
      </c>
      <c r="J89" s="175">
        <v>43086</v>
      </c>
    </row>
    <row r="90" spans="1:10">
      <c r="A90" s="175">
        <v>43086</v>
      </c>
      <c r="B90" s="176" t="s">
        <v>291</v>
      </c>
      <c r="C90" s="58" t="s">
        <v>164</v>
      </c>
      <c r="D90" s="58" t="s">
        <v>290</v>
      </c>
      <c r="E90" s="59"/>
      <c r="F90" s="59">
        <v>714.15</v>
      </c>
      <c r="G90" s="177">
        <f t="shared" si="4"/>
        <v>146283033.52999988</v>
      </c>
      <c r="H90" s="178" t="s">
        <v>166</v>
      </c>
      <c r="I90" s="179">
        <v>12</v>
      </c>
      <c r="J90" s="175">
        <v>43086</v>
      </c>
    </row>
    <row r="91" spans="1:10">
      <c r="A91" s="175">
        <v>43086</v>
      </c>
      <c r="B91" s="176" t="s">
        <v>292</v>
      </c>
      <c r="C91" s="58" t="s">
        <v>164</v>
      </c>
      <c r="D91" s="58" t="s">
        <v>290</v>
      </c>
      <c r="E91" s="59"/>
      <c r="F91" s="59">
        <v>627.9</v>
      </c>
      <c r="G91" s="177">
        <f t="shared" si="4"/>
        <v>146282405.62999988</v>
      </c>
      <c r="H91" s="178" t="s">
        <v>166</v>
      </c>
      <c r="I91" s="179">
        <v>12</v>
      </c>
      <c r="J91" s="175">
        <v>43086</v>
      </c>
    </row>
    <row r="92" spans="1:10">
      <c r="A92" s="175">
        <v>43086</v>
      </c>
      <c r="B92" s="176" t="s">
        <v>293</v>
      </c>
      <c r="C92" s="58" t="s">
        <v>164</v>
      </c>
      <c r="D92" s="58" t="s">
        <v>290</v>
      </c>
      <c r="E92" s="59"/>
      <c r="F92" s="59">
        <v>627.9</v>
      </c>
      <c r="G92" s="177">
        <f t="shared" si="4"/>
        <v>146281777.72999987</v>
      </c>
      <c r="H92" s="178" t="s">
        <v>166</v>
      </c>
      <c r="I92" s="179">
        <v>12</v>
      </c>
      <c r="J92" s="175">
        <v>43086</v>
      </c>
    </row>
    <row r="93" spans="1:10">
      <c r="A93" s="175">
        <v>43086</v>
      </c>
      <c r="B93" s="176" t="s">
        <v>294</v>
      </c>
      <c r="C93" s="58" t="s">
        <v>164</v>
      </c>
      <c r="D93" s="58" t="s">
        <v>290</v>
      </c>
      <c r="E93" s="59"/>
      <c r="F93" s="59">
        <v>627.9</v>
      </c>
      <c r="G93" s="177">
        <f t="shared" si="4"/>
        <v>146281149.82999986</v>
      </c>
      <c r="H93" s="178" t="s">
        <v>166</v>
      </c>
      <c r="I93" s="179">
        <v>12</v>
      </c>
      <c r="J93" s="175">
        <v>43086</v>
      </c>
    </row>
    <row r="94" spans="1:10">
      <c r="A94" s="175">
        <v>43086</v>
      </c>
      <c r="B94" s="176" t="s">
        <v>295</v>
      </c>
      <c r="C94" s="58" t="s">
        <v>164</v>
      </c>
      <c r="D94" s="58" t="s">
        <v>290</v>
      </c>
      <c r="E94" s="59"/>
      <c r="F94" s="59">
        <v>1255.8</v>
      </c>
      <c r="G94" s="177">
        <f t="shared" si="4"/>
        <v>146279894.02999985</v>
      </c>
      <c r="H94" s="178" t="s">
        <v>166</v>
      </c>
      <c r="I94" s="179">
        <v>12</v>
      </c>
      <c r="J94" s="175">
        <v>43086</v>
      </c>
    </row>
    <row r="95" spans="1:10">
      <c r="A95" s="175">
        <v>43086</v>
      </c>
      <c r="B95" s="176" t="s">
        <v>296</v>
      </c>
      <c r="C95" s="58" t="s">
        <v>164</v>
      </c>
      <c r="D95" s="58" t="s">
        <v>290</v>
      </c>
      <c r="E95" s="59"/>
      <c r="F95" s="59">
        <v>627.9</v>
      </c>
      <c r="G95" s="177">
        <f t="shared" si="4"/>
        <v>146279266.12999985</v>
      </c>
      <c r="H95" s="178" t="s">
        <v>166</v>
      </c>
      <c r="I95" s="179">
        <v>12</v>
      </c>
      <c r="J95" s="175">
        <v>43086</v>
      </c>
    </row>
    <row r="96" spans="1:10">
      <c r="A96" s="175">
        <v>43086</v>
      </c>
      <c r="B96" s="176" t="s">
        <v>297</v>
      </c>
      <c r="C96" s="58" t="s">
        <v>164</v>
      </c>
      <c r="D96" s="58" t="s">
        <v>290</v>
      </c>
      <c r="E96" s="59"/>
      <c r="F96" s="59">
        <v>714.15</v>
      </c>
      <c r="G96" s="177">
        <f t="shared" si="4"/>
        <v>146278551.97999984</v>
      </c>
      <c r="H96" s="178" t="s">
        <v>166</v>
      </c>
      <c r="I96" s="179">
        <v>12</v>
      </c>
      <c r="J96" s="175">
        <v>43086</v>
      </c>
    </row>
    <row r="97" spans="1:10">
      <c r="A97" s="175">
        <v>43086</v>
      </c>
      <c r="B97" s="176" t="s">
        <v>298</v>
      </c>
      <c r="C97" s="58" t="s">
        <v>164</v>
      </c>
      <c r="D97" s="58" t="s">
        <v>290</v>
      </c>
      <c r="E97" s="59"/>
      <c r="F97" s="59">
        <v>714.15</v>
      </c>
      <c r="G97" s="177">
        <f t="shared" si="4"/>
        <v>146277837.82999983</v>
      </c>
      <c r="H97" s="178" t="s">
        <v>166</v>
      </c>
      <c r="I97" s="179">
        <v>12</v>
      </c>
      <c r="J97" s="175">
        <v>43086</v>
      </c>
    </row>
    <row r="98" spans="1:10">
      <c r="A98" s="175">
        <v>43086</v>
      </c>
      <c r="B98" s="176" t="s">
        <v>299</v>
      </c>
      <c r="C98" s="58" t="s">
        <v>164</v>
      </c>
      <c r="D98" s="58" t="s">
        <v>290</v>
      </c>
      <c r="E98" s="59"/>
      <c r="F98" s="59">
        <v>627.9</v>
      </c>
      <c r="G98" s="177">
        <f t="shared" si="4"/>
        <v>146277209.92999983</v>
      </c>
      <c r="H98" s="178" t="s">
        <v>166</v>
      </c>
      <c r="I98" s="179">
        <v>12</v>
      </c>
      <c r="J98" s="175">
        <v>43086</v>
      </c>
    </row>
    <row r="99" spans="1:10">
      <c r="A99" s="175">
        <v>43087</v>
      </c>
      <c r="B99" s="176" t="s">
        <v>300</v>
      </c>
      <c r="C99" s="58" t="s">
        <v>301</v>
      </c>
      <c r="D99" s="58" t="s">
        <v>302</v>
      </c>
      <c r="E99" s="59"/>
      <c r="F99" s="59">
        <v>10440</v>
      </c>
      <c r="G99" s="177">
        <f t="shared" si="4"/>
        <v>146266769.92999983</v>
      </c>
      <c r="H99" s="178" t="s">
        <v>194</v>
      </c>
      <c r="I99" s="179">
        <v>12</v>
      </c>
      <c r="J99" s="175">
        <v>43087</v>
      </c>
    </row>
    <row r="100" spans="1:10">
      <c r="A100" s="175">
        <v>43087</v>
      </c>
      <c r="B100" s="176" t="s">
        <v>198</v>
      </c>
      <c r="C100" s="58" t="s">
        <v>199</v>
      </c>
      <c r="D100" s="58" t="s">
        <v>200</v>
      </c>
      <c r="E100" s="59"/>
      <c r="F100" s="59">
        <v>5</v>
      </c>
      <c r="G100" s="177">
        <f t="shared" si="4"/>
        <v>146266764.92999983</v>
      </c>
      <c r="H100" s="178" t="s">
        <v>201</v>
      </c>
      <c r="I100" s="179">
        <v>12</v>
      </c>
      <c r="J100" s="175">
        <v>43087</v>
      </c>
    </row>
    <row r="101" spans="1:10">
      <c r="A101" s="175">
        <v>43087</v>
      </c>
      <c r="B101" s="176" t="s">
        <v>198</v>
      </c>
      <c r="C101" s="58" t="s">
        <v>202</v>
      </c>
      <c r="D101" s="58" t="s">
        <v>202</v>
      </c>
      <c r="E101" s="59"/>
      <c r="F101" s="59">
        <v>0.8</v>
      </c>
      <c r="G101" s="177">
        <f t="shared" si="4"/>
        <v>146266764.12999982</v>
      </c>
      <c r="H101" s="178" t="s">
        <v>201</v>
      </c>
      <c r="I101" s="179">
        <v>12</v>
      </c>
      <c r="J101" s="175">
        <v>43087</v>
      </c>
    </row>
    <row r="102" spans="1:10">
      <c r="A102" s="175">
        <v>43087</v>
      </c>
      <c r="B102" s="176" t="s">
        <v>303</v>
      </c>
      <c r="C102" s="58" t="s">
        <v>304</v>
      </c>
      <c r="D102" s="58" t="s">
        <v>305</v>
      </c>
      <c r="E102" s="59"/>
      <c r="F102" s="59">
        <v>4915.2700000000004</v>
      </c>
      <c r="G102" s="177">
        <f t="shared" si="4"/>
        <v>146261848.85999981</v>
      </c>
      <c r="H102" s="178" t="s">
        <v>306</v>
      </c>
      <c r="I102" s="179">
        <v>12</v>
      </c>
      <c r="J102" s="175">
        <v>43087</v>
      </c>
    </row>
    <row r="103" spans="1:10">
      <c r="A103" s="175">
        <v>43087</v>
      </c>
      <c r="B103" s="176" t="s">
        <v>198</v>
      </c>
      <c r="C103" s="58" t="s">
        <v>199</v>
      </c>
      <c r="D103" s="58" t="s">
        <v>200</v>
      </c>
      <c r="E103" s="59"/>
      <c r="F103" s="59">
        <v>5</v>
      </c>
      <c r="G103" s="177">
        <f t="shared" si="4"/>
        <v>146261843.85999981</v>
      </c>
      <c r="H103" s="178" t="s">
        <v>201</v>
      </c>
      <c r="I103" s="179">
        <v>12</v>
      </c>
      <c r="J103" s="175">
        <v>43087</v>
      </c>
    </row>
    <row r="104" spans="1:10">
      <c r="A104" s="175">
        <v>43087</v>
      </c>
      <c r="B104" s="176" t="s">
        <v>198</v>
      </c>
      <c r="C104" s="58" t="s">
        <v>202</v>
      </c>
      <c r="D104" s="58" t="s">
        <v>202</v>
      </c>
      <c r="E104" s="59"/>
      <c r="F104" s="59">
        <v>0.8</v>
      </c>
      <c r="G104" s="177">
        <f t="shared" si="4"/>
        <v>146261843.05999979</v>
      </c>
      <c r="H104" s="178" t="s">
        <v>201</v>
      </c>
      <c r="I104" s="179">
        <v>12</v>
      </c>
      <c r="J104" s="175">
        <v>43087</v>
      </c>
    </row>
    <row r="105" spans="1:10">
      <c r="A105" s="175">
        <v>43087</v>
      </c>
      <c r="B105" s="176" t="s">
        <v>307</v>
      </c>
      <c r="C105" s="58" t="s">
        <v>304</v>
      </c>
      <c r="D105" s="58" t="s">
        <v>308</v>
      </c>
      <c r="E105" s="59"/>
      <c r="F105" s="59">
        <v>5758.24</v>
      </c>
      <c r="G105" s="177">
        <f t="shared" si="4"/>
        <v>146256084.81999978</v>
      </c>
      <c r="H105" s="178" t="s">
        <v>194</v>
      </c>
      <c r="I105" s="179">
        <v>12</v>
      </c>
      <c r="J105" s="175">
        <v>43087</v>
      </c>
    </row>
    <row r="106" spans="1:10">
      <c r="A106" s="175">
        <v>43087</v>
      </c>
      <c r="B106" s="176" t="s">
        <v>198</v>
      </c>
      <c r="C106" s="58" t="s">
        <v>199</v>
      </c>
      <c r="D106" s="58" t="s">
        <v>200</v>
      </c>
      <c r="E106" s="59"/>
      <c r="F106" s="59">
        <v>5</v>
      </c>
      <c r="G106" s="177">
        <f t="shared" si="4"/>
        <v>146256079.81999978</v>
      </c>
      <c r="H106" s="178" t="s">
        <v>201</v>
      </c>
      <c r="I106" s="179">
        <v>12</v>
      </c>
      <c r="J106" s="175">
        <v>43087</v>
      </c>
    </row>
    <row r="107" spans="1:10">
      <c r="A107" s="175">
        <v>43087</v>
      </c>
      <c r="B107" s="176" t="s">
        <v>198</v>
      </c>
      <c r="C107" s="58" t="s">
        <v>202</v>
      </c>
      <c r="D107" s="58" t="s">
        <v>202</v>
      </c>
      <c r="E107" s="59"/>
      <c r="F107" s="59">
        <v>0.8</v>
      </c>
      <c r="G107" s="177">
        <f t="shared" si="4"/>
        <v>146256079.01999977</v>
      </c>
      <c r="H107" s="178" t="s">
        <v>201</v>
      </c>
      <c r="I107" s="179">
        <v>12</v>
      </c>
      <c r="J107" s="175">
        <v>43087</v>
      </c>
    </row>
    <row r="108" spans="1:10">
      <c r="A108" s="175">
        <v>43087</v>
      </c>
      <c r="B108" s="176" t="s">
        <v>309</v>
      </c>
      <c r="C108" s="58" t="s">
        <v>164</v>
      </c>
      <c r="D108" s="58" t="s">
        <v>310</v>
      </c>
      <c r="E108" s="59"/>
      <c r="F108" s="59">
        <v>1835.12</v>
      </c>
      <c r="G108" s="177">
        <f t="shared" si="4"/>
        <v>146254243.89999977</v>
      </c>
      <c r="H108" s="178" t="s">
        <v>166</v>
      </c>
      <c r="I108" s="179">
        <v>12</v>
      </c>
      <c r="J108" s="175">
        <v>43087</v>
      </c>
    </row>
    <row r="109" spans="1:10">
      <c r="A109" s="175">
        <v>43087</v>
      </c>
      <c r="B109" s="176" t="s">
        <v>311</v>
      </c>
      <c r="C109" s="58" t="s">
        <v>164</v>
      </c>
      <c r="D109" s="58" t="s">
        <v>312</v>
      </c>
      <c r="E109" s="59"/>
      <c r="F109" s="59">
        <v>2693.52</v>
      </c>
      <c r="G109" s="177">
        <f t="shared" si="4"/>
        <v>146251550.37999976</v>
      </c>
      <c r="H109" s="178" t="s">
        <v>166</v>
      </c>
      <c r="I109" s="179">
        <v>12</v>
      </c>
      <c r="J109" s="175">
        <v>43087</v>
      </c>
    </row>
    <row r="110" spans="1:10">
      <c r="A110" s="175">
        <v>43087</v>
      </c>
      <c r="B110" s="176" t="s">
        <v>313</v>
      </c>
      <c r="C110" s="58" t="s">
        <v>304</v>
      </c>
      <c r="D110" s="58" t="s">
        <v>308</v>
      </c>
      <c r="E110" s="59"/>
      <c r="F110" s="59">
        <v>6901.42</v>
      </c>
      <c r="G110" s="177">
        <f t="shared" si="4"/>
        <v>146244648.95999977</v>
      </c>
      <c r="H110" s="178" t="s">
        <v>194</v>
      </c>
      <c r="I110" s="179">
        <v>12</v>
      </c>
      <c r="J110" s="175">
        <v>43087</v>
      </c>
    </row>
    <row r="111" spans="1:10">
      <c r="A111" s="175">
        <v>43087</v>
      </c>
      <c r="B111" s="176" t="s">
        <v>198</v>
      </c>
      <c r="C111" s="58" t="s">
        <v>199</v>
      </c>
      <c r="D111" s="58" t="s">
        <v>200</v>
      </c>
      <c r="E111" s="59"/>
      <c r="F111" s="59">
        <v>5</v>
      </c>
      <c r="G111" s="177">
        <f t="shared" si="4"/>
        <v>146244643.95999977</v>
      </c>
      <c r="H111" s="178" t="s">
        <v>201</v>
      </c>
      <c r="I111" s="179">
        <v>12</v>
      </c>
      <c r="J111" s="175">
        <v>43087</v>
      </c>
    </row>
    <row r="112" spans="1:10">
      <c r="A112" s="175">
        <v>43087</v>
      </c>
      <c r="B112" s="176" t="s">
        <v>198</v>
      </c>
      <c r="C112" s="58" t="s">
        <v>202</v>
      </c>
      <c r="D112" s="58" t="s">
        <v>202</v>
      </c>
      <c r="E112" s="59"/>
      <c r="F112" s="59">
        <v>0.8</v>
      </c>
      <c r="G112" s="177">
        <f t="shared" si="4"/>
        <v>146244643.15999976</v>
      </c>
      <c r="H112" s="178" t="s">
        <v>201</v>
      </c>
      <c r="I112" s="179">
        <v>12</v>
      </c>
      <c r="J112" s="175">
        <v>43087</v>
      </c>
    </row>
    <row r="113" spans="1:10">
      <c r="A113" s="175">
        <v>43088</v>
      </c>
      <c r="B113" s="176" t="s">
        <v>314</v>
      </c>
      <c r="C113" s="180" t="s">
        <v>315</v>
      </c>
      <c r="D113" s="58" t="s">
        <v>166</v>
      </c>
      <c r="E113" s="59">
        <v>334.25</v>
      </c>
      <c r="F113" s="59"/>
      <c r="G113" s="177">
        <f>+G112+E113</f>
        <v>146244977.40999976</v>
      </c>
      <c r="H113" s="178" t="s">
        <v>215</v>
      </c>
      <c r="I113" s="179">
        <v>12</v>
      </c>
      <c r="J113" s="175">
        <v>43088</v>
      </c>
    </row>
    <row r="114" spans="1:10">
      <c r="A114" s="175">
        <v>43088</v>
      </c>
      <c r="B114" s="176" t="s">
        <v>316</v>
      </c>
      <c r="C114" s="180" t="s">
        <v>315</v>
      </c>
      <c r="D114" s="58" t="s">
        <v>166</v>
      </c>
      <c r="E114" s="59">
        <v>17.25</v>
      </c>
      <c r="F114" s="59"/>
      <c r="G114" s="177">
        <f t="shared" ref="G114:G117" si="5">+G113+E114</f>
        <v>146244994.65999976</v>
      </c>
      <c r="H114" s="178" t="s">
        <v>215</v>
      </c>
      <c r="I114" s="179">
        <v>12</v>
      </c>
      <c r="J114" s="175">
        <v>43088</v>
      </c>
    </row>
    <row r="115" spans="1:10">
      <c r="A115" s="175">
        <v>43088</v>
      </c>
      <c r="B115" s="176" t="s">
        <v>317</v>
      </c>
      <c r="C115" s="180" t="s">
        <v>315</v>
      </c>
      <c r="D115" s="58" t="s">
        <v>166</v>
      </c>
      <c r="E115" s="59">
        <v>69</v>
      </c>
      <c r="F115" s="59"/>
      <c r="G115" s="177">
        <f t="shared" si="5"/>
        <v>146245063.65999976</v>
      </c>
      <c r="H115" s="178" t="s">
        <v>215</v>
      </c>
      <c r="I115" s="179">
        <v>12</v>
      </c>
      <c r="J115" s="175">
        <v>43088</v>
      </c>
    </row>
    <row r="116" spans="1:10">
      <c r="A116" s="175">
        <v>43088</v>
      </c>
      <c r="B116" s="176"/>
      <c r="C116" s="58" t="s">
        <v>318</v>
      </c>
      <c r="D116" s="58"/>
      <c r="E116" s="59">
        <v>627.9</v>
      </c>
      <c r="F116" s="59"/>
      <c r="G116" s="177">
        <f t="shared" si="5"/>
        <v>146245691.55999976</v>
      </c>
      <c r="H116" s="178" t="s">
        <v>215</v>
      </c>
      <c r="I116" s="179">
        <v>12</v>
      </c>
      <c r="J116" s="175">
        <v>43088</v>
      </c>
    </row>
    <row r="117" spans="1:10">
      <c r="A117" s="175">
        <v>43088</v>
      </c>
      <c r="B117" s="176"/>
      <c r="C117" s="58" t="s">
        <v>319</v>
      </c>
      <c r="D117" s="58"/>
      <c r="E117" s="59">
        <v>627.9</v>
      </c>
      <c r="F117" s="59"/>
      <c r="G117" s="177">
        <f t="shared" si="5"/>
        <v>146246319.45999977</v>
      </c>
      <c r="H117" s="178" t="s">
        <v>215</v>
      </c>
      <c r="I117" s="179">
        <v>12</v>
      </c>
      <c r="J117" s="175">
        <v>43088</v>
      </c>
    </row>
    <row r="118" spans="1:10">
      <c r="A118" s="175">
        <v>43089</v>
      </c>
      <c r="B118" s="176" t="s">
        <v>320</v>
      </c>
      <c r="C118" s="58" t="s">
        <v>321</v>
      </c>
      <c r="D118" s="58" t="s">
        <v>322</v>
      </c>
      <c r="E118" s="59"/>
      <c r="F118" s="59">
        <v>99613.29</v>
      </c>
      <c r="G118" s="177">
        <f>+G117-F118</f>
        <v>146146706.16999978</v>
      </c>
      <c r="H118" s="178" t="s">
        <v>306</v>
      </c>
      <c r="I118" s="179">
        <v>12</v>
      </c>
      <c r="J118" s="175">
        <v>43089</v>
      </c>
    </row>
    <row r="119" spans="1:10">
      <c r="A119" s="175">
        <v>43089</v>
      </c>
      <c r="B119" s="176" t="s">
        <v>320</v>
      </c>
      <c r="C119" s="58" t="s">
        <v>321</v>
      </c>
      <c r="D119" s="58" t="s">
        <v>322</v>
      </c>
      <c r="E119" s="59"/>
      <c r="F119" s="59">
        <v>98190.53</v>
      </c>
      <c r="G119" s="177">
        <f t="shared" ref="G119:G142" si="6">+G118-F119</f>
        <v>146048515.63999978</v>
      </c>
      <c r="H119" s="178" t="s">
        <v>306</v>
      </c>
      <c r="I119" s="179">
        <v>12</v>
      </c>
      <c r="J119" s="175">
        <v>43089</v>
      </c>
    </row>
    <row r="120" spans="1:10">
      <c r="A120" s="175">
        <v>43089</v>
      </c>
      <c r="B120" s="176" t="s">
        <v>323</v>
      </c>
      <c r="C120" s="58" t="s">
        <v>324</v>
      </c>
      <c r="D120" s="58" t="s">
        <v>325</v>
      </c>
      <c r="E120" s="59"/>
      <c r="F120" s="59">
        <v>18560</v>
      </c>
      <c r="G120" s="177">
        <f t="shared" si="6"/>
        <v>146029955.63999978</v>
      </c>
      <c r="H120" s="178" t="s">
        <v>306</v>
      </c>
      <c r="I120" s="179">
        <v>12</v>
      </c>
      <c r="J120" s="175">
        <v>43089</v>
      </c>
    </row>
    <row r="121" spans="1:10">
      <c r="A121" s="175">
        <v>43089</v>
      </c>
      <c r="B121" s="176" t="s">
        <v>198</v>
      </c>
      <c r="C121" s="58" t="s">
        <v>199</v>
      </c>
      <c r="D121" s="58" t="s">
        <v>200</v>
      </c>
      <c r="E121" s="59"/>
      <c r="F121" s="59">
        <v>5</v>
      </c>
      <c r="G121" s="177">
        <f t="shared" si="6"/>
        <v>146029950.63999978</v>
      </c>
      <c r="H121" s="178" t="s">
        <v>201</v>
      </c>
      <c r="I121" s="179">
        <v>12</v>
      </c>
      <c r="J121" s="175">
        <v>43089</v>
      </c>
    </row>
    <row r="122" spans="1:10">
      <c r="A122" s="175">
        <v>43089</v>
      </c>
      <c r="B122" s="176" t="s">
        <v>198</v>
      </c>
      <c r="C122" s="58" t="s">
        <v>202</v>
      </c>
      <c r="D122" s="58" t="s">
        <v>202</v>
      </c>
      <c r="E122" s="59"/>
      <c r="F122" s="59">
        <v>0.8</v>
      </c>
      <c r="G122" s="177">
        <f t="shared" si="6"/>
        <v>146029949.83999977</v>
      </c>
      <c r="H122" s="178" t="s">
        <v>201</v>
      </c>
      <c r="I122" s="179">
        <v>12</v>
      </c>
      <c r="J122" s="175">
        <v>43089</v>
      </c>
    </row>
    <row r="123" spans="1:10">
      <c r="A123" s="175">
        <v>43089</v>
      </c>
      <c r="B123" s="176"/>
      <c r="C123" s="58" t="s">
        <v>324</v>
      </c>
      <c r="D123" s="58" t="s">
        <v>325</v>
      </c>
      <c r="E123" s="59"/>
      <c r="F123" s="59">
        <v>18560</v>
      </c>
      <c r="G123" s="177">
        <f t="shared" si="6"/>
        <v>146011389.83999977</v>
      </c>
      <c r="H123" s="178" t="s">
        <v>306</v>
      </c>
      <c r="I123" s="179">
        <v>12</v>
      </c>
      <c r="J123" s="175">
        <v>43089</v>
      </c>
    </row>
    <row r="124" spans="1:10">
      <c r="A124" s="175">
        <v>43089</v>
      </c>
      <c r="B124" s="176" t="s">
        <v>198</v>
      </c>
      <c r="C124" s="58" t="s">
        <v>199</v>
      </c>
      <c r="D124" s="58" t="s">
        <v>200</v>
      </c>
      <c r="E124" s="59"/>
      <c r="F124" s="59">
        <v>5</v>
      </c>
      <c r="G124" s="177">
        <f t="shared" si="6"/>
        <v>146011384.83999977</v>
      </c>
      <c r="H124" s="178" t="s">
        <v>201</v>
      </c>
      <c r="I124" s="179">
        <v>12</v>
      </c>
      <c r="J124" s="175">
        <v>43089</v>
      </c>
    </row>
    <row r="125" spans="1:10">
      <c r="A125" s="175">
        <v>43089</v>
      </c>
      <c r="B125" s="176" t="s">
        <v>198</v>
      </c>
      <c r="C125" s="58" t="s">
        <v>202</v>
      </c>
      <c r="D125" s="58" t="s">
        <v>202</v>
      </c>
      <c r="E125" s="59"/>
      <c r="F125" s="59">
        <v>0.8</v>
      </c>
      <c r="G125" s="177">
        <f t="shared" si="6"/>
        <v>146011384.03999975</v>
      </c>
      <c r="H125" s="178" t="s">
        <v>201</v>
      </c>
      <c r="I125" s="179">
        <v>12</v>
      </c>
      <c r="J125" s="175">
        <v>43089</v>
      </c>
    </row>
    <row r="126" spans="1:10">
      <c r="A126" s="175">
        <v>43090</v>
      </c>
      <c r="B126" s="176" t="s">
        <v>326</v>
      </c>
      <c r="C126" s="58" t="s">
        <v>164</v>
      </c>
      <c r="D126" s="58" t="s">
        <v>327</v>
      </c>
      <c r="E126" s="59"/>
      <c r="F126" s="59">
        <v>12493.2</v>
      </c>
      <c r="G126" s="177">
        <f t="shared" si="6"/>
        <v>145998890.83999977</v>
      </c>
      <c r="H126" s="178" t="s">
        <v>194</v>
      </c>
      <c r="I126" s="179">
        <v>12</v>
      </c>
      <c r="J126" s="175">
        <v>43090</v>
      </c>
    </row>
    <row r="127" spans="1:10">
      <c r="A127" s="175">
        <v>43090</v>
      </c>
      <c r="B127" s="176" t="s">
        <v>328</v>
      </c>
      <c r="C127" s="58" t="s">
        <v>164</v>
      </c>
      <c r="D127" s="58" t="s">
        <v>329</v>
      </c>
      <c r="E127" s="59"/>
      <c r="F127" s="59">
        <v>12464.2</v>
      </c>
      <c r="G127" s="177">
        <f t="shared" si="6"/>
        <v>145986426.63999978</v>
      </c>
      <c r="H127" s="178" t="s">
        <v>194</v>
      </c>
      <c r="I127" s="179">
        <v>12</v>
      </c>
      <c r="J127" s="175">
        <v>43090</v>
      </c>
    </row>
    <row r="128" spans="1:10">
      <c r="A128" s="175">
        <v>43090</v>
      </c>
      <c r="B128" s="176" t="s">
        <v>330</v>
      </c>
      <c r="C128" s="58" t="s">
        <v>204</v>
      </c>
      <c r="D128" s="58" t="s">
        <v>331</v>
      </c>
      <c r="E128" s="59"/>
      <c r="F128" s="59">
        <v>24039.38</v>
      </c>
      <c r="G128" s="177">
        <f t="shared" si="6"/>
        <v>145962387.25999978</v>
      </c>
      <c r="H128" s="178" t="s">
        <v>306</v>
      </c>
      <c r="I128" s="179">
        <v>12</v>
      </c>
      <c r="J128" s="175">
        <v>43090</v>
      </c>
    </row>
    <row r="129" spans="1:10">
      <c r="A129" s="175">
        <v>43090</v>
      </c>
      <c r="B129" s="176" t="s">
        <v>198</v>
      </c>
      <c r="C129" s="58" t="s">
        <v>199</v>
      </c>
      <c r="D129" s="58" t="s">
        <v>200</v>
      </c>
      <c r="E129" s="59"/>
      <c r="F129" s="59">
        <v>5</v>
      </c>
      <c r="G129" s="177">
        <f t="shared" si="6"/>
        <v>145962382.25999978</v>
      </c>
      <c r="H129" s="178" t="s">
        <v>201</v>
      </c>
      <c r="I129" s="179">
        <v>12</v>
      </c>
      <c r="J129" s="175">
        <v>43090</v>
      </c>
    </row>
    <row r="130" spans="1:10">
      <c r="A130" s="175">
        <v>43090</v>
      </c>
      <c r="B130" s="176" t="s">
        <v>198</v>
      </c>
      <c r="C130" s="58" t="s">
        <v>202</v>
      </c>
      <c r="D130" s="58" t="s">
        <v>202</v>
      </c>
      <c r="E130" s="59"/>
      <c r="F130" s="59">
        <v>0.8</v>
      </c>
      <c r="G130" s="177">
        <f t="shared" si="6"/>
        <v>145962381.45999977</v>
      </c>
      <c r="H130" s="178" t="s">
        <v>201</v>
      </c>
      <c r="I130" s="179">
        <v>12</v>
      </c>
      <c r="J130" s="175">
        <v>43090</v>
      </c>
    </row>
    <row r="131" spans="1:10">
      <c r="A131" s="175">
        <v>43090</v>
      </c>
      <c r="B131" s="176" t="s">
        <v>332</v>
      </c>
      <c r="C131" s="58" t="s">
        <v>333</v>
      </c>
      <c r="D131" s="58" t="s">
        <v>334</v>
      </c>
      <c r="E131" s="59"/>
      <c r="F131" s="59">
        <v>1973.16</v>
      </c>
      <c r="G131" s="177">
        <f t="shared" si="6"/>
        <v>145960408.29999977</v>
      </c>
      <c r="H131" s="178" t="s">
        <v>194</v>
      </c>
      <c r="I131" s="179">
        <v>12</v>
      </c>
      <c r="J131" s="175">
        <v>43090</v>
      </c>
    </row>
    <row r="132" spans="1:10">
      <c r="A132" s="175">
        <v>43090</v>
      </c>
      <c r="B132" s="176" t="s">
        <v>198</v>
      </c>
      <c r="C132" s="58" t="s">
        <v>199</v>
      </c>
      <c r="D132" s="58" t="s">
        <v>200</v>
      </c>
      <c r="E132" s="59"/>
      <c r="F132" s="59">
        <v>5</v>
      </c>
      <c r="G132" s="177">
        <f t="shared" si="6"/>
        <v>145960403.29999977</v>
      </c>
      <c r="H132" s="178" t="s">
        <v>201</v>
      </c>
      <c r="I132" s="179">
        <v>12</v>
      </c>
      <c r="J132" s="175">
        <v>43090</v>
      </c>
    </row>
    <row r="133" spans="1:10">
      <c r="A133" s="175">
        <v>43090</v>
      </c>
      <c r="B133" s="176" t="s">
        <v>198</v>
      </c>
      <c r="C133" s="58" t="s">
        <v>202</v>
      </c>
      <c r="D133" s="58" t="s">
        <v>202</v>
      </c>
      <c r="E133" s="59"/>
      <c r="F133" s="59">
        <v>0.8</v>
      </c>
      <c r="G133" s="177">
        <f t="shared" si="6"/>
        <v>145960402.49999976</v>
      </c>
      <c r="H133" s="178" t="s">
        <v>201</v>
      </c>
      <c r="I133" s="179">
        <v>12</v>
      </c>
      <c r="J133" s="175">
        <v>43090</v>
      </c>
    </row>
    <row r="134" spans="1:10">
      <c r="A134" s="175">
        <v>43090</v>
      </c>
      <c r="B134" s="176" t="s">
        <v>335</v>
      </c>
      <c r="C134" s="58" t="s">
        <v>333</v>
      </c>
      <c r="D134" s="58" t="s">
        <v>336</v>
      </c>
      <c r="E134" s="59"/>
      <c r="F134" s="59">
        <v>2088</v>
      </c>
      <c r="G134" s="177">
        <f t="shared" si="6"/>
        <v>145958314.49999976</v>
      </c>
      <c r="H134" s="178" t="s">
        <v>194</v>
      </c>
      <c r="I134" s="179">
        <v>12</v>
      </c>
      <c r="J134" s="175">
        <v>43090</v>
      </c>
    </row>
    <row r="135" spans="1:10">
      <c r="A135" s="175">
        <v>43090</v>
      </c>
      <c r="B135" s="176" t="s">
        <v>198</v>
      </c>
      <c r="C135" s="58" t="s">
        <v>199</v>
      </c>
      <c r="D135" s="58" t="s">
        <v>200</v>
      </c>
      <c r="E135" s="59"/>
      <c r="F135" s="59">
        <v>5</v>
      </c>
      <c r="G135" s="177">
        <f t="shared" si="6"/>
        <v>145958309.49999976</v>
      </c>
      <c r="H135" s="178" t="s">
        <v>201</v>
      </c>
      <c r="I135" s="179">
        <v>12</v>
      </c>
      <c r="J135" s="175">
        <v>43090</v>
      </c>
    </row>
    <row r="136" spans="1:10">
      <c r="A136" s="175">
        <v>43090</v>
      </c>
      <c r="B136" s="176" t="s">
        <v>198</v>
      </c>
      <c r="C136" s="58" t="s">
        <v>202</v>
      </c>
      <c r="D136" s="58" t="s">
        <v>202</v>
      </c>
      <c r="E136" s="59"/>
      <c r="F136" s="59">
        <v>0.8</v>
      </c>
      <c r="G136" s="177">
        <f t="shared" si="6"/>
        <v>145958308.69999975</v>
      </c>
      <c r="H136" s="178" t="s">
        <v>201</v>
      </c>
      <c r="I136" s="179">
        <v>12</v>
      </c>
      <c r="J136" s="175">
        <v>43090</v>
      </c>
    </row>
    <row r="137" spans="1:10">
      <c r="A137" s="175">
        <v>43090</v>
      </c>
      <c r="B137" s="176" t="s">
        <v>337</v>
      </c>
      <c r="C137" s="58" t="s">
        <v>333</v>
      </c>
      <c r="D137" s="58" t="s">
        <v>338</v>
      </c>
      <c r="E137" s="59"/>
      <c r="F137" s="59">
        <v>1009</v>
      </c>
      <c r="G137" s="177">
        <f t="shared" si="6"/>
        <v>145957299.69999975</v>
      </c>
      <c r="H137" s="178" t="s">
        <v>194</v>
      </c>
      <c r="I137" s="179">
        <v>12</v>
      </c>
      <c r="J137" s="175">
        <v>43090</v>
      </c>
    </row>
    <row r="138" spans="1:10">
      <c r="A138" s="175">
        <v>43090</v>
      </c>
      <c r="B138" s="176" t="s">
        <v>198</v>
      </c>
      <c r="C138" s="58" t="s">
        <v>199</v>
      </c>
      <c r="D138" s="58" t="s">
        <v>200</v>
      </c>
      <c r="E138" s="59"/>
      <c r="F138" s="59">
        <v>5</v>
      </c>
      <c r="G138" s="177">
        <f t="shared" si="6"/>
        <v>145957294.69999975</v>
      </c>
      <c r="H138" s="178" t="s">
        <v>201</v>
      </c>
      <c r="I138" s="179">
        <v>12</v>
      </c>
      <c r="J138" s="175">
        <v>43090</v>
      </c>
    </row>
    <row r="139" spans="1:10">
      <c r="A139" s="175">
        <v>43090</v>
      </c>
      <c r="B139" s="176" t="s">
        <v>198</v>
      </c>
      <c r="C139" s="58" t="s">
        <v>202</v>
      </c>
      <c r="D139" s="58" t="s">
        <v>202</v>
      </c>
      <c r="E139" s="59"/>
      <c r="F139" s="59">
        <v>0.8</v>
      </c>
      <c r="G139" s="177">
        <f t="shared" si="6"/>
        <v>145957293.89999974</v>
      </c>
      <c r="H139" s="178" t="s">
        <v>201</v>
      </c>
      <c r="I139" s="179">
        <v>12</v>
      </c>
      <c r="J139" s="175">
        <v>43090</v>
      </c>
    </row>
    <row r="140" spans="1:10">
      <c r="A140" s="175">
        <v>43090</v>
      </c>
      <c r="B140" s="176" t="s">
        <v>339</v>
      </c>
      <c r="C140" s="58" t="s">
        <v>340</v>
      </c>
      <c r="D140" s="58" t="s">
        <v>341</v>
      </c>
      <c r="E140" s="59"/>
      <c r="F140" s="59">
        <v>12180</v>
      </c>
      <c r="G140" s="177">
        <f t="shared" si="6"/>
        <v>145945113.89999974</v>
      </c>
      <c r="H140" s="178" t="s">
        <v>194</v>
      </c>
      <c r="I140" s="179">
        <v>12</v>
      </c>
      <c r="J140" s="175">
        <v>43090</v>
      </c>
    </row>
    <row r="141" spans="1:10">
      <c r="A141" s="175">
        <v>43090</v>
      </c>
      <c r="B141" s="176" t="s">
        <v>198</v>
      </c>
      <c r="C141" s="58" t="s">
        <v>199</v>
      </c>
      <c r="D141" s="58" t="s">
        <v>200</v>
      </c>
      <c r="E141" s="59"/>
      <c r="F141" s="59">
        <v>5</v>
      </c>
      <c r="G141" s="177">
        <f t="shared" si="6"/>
        <v>145945108.89999974</v>
      </c>
      <c r="H141" s="178" t="s">
        <v>201</v>
      </c>
      <c r="I141" s="179">
        <v>12</v>
      </c>
      <c r="J141" s="175">
        <v>43090</v>
      </c>
    </row>
    <row r="142" spans="1:10">
      <c r="A142" s="175">
        <v>43090</v>
      </c>
      <c r="B142" s="176" t="s">
        <v>198</v>
      </c>
      <c r="C142" s="58" t="s">
        <v>202</v>
      </c>
      <c r="D142" s="58" t="s">
        <v>202</v>
      </c>
      <c r="E142" s="59"/>
      <c r="F142" s="59">
        <v>0.8</v>
      </c>
      <c r="G142" s="177">
        <f t="shared" si="6"/>
        <v>145945108.09999973</v>
      </c>
      <c r="H142" s="178" t="s">
        <v>201</v>
      </c>
      <c r="I142" s="179">
        <v>12</v>
      </c>
      <c r="J142" s="175">
        <v>43090</v>
      </c>
    </row>
    <row r="143" spans="1:10">
      <c r="A143" s="175">
        <v>43090</v>
      </c>
      <c r="B143" s="176" t="s">
        <v>342</v>
      </c>
      <c r="C143" s="58" t="s">
        <v>255</v>
      </c>
      <c r="D143" s="58"/>
      <c r="E143" s="59">
        <v>92900112.540000007</v>
      </c>
      <c r="F143" s="59"/>
      <c r="G143" s="177">
        <f>+G142+E143</f>
        <v>238845220.63999975</v>
      </c>
      <c r="H143" s="178" t="s">
        <v>215</v>
      </c>
      <c r="I143" s="179">
        <v>12</v>
      </c>
      <c r="J143" s="175">
        <v>43090</v>
      </c>
    </row>
    <row r="144" spans="1:10">
      <c r="A144" s="175">
        <v>43091</v>
      </c>
      <c r="B144" s="176" t="s">
        <v>343</v>
      </c>
      <c r="C144" s="180" t="s">
        <v>344</v>
      </c>
      <c r="D144" s="58" t="s">
        <v>345</v>
      </c>
      <c r="E144" s="59">
        <v>348.27</v>
      </c>
      <c r="F144" s="59"/>
      <c r="G144" s="177">
        <f>+G143+E144</f>
        <v>238845568.90999976</v>
      </c>
      <c r="H144" s="178" t="s">
        <v>215</v>
      </c>
      <c r="I144" s="179">
        <v>12</v>
      </c>
      <c r="J144" s="175">
        <v>43091</v>
      </c>
    </row>
    <row r="145" spans="1:10">
      <c r="A145" s="175">
        <v>43091</v>
      </c>
      <c r="B145" s="176" t="s">
        <v>346</v>
      </c>
      <c r="C145" s="58" t="s">
        <v>347</v>
      </c>
      <c r="D145" s="58" t="s">
        <v>348</v>
      </c>
      <c r="E145" s="59" t="s">
        <v>282</v>
      </c>
      <c r="F145" s="59">
        <v>92900112.540000007</v>
      </c>
      <c r="G145" s="177">
        <f>+G144-F145</f>
        <v>145945456.36999977</v>
      </c>
      <c r="H145" s="178" t="s">
        <v>166</v>
      </c>
      <c r="I145" s="179">
        <v>12</v>
      </c>
      <c r="J145" s="175">
        <v>43091</v>
      </c>
    </row>
    <row r="146" spans="1:10">
      <c r="A146" s="175">
        <v>43091</v>
      </c>
      <c r="B146" s="176" t="s">
        <v>349</v>
      </c>
      <c r="C146" s="58" t="s">
        <v>164</v>
      </c>
      <c r="D146" s="58" t="s">
        <v>350</v>
      </c>
      <c r="E146" s="59"/>
      <c r="F146" s="59">
        <v>915.75</v>
      </c>
      <c r="G146" s="177">
        <f t="shared" ref="G146:G192" si="7">+G145-F146</f>
        <v>145944540.61999977</v>
      </c>
      <c r="H146" s="178" t="s">
        <v>166</v>
      </c>
      <c r="I146" s="179">
        <v>12</v>
      </c>
      <c r="J146" s="175">
        <v>43091</v>
      </c>
    </row>
    <row r="147" spans="1:10">
      <c r="A147" s="175">
        <v>43095</v>
      </c>
      <c r="B147" s="176" t="s">
        <v>351</v>
      </c>
      <c r="C147" s="58" t="s">
        <v>133</v>
      </c>
      <c r="D147" s="58" t="s">
        <v>352</v>
      </c>
      <c r="E147" s="59"/>
      <c r="F147" s="59">
        <v>105026263.62</v>
      </c>
      <c r="G147" s="177">
        <f t="shared" si="7"/>
        <v>40918276.999999762</v>
      </c>
      <c r="H147" s="178" t="s">
        <v>194</v>
      </c>
      <c r="I147" s="179">
        <v>12</v>
      </c>
      <c r="J147" s="175">
        <v>43095</v>
      </c>
    </row>
    <row r="148" spans="1:10">
      <c r="A148" s="175">
        <v>43095</v>
      </c>
      <c r="B148" s="176" t="s">
        <v>198</v>
      </c>
      <c r="C148" s="58" t="s">
        <v>199</v>
      </c>
      <c r="D148" s="58" t="s">
        <v>200</v>
      </c>
      <c r="E148" s="59"/>
      <c r="F148" s="59">
        <v>5</v>
      </c>
      <c r="G148" s="177">
        <f t="shared" si="7"/>
        <v>40918271.999999762</v>
      </c>
      <c r="H148" s="178" t="s">
        <v>201</v>
      </c>
      <c r="I148" s="179">
        <v>12</v>
      </c>
      <c r="J148" s="175">
        <v>43095</v>
      </c>
    </row>
    <row r="149" spans="1:10">
      <c r="A149" s="175">
        <v>43095</v>
      </c>
      <c r="B149" s="176" t="s">
        <v>198</v>
      </c>
      <c r="C149" s="58" t="s">
        <v>202</v>
      </c>
      <c r="D149" s="58" t="s">
        <v>202</v>
      </c>
      <c r="E149" s="59"/>
      <c r="F149" s="59">
        <v>0.8</v>
      </c>
      <c r="G149" s="177">
        <f t="shared" si="7"/>
        <v>40918271.199999765</v>
      </c>
      <c r="H149" s="178" t="s">
        <v>201</v>
      </c>
      <c r="I149" s="179">
        <v>12</v>
      </c>
      <c r="J149" s="175">
        <v>43095</v>
      </c>
    </row>
    <row r="150" spans="1:10">
      <c r="A150" s="175">
        <v>43097</v>
      </c>
      <c r="B150" s="176" t="s">
        <v>353</v>
      </c>
      <c r="C150" s="58" t="s">
        <v>164</v>
      </c>
      <c r="D150" s="58" t="s">
        <v>354</v>
      </c>
      <c r="E150" s="59"/>
      <c r="F150" s="59">
        <v>1315.4</v>
      </c>
      <c r="G150" s="177">
        <f t="shared" si="7"/>
        <v>40916955.799999766</v>
      </c>
      <c r="H150" s="178" t="s">
        <v>166</v>
      </c>
      <c r="I150" s="179">
        <v>12</v>
      </c>
      <c r="J150" s="175">
        <v>43097</v>
      </c>
    </row>
    <row r="151" spans="1:10">
      <c r="A151" s="175">
        <v>43097</v>
      </c>
      <c r="B151" s="176" t="s">
        <v>355</v>
      </c>
      <c r="C151" s="58" t="s">
        <v>164</v>
      </c>
      <c r="D151" s="58" t="s">
        <v>356</v>
      </c>
      <c r="E151" s="59"/>
      <c r="F151" s="59">
        <v>220</v>
      </c>
      <c r="G151" s="177">
        <f t="shared" si="7"/>
        <v>40916735.799999766</v>
      </c>
      <c r="H151" s="178" t="s">
        <v>166</v>
      </c>
      <c r="I151" s="179">
        <v>12</v>
      </c>
      <c r="J151" s="175">
        <v>43097</v>
      </c>
    </row>
    <row r="152" spans="1:10">
      <c r="A152" s="175">
        <v>43097</v>
      </c>
      <c r="B152" s="176" t="s">
        <v>357</v>
      </c>
      <c r="C152" s="58" t="s">
        <v>164</v>
      </c>
      <c r="D152" s="58" t="s">
        <v>358</v>
      </c>
      <c r="E152" s="59"/>
      <c r="F152" s="59">
        <v>698</v>
      </c>
      <c r="G152" s="177">
        <f t="shared" si="7"/>
        <v>40916037.799999766</v>
      </c>
      <c r="H152" s="178" t="s">
        <v>166</v>
      </c>
      <c r="I152" s="179">
        <v>12</v>
      </c>
      <c r="J152" s="175">
        <v>43097</v>
      </c>
    </row>
    <row r="153" spans="1:10">
      <c r="A153" s="175">
        <v>43097</v>
      </c>
      <c r="B153" s="176" t="s">
        <v>359</v>
      </c>
      <c r="C153" s="58" t="s">
        <v>164</v>
      </c>
      <c r="D153" s="58" t="s">
        <v>360</v>
      </c>
      <c r="E153" s="59"/>
      <c r="F153" s="59">
        <v>792.1</v>
      </c>
      <c r="G153" s="177">
        <f t="shared" si="7"/>
        <v>40915245.699999765</v>
      </c>
      <c r="H153" s="178" t="s">
        <v>166</v>
      </c>
      <c r="I153" s="179">
        <v>12</v>
      </c>
      <c r="J153" s="175">
        <v>43097</v>
      </c>
    </row>
    <row r="154" spans="1:10">
      <c r="A154" s="175">
        <v>43097</v>
      </c>
      <c r="B154" s="176" t="s">
        <v>361</v>
      </c>
      <c r="C154" s="58" t="s">
        <v>164</v>
      </c>
      <c r="D154" s="58" t="s">
        <v>362</v>
      </c>
      <c r="E154" s="59"/>
      <c r="F154" s="59">
        <v>575</v>
      </c>
      <c r="G154" s="177">
        <f t="shared" si="7"/>
        <v>40914670.699999765</v>
      </c>
      <c r="H154" s="178" t="s">
        <v>166</v>
      </c>
      <c r="I154" s="179">
        <v>12</v>
      </c>
      <c r="J154" s="175">
        <v>43097</v>
      </c>
    </row>
    <row r="155" spans="1:10">
      <c r="A155" s="175">
        <v>43097</v>
      </c>
      <c r="B155" s="176" t="s">
        <v>363</v>
      </c>
      <c r="C155" s="58" t="s">
        <v>164</v>
      </c>
      <c r="D155" s="58" t="s">
        <v>362</v>
      </c>
      <c r="E155" s="59"/>
      <c r="F155" s="59">
        <v>649</v>
      </c>
      <c r="G155" s="177">
        <f t="shared" si="7"/>
        <v>40914021.699999765</v>
      </c>
      <c r="H155" s="178" t="s">
        <v>166</v>
      </c>
      <c r="I155" s="179">
        <v>12</v>
      </c>
      <c r="J155" s="175">
        <v>43097</v>
      </c>
    </row>
    <row r="156" spans="1:10">
      <c r="A156" s="175">
        <v>43097</v>
      </c>
      <c r="B156" s="176" t="s">
        <v>364</v>
      </c>
      <c r="C156" s="58" t="s">
        <v>164</v>
      </c>
      <c r="D156" s="58" t="s">
        <v>362</v>
      </c>
      <c r="E156" s="59"/>
      <c r="F156" s="59">
        <v>618.75</v>
      </c>
      <c r="G156" s="177">
        <f t="shared" si="7"/>
        <v>40913402.949999765</v>
      </c>
      <c r="H156" s="178" t="s">
        <v>166</v>
      </c>
      <c r="I156" s="179">
        <v>12</v>
      </c>
      <c r="J156" s="175">
        <v>43097</v>
      </c>
    </row>
    <row r="157" spans="1:10">
      <c r="A157" s="175">
        <v>43097</v>
      </c>
      <c r="B157" s="176" t="s">
        <v>365</v>
      </c>
      <c r="C157" s="58" t="s">
        <v>164</v>
      </c>
      <c r="D157" s="58" t="s">
        <v>366</v>
      </c>
      <c r="E157" s="59"/>
      <c r="F157" s="59">
        <v>71.3</v>
      </c>
      <c r="G157" s="177">
        <f t="shared" si="7"/>
        <v>40913331.649999768</v>
      </c>
      <c r="H157" s="178" t="s">
        <v>166</v>
      </c>
      <c r="I157" s="179">
        <v>12</v>
      </c>
      <c r="J157" s="175">
        <v>43097</v>
      </c>
    </row>
    <row r="158" spans="1:10">
      <c r="A158" s="175">
        <v>43097</v>
      </c>
      <c r="B158" s="176" t="s">
        <v>198</v>
      </c>
      <c r="C158" s="58" t="s">
        <v>164</v>
      </c>
      <c r="D158" s="58"/>
      <c r="E158" s="59"/>
      <c r="F158" s="59">
        <v>126.5</v>
      </c>
      <c r="G158" s="177">
        <f t="shared" si="7"/>
        <v>40913205.149999768</v>
      </c>
      <c r="H158" s="178" t="s">
        <v>166</v>
      </c>
      <c r="I158" s="179">
        <v>12</v>
      </c>
      <c r="J158" s="175">
        <v>43097</v>
      </c>
    </row>
    <row r="159" spans="1:10">
      <c r="A159" s="175">
        <v>43097</v>
      </c>
      <c r="B159" s="176" t="s">
        <v>367</v>
      </c>
      <c r="C159" s="58" t="s">
        <v>164</v>
      </c>
      <c r="D159" s="58" t="s">
        <v>368</v>
      </c>
      <c r="E159" s="59"/>
      <c r="F159" s="59">
        <v>396</v>
      </c>
      <c r="G159" s="177">
        <f t="shared" si="7"/>
        <v>40912809.149999768</v>
      </c>
      <c r="H159" s="178" t="s">
        <v>166</v>
      </c>
      <c r="I159" s="179">
        <v>12</v>
      </c>
      <c r="J159" s="175">
        <v>43097</v>
      </c>
    </row>
    <row r="160" spans="1:10">
      <c r="A160" s="175">
        <v>43097</v>
      </c>
      <c r="B160" s="176" t="s">
        <v>369</v>
      </c>
      <c r="C160" s="58" t="s">
        <v>164</v>
      </c>
      <c r="D160" s="58" t="s">
        <v>370</v>
      </c>
      <c r="E160" s="59"/>
      <c r="F160" s="59">
        <v>220</v>
      </c>
      <c r="G160" s="177">
        <f t="shared" si="7"/>
        <v>40912589.149999768</v>
      </c>
      <c r="H160" s="178" t="s">
        <v>166</v>
      </c>
      <c r="I160" s="179">
        <v>12</v>
      </c>
      <c r="J160" s="175">
        <v>43097</v>
      </c>
    </row>
    <row r="161" spans="1:10">
      <c r="A161" s="175">
        <v>43097</v>
      </c>
      <c r="B161" s="176" t="s">
        <v>371</v>
      </c>
      <c r="C161" s="58" t="s">
        <v>164</v>
      </c>
      <c r="D161" s="58" t="s">
        <v>372</v>
      </c>
      <c r="E161" s="59"/>
      <c r="F161" s="59">
        <v>220</v>
      </c>
      <c r="G161" s="177">
        <f t="shared" si="7"/>
        <v>40912369.149999768</v>
      </c>
      <c r="H161" s="178" t="s">
        <v>166</v>
      </c>
      <c r="I161" s="179">
        <v>12</v>
      </c>
      <c r="J161" s="175">
        <v>43097</v>
      </c>
    </row>
    <row r="162" spans="1:10">
      <c r="A162" s="175">
        <v>43097</v>
      </c>
      <c r="B162" s="176" t="s">
        <v>373</v>
      </c>
      <c r="C162" s="58" t="s">
        <v>164</v>
      </c>
      <c r="D162" s="58" t="s">
        <v>374</v>
      </c>
      <c r="E162" s="59"/>
      <c r="F162" s="59">
        <v>71.3</v>
      </c>
      <c r="G162" s="177">
        <f t="shared" si="7"/>
        <v>40912297.849999771</v>
      </c>
      <c r="H162" s="178" t="s">
        <v>166</v>
      </c>
      <c r="I162" s="179">
        <v>12</v>
      </c>
      <c r="J162" s="175">
        <v>43097</v>
      </c>
    </row>
    <row r="163" spans="1:10">
      <c r="A163" s="175">
        <v>43097</v>
      </c>
      <c r="B163" s="176" t="s">
        <v>375</v>
      </c>
      <c r="C163" s="58" t="s">
        <v>164</v>
      </c>
      <c r="D163" s="58" t="s">
        <v>376</v>
      </c>
      <c r="E163" s="59"/>
      <c r="F163" s="59">
        <v>855</v>
      </c>
      <c r="G163" s="177">
        <f t="shared" si="7"/>
        <v>40911442.849999771</v>
      </c>
      <c r="H163" s="178" t="s">
        <v>166</v>
      </c>
      <c r="I163" s="179">
        <v>12</v>
      </c>
      <c r="J163" s="175">
        <v>43097</v>
      </c>
    </row>
    <row r="164" spans="1:10">
      <c r="A164" s="175">
        <v>43097</v>
      </c>
      <c r="B164" s="176" t="s">
        <v>377</v>
      </c>
      <c r="C164" s="58" t="s">
        <v>164</v>
      </c>
      <c r="D164" s="58" t="s">
        <v>362</v>
      </c>
      <c r="E164" s="59"/>
      <c r="F164" s="59">
        <v>1512</v>
      </c>
      <c r="G164" s="177">
        <f t="shared" si="7"/>
        <v>40909930.849999771</v>
      </c>
      <c r="H164" s="178" t="s">
        <v>166</v>
      </c>
      <c r="I164" s="179">
        <v>12</v>
      </c>
      <c r="J164" s="175">
        <v>43097</v>
      </c>
    </row>
    <row r="165" spans="1:10">
      <c r="A165" s="175">
        <v>43097</v>
      </c>
      <c r="B165" s="176" t="s">
        <v>378</v>
      </c>
      <c r="C165" s="58" t="s">
        <v>164</v>
      </c>
      <c r="D165" s="58" t="s">
        <v>362</v>
      </c>
      <c r="E165" s="59"/>
      <c r="F165" s="59">
        <v>431</v>
      </c>
      <c r="G165" s="177">
        <f t="shared" si="7"/>
        <v>40909499.849999771</v>
      </c>
      <c r="H165" s="178" t="s">
        <v>166</v>
      </c>
      <c r="I165" s="179">
        <v>12</v>
      </c>
      <c r="J165" s="175">
        <v>43097</v>
      </c>
    </row>
    <row r="166" spans="1:10">
      <c r="A166" s="175">
        <v>43097</v>
      </c>
      <c r="B166" s="176" t="s">
        <v>379</v>
      </c>
      <c r="C166" s="58" t="s">
        <v>164</v>
      </c>
      <c r="D166" s="58" t="s">
        <v>380</v>
      </c>
      <c r="E166" s="59"/>
      <c r="F166" s="59">
        <v>235.75</v>
      </c>
      <c r="G166" s="177">
        <f t="shared" si="7"/>
        <v>40909264.099999771</v>
      </c>
      <c r="H166" s="178" t="s">
        <v>166</v>
      </c>
      <c r="I166" s="179">
        <v>12</v>
      </c>
      <c r="J166" s="175">
        <v>43097</v>
      </c>
    </row>
    <row r="167" spans="1:10">
      <c r="A167" s="175">
        <v>43097</v>
      </c>
      <c r="B167" s="176" t="s">
        <v>381</v>
      </c>
      <c r="C167" s="58" t="s">
        <v>164</v>
      </c>
      <c r="D167" s="58" t="s">
        <v>382</v>
      </c>
      <c r="E167" s="59"/>
      <c r="F167" s="59">
        <v>225</v>
      </c>
      <c r="G167" s="177">
        <f t="shared" si="7"/>
        <v>40909039.099999771</v>
      </c>
      <c r="H167" s="178" t="s">
        <v>166</v>
      </c>
      <c r="I167" s="179">
        <v>12</v>
      </c>
      <c r="J167" s="175">
        <v>43097</v>
      </c>
    </row>
    <row r="168" spans="1:10">
      <c r="A168" s="175">
        <v>43097</v>
      </c>
      <c r="B168" s="176" t="s">
        <v>383</v>
      </c>
      <c r="C168" s="58" t="s">
        <v>164</v>
      </c>
      <c r="D168" s="58" t="s">
        <v>384</v>
      </c>
      <c r="E168" s="59"/>
      <c r="F168" s="59">
        <v>235.75</v>
      </c>
      <c r="G168" s="177">
        <f t="shared" si="7"/>
        <v>40908803.349999771</v>
      </c>
      <c r="H168" s="178" t="s">
        <v>166</v>
      </c>
      <c r="I168" s="179">
        <v>12</v>
      </c>
      <c r="J168" s="175">
        <v>43097</v>
      </c>
    </row>
    <row r="169" spans="1:10">
      <c r="A169" s="175">
        <v>43097</v>
      </c>
      <c r="B169" s="176" t="s">
        <v>385</v>
      </c>
      <c r="C169" s="58" t="s">
        <v>164</v>
      </c>
      <c r="D169" s="58" t="s">
        <v>362</v>
      </c>
      <c r="E169" s="59"/>
      <c r="F169" s="59">
        <v>220</v>
      </c>
      <c r="G169" s="177">
        <f t="shared" si="7"/>
        <v>40908583.349999771</v>
      </c>
      <c r="H169" s="178" t="s">
        <v>166</v>
      </c>
      <c r="I169" s="179">
        <v>12</v>
      </c>
      <c r="J169" s="175">
        <v>43097</v>
      </c>
    </row>
    <row r="170" spans="1:10">
      <c r="A170" s="175">
        <v>43097</v>
      </c>
      <c r="B170" s="176" t="s">
        <v>386</v>
      </c>
      <c r="C170" s="58" t="s">
        <v>164</v>
      </c>
      <c r="D170" s="58" t="s">
        <v>362</v>
      </c>
      <c r="E170" s="59"/>
      <c r="F170" s="59">
        <v>615.11</v>
      </c>
      <c r="G170" s="177">
        <f t="shared" si="7"/>
        <v>40907968.239999771</v>
      </c>
      <c r="H170" s="178" t="s">
        <v>166</v>
      </c>
      <c r="I170" s="179">
        <v>12</v>
      </c>
      <c r="J170" s="175">
        <v>43097</v>
      </c>
    </row>
    <row r="171" spans="1:10">
      <c r="A171" s="175">
        <v>43097</v>
      </c>
      <c r="B171" s="176" t="s">
        <v>387</v>
      </c>
      <c r="C171" s="58" t="s">
        <v>164</v>
      </c>
      <c r="D171" s="58" t="s">
        <v>388</v>
      </c>
      <c r="E171" s="59"/>
      <c r="F171" s="59">
        <v>235.75</v>
      </c>
      <c r="G171" s="177">
        <f t="shared" si="7"/>
        <v>40907732.489999771</v>
      </c>
      <c r="H171" s="178" t="s">
        <v>166</v>
      </c>
      <c r="I171" s="179">
        <v>12</v>
      </c>
      <c r="J171" s="175">
        <v>43097</v>
      </c>
    </row>
    <row r="172" spans="1:10">
      <c r="A172" s="175">
        <v>43097</v>
      </c>
      <c r="B172" s="176" t="s">
        <v>389</v>
      </c>
      <c r="C172" s="58" t="s">
        <v>390</v>
      </c>
      <c r="D172" s="58" t="s">
        <v>391</v>
      </c>
      <c r="E172" s="59"/>
      <c r="F172" s="59">
        <v>1335.95</v>
      </c>
      <c r="G172" s="177">
        <f t="shared" si="7"/>
        <v>40906396.539999768</v>
      </c>
      <c r="H172" s="178" t="s">
        <v>194</v>
      </c>
      <c r="I172" s="179">
        <v>12</v>
      </c>
      <c r="J172" s="175">
        <v>43097</v>
      </c>
    </row>
    <row r="173" spans="1:10">
      <c r="A173" s="175">
        <v>43097</v>
      </c>
      <c r="B173" s="176" t="s">
        <v>198</v>
      </c>
      <c r="C173" s="58" t="s">
        <v>199</v>
      </c>
      <c r="D173" s="58" t="s">
        <v>200</v>
      </c>
      <c r="E173" s="59"/>
      <c r="F173" s="59">
        <v>5</v>
      </c>
      <c r="G173" s="177">
        <f t="shared" si="7"/>
        <v>40906391.539999768</v>
      </c>
      <c r="H173" s="178" t="s">
        <v>201</v>
      </c>
      <c r="I173" s="179">
        <v>12</v>
      </c>
      <c r="J173" s="175">
        <v>43097</v>
      </c>
    </row>
    <row r="174" spans="1:10">
      <c r="A174" s="175">
        <v>43097</v>
      </c>
      <c r="B174" s="176" t="s">
        <v>198</v>
      </c>
      <c r="C174" s="58" t="s">
        <v>202</v>
      </c>
      <c r="D174" s="58" t="s">
        <v>202</v>
      </c>
      <c r="E174" s="59"/>
      <c r="F174" s="59">
        <v>0.8</v>
      </c>
      <c r="G174" s="177">
        <f t="shared" si="7"/>
        <v>40906390.739999771</v>
      </c>
      <c r="H174" s="178" t="s">
        <v>201</v>
      </c>
      <c r="I174" s="179">
        <v>12</v>
      </c>
      <c r="J174" s="175">
        <v>43097</v>
      </c>
    </row>
    <row r="175" spans="1:10">
      <c r="A175" s="175">
        <v>43097</v>
      </c>
      <c r="B175" s="176" t="s">
        <v>392</v>
      </c>
      <c r="C175" s="58" t="s">
        <v>164</v>
      </c>
      <c r="D175" s="58" t="s">
        <v>356</v>
      </c>
      <c r="E175" s="59"/>
      <c r="F175" s="59">
        <v>524.24</v>
      </c>
      <c r="G175" s="177">
        <f t="shared" si="7"/>
        <v>40905866.499999769</v>
      </c>
      <c r="H175" s="178" t="s">
        <v>166</v>
      </c>
      <c r="I175" s="179">
        <v>12</v>
      </c>
      <c r="J175" s="175">
        <v>43097</v>
      </c>
    </row>
    <row r="176" spans="1:10">
      <c r="A176" s="175">
        <v>43097</v>
      </c>
      <c r="B176" s="176" t="s">
        <v>393</v>
      </c>
      <c r="C176" s="58" t="s">
        <v>164</v>
      </c>
      <c r="D176" s="58" t="s">
        <v>394</v>
      </c>
      <c r="E176" s="59"/>
      <c r="F176" s="59">
        <v>235.75</v>
      </c>
      <c r="G176" s="177">
        <f t="shared" si="7"/>
        <v>40905630.749999769</v>
      </c>
      <c r="H176" s="178" t="s">
        <v>166</v>
      </c>
      <c r="I176" s="179">
        <v>12</v>
      </c>
      <c r="J176" s="175">
        <v>43097</v>
      </c>
    </row>
    <row r="177" spans="1:10">
      <c r="A177" s="175">
        <v>43097</v>
      </c>
      <c r="B177" s="176" t="s">
        <v>395</v>
      </c>
      <c r="C177" s="58" t="s">
        <v>164</v>
      </c>
      <c r="D177" s="58" t="s">
        <v>396</v>
      </c>
      <c r="E177" s="59"/>
      <c r="F177" s="59">
        <v>168</v>
      </c>
      <c r="G177" s="177">
        <f t="shared" si="7"/>
        <v>40905462.749999769</v>
      </c>
      <c r="H177" s="178" t="s">
        <v>166</v>
      </c>
      <c r="I177" s="179">
        <v>12</v>
      </c>
      <c r="J177" s="175">
        <v>43097</v>
      </c>
    </row>
    <row r="178" spans="1:10">
      <c r="A178" s="175">
        <v>43097</v>
      </c>
      <c r="B178" s="176" t="s">
        <v>365</v>
      </c>
      <c r="C178" s="58" t="s">
        <v>164</v>
      </c>
      <c r="D178" s="58" t="s">
        <v>397</v>
      </c>
      <c r="E178" s="59"/>
      <c r="F178" s="59">
        <v>235.75</v>
      </c>
      <c r="G178" s="177">
        <f t="shared" si="7"/>
        <v>40905226.999999769</v>
      </c>
      <c r="H178" s="178" t="s">
        <v>166</v>
      </c>
      <c r="I178" s="179">
        <v>12</v>
      </c>
      <c r="J178" s="175">
        <v>43097</v>
      </c>
    </row>
    <row r="179" spans="1:10">
      <c r="A179" s="175">
        <v>43097</v>
      </c>
      <c r="B179" s="176" t="s">
        <v>398</v>
      </c>
      <c r="C179" s="58" t="s">
        <v>164</v>
      </c>
      <c r="D179" s="58" t="s">
        <v>399</v>
      </c>
      <c r="E179" s="59"/>
      <c r="F179" s="59">
        <v>541.75</v>
      </c>
      <c r="G179" s="177">
        <f t="shared" si="7"/>
        <v>40904685.249999769</v>
      </c>
      <c r="H179" s="178" t="s">
        <v>166</v>
      </c>
      <c r="I179" s="179">
        <v>12</v>
      </c>
      <c r="J179" s="175"/>
    </row>
    <row r="180" spans="1:10">
      <c r="A180" s="175">
        <v>43097</v>
      </c>
      <c r="B180" s="176" t="s">
        <v>400</v>
      </c>
      <c r="C180" s="58" t="s">
        <v>164</v>
      </c>
      <c r="D180" s="58" t="s">
        <v>401</v>
      </c>
      <c r="E180" s="59"/>
      <c r="F180" s="59">
        <v>715.75</v>
      </c>
      <c r="G180" s="177">
        <f t="shared" si="7"/>
        <v>40903969.499999769</v>
      </c>
      <c r="H180" s="178" t="s">
        <v>166</v>
      </c>
      <c r="I180" s="179">
        <v>12</v>
      </c>
      <c r="J180" s="175">
        <v>43097</v>
      </c>
    </row>
    <row r="181" spans="1:10">
      <c r="A181" s="175">
        <v>43097</v>
      </c>
      <c r="B181" s="176" t="s">
        <v>402</v>
      </c>
      <c r="C181" s="58" t="s">
        <v>403</v>
      </c>
      <c r="D181" s="58" t="s">
        <v>404</v>
      </c>
      <c r="E181" s="59"/>
      <c r="F181" s="59">
        <v>692070.03</v>
      </c>
      <c r="G181" s="177">
        <f>+G180-F181</f>
        <v>40211899.469999768</v>
      </c>
      <c r="H181" s="178" t="s">
        <v>194</v>
      </c>
      <c r="I181" s="179">
        <v>12</v>
      </c>
      <c r="J181" s="175">
        <v>43097</v>
      </c>
    </row>
    <row r="182" spans="1:10">
      <c r="A182" s="175">
        <v>43097</v>
      </c>
      <c r="B182" s="176" t="s">
        <v>198</v>
      </c>
      <c r="C182" s="58" t="s">
        <v>199</v>
      </c>
      <c r="D182" s="58" t="s">
        <v>200</v>
      </c>
      <c r="E182" s="59"/>
      <c r="F182" s="59">
        <v>5</v>
      </c>
      <c r="G182" s="177">
        <f t="shared" si="7"/>
        <v>40211894.469999768</v>
      </c>
      <c r="H182" s="178" t="s">
        <v>201</v>
      </c>
      <c r="I182" s="179">
        <v>12</v>
      </c>
      <c r="J182" s="175">
        <v>43097</v>
      </c>
    </row>
    <row r="183" spans="1:10">
      <c r="A183" s="175">
        <v>43097</v>
      </c>
      <c r="B183" s="176" t="s">
        <v>198</v>
      </c>
      <c r="C183" s="58" t="s">
        <v>202</v>
      </c>
      <c r="D183" s="58" t="s">
        <v>202</v>
      </c>
      <c r="E183" s="59"/>
      <c r="F183" s="59">
        <v>0.8</v>
      </c>
      <c r="G183" s="177">
        <f t="shared" si="7"/>
        <v>40211893.669999771</v>
      </c>
      <c r="H183" s="178" t="s">
        <v>201</v>
      </c>
      <c r="I183" s="179">
        <v>12</v>
      </c>
      <c r="J183" s="175">
        <v>43097</v>
      </c>
    </row>
    <row r="184" spans="1:10">
      <c r="A184" s="175">
        <v>43097</v>
      </c>
      <c r="B184" s="176" t="s">
        <v>405</v>
      </c>
      <c r="C184" s="58" t="s">
        <v>164</v>
      </c>
      <c r="D184" s="58" t="s">
        <v>406</v>
      </c>
      <c r="E184" s="59"/>
      <c r="F184" s="59">
        <v>15</v>
      </c>
      <c r="G184" s="177">
        <f t="shared" si="7"/>
        <v>40211878.669999771</v>
      </c>
      <c r="H184" s="178" t="s">
        <v>166</v>
      </c>
      <c r="I184" s="179">
        <v>12</v>
      </c>
      <c r="J184" s="175">
        <v>43097</v>
      </c>
    </row>
    <row r="185" spans="1:10">
      <c r="A185" s="175">
        <v>43097</v>
      </c>
      <c r="B185" s="176" t="s">
        <v>407</v>
      </c>
      <c r="C185" s="58" t="s">
        <v>164</v>
      </c>
      <c r="D185" s="58" t="s">
        <v>408</v>
      </c>
      <c r="E185" s="59"/>
      <c r="F185" s="59">
        <v>1140</v>
      </c>
      <c r="G185" s="177">
        <f t="shared" si="7"/>
        <v>40210738.669999771</v>
      </c>
      <c r="H185" s="178" t="s">
        <v>166</v>
      </c>
      <c r="I185" s="179">
        <v>12</v>
      </c>
      <c r="J185" s="175">
        <v>43097</v>
      </c>
    </row>
    <row r="186" spans="1:10">
      <c r="A186" s="175">
        <v>43097</v>
      </c>
      <c r="B186" s="176" t="s">
        <v>409</v>
      </c>
      <c r="C186" s="58" t="s">
        <v>164</v>
      </c>
      <c r="D186" s="58" t="s">
        <v>410</v>
      </c>
      <c r="E186" s="59"/>
      <c r="F186" s="59">
        <v>69</v>
      </c>
      <c r="G186" s="177">
        <f t="shared" si="7"/>
        <v>40210669.669999771</v>
      </c>
      <c r="H186" s="178" t="s">
        <v>166</v>
      </c>
      <c r="I186" s="179">
        <v>12</v>
      </c>
      <c r="J186" s="175">
        <v>43097</v>
      </c>
    </row>
    <row r="187" spans="1:10">
      <c r="A187" s="175">
        <v>43097</v>
      </c>
      <c r="B187" s="176" t="s">
        <v>411</v>
      </c>
      <c r="C187" s="58" t="s">
        <v>164</v>
      </c>
      <c r="D187" s="58" t="s">
        <v>412</v>
      </c>
      <c r="E187" s="59"/>
      <c r="F187" s="59">
        <v>69</v>
      </c>
      <c r="G187" s="177">
        <f t="shared" si="7"/>
        <v>40210600.669999771</v>
      </c>
      <c r="H187" s="178" t="s">
        <v>166</v>
      </c>
      <c r="I187" s="179">
        <v>12</v>
      </c>
      <c r="J187" s="175">
        <v>43097</v>
      </c>
    </row>
    <row r="188" spans="1:10">
      <c r="A188" s="175">
        <v>43097</v>
      </c>
      <c r="B188" s="176" t="s">
        <v>413</v>
      </c>
      <c r="C188" s="58" t="s">
        <v>414</v>
      </c>
      <c r="D188" s="58" t="s">
        <v>415</v>
      </c>
      <c r="E188" s="59"/>
      <c r="F188" s="59">
        <v>5820.07</v>
      </c>
      <c r="G188" s="177">
        <f t="shared" si="7"/>
        <v>40204780.599999771</v>
      </c>
      <c r="H188" s="178" t="s">
        <v>416</v>
      </c>
      <c r="I188" s="179">
        <v>12</v>
      </c>
      <c r="J188" s="175">
        <v>43097</v>
      </c>
    </row>
    <row r="189" spans="1:10">
      <c r="A189" s="175">
        <v>43097</v>
      </c>
      <c r="B189" s="176" t="s">
        <v>198</v>
      </c>
      <c r="C189" s="58" t="s">
        <v>199</v>
      </c>
      <c r="D189" s="58" t="s">
        <v>200</v>
      </c>
      <c r="E189" s="59"/>
      <c r="F189" s="59">
        <v>5</v>
      </c>
      <c r="G189" s="177">
        <f t="shared" si="7"/>
        <v>40204775.599999771</v>
      </c>
      <c r="H189" s="178" t="s">
        <v>201</v>
      </c>
      <c r="I189" s="179">
        <v>12</v>
      </c>
      <c r="J189" s="175">
        <v>43097</v>
      </c>
    </row>
    <row r="190" spans="1:10">
      <c r="A190" s="175">
        <v>43097</v>
      </c>
      <c r="B190" s="176" t="s">
        <v>198</v>
      </c>
      <c r="C190" s="58" t="s">
        <v>202</v>
      </c>
      <c r="D190" s="58" t="s">
        <v>202</v>
      </c>
      <c r="E190" s="59"/>
      <c r="F190" s="59">
        <v>0.8</v>
      </c>
      <c r="G190" s="177">
        <f t="shared" si="7"/>
        <v>40204774.799999774</v>
      </c>
      <c r="H190" s="178" t="s">
        <v>201</v>
      </c>
      <c r="I190" s="179">
        <v>12</v>
      </c>
      <c r="J190" s="175">
        <v>43097</v>
      </c>
    </row>
    <row r="191" spans="1:10">
      <c r="A191" s="175">
        <v>43097</v>
      </c>
      <c r="B191" s="176" t="s">
        <v>417</v>
      </c>
      <c r="C191" s="58" t="s">
        <v>164</v>
      </c>
      <c r="D191" s="58" t="s">
        <v>418</v>
      </c>
      <c r="E191" s="59"/>
      <c r="F191" s="59">
        <v>400309.75</v>
      </c>
      <c r="G191" s="177">
        <f t="shared" si="7"/>
        <v>39804465.049999774</v>
      </c>
      <c r="H191" s="178" t="s">
        <v>166</v>
      </c>
      <c r="I191" s="179">
        <v>12</v>
      </c>
      <c r="J191" s="175">
        <v>43097</v>
      </c>
    </row>
    <row r="192" spans="1:10">
      <c r="A192" s="175">
        <v>43098</v>
      </c>
      <c r="B192" s="176" t="s">
        <v>417</v>
      </c>
      <c r="C192" s="58" t="s">
        <v>164</v>
      </c>
      <c r="D192" s="58" t="s">
        <v>419</v>
      </c>
      <c r="E192" s="59"/>
      <c r="F192" s="59">
        <v>698857.78</v>
      </c>
      <c r="G192" s="177">
        <f t="shared" si="7"/>
        <v>39105607.269999772</v>
      </c>
      <c r="H192" s="178" t="s">
        <v>166</v>
      </c>
      <c r="I192" s="179">
        <v>12</v>
      </c>
      <c r="J192" s="175">
        <v>43098</v>
      </c>
    </row>
    <row r="193" spans="1:10">
      <c r="A193" s="175">
        <v>43098</v>
      </c>
      <c r="B193" s="176" t="s">
        <v>420</v>
      </c>
      <c r="C193" s="58" t="s">
        <v>421</v>
      </c>
      <c r="D193" s="58" t="s">
        <v>421</v>
      </c>
      <c r="E193" s="59">
        <v>419700.41</v>
      </c>
      <c r="F193" s="59"/>
      <c r="G193" s="177">
        <f>+G192+E193</f>
        <v>39525307.679999769</v>
      </c>
      <c r="H193" s="178" t="s">
        <v>215</v>
      </c>
      <c r="I193" s="179">
        <v>12</v>
      </c>
      <c r="J193" s="175">
        <v>43098</v>
      </c>
    </row>
    <row r="194" spans="1:10">
      <c r="A194" s="175">
        <v>43098</v>
      </c>
      <c r="B194" s="176" t="s">
        <v>198</v>
      </c>
      <c r="C194" s="58" t="s">
        <v>199</v>
      </c>
      <c r="D194" s="58" t="s">
        <v>200</v>
      </c>
      <c r="E194" s="59"/>
      <c r="F194" s="59">
        <v>14</v>
      </c>
      <c r="G194" s="177">
        <f>+G193-F194</f>
        <v>39525293.679999769</v>
      </c>
      <c r="H194" s="178" t="s">
        <v>201</v>
      </c>
      <c r="I194" s="179">
        <v>12</v>
      </c>
      <c r="J194" s="175">
        <v>43098</v>
      </c>
    </row>
    <row r="195" spans="1:10">
      <c r="A195" s="175">
        <v>43098</v>
      </c>
      <c r="B195" s="176" t="s">
        <v>198</v>
      </c>
      <c r="C195" s="58" t="s">
        <v>202</v>
      </c>
      <c r="D195" s="58" t="s">
        <v>202</v>
      </c>
      <c r="E195" s="59"/>
      <c r="F195" s="59">
        <v>2.2400000000000002</v>
      </c>
      <c r="G195" s="177">
        <f t="shared" ref="G195:G258" si="8">+G194-F195</f>
        <v>39525291.439999767</v>
      </c>
      <c r="H195" s="178" t="s">
        <v>201</v>
      </c>
      <c r="I195" s="179">
        <v>12</v>
      </c>
      <c r="J195" s="175">
        <v>43098</v>
      </c>
    </row>
    <row r="196" spans="1:10">
      <c r="A196" s="175">
        <v>43099</v>
      </c>
      <c r="B196" s="176" t="s">
        <v>422</v>
      </c>
      <c r="C196" s="58" t="s">
        <v>423</v>
      </c>
      <c r="D196" s="58" t="s">
        <v>424</v>
      </c>
      <c r="E196" s="59"/>
      <c r="F196" s="59">
        <v>2030000</v>
      </c>
      <c r="G196" s="177">
        <f t="shared" si="8"/>
        <v>37495291.439999767</v>
      </c>
      <c r="H196" s="178" t="s">
        <v>194</v>
      </c>
      <c r="I196" s="179">
        <v>12</v>
      </c>
      <c r="J196" s="175">
        <v>43099</v>
      </c>
    </row>
    <row r="197" spans="1:10">
      <c r="A197" s="175">
        <v>43099</v>
      </c>
      <c r="B197" s="176" t="s">
        <v>198</v>
      </c>
      <c r="C197" s="58" t="s">
        <v>199</v>
      </c>
      <c r="D197" s="58" t="s">
        <v>200</v>
      </c>
      <c r="E197" s="59"/>
      <c r="F197" s="59">
        <v>5</v>
      </c>
      <c r="G197" s="177">
        <f t="shared" si="8"/>
        <v>37495286.439999767</v>
      </c>
      <c r="H197" s="178" t="s">
        <v>201</v>
      </c>
      <c r="I197" s="179">
        <v>12</v>
      </c>
      <c r="J197" s="175">
        <v>43099</v>
      </c>
    </row>
    <row r="198" spans="1:10">
      <c r="A198" s="175">
        <v>43099</v>
      </c>
      <c r="B198" s="176" t="s">
        <v>198</v>
      </c>
      <c r="C198" s="58" t="s">
        <v>202</v>
      </c>
      <c r="D198" s="58" t="s">
        <v>202</v>
      </c>
      <c r="E198" s="59"/>
      <c r="F198" s="59">
        <v>0.8</v>
      </c>
      <c r="G198" s="177">
        <f t="shared" si="8"/>
        <v>37495285.63999977</v>
      </c>
      <c r="H198" s="178" t="s">
        <v>201</v>
      </c>
      <c r="I198" s="179">
        <v>12</v>
      </c>
      <c r="J198" s="175">
        <v>43099</v>
      </c>
    </row>
    <row r="199" spans="1:10">
      <c r="A199" s="175">
        <v>43099</v>
      </c>
      <c r="B199" s="176" t="s">
        <v>422</v>
      </c>
      <c r="C199" s="58" t="s">
        <v>425</v>
      </c>
      <c r="D199" s="58" t="s">
        <v>426</v>
      </c>
      <c r="E199" s="59"/>
      <c r="F199" s="59">
        <v>412952.99</v>
      </c>
      <c r="G199" s="177">
        <f t="shared" si="8"/>
        <v>37082332.649999768</v>
      </c>
      <c r="H199" s="178" t="s">
        <v>194</v>
      </c>
      <c r="I199" s="179">
        <v>12</v>
      </c>
      <c r="J199" s="175">
        <v>43099</v>
      </c>
    </row>
    <row r="200" spans="1:10">
      <c r="A200" s="175">
        <v>43099</v>
      </c>
      <c r="B200" s="176" t="s">
        <v>198</v>
      </c>
      <c r="C200" s="58" t="s">
        <v>199</v>
      </c>
      <c r="D200" s="58" t="s">
        <v>200</v>
      </c>
      <c r="E200" s="59"/>
      <c r="F200" s="59">
        <v>5</v>
      </c>
      <c r="G200" s="177">
        <f t="shared" si="8"/>
        <v>37082327.649999768</v>
      </c>
      <c r="H200" s="178" t="s">
        <v>201</v>
      </c>
      <c r="I200" s="179">
        <v>12</v>
      </c>
      <c r="J200" s="175">
        <v>43099</v>
      </c>
    </row>
    <row r="201" spans="1:10">
      <c r="A201" s="175">
        <v>43099</v>
      </c>
      <c r="B201" s="176" t="s">
        <v>198</v>
      </c>
      <c r="C201" s="58" t="s">
        <v>202</v>
      </c>
      <c r="D201" s="58" t="s">
        <v>202</v>
      </c>
      <c r="E201" s="59"/>
      <c r="F201" s="59">
        <v>0.8</v>
      </c>
      <c r="G201" s="177">
        <f t="shared" si="8"/>
        <v>37082326.849999771</v>
      </c>
      <c r="H201" s="178" t="s">
        <v>201</v>
      </c>
      <c r="I201" s="179">
        <v>12</v>
      </c>
      <c r="J201" s="175">
        <v>43099</v>
      </c>
    </row>
    <row r="202" spans="1:10">
      <c r="A202" s="175">
        <v>43100</v>
      </c>
      <c r="B202" s="176" t="s">
        <v>427</v>
      </c>
      <c r="C202" s="58" t="s">
        <v>164</v>
      </c>
      <c r="D202" s="58" t="s">
        <v>428</v>
      </c>
      <c r="E202" s="59"/>
      <c r="F202" s="59">
        <v>1775</v>
      </c>
      <c r="G202" s="177">
        <f t="shared" si="8"/>
        <v>37080551.849999771</v>
      </c>
      <c r="H202" s="178" t="s">
        <v>166</v>
      </c>
      <c r="I202" s="179">
        <v>12</v>
      </c>
      <c r="J202" s="175">
        <v>43100</v>
      </c>
    </row>
    <row r="203" spans="1:10">
      <c r="A203" s="175">
        <v>43100</v>
      </c>
      <c r="B203" s="176" t="s">
        <v>429</v>
      </c>
      <c r="C203" s="58" t="s">
        <v>164</v>
      </c>
      <c r="D203" s="58" t="s">
        <v>430</v>
      </c>
      <c r="E203" s="59"/>
      <c r="F203" s="59">
        <v>132.51</v>
      </c>
      <c r="G203" s="177">
        <f t="shared" si="8"/>
        <v>37080419.339999773</v>
      </c>
      <c r="H203" s="178" t="s">
        <v>166</v>
      </c>
      <c r="I203" s="179">
        <v>12</v>
      </c>
      <c r="J203" s="175">
        <v>43100</v>
      </c>
    </row>
    <row r="204" spans="1:10">
      <c r="A204" s="175">
        <v>43100</v>
      </c>
      <c r="B204" s="176" t="s">
        <v>431</v>
      </c>
      <c r="C204" s="58" t="s">
        <v>164</v>
      </c>
      <c r="D204" s="58" t="s">
        <v>432</v>
      </c>
      <c r="E204" s="59"/>
      <c r="F204" s="59">
        <v>615</v>
      </c>
      <c r="G204" s="177">
        <f t="shared" si="8"/>
        <v>37079804.339999773</v>
      </c>
      <c r="H204" s="178" t="s">
        <v>166</v>
      </c>
      <c r="I204" s="179">
        <v>12</v>
      </c>
      <c r="J204" s="175">
        <v>43100</v>
      </c>
    </row>
    <row r="205" spans="1:10">
      <c r="A205" s="175">
        <v>43100</v>
      </c>
      <c r="B205" s="176" t="s">
        <v>433</v>
      </c>
      <c r="C205" s="58" t="s">
        <v>164</v>
      </c>
      <c r="D205" s="58" t="s">
        <v>434</v>
      </c>
      <c r="E205" s="59"/>
      <c r="F205" s="59">
        <v>727</v>
      </c>
      <c r="G205" s="177">
        <f t="shared" si="8"/>
        <v>37079077.339999773</v>
      </c>
      <c r="H205" s="178" t="s">
        <v>166</v>
      </c>
      <c r="I205" s="179">
        <v>12</v>
      </c>
      <c r="J205" s="175">
        <v>43100</v>
      </c>
    </row>
    <row r="206" spans="1:10">
      <c r="A206" s="175">
        <v>43100</v>
      </c>
      <c r="B206" s="176" t="s">
        <v>435</v>
      </c>
      <c r="C206" s="58" t="s">
        <v>164</v>
      </c>
      <c r="D206" s="58" t="s">
        <v>436</v>
      </c>
      <c r="E206" s="59"/>
      <c r="F206" s="59">
        <v>235.75</v>
      </c>
      <c r="G206" s="177">
        <f t="shared" si="8"/>
        <v>37078841.589999773</v>
      </c>
      <c r="H206" s="178" t="s">
        <v>166</v>
      </c>
      <c r="I206" s="179">
        <v>12</v>
      </c>
      <c r="J206" s="175">
        <v>43100</v>
      </c>
    </row>
    <row r="207" spans="1:10">
      <c r="A207" s="175">
        <v>43100</v>
      </c>
      <c r="B207" s="176" t="s">
        <v>437</v>
      </c>
      <c r="C207" s="58" t="s">
        <v>164</v>
      </c>
      <c r="D207" s="58" t="s">
        <v>438</v>
      </c>
      <c r="E207" s="59"/>
      <c r="F207" s="59">
        <v>727</v>
      </c>
      <c r="G207" s="177">
        <f t="shared" si="8"/>
        <v>37078114.589999773</v>
      </c>
      <c r="H207" s="178" t="s">
        <v>166</v>
      </c>
      <c r="I207" s="179">
        <v>12</v>
      </c>
      <c r="J207" s="175">
        <v>43100</v>
      </c>
    </row>
    <row r="208" spans="1:10">
      <c r="A208" s="175">
        <v>43100</v>
      </c>
      <c r="B208" s="176" t="s">
        <v>355</v>
      </c>
      <c r="C208" s="58" t="s">
        <v>164</v>
      </c>
      <c r="D208" s="58" t="s">
        <v>439</v>
      </c>
      <c r="E208" s="59"/>
      <c r="F208" s="59">
        <v>733.75</v>
      </c>
      <c r="G208" s="177">
        <f t="shared" si="8"/>
        <v>37077380.839999773</v>
      </c>
      <c r="H208" s="178" t="s">
        <v>166</v>
      </c>
      <c r="I208" s="179">
        <v>12</v>
      </c>
      <c r="J208" s="175">
        <v>43100</v>
      </c>
    </row>
    <row r="209" spans="1:10">
      <c r="A209" s="175">
        <v>43100</v>
      </c>
      <c r="B209" s="176" t="s">
        <v>440</v>
      </c>
      <c r="C209" s="58" t="s">
        <v>333</v>
      </c>
      <c r="D209" s="58" t="s">
        <v>441</v>
      </c>
      <c r="E209" s="59"/>
      <c r="F209" s="59">
        <v>699828</v>
      </c>
      <c r="G209" s="177">
        <f t="shared" si="8"/>
        <v>36377552.839999773</v>
      </c>
      <c r="H209" s="178" t="s">
        <v>194</v>
      </c>
      <c r="I209" s="179">
        <v>12</v>
      </c>
      <c r="J209" s="175">
        <v>43100</v>
      </c>
    </row>
    <row r="210" spans="1:10">
      <c r="A210" s="175">
        <v>43100</v>
      </c>
      <c r="B210" s="176" t="s">
        <v>198</v>
      </c>
      <c r="C210" s="58" t="s">
        <v>199</v>
      </c>
      <c r="D210" s="58" t="s">
        <v>200</v>
      </c>
      <c r="E210" s="59"/>
      <c r="F210" s="59">
        <v>5</v>
      </c>
      <c r="G210" s="177">
        <f t="shared" si="8"/>
        <v>36377547.839999773</v>
      </c>
      <c r="H210" s="178" t="s">
        <v>201</v>
      </c>
      <c r="I210" s="179">
        <v>12</v>
      </c>
      <c r="J210" s="175">
        <v>43100</v>
      </c>
    </row>
    <row r="211" spans="1:10">
      <c r="A211" s="175">
        <v>43100</v>
      </c>
      <c r="B211" s="176" t="s">
        <v>198</v>
      </c>
      <c r="C211" s="58" t="s">
        <v>202</v>
      </c>
      <c r="D211" s="58" t="s">
        <v>202</v>
      </c>
      <c r="E211" s="59"/>
      <c r="F211" s="59">
        <v>0.8</v>
      </c>
      <c r="G211" s="177">
        <f t="shared" si="8"/>
        <v>36377547.039999776</v>
      </c>
      <c r="H211" s="178" t="s">
        <v>201</v>
      </c>
      <c r="I211" s="179">
        <v>12</v>
      </c>
      <c r="J211" s="175">
        <v>43100</v>
      </c>
    </row>
    <row r="212" spans="1:10">
      <c r="A212" s="175">
        <v>43100</v>
      </c>
      <c r="B212" s="176" t="s">
        <v>442</v>
      </c>
      <c r="C212" s="58" t="s">
        <v>443</v>
      </c>
      <c r="D212" s="58" t="s">
        <v>444</v>
      </c>
      <c r="E212" s="59"/>
      <c r="F212" s="59">
        <v>7870.6</v>
      </c>
      <c r="G212" s="177">
        <f t="shared" si="8"/>
        <v>36369676.439999774</v>
      </c>
      <c r="H212" s="178" t="s">
        <v>194</v>
      </c>
      <c r="I212" s="179">
        <v>12</v>
      </c>
      <c r="J212" s="175">
        <v>43100</v>
      </c>
    </row>
    <row r="213" spans="1:10">
      <c r="A213" s="175">
        <v>43100</v>
      </c>
      <c r="B213" s="176" t="s">
        <v>198</v>
      </c>
      <c r="C213" s="58" t="s">
        <v>199</v>
      </c>
      <c r="D213" s="58" t="s">
        <v>200</v>
      </c>
      <c r="E213" s="59"/>
      <c r="F213" s="59">
        <v>5</v>
      </c>
      <c r="G213" s="177">
        <f t="shared" si="8"/>
        <v>36369671.439999774</v>
      </c>
      <c r="H213" s="178" t="s">
        <v>201</v>
      </c>
      <c r="I213" s="179">
        <v>12</v>
      </c>
      <c r="J213" s="175">
        <v>43100</v>
      </c>
    </row>
    <row r="214" spans="1:10">
      <c r="A214" s="175">
        <v>43100</v>
      </c>
      <c r="B214" s="176" t="s">
        <v>198</v>
      </c>
      <c r="C214" s="58" t="s">
        <v>202</v>
      </c>
      <c r="D214" s="58" t="s">
        <v>202</v>
      </c>
      <c r="E214" s="59"/>
      <c r="F214" s="59">
        <v>0.8</v>
      </c>
      <c r="G214" s="177">
        <f t="shared" si="8"/>
        <v>36369670.639999777</v>
      </c>
      <c r="H214" s="178" t="s">
        <v>201</v>
      </c>
      <c r="I214" s="179">
        <v>12</v>
      </c>
      <c r="J214" s="175">
        <v>43100</v>
      </c>
    </row>
    <row r="215" spans="1:10">
      <c r="A215" s="175">
        <v>43100</v>
      </c>
      <c r="B215" s="176" t="s">
        <v>445</v>
      </c>
      <c r="C215" s="58" t="s">
        <v>446</v>
      </c>
      <c r="D215" s="58" t="s">
        <v>447</v>
      </c>
      <c r="E215" s="59"/>
      <c r="F215" s="59">
        <v>11488.44</v>
      </c>
      <c r="G215" s="177">
        <f t="shared" si="8"/>
        <v>36358182.199999779</v>
      </c>
      <c r="H215" s="178" t="s">
        <v>194</v>
      </c>
      <c r="I215" s="179">
        <v>12</v>
      </c>
      <c r="J215" s="175">
        <v>43100</v>
      </c>
    </row>
    <row r="216" spans="1:10">
      <c r="A216" s="175">
        <v>43100</v>
      </c>
      <c r="B216" s="176" t="s">
        <v>198</v>
      </c>
      <c r="C216" s="58" t="s">
        <v>199</v>
      </c>
      <c r="D216" s="58" t="s">
        <v>200</v>
      </c>
      <c r="E216" s="59"/>
      <c r="F216" s="59">
        <v>5</v>
      </c>
      <c r="G216" s="177">
        <f t="shared" si="8"/>
        <v>36358177.199999779</v>
      </c>
      <c r="H216" s="178" t="s">
        <v>201</v>
      </c>
      <c r="I216" s="179">
        <v>12</v>
      </c>
      <c r="J216" s="175">
        <v>43100</v>
      </c>
    </row>
    <row r="217" spans="1:10">
      <c r="A217" s="175">
        <v>43100</v>
      </c>
      <c r="B217" s="176" t="s">
        <v>198</v>
      </c>
      <c r="C217" s="58" t="s">
        <v>202</v>
      </c>
      <c r="D217" s="58" t="s">
        <v>202</v>
      </c>
      <c r="E217" s="59"/>
      <c r="F217" s="59">
        <v>0.8</v>
      </c>
      <c r="G217" s="177">
        <f t="shared" si="8"/>
        <v>36358176.399999782</v>
      </c>
      <c r="H217" s="178" t="s">
        <v>201</v>
      </c>
      <c r="I217" s="179">
        <v>12</v>
      </c>
      <c r="J217" s="175">
        <v>43100</v>
      </c>
    </row>
    <row r="218" spans="1:10">
      <c r="A218" s="175">
        <v>43100</v>
      </c>
      <c r="B218" s="176" t="s">
        <v>448</v>
      </c>
      <c r="C218" s="58" t="s">
        <v>446</v>
      </c>
      <c r="D218" s="58" t="s">
        <v>449</v>
      </c>
      <c r="E218" s="59"/>
      <c r="F218" s="59">
        <v>1360.79</v>
      </c>
      <c r="G218" s="177">
        <f t="shared" si="8"/>
        <v>36356815.609999783</v>
      </c>
      <c r="H218" s="178" t="s">
        <v>194</v>
      </c>
      <c r="I218" s="179">
        <v>12</v>
      </c>
      <c r="J218" s="175">
        <v>43100</v>
      </c>
    </row>
    <row r="219" spans="1:10">
      <c r="A219" s="175">
        <v>43100</v>
      </c>
      <c r="B219" s="176" t="s">
        <v>198</v>
      </c>
      <c r="C219" s="58" t="s">
        <v>199</v>
      </c>
      <c r="D219" s="58" t="s">
        <v>200</v>
      </c>
      <c r="E219" s="59"/>
      <c r="F219" s="59">
        <v>5</v>
      </c>
      <c r="G219" s="177">
        <f t="shared" si="8"/>
        <v>36356810.609999783</v>
      </c>
      <c r="H219" s="178" t="s">
        <v>201</v>
      </c>
      <c r="I219" s="179">
        <v>12</v>
      </c>
      <c r="J219" s="175">
        <v>43100</v>
      </c>
    </row>
    <row r="220" spans="1:10">
      <c r="A220" s="175">
        <v>43100</v>
      </c>
      <c r="B220" s="176" t="s">
        <v>198</v>
      </c>
      <c r="C220" s="58" t="s">
        <v>202</v>
      </c>
      <c r="D220" s="58" t="s">
        <v>202</v>
      </c>
      <c r="E220" s="59"/>
      <c r="F220" s="59">
        <v>0.8</v>
      </c>
      <c r="G220" s="177">
        <f t="shared" si="8"/>
        <v>36356809.809999786</v>
      </c>
      <c r="H220" s="178" t="s">
        <v>201</v>
      </c>
      <c r="I220" s="179">
        <v>12</v>
      </c>
      <c r="J220" s="175">
        <v>43100</v>
      </c>
    </row>
    <row r="221" spans="1:10">
      <c r="A221" s="175">
        <v>43100</v>
      </c>
      <c r="B221" s="176" t="s">
        <v>450</v>
      </c>
      <c r="C221" s="58" t="s">
        <v>446</v>
      </c>
      <c r="D221" s="58" t="s">
        <v>451</v>
      </c>
      <c r="E221" s="59"/>
      <c r="F221" s="59">
        <v>7078.13</v>
      </c>
      <c r="G221" s="177">
        <f t="shared" si="8"/>
        <v>36349731.679999784</v>
      </c>
      <c r="H221" s="178" t="s">
        <v>194</v>
      </c>
      <c r="I221" s="179">
        <v>12</v>
      </c>
      <c r="J221" s="175">
        <v>43100</v>
      </c>
    </row>
    <row r="222" spans="1:10">
      <c r="A222" s="175">
        <v>43100</v>
      </c>
      <c r="B222" s="176" t="s">
        <v>198</v>
      </c>
      <c r="C222" s="58" t="s">
        <v>199</v>
      </c>
      <c r="D222" s="58" t="s">
        <v>200</v>
      </c>
      <c r="E222" s="59"/>
      <c r="F222" s="59">
        <v>5</v>
      </c>
      <c r="G222" s="177">
        <f t="shared" si="8"/>
        <v>36349726.679999784</v>
      </c>
      <c r="H222" s="178" t="s">
        <v>201</v>
      </c>
      <c r="I222" s="179">
        <v>12</v>
      </c>
      <c r="J222" s="175">
        <v>43100</v>
      </c>
    </row>
    <row r="223" spans="1:10">
      <c r="A223" s="175">
        <v>43100</v>
      </c>
      <c r="B223" s="176" t="s">
        <v>198</v>
      </c>
      <c r="C223" s="58" t="s">
        <v>202</v>
      </c>
      <c r="D223" s="58" t="s">
        <v>202</v>
      </c>
      <c r="E223" s="59"/>
      <c r="F223" s="59">
        <v>0.8</v>
      </c>
      <c r="G223" s="177">
        <f t="shared" si="8"/>
        <v>36349725.879999787</v>
      </c>
      <c r="H223" s="178" t="s">
        <v>201</v>
      </c>
      <c r="I223" s="179">
        <v>12</v>
      </c>
      <c r="J223" s="175">
        <v>43100</v>
      </c>
    </row>
    <row r="224" spans="1:10">
      <c r="A224" s="175">
        <v>43100</v>
      </c>
      <c r="B224" s="176" t="s">
        <v>452</v>
      </c>
      <c r="C224" s="58" t="s">
        <v>453</v>
      </c>
      <c r="D224" s="58" t="s">
        <v>454</v>
      </c>
      <c r="E224" s="59"/>
      <c r="F224" s="59">
        <v>5515.4</v>
      </c>
      <c r="G224" s="177">
        <f t="shared" si="8"/>
        <v>36344210.479999788</v>
      </c>
      <c r="H224" s="178" t="s">
        <v>194</v>
      </c>
      <c r="I224" s="179">
        <v>12</v>
      </c>
      <c r="J224" s="175">
        <v>43100</v>
      </c>
    </row>
    <row r="225" spans="1:10">
      <c r="A225" s="175">
        <v>43100</v>
      </c>
      <c r="B225" s="176" t="s">
        <v>198</v>
      </c>
      <c r="C225" s="58" t="s">
        <v>199</v>
      </c>
      <c r="D225" s="58" t="s">
        <v>200</v>
      </c>
      <c r="E225" s="59"/>
      <c r="F225" s="59">
        <v>5</v>
      </c>
      <c r="G225" s="177">
        <f t="shared" si="8"/>
        <v>36344205.479999788</v>
      </c>
      <c r="H225" s="178" t="s">
        <v>201</v>
      </c>
      <c r="I225" s="179">
        <v>12</v>
      </c>
      <c r="J225" s="175">
        <v>43100</v>
      </c>
    </row>
    <row r="226" spans="1:10">
      <c r="A226" s="175">
        <v>43100</v>
      </c>
      <c r="B226" s="176" t="s">
        <v>198</v>
      </c>
      <c r="C226" s="58" t="s">
        <v>202</v>
      </c>
      <c r="D226" s="58" t="s">
        <v>202</v>
      </c>
      <c r="E226" s="59"/>
      <c r="F226" s="59">
        <v>0.8</v>
      </c>
      <c r="G226" s="177">
        <f t="shared" si="8"/>
        <v>36344204.679999791</v>
      </c>
      <c r="H226" s="178" t="s">
        <v>201</v>
      </c>
      <c r="I226" s="179">
        <v>12</v>
      </c>
      <c r="J226" s="175">
        <v>43100</v>
      </c>
    </row>
    <row r="227" spans="1:10">
      <c r="A227" s="175">
        <v>43100</v>
      </c>
      <c r="B227" s="176" t="s">
        <v>455</v>
      </c>
      <c r="C227" s="58" t="s">
        <v>453</v>
      </c>
      <c r="D227" s="58" t="s">
        <v>454</v>
      </c>
      <c r="E227" s="59"/>
      <c r="F227" s="59">
        <v>3561.99</v>
      </c>
      <c r="G227" s="177">
        <f t="shared" si="8"/>
        <v>36340642.689999789</v>
      </c>
      <c r="H227" s="178" t="s">
        <v>194</v>
      </c>
      <c r="I227" s="179">
        <v>12</v>
      </c>
      <c r="J227" s="175">
        <v>43100</v>
      </c>
    </row>
    <row r="228" spans="1:10">
      <c r="A228" s="175">
        <v>43100</v>
      </c>
      <c r="B228" s="176" t="s">
        <v>198</v>
      </c>
      <c r="C228" s="58" t="s">
        <v>199</v>
      </c>
      <c r="D228" s="58" t="s">
        <v>200</v>
      </c>
      <c r="E228" s="59"/>
      <c r="F228" s="59">
        <v>5</v>
      </c>
      <c r="G228" s="177">
        <f t="shared" si="8"/>
        <v>36340637.689999789</v>
      </c>
      <c r="H228" s="178" t="s">
        <v>201</v>
      </c>
      <c r="I228" s="179">
        <v>12</v>
      </c>
      <c r="J228" s="175">
        <v>43100</v>
      </c>
    </row>
    <row r="229" spans="1:10">
      <c r="A229" s="175">
        <v>43100</v>
      </c>
      <c r="B229" s="176" t="s">
        <v>198</v>
      </c>
      <c r="C229" s="58" t="s">
        <v>202</v>
      </c>
      <c r="D229" s="58" t="s">
        <v>202</v>
      </c>
      <c r="E229" s="59"/>
      <c r="F229" s="59">
        <v>0.8</v>
      </c>
      <c r="G229" s="177">
        <f t="shared" si="8"/>
        <v>36340636.889999792</v>
      </c>
      <c r="H229" s="178" t="s">
        <v>201</v>
      </c>
      <c r="I229" s="179">
        <v>12</v>
      </c>
      <c r="J229" s="175">
        <v>43100</v>
      </c>
    </row>
    <row r="230" spans="1:10">
      <c r="A230" s="175">
        <v>43100</v>
      </c>
      <c r="B230" s="176" t="s">
        <v>456</v>
      </c>
      <c r="C230" s="58" t="s">
        <v>453</v>
      </c>
      <c r="D230" s="58" t="s">
        <v>454</v>
      </c>
      <c r="E230" s="59"/>
      <c r="F230" s="59">
        <v>7332.2</v>
      </c>
      <c r="G230" s="177">
        <f t="shared" si="8"/>
        <v>36333304.689999789</v>
      </c>
      <c r="H230" s="178" t="s">
        <v>194</v>
      </c>
      <c r="I230" s="179">
        <v>12</v>
      </c>
      <c r="J230" s="175">
        <v>43100</v>
      </c>
    </row>
    <row r="231" spans="1:10">
      <c r="A231" s="175">
        <v>43100</v>
      </c>
      <c r="B231" s="176" t="s">
        <v>198</v>
      </c>
      <c r="C231" s="58" t="s">
        <v>199</v>
      </c>
      <c r="D231" s="58" t="s">
        <v>200</v>
      </c>
      <c r="E231" s="59"/>
      <c r="F231" s="59">
        <v>5</v>
      </c>
      <c r="G231" s="177">
        <f t="shared" si="8"/>
        <v>36333299.689999789</v>
      </c>
      <c r="H231" s="178" t="s">
        <v>201</v>
      </c>
      <c r="I231" s="179">
        <v>12</v>
      </c>
      <c r="J231" s="175">
        <v>43100</v>
      </c>
    </row>
    <row r="232" spans="1:10">
      <c r="A232" s="175">
        <v>43100</v>
      </c>
      <c r="B232" s="176" t="s">
        <v>198</v>
      </c>
      <c r="C232" s="58" t="s">
        <v>202</v>
      </c>
      <c r="D232" s="58" t="s">
        <v>202</v>
      </c>
      <c r="E232" s="59"/>
      <c r="F232" s="59">
        <v>0.8</v>
      </c>
      <c r="G232" s="177">
        <f t="shared" si="8"/>
        <v>36333298.889999792</v>
      </c>
      <c r="H232" s="178" t="s">
        <v>201</v>
      </c>
      <c r="I232" s="179">
        <v>12</v>
      </c>
      <c r="J232" s="175">
        <v>43100</v>
      </c>
    </row>
    <row r="233" spans="1:10">
      <c r="A233" s="175">
        <v>43100</v>
      </c>
      <c r="B233" s="176" t="s">
        <v>457</v>
      </c>
      <c r="C233" s="58" t="s">
        <v>453</v>
      </c>
      <c r="D233" s="58" t="s">
        <v>454</v>
      </c>
      <c r="E233" s="59"/>
      <c r="F233" s="59">
        <v>7529.4</v>
      </c>
      <c r="G233" s="177">
        <f t="shared" si="8"/>
        <v>36325769.489999793</v>
      </c>
      <c r="H233" s="178" t="s">
        <v>194</v>
      </c>
      <c r="I233" s="179">
        <v>12</v>
      </c>
      <c r="J233" s="175">
        <v>43100</v>
      </c>
    </row>
    <row r="234" spans="1:10">
      <c r="A234" s="175">
        <v>43100</v>
      </c>
      <c r="B234" s="176" t="s">
        <v>198</v>
      </c>
      <c r="C234" s="58" t="s">
        <v>199</v>
      </c>
      <c r="D234" s="58" t="s">
        <v>200</v>
      </c>
      <c r="E234" s="59"/>
      <c r="F234" s="59">
        <v>5</v>
      </c>
      <c r="G234" s="177">
        <f t="shared" si="8"/>
        <v>36325764.489999793</v>
      </c>
      <c r="H234" s="178" t="s">
        <v>201</v>
      </c>
      <c r="I234" s="179">
        <v>12</v>
      </c>
      <c r="J234" s="175">
        <v>43100</v>
      </c>
    </row>
    <row r="235" spans="1:10">
      <c r="A235" s="175">
        <v>43100</v>
      </c>
      <c r="B235" s="176" t="s">
        <v>198</v>
      </c>
      <c r="C235" s="58" t="s">
        <v>202</v>
      </c>
      <c r="D235" s="58" t="s">
        <v>202</v>
      </c>
      <c r="E235" s="59"/>
      <c r="F235" s="59">
        <v>0.8</v>
      </c>
      <c r="G235" s="177">
        <f t="shared" si="8"/>
        <v>36325763.689999796</v>
      </c>
      <c r="H235" s="178" t="s">
        <v>201</v>
      </c>
      <c r="I235" s="179">
        <v>12</v>
      </c>
      <c r="J235" s="175">
        <v>43100</v>
      </c>
    </row>
    <row r="236" spans="1:10">
      <c r="A236" s="175">
        <v>43100</v>
      </c>
      <c r="B236" s="176" t="s">
        <v>458</v>
      </c>
      <c r="C236" s="58" t="s">
        <v>459</v>
      </c>
      <c r="D236" s="58" t="s">
        <v>460</v>
      </c>
      <c r="E236" s="59"/>
      <c r="F236" s="59">
        <v>72976</v>
      </c>
      <c r="G236" s="177">
        <f t="shared" si="8"/>
        <v>36252787.689999796</v>
      </c>
      <c r="H236" s="178" t="s">
        <v>194</v>
      </c>
      <c r="I236" s="179">
        <v>12</v>
      </c>
      <c r="J236" s="175">
        <v>43100</v>
      </c>
    </row>
    <row r="237" spans="1:10">
      <c r="A237" s="175">
        <v>43100</v>
      </c>
      <c r="B237" s="176" t="s">
        <v>461</v>
      </c>
      <c r="C237" s="58" t="s">
        <v>164</v>
      </c>
      <c r="D237" s="58" t="s">
        <v>362</v>
      </c>
      <c r="E237" s="59"/>
      <c r="F237" s="59">
        <v>483.75</v>
      </c>
      <c r="G237" s="177">
        <f t="shared" si="8"/>
        <v>36252303.939999796</v>
      </c>
      <c r="H237" s="178" t="s">
        <v>166</v>
      </c>
      <c r="I237" s="179">
        <v>12</v>
      </c>
      <c r="J237" s="175">
        <v>43100</v>
      </c>
    </row>
    <row r="238" spans="1:10">
      <c r="A238" s="175">
        <v>43100</v>
      </c>
      <c r="B238" s="176" t="s">
        <v>462</v>
      </c>
      <c r="C238" s="58" t="s">
        <v>164</v>
      </c>
      <c r="D238" s="58" t="s">
        <v>463</v>
      </c>
      <c r="E238" s="59"/>
      <c r="F238" s="59">
        <v>649.14</v>
      </c>
      <c r="G238" s="177">
        <f t="shared" si="8"/>
        <v>36251654.799999796</v>
      </c>
      <c r="H238" s="178" t="s">
        <v>166</v>
      </c>
      <c r="I238" s="179">
        <v>12</v>
      </c>
      <c r="J238" s="175">
        <v>43100</v>
      </c>
    </row>
    <row r="239" spans="1:10">
      <c r="A239" s="175">
        <v>43100</v>
      </c>
      <c r="B239" s="176" t="s">
        <v>464</v>
      </c>
      <c r="C239" s="58" t="s">
        <v>164</v>
      </c>
      <c r="D239" s="58" t="s">
        <v>463</v>
      </c>
      <c r="E239" s="59"/>
      <c r="F239" s="59">
        <v>583.75</v>
      </c>
      <c r="G239" s="177">
        <f t="shared" si="8"/>
        <v>36251071.049999796</v>
      </c>
      <c r="H239" s="178" t="s">
        <v>166</v>
      </c>
      <c r="I239" s="179">
        <v>12</v>
      </c>
      <c r="J239" s="175">
        <v>43100</v>
      </c>
    </row>
    <row r="240" spans="1:10">
      <c r="A240" s="175">
        <v>43100</v>
      </c>
      <c r="B240" s="176" t="s">
        <v>465</v>
      </c>
      <c r="C240" s="58" t="s">
        <v>164</v>
      </c>
      <c r="D240" s="58" t="s">
        <v>463</v>
      </c>
      <c r="E240" s="59"/>
      <c r="F240" s="59">
        <v>768.75</v>
      </c>
      <c r="G240" s="177">
        <f t="shared" si="8"/>
        <v>36250302.299999796</v>
      </c>
      <c r="H240" s="178" t="s">
        <v>166</v>
      </c>
      <c r="I240" s="179">
        <v>12</v>
      </c>
      <c r="J240" s="175">
        <v>43100</v>
      </c>
    </row>
    <row r="241" spans="1:10">
      <c r="A241" s="175">
        <v>43100</v>
      </c>
      <c r="B241" s="176" t="s">
        <v>466</v>
      </c>
      <c r="C241" s="58" t="s">
        <v>164</v>
      </c>
      <c r="D241" s="58" t="s">
        <v>463</v>
      </c>
      <c r="E241" s="59"/>
      <c r="F241" s="59">
        <v>733.75</v>
      </c>
      <c r="G241" s="177">
        <f t="shared" si="8"/>
        <v>36249568.549999796</v>
      </c>
      <c r="H241" s="178" t="s">
        <v>166</v>
      </c>
      <c r="I241" s="179">
        <v>12</v>
      </c>
      <c r="J241" s="175">
        <v>43100</v>
      </c>
    </row>
    <row r="242" spans="1:10">
      <c r="A242" s="175">
        <v>43100</v>
      </c>
      <c r="B242" s="176" t="s">
        <v>467</v>
      </c>
      <c r="C242" s="58" t="s">
        <v>164</v>
      </c>
      <c r="D242" s="58" t="s">
        <v>468</v>
      </c>
      <c r="E242" s="59"/>
      <c r="F242" s="59">
        <v>602.75</v>
      </c>
      <c r="G242" s="177">
        <f t="shared" si="8"/>
        <v>36248965.799999796</v>
      </c>
      <c r="H242" s="178" t="s">
        <v>166</v>
      </c>
      <c r="I242" s="179">
        <v>12</v>
      </c>
      <c r="J242" s="175">
        <v>43100</v>
      </c>
    </row>
    <row r="243" spans="1:10">
      <c r="A243" s="175">
        <v>43100</v>
      </c>
      <c r="B243" s="176" t="s">
        <v>469</v>
      </c>
      <c r="C243" s="58" t="s">
        <v>164</v>
      </c>
      <c r="D243" s="58" t="s">
        <v>470</v>
      </c>
      <c r="E243" s="59"/>
      <c r="F243" s="59">
        <v>1154.98</v>
      </c>
      <c r="G243" s="177">
        <f t="shared" si="8"/>
        <v>36247810.819999799</v>
      </c>
      <c r="H243" s="178" t="s">
        <v>166</v>
      </c>
      <c r="I243" s="179">
        <v>12</v>
      </c>
      <c r="J243" s="175">
        <v>43100</v>
      </c>
    </row>
    <row r="244" spans="1:10">
      <c r="A244" s="175">
        <v>43100</v>
      </c>
      <c r="B244" s="176" t="s">
        <v>471</v>
      </c>
      <c r="C244" s="58" t="s">
        <v>164</v>
      </c>
      <c r="D244" s="58" t="s">
        <v>472</v>
      </c>
      <c r="E244" s="59"/>
      <c r="F244" s="59">
        <v>15</v>
      </c>
      <c r="G244" s="177">
        <f t="shared" si="8"/>
        <v>36247795.819999799</v>
      </c>
      <c r="H244" s="178" t="s">
        <v>166</v>
      </c>
      <c r="I244" s="179">
        <v>12</v>
      </c>
      <c r="J244" s="175">
        <v>43100</v>
      </c>
    </row>
    <row r="245" spans="1:10">
      <c r="A245" s="175">
        <v>43100</v>
      </c>
      <c r="B245" s="176" t="s">
        <v>473</v>
      </c>
      <c r="C245" s="58" t="s">
        <v>446</v>
      </c>
      <c r="D245" s="58" t="s">
        <v>474</v>
      </c>
      <c r="E245" s="59"/>
      <c r="F245" s="59">
        <v>1285.28</v>
      </c>
      <c r="G245" s="177">
        <f t="shared" si="8"/>
        <v>36246510.539999798</v>
      </c>
      <c r="H245" s="178" t="s">
        <v>194</v>
      </c>
      <c r="I245" s="179">
        <v>12</v>
      </c>
      <c r="J245" s="175">
        <v>43100</v>
      </c>
    </row>
    <row r="246" spans="1:10">
      <c r="A246" s="175">
        <v>43100</v>
      </c>
      <c r="B246" s="176" t="s">
        <v>198</v>
      </c>
      <c r="C246" s="58" t="s">
        <v>199</v>
      </c>
      <c r="D246" s="58" t="s">
        <v>200</v>
      </c>
      <c r="E246" s="59"/>
      <c r="F246" s="59">
        <v>5</v>
      </c>
      <c r="G246" s="177">
        <f t="shared" si="8"/>
        <v>36246505.539999798</v>
      </c>
      <c r="H246" s="178" t="s">
        <v>201</v>
      </c>
      <c r="I246" s="179">
        <v>12</v>
      </c>
      <c r="J246" s="175">
        <v>43100</v>
      </c>
    </row>
    <row r="247" spans="1:10">
      <c r="A247" s="175">
        <v>43100</v>
      </c>
      <c r="B247" s="176" t="s">
        <v>198</v>
      </c>
      <c r="C247" s="58" t="s">
        <v>202</v>
      </c>
      <c r="D247" s="58" t="s">
        <v>202</v>
      </c>
      <c r="E247" s="59"/>
      <c r="F247" s="59">
        <v>0.8</v>
      </c>
      <c r="G247" s="177">
        <f t="shared" si="8"/>
        <v>36246504.739999801</v>
      </c>
      <c r="H247" s="178" t="s">
        <v>201</v>
      </c>
      <c r="I247" s="179">
        <v>12</v>
      </c>
      <c r="J247" s="175">
        <v>43100</v>
      </c>
    </row>
    <row r="248" spans="1:10">
      <c r="A248" s="175">
        <v>43100</v>
      </c>
      <c r="B248" s="176" t="s">
        <v>475</v>
      </c>
      <c r="C248" s="58" t="s">
        <v>446</v>
      </c>
      <c r="D248" s="58" t="s">
        <v>449</v>
      </c>
      <c r="E248" s="59"/>
      <c r="F248" s="59">
        <v>1063.8499999999999</v>
      </c>
      <c r="G248" s="177">
        <f t="shared" si="8"/>
        <v>36245440.889999799</v>
      </c>
      <c r="H248" s="178" t="s">
        <v>194</v>
      </c>
      <c r="I248" s="179">
        <v>12</v>
      </c>
      <c r="J248" s="175">
        <v>43100</v>
      </c>
    </row>
    <row r="249" spans="1:10">
      <c r="A249" s="175">
        <v>43100</v>
      </c>
      <c r="B249" s="176" t="s">
        <v>198</v>
      </c>
      <c r="C249" s="58" t="s">
        <v>199</v>
      </c>
      <c r="D249" s="58" t="s">
        <v>200</v>
      </c>
      <c r="E249" s="59"/>
      <c r="F249" s="59">
        <v>5</v>
      </c>
      <c r="G249" s="177">
        <f t="shared" si="8"/>
        <v>36245435.889999799</v>
      </c>
      <c r="H249" s="178" t="s">
        <v>201</v>
      </c>
      <c r="I249" s="179">
        <v>12</v>
      </c>
      <c r="J249" s="175">
        <v>43100</v>
      </c>
    </row>
    <row r="250" spans="1:10">
      <c r="A250" s="175">
        <v>43100</v>
      </c>
      <c r="B250" s="176" t="s">
        <v>198</v>
      </c>
      <c r="C250" s="58" t="s">
        <v>202</v>
      </c>
      <c r="D250" s="58" t="s">
        <v>202</v>
      </c>
      <c r="E250" s="59"/>
      <c r="F250" s="59">
        <v>0.8</v>
      </c>
      <c r="G250" s="177">
        <f t="shared" si="8"/>
        <v>36245435.089999802</v>
      </c>
      <c r="H250" s="178" t="s">
        <v>201</v>
      </c>
      <c r="I250" s="179">
        <v>12</v>
      </c>
      <c r="J250" s="175">
        <v>43100</v>
      </c>
    </row>
    <row r="251" spans="1:10">
      <c r="A251" s="175">
        <v>43100</v>
      </c>
      <c r="B251" s="176" t="s">
        <v>476</v>
      </c>
      <c r="C251" s="58" t="s">
        <v>446</v>
      </c>
      <c r="D251" s="58" t="s">
        <v>474</v>
      </c>
      <c r="E251" s="59"/>
      <c r="F251" s="59">
        <v>4100.6000000000004</v>
      </c>
      <c r="G251" s="177">
        <f t="shared" si="8"/>
        <v>36241334.489999801</v>
      </c>
      <c r="H251" s="178" t="s">
        <v>194</v>
      </c>
      <c r="I251" s="179">
        <v>12</v>
      </c>
      <c r="J251" s="175">
        <v>43100</v>
      </c>
    </row>
    <row r="252" spans="1:10">
      <c r="A252" s="175">
        <v>43100</v>
      </c>
      <c r="B252" s="176" t="s">
        <v>198</v>
      </c>
      <c r="C252" s="58" t="s">
        <v>199</v>
      </c>
      <c r="D252" s="58" t="s">
        <v>200</v>
      </c>
      <c r="E252" s="59"/>
      <c r="F252" s="59">
        <v>5</v>
      </c>
      <c r="G252" s="177">
        <f t="shared" si="8"/>
        <v>36241329.489999801</v>
      </c>
      <c r="H252" s="178" t="s">
        <v>201</v>
      </c>
      <c r="I252" s="179">
        <v>12</v>
      </c>
      <c r="J252" s="175">
        <v>43100</v>
      </c>
    </row>
    <row r="253" spans="1:10">
      <c r="A253" s="175">
        <v>43100</v>
      </c>
      <c r="B253" s="176" t="s">
        <v>198</v>
      </c>
      <c r="C253" s="58" t="s">
        <v>202</v>
      </c>
      <c r="D253" s="58" t="s">
        <v>202</v>
      </c>
      <c r="E253" s="59"/>
      <c r="F253" s="59">
        <v>0.8</v>
      </c>
      <c r="G253" s="177">
        <f t="shared" si="8"/>
        <v>36241328.689999804</v>
      </c>
      <c r="H253" s="178" t="s">
        <v>201</v>
      </c>
      <c r="I253" s="179">
        <v>12</v>
      </c>
      <c r="J253" s="175">
        <v>43100</v>
      </c>
    </row>
    <row r="254" spans="1:10">
      <c r="A254" s="175">
        <v>43100</v>
      </c>
      <c r="B254" s="176" t="s">
        <v>477</v>
      </c>
      <c r="C254" s="58" t="s">
        <v>446</v>
      </c>
      <c r="D254" s="58" t="s">
        <v>478</v>
      </c>
      <c r="E254" s="59"/>
      <c r="F254" s="59">
        <v>12439.72</v>
      </c>
      <c r="G254" s="177">
        <f t="shared" si="8"/>
        <v>36228888.969999805</v>
      </c>
      <c r="H254" s="178" t="s">
        <v>194</v>
      </c>
      <c r="I254" s="179">
        <v>12</v>
      </c>
      <c r="J254" s="175">
        <v>43100</v>
      </c>
    </row>
    <row r="255" spans="1:10">
      <c r="A255" s="175">
        <v>43100</v>
      </c>
      <c r="B255" s="176" t="s">
        <v>198</v>
      </c>
      <c r="C255" s="58" t="s">
        <v>199</v>
      </c>
      <c r="D255" s="58" t="s">
        <v>200</v>
      </c>
      <c r="E255" s="59"/>
      <c r="F255" s="59">
        <v>5</v>
      </c>
      <c r="G255" s="177">
        <f t="shared" si="8"/>
        <v>36228883.969999805</v>
      </c>
      <c r="H255" s="178" t="s">
        <v>201</v>
      </c>
      <c r="I255" s="179">
        <v>12</v>
      </c>
      <c r="J255" s="175">
        <v>43100</v>
      </c>
    </row>
    <row r="256" spans="1:10">
      <c r="A256" s="175">
        <v>43100</v>
      </c>
      <c r="B256" s="176" t="s">
        <v>198</v>
      </c>
      <c r="C256" s="58" t="s">
        <v>202</v>
      </c>
      <c r="D256" s="58" t="s">
        <v>202</v>
      </c>
      <c r="E256" s="59"/>
      <c r="F256" s="59">
        <v>0.8</v>
      </c>
      <c r="G256" s="177">
        <f t="shared" si="8"/>
        <v>36228883.169999808</v>
      </c>
      <c r="H256" s="178" t="s">
        <v>201</v>
      </c>
      <c r="I256" s="179">
        <v>12</v>
      </c>
      <c r="J256" s="175">
        <v>43100</v>
      </c>
    </row>
    <row r="257" spans="1:10">
      <c r="A257" s="175">
        <v>43100</v>
      </c>
      <c r="B257" s="176" t="s">
        <v>479</v>
      </c>
      <c r="C257" s="58" t="s">
        <v>453</v>
      </c>
      <c r="D257" s="58" t="s">
        <v>454</v>
      </c>
      <c r="E257" s="59"/>
      <c r="F257" s="59">
        <v>7380.4</v>
      </c>
      <c r="G257" s="177">
        <f t="shared" si="8"/>
        <v>36221502.76999981</v>
      </c>
      <c r="H257" s="178" t="s">
        <v>194</v>
      </c>
      <c r="I257" s="179">
        <v>12</v>
      </c>
      <c r="J257" s="175">
        <v>43100</v>
      </c>
    </row>
    <row r="258" spans="1:10">
      <c r="A258" s="175">
        <v>43100</v>
      </c>
      <c r="B258" s="176" t="s">
        <v>198</v>
      </c>
      <c r="C258" s="58" t="s">
        <v>199</v>
      </c>
      <c r="D258" s="58" t="s">
        <v>200</v>
      </c>
      <c r="E258" s="59"/>
      <c r="F258" s="59">
        <v>5</v>
      </c>
      <c r="G258" s="177">
        <f t="shared" si="8"/>
        <v>36221497.76999981</v>
      </c>
      <c r="H258" s="178" t="s">
        <v>201</v>
      </c>
      <c r="I258" s="179">
        <v>12</v>
      </c>
      <c r="J258" s="175">
        <v>43100</v>
      </c>
    </row>
    <row r="259" spans="1:10">
      <c r="A259" s="175">
        <v>43100</v>
      </c>
      <c r="B259" s="176" t="s">
        <v>198</v>
      </c>
      <c r="C259" s="58" t="s">
        <v>202</v>
      </c>
      <c r="D259" s="58" t="s">
        <v>202</v>
      </c>
      <c r="E259" s="59"/>
      <c r="F259" s="59">
        <v>0.8</v>
      </c>
      <c r="G259" s="177">
        <f t="shared" ref="G259:G322" si="9">+G258-F259</f>
        <v>36221496.969999813</v>
      </c>
      <c r="H259" s="178" t="s">
        <v>201</v>
      </c>
      <c r="I259" s="179">
        <v>12</v>
      </c>
      <c r="J259" s="175">
        <v>43100</v>
      </c>
    </row>
    <row r="260" spans="1:10">
      <c r="A260" s="175">
        <v>43100</v>
      </c>
      <c r="B260" s="176" t="s">
        <v>480</v>
      </c>
      <c r="C260" s="58" t="s">
        <v>453</v>
      </c>
      <c r="D260" s="58" t="s">
        <v>454</v>
      </c>
      <c r="E260" s="59"/>
      <c r="F260" s="59">
        <v>2883.2</v>
      </c>
      <c r="G260" s="177">
        <f t="shared" si="9"/>
        <v>36218613.76999981</v>
      </c>
      <c r="H260" s="178" t="s">
        <v>194</v>
      </c>
      <c r="I260" s="179">
        <v>12</v>
      </c>
      <c r="J260" s="175">
        <v>43100</v>
      </c>
    </row>
    <row r="261" spans="1:10">
      <c r="A261" s="175">
        <v>43100</v>
      </c>
      <c r="B261" s="176" t="s">
        <v>198</v>
      </c>
      <c r="C261" s="58" t="s">
        <v>199</v>
      </c>
      <c r="D261" s="58" t="s">
        <v>200</v>
      </c>
      <c r="E261" s="59"/>
      <c r="F261" s="59">
        <v>5</v>
      </c>
      <c r="G261" s="177">
        <f t="shared" si="9"/>
        <v>36218608.76999981</v>
      </c>
      <c r="H261" s="178" t="s">
        <v>201</v>
      </c>
      <c r="I261" s="179">
        <v>12</v>
      </c>
      <c r="J261" s="175">
        <v>43100</v>
      </c>
    </row>
    <row r="262" spans="1:10">
      <c r="A262" s="175">
        <v>43100</v>
      </c>
      <c r="B262" s="176" t="s">
        <v>198</v>
      </c>
      <c r="C262" s="58" t="s">
        <v>202</v>
      </c>
      <c r="D262" s="58" t="s">
        <v>202</v>
      </c>
      <c r="E262" s="59"/>
      <c r="F262" s="59">
        <v>0.8</v>
      </c>
      <c r="G262" s="177">
        <f t="shared" si="9"/>
        <v>36218607.969999813</v>
      </c>
      <c r="H262" s="178" t="s">
        <v>201</v>
      </c>
      <c r="I262" s="179">
        <v>12</v>
      </c>
      <c r="J262" s="175">
        <v>43100</v>
      </c>
    </row>
    <row r="263" spans="1:10">
      <c r="A263" s="175">
        <v>43100</v>
      </c>
      <c r="B263" s="176" t="s">
        <v>481</v>
      </c>
      <c r="C263" s="58" t="s">
        <v>453</v>
      </c>
      <c r="D263" s="58" t="s">
        <v>454</v>
      </c>
      <c r="E263" s="59"/>
      <c r="F263" s="59">
        <v>2657.2</v>
      </c>
      <c r="G263" s="177">
        <f t="shared" si="9"/>
        <v>36215950.76999981</v>
      </c>
      <c r="H263" s="178" t="s">
        <v>194</v>
      </c>
      <c r="I263" s="179">
        <v>12</v>
      </c>
      <c r="J263" s="175">
        <v>43100</v>
      </c>
    </row>
    <row r="264" spans="1:10">
      <c r="A264" s="175">
        <v>43100</v>
      </c>
      <c r="B264" s="176" t="s">
        <v>198</v>
      </c>
      <c r="C264" s="58" t="s">
        <v>199</v>
      </c>
      <c r="D264" s="58" t="s">
        <v>200</v>
      </c>
      <c r="E264" s="59"/>
      <c r="F264" s="59">
        <v>5</v>
      </c>
      <c r="G264" s="177">
        <f t="shared" si="9"/>
        <v>36215945.76999981</v>
      </c>
      <c r="H264" s="178" t="s">
        <v>201</v>
      </c>
      <c r="I264" s="179">
        <v>12</v>
      </c>
      <c r="J264" s="175">
        <v>43100</v>
      </c>
    </row>
    <row r="265" spans="1:10">
      <c r="A265" s="175">
        <v>43100</v>
      </c>
      <c r="B265" s="176" t="s">
        <v>198</v>
      </c>
      <c r="C265" s="58" t="s">
        <v>202</v>
      </c>
      <c r="D265" s="58" t="s">
        <v>202</v>
      </c>
      <c r="E265" s="59"/>
      <c r="F265" s="59">
        <v>0.8</v>
      </c>
      <c r="G265" s="177">
        <f t="shared" si="9"/>
        <v>36215944.969999813</v>
      </c>
      <c r="H265" s="178" t="s">
        <v>201</v>
      </c>
      <c r="I265" s="179">
        <v>12</v>
      </c>
      <c r="J265" s="175">
        <v>43100</v>
      </c>
    </row>
    <row r="266" spans="1:10">
      <c r="A266" s="175">
        <v>43100</v>
      </c>
      <c r="B266" s="176" t="s">
        <v>482</v>
      </c>
      <c r="C266" s="58" t="s">
        <v>453</v>
      </c>
      <c r="D266" s="58" t="s">
        <v>454</v>
      </c>
      <c r="E266" s="59"/>
      <c r="F266" s="59">
        <v>2883.2</v>
      </c>
      <c r="G266" s="177">
        <f t="shared" si="9"/>
        <v>36213061.76999981</v>
      </c>
      <c r="H266" s="178" t="s">
        <v>194</v>
      </c>
      <c r="I266" s="179">
        <v>12</v>
      </c>
      <c r="J266" s="175">
        <v>43100</v>
      </c>
    </row>
    <row r="267" spans="1:10">
      <c r="A267" s="175">
        <v>43100</v>
      </c>
      <c r="B267" s="176" t="s">
        <v>198</v>
      </c>
      <c r="C267" s="58" t="s">
        <v>199</v>
      </c>
      <c r="D267" s="58" t="s">
        <v>200</v>
      </c>
      <c r="E267" s="59"/>
      <c r="F267" s="59">
        <v>5</v>
      </c>
      <c r="G267" s="177">
        <f t="shared" si="9"/>
        <v>36213056.76999981</v>
      </c>
      <c r="H267" s="178" t="s">
        <v>201</v>
      </c>
      <c r="I267" s="179">
        <v>12</v>
      </c>
      <c r="J267" s="175">
        <v>43100</v>
      </c>
    </row>
    <row r="268" spans="1:10">
      <c r="A268" s="175">
        <v>43100</v>
      </c>
      <c r="B268" s="176" t="s">
        <v>198</v>
      </c>
      <c r="C268" s="58" t="s">
        <v>202</v>
      </c>
      <c r="D268" s="58" t="s">
        <v>202</v>
      </c>
      <c r="E268" s="59"/>
      <c r="F268" s="59">
        <v>0.8</v>
      </c>
      <c r="G268" s="177">
        <f t="shared" si="9"/>
        <v>36213055.969999813</v>
      </c>
      <c r="H268" s="178" t="s">
        <v>201</v>
      </c>
      <c r="I268" s="179">
        <v>12</v>
      </c>
      <c r="J268" s="175">
        <v>43100</v>
      </c>
    </row>
    <row r="269" spans="1:10">
      <c r="A269" s="175">
        <v>43100</v>
      </c>
      <c r="B269" s="176" t="s">
        <v>483</v>
      </c>
      <c r="C269" s="58" t="s">
        <v>453</v>
      </c>
      <c r="D269" s="58" t="s">
        <v>454</v>
      </c>
      <c r="E269" s="59"/>
      <c r="F269" s="59">
        <v>2657.2</v>
      </c>
      <c r="G269" s="177">
        <f t="shared" si="9"/>
        <v>36210398.76999981</v>
      </c>
      <c r="H269" s="178" t="s">
        <v>194</v>
      </c>
      <c r="I269" s="179">
        <v>12</v>
      </c>
      <c r="J269" s="175">
        <v>43100</v>
      </c>
    </row>
    <row r="270" spans="1:10">
      <c r="A270" s="175">
        <v>43100</v>
      </c>
      <c r="B270" s="176" t="s">
        <v>198</v>
      </c>
      <c r="C270" s="58" t="s">
        <v>199</v>
      </c>
      <c r="D270" s="58" t="s">
        <v>200</v>
      </c>
      <c r="E270" s="59"/>
      <c r="F270" s="59">
        <v>5</v>
      </c>
      <c r="G270" s="177">
        <f t="shared" si="9"/>
        <v>36210393.76999981</v>
      </c>
      <c r="H270" s="178" t="s">
        <v>201</v>
      </c>
      <c r="I270" s="179">
        <v>12</v>
      </c>
      <c r="J270" s="175">
        <v>43100</v>
      </c>
    </row>
    <row r="271" spans="1:10">
      <c r="A271" s="175">
        <v>43100</v>
      </c>
      <c r="B271" s="176" t="s">
        <v>198</v>
      </c>
      <c r="C271" s="58" t="s">
        <v>202</v>
      </c>
      <c r="D271" s="58" t="s">
        <v>202</v>
      </c>
      <c r="E271" s="59"/>
      <c r="F271" s="59">
        <v>0.8</v>
      </c>
      <c r="G271" s="177">
        <f t="shared" si="9"/>
        <v>36210392.969999813</v>
      </c>
      <c r="H271" s="178" t="s">
        <v>201</v>
      </c>
      <c r="I271" s="179">
        <v>12</v>
      </c>
      <c r="J271" s="175">
        <v>43100</v>
      </c>
    </row>
    <row r="272" spans="1:10">
      <c r="A272" s="175">
        <v>43100</v>
      </c>
      <c r="B272" s="176" t="s">
        <v>484</v>
      </c>
      <c r="C272" s="58" t="s">
        <v>453</v>
      </c>
      <c r="D272" s="58" t="s">
        <v>454</v>
      </c>
      <c r="E272" s="59"/>
      <c r="F272" s="59">
        <v>2883.2</v>
      </c>
      <c r="G272" s="177">
        <f t="shared" si="9"/>
        <v>36207509.76999981</v>
      </c>
      <c r="H272" s="178" t="s">
        <v>194</v>
      </c>
      <c r="I272" s="179">
        <v>12</v>
      </c>
      <c r="J272" s="175">
        <v>43100</v>
      </c>
    </row>
    <row r="273" spans="1:10">
      <c r="A273" s="175">
        <v>43100</v>
      </c>
      <c r="B273" s="176" t="s">
        <v>198</v>
      </c>
      <c r="C273" s="58" t="s">
        <v>199</v>
      </c>
      <c r="D273" s="58" t="s">
        <v>200</v>
      </c>
      <c r="E273" s="59"/>
      <c r="F273" s="59">
        <v>5</v>
      </c>
      <c r="G273" s="177">
        <f t="shared" si="9"/>
        <v>36207504.76999981</v>
      </c>
      <c r="H273" s="178" t="s">
        <v>201</v>
      </c>
      <c r="I273" s="179">
        <v>12</v>
      </c>
      <c r="J273" s="175">
        <v>43100</v>
      </c>
    </row>
    <row r="274" spans="1:10">
      <c r="A274" s="175">
        <v>43100</v>
      </c>
      <c r="B274" s="176" t="s">
        <v>198</v>
      </c>
      <c r="C274" s="58" t="s">
        <v>202</v>
      </c>
      <c r="D274" s="58" t="s">
        <v>202</v>
      </c>
      <c r="E274" s="59"/>
      <c r="F274" s="59">
        <v>0.8</v>
      </c>
      <c r="G274" s="177">
        <f t="shared" si="9"/>
        <v>36207503.969999813</v>
      </c>
      <c r="H274" s="178" t="s">
        <v>201</v>
      </c>
      <c r="I274" s="179">
        <v>12</v>
      </c>
      <c r="J274" s="175">
        <v>43100</v>
      </c>
    </row>
    <row r="275" spans="1:10">
      <c r="A275" s="175">
        <v>43100</v>
      </c>
      <c r="B275" s="176" t="s">
        <v>485</v>
      </c>
      <c r="C275" s="58" t="s">
        <v>453</v>
      </c>
      <c r="D275" s="58" t="s">
        <v>454</v>
      </c>
      <c r="E275" s="59"/>
      <c r="F275" s="59">
        <v>2657.2</v>
      </c>
      <c r="G275" s="177">
        <f t="shared" si="9"/>
        <v>36204846.76999981</v>
      </c>
      <c r="H275" s="178" t="s">
        <v>194</v>
      </c>
      <c r="I275" s="179">
        <v>12</v>
      </c>
      <c r="J275" s="175">
        <v>43100</v>
      </c>
    </row>
    <row r="276" spans="1:10">
      <c r="A276" s="175">
        <v>43100</v>
      </c>
      <c r="B276" s="176" t="s">
        <v>198</v>
      </c>
      <c r="C276" s="58" t="s">
        <v>199</v>
      </c>
      <c r="D276" s="58" t="s">
        <v>200</v>
      </c>
      <c r="E276" s="59"/>
      <c r="F276" s="59">
        <v>5</v>
      </c>
      <c r="G276" s="177">
        <f t="shared" si="9"/>
        <v>36204841.76999981</v>
      </c>
      <c r="H276" s="178" t="s">
        <v>201</v>
      </c>
      <c r="I276" s="179">
        <v>12</v>
      </c>
      <c r="J276" s="175">
        <v>43100</v>
      </c>
    </row>
    <row r="277" spans="1:10">
      <c r="A277" s="175">
        <v>43100</v>
      </c>
      <c r="B277" s="176" t="s">
        <v>198</v>
      </c>
      <c r="C277" s="58" t="s">
        <v>202</v>
      </c>
      <c r="D277" s="58" t="s">
        <v>202</v>
      </c>
      <c r="E277" s="59"/>
      <c r="F277" s="59">
        <v>0.8</v>
      </c>
      <c r="G277" s="177">
        <f t="shared" si="9"/>
        <v>36204840.969999813</v>
      </c>
      <c r="H277" s="178" t="s">
        <v>201</v>
      </c>
      <c r="I277" s="179">
        <v>12</v>
      </c>
      <c r="J277" s="175">
        <v>43100</v>
      </c>
    </row>
    <row r="278" spans="1:10">
      <c r="A278" s="175">
        <v>43100</v>
      </c>
      <c r="B278" s="176" t="s">
        <v>486</v>
      </c>
      <c r="C278" s="58" t="s">
        <v>453</v>
      </c>
      <c r="D278" s="58" t="s">
        <v>454</v>
      </c>
      <c r="E278" s="59"/>
      <c r="F278" s="59">
        <v>3414.72</v>
      </c>
      <c r="G278" s="177">
        <f t="shared" si="9"/>
        <v>36201426.249999814</v>
      </c>
      <c r="H278" s="178" t="s">
        <v>194</v>
      </c>
      <c r="I278" s="179">
        <v>12</v>
      </c>
      <c r="J278" s="175">
        <v>43100</v>
      </c>
    </row>
    <row r="279" spans="1:10">
      <c r="A279" s="175">
        <v>43100</v>
      </c>
      <c r="B279" s="176" t="s">
        <v>198</v>
      </c>
      <c r="C279" s="58" t="s">
        <v>199</v>
      </c>
      <c r="D279" s="58" t="s">
        <v>200</v>
      </c>
      <c r="E279" s="59"/>
      <c r="F279" s="59">
        <v>5</v>
      </c>
      <c r="G279" s="177">
        <f t="shared" si="9"/>
        <v>36201421.249999814</v>
      </c>
      <c r="H279" s="178" t="s">
        <v>201</v>
      </c>
      <c r="I279" s="179">
        <v>12</v>
      </c>
      <c r="J279" s="175">
        <v>43100</v>
      </c>
    </row>
    <row r="280" spans="1:10">
      <c r="A280" s="175">
        <v>43100</v>
      </c>
      <c r="B280" s="176" t="s">
        <v>198</v>
      </c>
      <c r="C280" s="58" t="s">
        <v>202</v>
      </c>
      <c r="D280" s="58" t="s">
        <v>202</v>
      </c>
      <c r="E280" s="59"/>
      <c r="F280" s="59">
        <v>0.8</v>
      </c>
      <c r="G280" s="177">
        <f t="shared" si="9"/>
        <v>36201420.449999817</v>
      </c>
      <c r="H280" s="178" t="s">
        <v>201</v>
      </c>
      <c r="I280" s="179">
        <v>12</v>
      </c>
      <c r="J280" s="175">
        <v>43100</v>
      </c>
    </row>
    <row r="281" spans="1:10">
      <c r="A281" s="175">
        <v>43100</v>
      </c>
      <c r="B281" s="176" t="s">
        <v>487</v>
      </c>
      <c r="C281" s="58" t="s">
        <v>453</v>
      </c>
      <c r="D281" s="58" t="s">
        <v>454</v>
      </c>
      <c r="E281" s="59"/>
      <c r="F281" s="59">
        <v>3724.42</v>
      </c>
      <c r="G281" s="177">
        <f t="shared" si="9"/>
        <v>36197696.029999815</v>
      </c>
      <c r="H281" s="178" t="s">
        <v>194</v>
      </c>
      <c r="I281" s="179">
        <v>12</v>
      </c>
      <c r="J281" s="175">
        <v>43100</v>
      </c>
    </row>
    <row r="282" spans="1:10">
      <c r="A282" s="175">
        <v>43100</v>
      </c>
      <c r="B282" s="176" t="s">
        <v>198</v>
      </c>
      <c r="C282" s="58" t="s">
        <v>199</v>
      </c>
      <c r="D282" s="58" t="s">
        <v>200</v>
      </c>
      <c r="E282" s="59"/>
      <c r="F282" s="59">
        <v>5</v>
      </c>
      <c r="G282" s="177">
        <f t="shared" si="9"/>
        <v>36197691.029999815</v>
      </c>
      <c r="H282" s="178" t="s">
        <v>201</v>
      </c>
      <c r="I282" s="179">
        <v>12</v>
      </c>
      <c r="J282" s="175">
        <v>43100</v>
      </c>
    </row>
    <row r="283" spans="1:10">
      <c r="A283" s="175">
        <v>43100</v>
      </c>
      <c r="B283" s="176" t="s">
        <v>198</v>
      </c>
      <c r="C283" s="58" t="s">
        <v>202</v>
      </c>
      <c r="D283" s="58" t="s">
        <v>202</v>
      </c>
      <c r="E283" s="59"/>
      <c r="F283" s="59">
        <v>0.8</v>
      </c>
      <c r="G283" s="177">
        <f t="shared" si="9"/>
        <v>36197690.229999818</v>
      </c>
      <c r="H283" s="178" t="s">
        <v>201</v>
      </c>
      <c r="I283" s="179">
        <v>12</v>
      </c>
      <c r="J283" s="175">
        <v>43100</v>
      </c>
    </row>
    <row r="284" spans="1:10">
      <c r="A284" s="175">
        <v>43100</v>
      </c>
      <c r="B284" s="176" t="s">
        <v>488</v>
      </c>
      <c r="C284" s="58" t="s">
        <v>453</v>
      </c>
      <c r="D284" s="58" t="s">
        <v>454</v>
      </c>
      <c r="E284" s="59"/>
      <c r="F284" s="59">
        <v>1701.36</v>
      </c>
      <c r="G284" s="177">
        <f t="shared" si="9"/>
        <v>36195988.869999819</v>
      </c>
      <c r="H284" s="178" t="s">
        <v>194</v>
      </c>
      <c r="I284" s="179">
        <v>12</v>
      </c>
      <c r="J284" s="175">
        <v>43100</v>
      </c>
    </row>
    <row r="285" spans="1:10">
      <c r="A285" s="175">
        <v>43100</v>
      </c>
      <c r="B285" s="176" t="s">
        <v>198</v>
      </c>
      <c r="C285" s="58" t="s">
        <v>199</v>
      </c>
      <c r="D285" s="58" t="s">
        <v>200</v>
      </c>
      <c r="E285" s="59"/>
      <c r="F285" s="59">
        <v>5</v>
      </c>
      <c r="G285" s="177">
        <f t="shared" si="9"/>
        <v>36195983.869999819</v>
      </c>
      <c r="H285" s="178" t="s">
        <v>201</v>
      </c>
      <c r="I285" s="179">
        <v>12</v>
      </c>
      <c r="J285" s="175">
        <v>43100</v>
      </c>
    </row>
    <row r="286" spans="1:10">
      <c r="A286" s="175">
        <v>43100</v>
      </c>
      <c r="B286" s="176" t="s">
        <v>198</v>
      </c>
      <c r="C286" s="58" t="s">
        <v>202</v>
      </c>
      <c r="D286" s="58" t="s">
        <v>202</v>
      </c>
      <c r="E286" s="59"/>
      <c r="F286" s="59">
        <v>0.8</v>
      </c>
      <c r="G286" s="177">
        <f t="shared" si="9"/>
        <v>36195983.069999821</v>
      </c>
      <c r="H286" s="178" t="s">
        <v>201</v>
      </c>
      <c r="I286" s="179">
        <v>12</v>
      </c>
      <c r="J286" s="175">
        <v>43100</v>
      </c>
    </row>
    <row r="287" spans="1:10">
      <c r="A287" s="175">
        <v>43100</v>
      </c>
      <c r="B287" s="176" t="s">
        <v>489</v>
      </c>
      <c r="C287" s="58" t="s">
        <v>453</v>
      </c>
      <c r="D287" s="58" t="s">
        <v>454</v>
      </c>
      <c r="E287" s="59"/>
      <c r="F287" s="59">
        <v>2883.2</v>
      </c>
      <c r="G287" s="177">
        <f t="shared" si="9"/>
        <v>36193099.869999819</v>
      </c>
      <c r="H287" s="178" t="s">
        <v>194</v>
      </c>
      <c r="I287" s="179">
        <v>12</v>
      </c>
      <c r="J287" s="175">
        <v>43100</v>
      </c>
    </row>
    <row r="288" spans="1:10">
      <c r="A288" s="175">
        <v>43100</v>
      </c>
      <c r="B288" s="176" t="s">
        <v>198</v>
      </c>
      <c r="C288" s="58" t="s">
        <v>199</v>
      </c>
      <c r="D288" s="58" t="s">
        <v>200</v>
      </c>
      <c r="E288" s="59"/>
      <c r="F288" s="59">
        <v>5</v>
      </c>
      <c r="G288" s="177">
        <f t="shared" si="9"/>
        <v>36193094.869999819</v>
      </c>
      <c r="H288" s="178" t="s">
        <v>201</v>
      </c>
      <c r="I288" s="179">
        <v>12</v>
      </c>
      <c r="J288" s="175">
        <v>43100</v>
      </c>
    </row>
    <row r="289" spans="1:10">
      <c r="A289" s="175">
        <v>43100</v>
      </c>
      <c r="B289" s="176" t="s">
        <v>198</v>
      </c>
      <c r="C289" s="58" t="s">
        <v>202</v>
      </c>
      <c r="D289" s="58" t="s">
        <v>202</v>
      </c>
      <c r="E289" s="59"/>
      <c r="F289" s="59">
        <v>0.8</v>
      </c>
      <c r="G289" s="177">
        <f t="shared" si="9"/>
        <v>36193094.069999821</v>
      </c>
      <c r="H289" s="178" t="s">
        <v>201</v>
      </c>
      <c r="I289" s="179">
        <v>12</v>
      </c>
      <c r="J289" s="175">
        <v>43100</v>
      </c>
    </row>
    <row r="290" spans="1:10">
      <c r="A290" s="175">
        <v>43100</v>
      </c>
      <c r="B290" s="176" t="s">
        <v>490</v>
      </c>
      <c r="C290" s="58" t="s">
        <v>453</v>
      </c>
      <c r="D290" s="58" t="s">
        <v>454</v>
      </c>
      <c r="E290" s="59"/>
      <c r="F290" s="59">
        <v>1790.36</v>
      </c>
      <c r="G290" s="177">
        <f t="shared" si="9"/>
        <v>36191303.709999822</v>
      </c>
      <c r="H290" s="178" t="s">
        <v>194</v>
      </c>
      <c r="I290" s="179">
        <v>12</v>
      </c>
      <c r="J290" s="175">
        <v>43100</v>
      </c>
    </row>
    <row r="291" spans="1:10">
      <c r="A291" s="175">
        <v>43100</v>
      </c>
      <c r="B291" s="176" t="s">
        <v>198</v>
      </c>
      <c r="C291" s="58" t="s">
        <v>199</v>
      </c>
      <c r="D291" s="58" t="s">
        <v>200</v>
      </c>
      <c r="E291" s="59"/>
      <c r="F291" s="59">
        <v>5</v>
      </c>
      <c r="G291" s="177">
        <f t="shared" si="9"/>
        <v>36191298.709999822</v>
      </c>
      <c r="H291" s="178" t="s">
        <v>201</v>
      </c>
      <c r="I291" s="179">
        <v>12</v>
      </c>
      <c r="J291" s="175">
        <v>43100</v>
      </c>
    </row>
    <row r="292" spans="1:10">
      <c r="A292" s="175">
        <v>43100</v>
      </c>
      <c r="B292" s="176" t="s">
        <v>198</v>
      </c>
      <c r="C292" s="58" t="s">
        <v>202</v>
      </c>
      <c r="D292" s="58" t="s">
        <v>202</v>
      </c>
      <c r="E292" s="59"/>
      <c r="F292" s="59">
        <v>0.8</v>
      </c>
      <c r="G292" s="177">
        <f t="shared" si="9"/>
        <v>36191297.909999825</v>
      </c>
      <c r="H292" s="178" t="s">
        <v>201</v>
      </c>
      <c r="I292" s="179">
        <v>12</v>
      </c>
      <c r="J292" s="175">
        <v>43100</v>
      </c>
    </row>
    <row r="293" spans="1:10">
      <c r="A293" s="175">
        <v>43100</v>
      </c>
      <c r="B293" s="176" t="s">
        <v>491</v>
      </c>
      <c r="C293" s="58" t="s">
        <v>453</v>
      </c>
      <c r="D293" s="58" t="s">
        <v>454</v>
      </c>
      <c r="E293" s="59"/>
      <c r="F293" s="59">
        <v>2907.24</v>
      </c>
      <c r="G293" s="177">
        <f t="shared" si="9"/>
        <v>36188390.669999823</v>
      </c>
      <c r="H293" s="178" t="s">
        <v>194</v>
      </c>
      <c r="I293" s="179">
        <v>12</v>
      </c>
      <c r="J293" s="175">
        <v>43100</v>
      </c>
    </row>
    <row r="294" spans="1:10">
      <c r="A294" s="175">
        <v>43100</v>
      </c>
      <c r="B294" s="176" t="s">
        <v>198</v>
      </c>
      <c r="C294" s="58" t="s">
        <v>199</v>
      </c>
      <c r="D294" s="58" t="s">
        <v>200</v>
      </c>
      <c r="E294" s="59"/>
      <c r="F294" s="59">
        <v>5</v>
      </c>
      <c r="G294" s="177">
        <f t="shared" si="9"/>
        <v>36188385.669999823</v>
      </c>
      <c r="H294" s="178" t="s">
        <v>201</v>
      </c>
      <c r="I294" s="179">
        <v>12</v>
      </c>
      <c r="J294" s="175">
        <v>43100</v>
      </c>
    </row>
    <row r="295" spans="1:10">
      <c r="A295" s="175">
        <v>43100</v>
      </c>
      <c r="B295" s="176" t="s">
        <v>198</v>
      </c>
      <c r="C295" s="58" t="s">
        <v>202</v>
      </c>
      <c r="D295" s="58" t="s">
        <v>202</v>
      </c>
      <c r="E295" s="59"/>
      <c r="F295" s="59">
        <v>0.8</v>
      </c>
      <c r="G295" s="177">
        <f t="shared" si="9"/>
        <v>36188384.869999826</v>
      </c>
      <c r="H295" s="178" t="s">
        <v>201</v>
      </c>
      <c r="I295" s="179">
        <v>12</v>
      </c>
      <c r="J295" s="175">
        <v>43100</v>
      </c>
    </row>
    <row r="296" spans="1:10">
      <c r="A296" s="175">
        <v>43100</v>
      </c>
      <c r="B296" s="176" t="s">
        <v>492</v>
      </c>
      <c r="C296" s="58" t="s">
        <v>453</v>
      </c>
      <c r="D296" s="58" t="s">
        <v>454</v>
      </c>
      <c r="E296" s="59"/>
      <c r="F296" s="59">
        <v>1790.36</v>
      </c>
      <c r="G296" s="177">
        <f t="shared" si="9"/>
        <v>36186594.509999827</v>
      </c>
      <c r="H296" s="178" t="s">
        <v>194</v>
      </c>
      <c r="I296" s="179">
        <v>12</v>
      </c>
      <c r="J296" s="175">
        <v>43100</v>
      </c>
    </row>
    <row r="297" spans="1:10">
      <c r="A297" s="175">
        <v>43100</v>
      </c>
      <c r="B297" s="176" t="s">
        <v>198</v>
      </c>
      <c r="C297" s="58" t="s">
        <v>199</v>
      </c>
      <c r="D297" s="58" t="s">
        <v>200</v>
      </c>
      <c r="E297" s="59"/>
      <c r="F297" s="59">
        <v>5</v>
      </c>
      <c r="G297" s="177">
        <f t="shared" si="9"/>
        <v>36186589.509999827</v>
      </c>
      <c r="H297" s="178" t="s">
        <v>201</v>
      </c>
      <c r="I297" s="179">
        <v>12</v>
      </c>
      <c r="J297" s="175">
        <v>43100</v>
      </c>
    </row>
    <row r="298" spans="1:10">
      <c r="A298" s="175">
        <v>43100</v>
      </c>
      <c r="B298" s="176" t="s">
        <v>198</v>
      </c>
      <c r="C298" s="58" t="s">
        <v>202</v>
      </c>
      <c r="D298" s="58" t="s">
        <v>202</v>
      </c>
      <c r="E298" s="59"/>
      <c r="F298" s="59">
        <v>0.8</v>
      </c>
      <c r="G298" s="177">
        <f t="shared" si="9"/>
        <v>36186588.70999983</v>
      </c>
      <c r="H298" s="178" t="s">
        <v>201</v>
      </c>
      <c r="I298" s="179">
        <v>12</v>
      </c>
      <c r="J298" s="175">
        <v>43100</v>
      </c>
    </row>
    <row r="299" spans="1:10">
      <c r="A299" s="175">
        <v>43100</v>
      </c>
      <c r="B299" s="176" t="s">
        <v>493</v>
      </c>
      <c r="C299" s="58" t="s">
        <v>453</v>
      </c>
      <c r="D299" s="58" t="s">
        <v>454</v>
      </c>
      <c r="E299" s="59"/>
      <c r="F299" s="59">
        <v>2883.2</v>
      </c>
      <c r="G299" s="177">
        <f t="shared" si="9"/>
        <v>36183705.509999827</v>
      </c>
      <c r="H299" s="178" t="s">
        <v>194</v>
      </c>
      <c r="I299" s="179">
        <v>12</v>
      </c>
      <c r="J299" s="175">
        <v>43100</v>
      </c>
    </row>
    <row r="300" spans="1:10">
      <c r="A300" s="175">
        <v>43100</v>
      </c>
      <c r="B300" s="176" t="s">
        <v>198</v>
      </c>
      <c r="C300" s="58" t="s">
        <v>199</v>
      </c>
      <c r="D300" s="58" t="s">
        <v>200</v>
      </c>
      <c r="E300" s="59"/>
      <c r="F300" s="59">
        <v>5</v>
      </c>
      <c r="G300" s="177">
        <f t="shared" si="9"/>
        <v>36183700.509999827</v>
      </c>
      <c r="H300" s="178" t="s">
        <v>201</v>
      </c>
      <c r="I300" s="179">
        <v>12</v>
      </c>
      <c r="J300" s="175">
        <v>43100</v>
      </c>
    </row>
    <row r="301" spans="1:10">
      <c r="A301" s="175">
        <v>43100</v>
      </c>
      <c r="B301" s="176" t="s">
        <v>198</v>
      </c>
      <c r="C301" s="58" t="s">
        <v>202</v>
      </c>
      <c r="D301" s="58" t="s">
        <v>202</v>
      </c>
      <c r="E301" s="59"/>
      <c r="F301" s="59">
        <v>0.8</v>
      </c>
      <c r="G301" s="177">
        <f t="shared" si="9"/>
        <v>36183699.70999983</v>
      </c>
      <c r="H301" s="178" t="s">
        <v>201</v>
      </c>
      <c r="I301" s="179">
        <v>12</v>
      </c>
      <c r="J301" s="175">
        <v>43100</v>
      </c>
    </row>
    <row r="302" spans="1:10">
      <c r="A302" s="175">
        <v>43100</v>
      </c>
      <c r="B302" s="176" t="s">
        <v>494</v>
      </c>
      <c r="C302" s="58" t="s">
        <v>453</v>
      </c>
      <c r="D302" s="58" t="s">
        <v>454</v>
      </c>
      <c r="E302" s="59"/>
      <c r="F302" s="59">
        <v>1701.36</v>
      </c>
      <c r="G302" s="177">
        <f t="shared" si="9"/>
        <v>36181998.34999983</v>
      </c>
      <c r="H302" s="178" t="s">
        <v>194</v>
      </c>
      <c r="I302" s="179">
        <v>12</v>
      </c>
      <c r="J302" s="175">
        <v>43100</v>
      </c>
    </row>
    <row r="303" spans="1:10">
      <c r="A303" s="175">
        <v>43100</v>
      </c>
      <c r="B303" s="176" t="s">
        <v>198</v>
      </c>
      <c r="C303" s="58" t="s">
        <v>199</v>
      </c>
      <c r="D303" s="58" t="s">
        <v>200</v>
      </c>
      <c r="E303" s="59"/>
      <c r="F303" s="59">
        <v>5</v>
      </c>
      <c r="G303" s="177">
        <f t="shared" si="9"/>
        <v>36181993.34999983</v>
      </c>
      <c r="H303" s="178" t="s">
        <v>201</v>
      </c>
      <c r="I303" s="179">
        <v>12</v>
      </c>
      <c r="J303" s="175">
        <v>43100</v>
      </c>
    </row>
    <row r="304" spans="1:10">
      <c r="A304" s="175">
        <v>43100</v>
      </c>
      <c r="B304" s="176" t="s">
        <v>198</v>
      </c>
      <c r="C304" s="58" t="s">
        <v>202</v>
      </c>
      <c r="D304" s="58" t="s">
        <v>202</v>
      </c>
      <c r="E304" s="59"/>
      <c r="F304" s="59">
        <v>0.8</v>
      </c>
      <c r="G304" s="177">
        <f t="shared" si="9"/>
        <v>36181992.549999833</v>
      </c>
      <c r="H304" s="178" t="s">
        <v>201</v>
      </c>
      <c r="I304" s="179">
        <v>12</v>
      </c>
      <c r="J304" s="175">
        <v>43100</v>
      </c>
    </row>
    <row r="305" spans="1:10">
      <c r="A305" s="175">
        <v>43100</v>
      </c>
      <c r="B305" s="176" t="s">
        <v>495</v>
      </c>
      <c r="C305" s="58" t="s">
        <v>453</v>
      </c>
      <c r="D305" s="58" t="s">
        <v>454</v>
      </c>
      <c r="E305" s="59"/>
      <c r="F305" s="59">
        <v>3734.42</v>
      </c>
      <c r="G305" s="177">
        <f t="shared" si="9"/>
        <v>36178258.129999831</v>
      </c>
      <c r="H305" s="178" t="s">
        <v>194</v>
      </c>
      <c r="I305" s="179">
        <v>12</v>
      </c>
      <c r="J305" s="175">
        <v>43100</v>
      </c>
    </row>
    <row r="306" spans="1:10">
      <c r="A306" s="175">
        <v>43100</v>
      </c>
      <c r="B306" s="176" t="s">
        <v>198</v>
      </c>
      <c r="C306" s="58" t="s">
        <v>199</v>
      </c>
      <c r="D306" s="58" t="s">
        <v>200</v>
      </c>
      <c r="E306" s="59"/>
      <c r="F306" s="59">
        <v>5</v>
      </c>
      <c r="G306" s="177">
        <f t="shared" si="9"/>
        <v>36178253.129999831</v>
      </c>
      <c r="H306" s="178" t="s">
        <v>201</v>
      </c>
      <c r="I306" s="179">
        <v>12</v>
      </c>
      <c r="J306" s="175">
        <v>43100</v>
      </c>
    </row>
    <row r="307" spans="1:10">
      <c r="A307" s="175">
        <v>43100</v>
      </c>
      <c r="B307" s="176" t="s">
        <v>198</v>
      </c>
      <c r="C307" s="58" t="s">
        <v>202</v>
      </c>
      <c r="D307" s="58" t="s">
        <v>202</v>
      </c>
      <c r="E307" s="59"/>
      <c r="F307" s="59">
        <v>0.8</v>
      </c>
      <c r="G307" s="177">
        <f t="shared" si="9"/>
        <v>36178252.329999834</v>
      </c>
      <c r="H307" s="178" t="s">
        <v>201</v>
      </c>
      <c r="I307" s="179">
        <v>12</v>
      </c>
      <c r="J307" s="175">
        <v>43100</v>
      </c>
    </row>
    <row r="308" spans="1:10">
      <c r="A308" s="175">
        <v>43100</v>
      </c>
      <c r="B308" s="176" t="s">
        <v>496</v>
      </c>
      <c r="C308" s="58" t="s">
        <v>453</v>
      </c>
      <c r="D308" s="58" t="s">
        <v>454</v>
      </c>
      <c r="E308" s="59"/>
      <c r="F308" s="59">
        <v>1701.36</v>
      </c>
      <c r="G308" s="177">
        <f t="shared" si="9"/>
        <v>36176550.969999835</v>
      </c>
      <c r="H308" s="178" t="s">
        <v>194</v>
      </c>
      <c r="I308" s="179">
        <v>12</v>
      </c>
      <c r="J308" s="175">
        <v>43100</v>
      </c>
    </row>
    <row r="309" spans="1:10">
      <c r="A309" s="175">
        <v>43100</v>
      </c>
      <c r="B309" s="176" t="s">
        <v>198</v>
      </c>
      <c r="C309" s="58" t="s">
        <v>199</v>
      </c>
      <c r="D309" s="58" t="s">
        <v>200</v>
      </c>
      <c r="E309" s="59"/>
      <c r="F309" s="59">
        <v>5</v>
      </c>
      <c r="G309" s="177">
        <f t="shared" si="9"/>
        <v>36176545.969999835</v>
      </c>
      <c r="H309" s="178" t="s">
        <v>201</v>
      </c>
      <c r="I309" s="179">
        <v>12</v>
      </c>
      <c r="J309" s="175">
        <v>43100</v>
      </c>
    </row>
    <row r="310" spans="1:10">
      <c r="A310" s="175">
        <v>43100</v>
      </c>
      <c r="B310" s="176" t="s">
        <v>198</v>
      </c>
      <c r="C310" s="58" t="s">
        <v>202</v>
      </c>
      <c r="D310" s="58" t="s">
        <v>202</v>
      </c>
      <c r="E310" s="59"/>
      <c r="F310" s="59">
        <v>0.8</v>
      </c>
      <c r="G310" s="177">
        <f t="shared" si="9"/>
        <v>36176545.169999838</v>
      </c>
      <c r="H310" s="178" t="s">
        <v>201</v>
      </c>
      <c r="I310" s="179">
        <v>12</v>
      </c>
      <c r="J310" s="175">
        <v>43100</v>
      </c>
    </row>
    <row r="311" spans="1:10">
      <c r="A311" s="175">
        <v>43100</v>
      </c>
      <c r="B311" s="176" t="s">
        <v>497</v>
      </c>
      <c r="C311" s="58" t="s">
        <v>403</v>
      </c>
      <c r="D311" s="58" t="s">
        <v>498</v>
      </c>
      <c r="E311" s="59"/>
      <c r="F311" s="59">
        <v>11292.6</v>
      </c>
      <c r="G311" s="177">
        <f t="shared" si="9"/>
        <v>36165252.569999836</v>
      </c>
      <c r="H311" s="178" t="s">
        <v>194</v>
      </c>
      <c r="I311" s="179">
        <v>12</v>
      </c>
      <c r="J311" s="175">
        <v>43100</v>
      </c>
    </row>
    <row r="312" spans="1:10">
      <c r="A312" s="175">
        <v>43100</v>
      </c>
      <c r="B312" s="176" t="s">
        <v>198</v>
      </c>
      <c r="C312" s="58" t="s">
        <v>199</v>
      </c>
      <c r="D312" s="58" t="s">
        <v>200</v>
      </c>
      <c r="E312" s="59"/>
      <c r="F312" s="59">
        <v>5</v>
      </c>
      <c r="G312" s="177">
        <f t="shared" si="9"/>
        <v>36165247.569999836</v>
      </c>
      <c r="H312" s="178" t="s">
        <v>201</v>
      </c>
      <c r="I312" s="179">
        <v>12</v>
      </c>
      <c r="J312" s="175">
        <v>43100</v>
      </c>
    </row>
    <row r="313" spans="1:10">
      <c r="A313" s="175">
        <v>43100</v>
      </c>
      <c r="B313" s="176" t="s">
        <v>198</v>
      </c>
      <c r="C313" s="58" t="s">
        <v>202</v>
      </c>
      <c r="D313" s="58" t="s">
        <v>202</v>
      </c>
      <c r="E313" s="59"/>
      <c r="F313" s="59">
        <v>0.8</v>
      </c>
      <c r="G313" s="177">
        <f t="shared" si="9"/>
        <v>36165246.769999839</v>
      </c>
      <c r="H313" s="178" t="s">
        <v>201</v>
      </c>
      <c r="I313" s="179">
        <v>12</v>
      </c>
      <c r="J313" s="175">
        <v>43100</v>
      </c>
    </row>
    <row r="314" spans="1:10">
      <c r="A314" s="175">
        <v>43100</v>
      </c>
      <c r="B314" s="176" t="s">
        <v>499</v>
      </c>
      <c r="C314" s="58" t="s">
        <v>403</v>
      </c>
      <c r="D314" s="58" t="s">
        <v>500</v>
      </c>
      <c r="E314" s="59"/>
      <c r="F314" s="59">
        <v>6848.64</v>
      </c>
      <c r="G314" s="177">
        <f t="shared" si="9"/>
        <v>36158398.129999839</v>
      </c>
      <c r="H314" s="178" t="s">
        <v>194</v>
      </c>
      <c r="I314" s="179">
        <v>12</v>
      </c>
      <c r="J314" s="175">
        <v>43100</v>
      </c>
    </row>
    <row r="315" spans="1:10">
      <c r="A315" s="175">
        <v>43100</v>
      </c>
      <c r="B315" s="176" t="s">
        <v>198</v>
      </c>
      <c r="C315" s="58" t="s">
        <v>199</v>
      </c>
      <c r="D315" s="58" t="s">
        <v>200</v>
      </c>
      <c r="E315" s="59"/>
      <c r="F315" s="59">
        <v>5</v>
      </c>
      <c r="G315" s="177">
        <f t="shared" si="9"/>
        <v>36158393.129999839</v>
      </c>
      <c r="H315" s="178" t="s">
        <v>201</v>
      </c>
      <c r="I315" s="179">
        <v>12</v>
      </c>
      <c r="J315" s="175">
        <v>43100</v>
      </c>
    </row>
    <row r="316" spans="1:10">
      <c r="A316" s="175">
        <v>43100</v>
      </c>
      <c r="B316" s="176" t="s">
        <v>198</v>
      </c>
      <c r="C316" s="58" t="s">
        <v>202</v>
      </c>
      <c r="D316" s="58" t="s">
        <v>202</v>
      </c>
      <c r="E316" s="59"/>
      <c r="F316" s="59">
        <v>0.8</v>
      </c>
      <c r="G316" s="177">
        <f t="shared" si="9"/>
        <v>36158392.329999842</v>
      </c>
      <c r="H316" s="178" t="s">
        <v>201</v>
      </c>
      <c r="I316" s="179">
        <v>12</v>
      </c>
      <c r="J316" s="175">
        <v>43100</v>
      </c>
    </row>
    <row r="317" spans="1:10">
      <c r="A317" s="175">
        <v>43100</v>
      </c>
      <c r="B317" s="176" t="s">
        <v>501</v>
      </c>
      <c r="C317" s="58" t="s">
        <v>446</v>
      </c>
      <c r="D317" s="58" t="s">
        <v>447</v>
      </c>
      <c r="E317" s="59"/>
      <c r="F317" s="59">
        <v>12494.37</v>
      </c>
      <c r="G317" s="177">
        <f t="shared" si="9"/>
        <v>36145897.959999844</v>
      </c>
      <c r="H317" s="178" t="s">
        <v>194</v>
      </c>
      <c r="I317" s="179">
        <v>12</v>
      </c>
      <c r="J317" s="175">
        <v>43100</v>
      </c>
    </row>
    <row r="318" spans="1:10">
      <c r="A318" s="175">
        <v>43100</v>
      </c>
      <c r="B318" s="176" t="s">
        <v>198</v>
      </c>
      <c r="C318" s="58" t="s">
        <v>199</v>
      </c>
      <c r="D318" s="58" t="s">
        <v>200</v>
      </c>
      <c r="E318" s="59"/>
      <c r="F318" s="59">
        <v>5</v>
      </c>
      <c r="G318" s="177">
        <f t="shared" si="9"/>
        <v>36145892.959999844</v>
      </c>
      <c r="H318" s="178" t="s">
        <v>201</v>
      </c>
      <c r="I318" s="179">
        <v>12</v>
      </c>
      <c r="J318" s="175">
        <v>43100</v>
      </c>
    </row>
    <row r="319" spans="1:10">
      <c r="A319" s="175">
        <v>43100</v>
      </c>
      <c r="B319" s="176" t="s">
        <v>198</v>
      </c>
      <c r="C319" s="58" t="s">
        <v>202</v>
      </c>
      <c r="D319" s="58" t="s">
        <v>202</v>
      </c>
      <c r="E319" s="59"/>
      <c r="F319" s="59">
        <v>0.8</v>
      </c>
      <c r="G319" s="177">
        <f t="shared" si="9"/>
        <v>36145892.159999847</v>
      </c>
      <c r="H319" s="178" t="s">
        <v>201</v>
      </c>
      <c r="I319" s="179">
        <v>12</v>
      </c>
      <c r="J319" s="175">
        <v>43100</v>
      </c>
    </row>
    <row r="320" spans="1:10">
      <c r="A320" s="175">
        <v>43100</v>
      </c>
      <c r="B320" s="176" t="s">
        <v>502</v>
      </c>
      <c r="C320" s="58" t="s">
        <v>446</v>
      </c>
      <c r="D320" s="58" t="s">
        <v>503</v>
      </c>
      <c r="E320" s="59"/>
      <c r="F320" s="59">
        <v>5861.06</v>
      </c>
      <c r="G320" s="177">
        <f t="shared" si="9"/>
        <v>36140031.099999845</v>
      </c>
      <c r="H320" s="178" t="s">
        <v>194</v>
      </c>
      <c r="I320" s="179">
        <v>12</v>
      </c>
      <c r="J320" s="175">
        <v>43100</v>
      </c>
    </row>
    <row r="321" spans="1:10">
      <c r="A321" s="175">
        <v>43100</v>
      </c>
      <c r="B321" s="176" t="s">
        <v>198</v>
      </c>
      <c r="C321" s="58" t="s">
        <v>199</v>
      </c>
      <c r="D321" s="58" t="s">
        <v>200</v>
      </c>
      <c r="E321" s="59"/>
      <c r="F321" s="59">
        <v>5</v>
      </c>
      <c r="G321" s="177">
        <f t="shared" si="9"/>
        <v>36140026.099999845</v>
      </c>
      <c r="H321" s="178" t="s">
        <v>201</v>
      </c>
      <c r="I321" s="179">
        <v>12</v>
      </c>
      <c r="J321" s="175">
        <v>43100</v>
      </c>
    </row>
    <row r="322" spans="1:10">
      <c r="A322" s="175">
        <v>43100</v>
      </c>
      <c r="B322" s="176" t="s">
        <v>198</v>
      </c>
      <c r="C322" s="58" t="s">
        <v>202</v>
      </c>
      <c r="D322" s="58" t="s">
        <v>202</v>
      </c>
      <c r="E322" s="59"/>
      <c r="F322" s="59">
        <v>0.8</v>
      </c>
      <c r="G322" s="177">
        <f t="shared" si="9"/>
        <v>36140025.299999848</v>
      </c>
      <c r="H322" s="178" t="s">
        <v>201</v>
      </c>
      <c r="I322" s="179">
        <v>12</v>
      </c>
      <c r="J322" s="175">
        <v>43100</v>
      </c>
    </row>
    <row r="323" spans="1:10">
      <c r="A323" s="175">
        <v>43100</v>
      </c>
      <c r="B323" s="176" t="s">
        <v>504</v>
      </c>
      <c r="C323" s="58" t="s">
        <v>232</v>
      </c>
      <c r="D323" s="58" t="s">
        <v>233</v>
      </c>
      <c r="E323" s="59"/>
      <c r="F323" s="59">
        <v>3235</v>
      </c>
      <c r="G323" s="177">
        <f t="shared" ref="G323" si="10">+G322-F323</f>
        <v>36136790.299999848</v>
      </c>
      <c r="H323" s="178" t="s">
        <v>194</v>
      </c>
      <c r="I323" s="179">
        <v>12</v>
      </c>
      <c r="J323" s="175">
        <v>43100</v>
      </c>
    </row>
    <row r="324" spans="1:10">
      <c r="A324" s="175"/>
      <c r="B324" s="176"/>
      <c r="C324" s="58"/>
      <c r="D324" s="58"/>
      <c r="E324" s="59"/>
      <c r="F324" s="59"/>
      <c r="G324" s="177"/>
      <c r="H324" s="178"/>
      <c r="I324" s="181"/>
      <c r="J324" s="175"/>
    </row>
    <row r="325" spans="1:10">
      <c r="A325" s="175"/>
      <c r="B325" s="176"/>
      <c r="C325" s="58"/>
      <c r="D325" s="58" t="s">
        <v>505</v>
      </c>
      <c r="E325" s="59">
        <f>SUM(E18:E323)</f>
        <v>240092523.07000005</v>
      </c>
      <c r="F325" s="59">
        <f>SUM(F18:F323)</f>
        <v>203955732.77000046</v>
      </c>
      <c r="G325" s="177"/>
      <c r="H325" s="178"/>
      <c r="I325" s="181"/>
      <c r="J325" s="175"/>
    </row>
    <row r="326" spans="1:10" ht="15.75">
      <c r="A326" s="182"/>
      <c r="B326" s="183"/>
      <c r="C326" s="184"/>
      <c r="D326" s="184"/>
      <c r="E326" s="185"/>
      <c r="F326" s="185"/>
      <c r="G326" s="186"/>
      <c r="H326" s="187"/>
      <c r="I326" s="188"/>
      <c r="J326" s="182"/>
    </row>
    <row r="327" spans="1:10" ht="15.75">
      <c r="A327" s="182"/>
      <c r="B327" s="183"/>
      <c r="C327" s="184"/>
      <c r="D327" s="184"/>
      <c r="E327" s="185"/>
      <c r="F327" s="185"/>
      <c r="G327" s="186"/>
      <c r="H327" s="187"/>
      <c r="I327" s="188"/>
      <c r="J327" s="182"/>
    </row>
  </sheetData>
  <protectedRanges>
    <protectedRange sqref="I1 I4" name="Rango843_1_1_3_1"/>
    <protectedRange sqref="A6:A7" name="Rango842_1_1_3_1"/>
  </protectedRanges>
  <mergeCells count="10">
    <mergeCell ref="A14:B14"/>
    <mergeCell ref="E14:F14"/>
    <mergeCell ref="A15:B15"/>
    <mergeCell ref="F16:G16"/>
    <mergeCell ref="A1:G1"/>
    <mergeCell ref="A2:G2"/>
    <mergeCell ref="A3:F3"/>
    <mergeCell ref="A6:B6"/>
    <mergeCell ref="A7:B7"/>
    <mergeCell ref="A9:B9"/>
  </mergeCells>
  <conditionalFormatting sqref="I18:I28 I31:I327">
    <cfRule type="cellIs" dxfId="1" priority="2" stopIfTrue="1" operator="equal">
      <formula>0</formula>
    </cfRule>
  </conditionalFormatting>
  <conditionalFormatting sqref="I29:I30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SPOPULAR</dc:creator>
  <cp:lastModifiedBy>SPOPULAR</cp:lastModifiedBy>
  <dcterms:created xsi:type="dcterms:W3CDTF">2018-03-07T21:35:28Z</dcterms:created>
  <dcterms:modified xsi:type="dcterms:W3CDTF">2018-03-07T21:51:32Z</dcterms:modified>
</cp:coreProperties>
</file>