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400" windowHeight="7755" tabRatio="789"/>
  </bookViews>
  <sheets>
    <sheet name="Componentes-Programas" sheetId="1" r:id="rId1"/>
    <sheet name="Actividades" sheetId="2" state="hidden" r:id="rId2"/>
    <sheet name="Sociodemográfica" sheetId="4" state="hidden" r:id="rId3"/>
    <sheet name="Económicofinanciera" sheetId="5" state="hidden" r:id="rId4"/>
    <sheet name="Geográficoambiental" sheetId="7" state="hidden" r:id="rId5"/>
    <sheet name="Gobierno Seguridad y Justicia" sheetId="8" state="hidden" r:id="rId6"/>
    <sheet name="Tecnologías de Información" sheetId="9" state="hidden" r:id="rId7"/>
    <sheet name="Coordinación del Sistema" sheetId="10" state="hidden" r:id="rId8"/>
    <sheet name="Asuntos Jurídicos" sheetId="12" state="hidden" r:id="rId9"/>
    <sheet name="Administrativa" sheetId="13" state="hidden" r:id="rId10"/>
    <sheet name="Órgano de Control y Vigilancia" sheetId="15" state="hidden" r:id="rId11"/>
    <sheet name="Dirección General" sheetId="14" state="hidden" r:id="rId12"/>
  </sheets>
  <definedNames>
    <definedName name="_xlnm.Print_Area" localSheetId="11">'Dirección General'!$B$1:$Q$56</definedName>
  </definedNames>
  <calcPr calcId="145621"/>
</workbook>
</file>

<file path=xl/calcChain.xml><?xml version="1.0" encoding="utf-8"?>
<calcChain xmlns="http://schemas.openxmlformats.org/spreadsheetml/2006/main">
  <c r="AZ25" i="1" l="1"/>
  <c r="BA28" i="1"/>
  <c r="BA27" i="1"/>
  <c r="AQ28" i="1"/>
  <c r="AO28" i="1"/>
  <c r="AM28" i="1"/>
  <c r="S55" i="14"/>
  <c r="R55" i="14"/>
  <c r="Q55" i="14"/>
  <c r="P55" i="14"/>
  <c r="S54" i="14"/>
  <c r="R54" i="14"/>
  <c r="T54" i="14" s="1"/>
  <c r="Q54" i="14"/>
  <c r="P54" i="14"/>
  <c r="S53" i="14"/>
  <c r="T53" i="14" s="1"/>
  <c r="R53" i="14"/>
  <c r="Q53" i="14"/>
  <c r="P53" i="14"/>
  <c r="T48" i="14"/>
  <c r="S48" i="14"/>
  <c r="R48" i="14"/>
  <c r="Q48" i="14"/>
  <c r="P48" i="14"/>
  <c r="S54" i="13"/>
  <c r="R54" i="13"/>
  <c r="T54" i="13" s="1"/>
  <c r="Q54" i="13"/>
  <c r="P54" i="13"/>
  <c r="T53" i="13"/>
  <c r="S53" i="13"/>
  <c r="R53" i="13"/>
  <c r="Q53" i="13"/>
  <c r="P53" i="13"/>
  <c r="S52" i="13"/>
  <c r="R52" i="13"/>
  <c r="Q52" i="13"/>
  <c r="P52" i="13"/>
  <c r="R51" i="13"/>
  <c r="Q51" i="13"/>
  <c r="P51" i="13"/>
  <c r="R50" i="13"/>
  <c r="Q50" i="13"/>
  <c r="P50" i="13"/>
  <c r="T49" i="13"/>
  <c r="S49" i="13"/>
  <c r="R49" i="13"/>
  <c r="Q49" i="13"/>
  <c r="P49" i="13"/>
  <c r="S48" i="13"/>
  <c r="R48" i="13"/>
  <c r="Q48" i="13"/>
  <c r="P48" i="13"/>
  <c r="S47" i="13"/>
  <c r="R47" i="13"/>
  <c r="T47" i="13" s="1"/>
  <c r="Q47" i="13"/>
  <c r="P47" i="13"/>
  <c r="R46" i="13"/>
  <c r="Q46" i="13"/>
  <c r="P46" i="13"/>
  <c r="S45" i="13"/>
  <c r="R45" i="13"/>
  <c r="Q45" i="13"/>
  <c r="P45" i="13"/>
  <c r="S53" i="12"/>
  <c r="R53" i="12"/>
  <c r="T53" i="12" s="1"/>
  <c r="Q53" i="12"/>
  <c r="P53" i="12"/>
  <c r="S53" i="10"/>
  <c r="R53" i="10"/>
  <c r="T53" i="10" s="1"/>
  <c r="Q53" i="10"/>
  <c r="P53" i="10"/>
  <c r="S51" i="9"/>
  <c r="T51" i="9" s="1"/>
  <c r="R51" i="9"/>
  <c r="Q51" i="9"/>
  <c r="P51" i="9"/>
  <c r="T50" i="9"/>
  <c r="S50" i="9"/>
  <c r="R50" i="9"/>
  <c r="Q50" i="9"/>
  <c r="P50" i="9"/>
  <c r="S53" i="9"/>
  <c r="R53" i="9"/>
  <c r="T53" i="9" s="1"/>
  <c r="Q53" i="9"/>
  <c r="P53" i="9"/>
  <c r="S53" i="8"/>
  <c r="R53" i="8"/>
  <c r="Q53" i="8"/>
  <c r="P53" i="8"/>
  <c r="S53" i="7"/>
  <c r="R53" i="7"/>
  <c r="T53" i="7" s="1"/>
  <c r="Q53" i="7"/>
  <c r="P53" i="7"/>
  <c r="S53" i="5"/>
  <c r="R53" i="5"/>
  <c r="T53" i="5" s="1"/>
  <c r="Q53" i="5"/>
  <c r="P53" i="5"/>
  <c r="T53" i="4"/>
  <c r="S53" i="4"/>
  <c r="Q53" i="4"/>
  <c r="R53" i="4"/>
  <c r="E53" i="13"/>
  <c r="T48" i="13" l="1"/>
  <c r="E9" i="10"/>
  <c r="G9" i="10"/>
  <c r="AO25" i="1"/>
  <c r="I9" i="10"/>
  <c r="E17" i="10"/>
  <c r="D17" i="12"/>
  <c r="G17" i="10"/>
  <c r="AO26" i="1" s="1"/>
  <c r="F17" i="12"/>
  <c r="I17" i="10"/>
  <c r="H17" i="12"/>
  <c r="K17" i="10"/>
  <c r="J17" i="12"/>
  <c r="M17" i="10"/>
  <c r="L17" i="12"/>
  <c r="O17" i="10"/>
  <c r="N17" i="12"/>
  <c r="E43" i="10"/>
  <c r="E37" i="10" s="1"/>
  <c r="G43" i="10"/>
  <c r="G37" i="10"/>
  <c r="F43" i="12"/>
  <c r="F37" i="12"/>
  <c r="I43" i="10"/>
  <c r="I37" i="10" s="1"/>
  <c r="H43" i="12"/>
  <c r="H37" i="12" s="1"/>
  <c r="K43" i="10"/>
  <c r="K37" i="10"/>
  <c r="J43" i="12"/>
  <c r="J37" i="12"/>
  <c r="M43" i="10"/>
  <c r="M37" i="10" s="1"/>
  <c r="L43" i="12"/>
  <c r="L37" i="12" s="1"/>
  <c r="O43" i="10"/>
  <c r="O37" i="10"/>
  <c r="N43" i="12"/>
  <c r="N37" i="12"/>
  <c r="E3" i="10"/>
  <c r="G3" i="10"/>
  <c r="I3" i="10"/>
  <c r="N43" i="10"/>
  <c r="N37" i="10"/>
  <c r="M43" i="12"/>
  <c r="M37" i="12"/>
  <c r="N17" i="10"/>
  <c r="M17" i="12"/>
  <c r="AV24" i="1"/>
  <c r="L43" i="10"/>
  <c r="L37" i="10"/>
  <c r="K43" i="12"/>
  <c r="K37" i="12"/>
  <c r="L17" i="10"/>
  <c r="K17" i="12"/>
  <c r="AT24" i="1"/>
  <c r="J43" i="10"/>
  <c r="J37" i="10"/>
  <c r="I43" i="12"/>
  <c r="I37" i="12"/>
  <c r="J17" i="10"/>
  <c r="I17" i="12"/>
  <c r="AR24" i="1"/>
  <c r="H43" i="10"/>
  <c r="H37" i="10"/>
  <c r="G43" i="12"/>
  <c r="G37" i="12"/>
  <c r="H17" i="10"/>
  <c r="G17" i="12"/>
  <c r="H9" i="10"/>
  <c r="H3" i="10"/>
  <c r="F43" i="10"/>
  <c r="F37" i="10"/>
  <c r="E43" i="12"/>
  <c r="E37" i="12"/>
  <c r="F17" i="10"/>
  <c r="E17" i="12"/>
  <c r="F9" i="10"/>
  <c r="AN25" i="1"/>
  <c r="F3" i="10"/>
  <c r="O43" i="14"/>
  <c r="N43" i="14"/>
  <c r="N37" i="14" s="1"/>
  <c r="M43" i="14"/>
  <c r="L43" i="14"/>
  <c r="L37" i="14" s="1"/>
  <c r="K43" i="14"/>
  <c r="J43" i="14"/>
  <c r="J37" i="14" s="1"/>
  <c r="I43" i="14"/>
  <c r="H43" i="14"/>
  <c r="H37" i="14" s="1"/>
  <c r="G43" i="14"/>
  <c r="F43" i="14"/>
  <c r="F37" i="14" s="1"/>
  <c r="E43" i="14"/>
  <c r="D43" i="14"/>
  <c r="O43" i="15"/>
  <c r="N43" i="15"/>
  <c r="N37" i="15" s="1"/>
  <c r="M43" i="15"/>
  <c r="L43" i="15"/>
  <c r="L37" i="15" s="1"/>
  <c r="K43" i="15"/>
  <c r="J43" i="15"/>
  <c r="J37" i="15" s="1"/>
  <c r="I43" i="15"/>
  <c r="H43" i="15"/>
  <c r="H37" i="15" s="1"/>
  <c r="G43" i="15"/>
  <c r="F43" i="15"/>
  <c r="F37" i="15" s="1"/>
  <c r="E43" i="15"/>
  <c r="D43" i="15"/>
  <c r="O43" i="13"/>
  <c r="O37" i="13" s="1"/>
  <c r="N43" i="13"/>
  <c r="N37" i="13" s="1"/>
  <c r="M43" i="13"/>
  <c r="L43" i="13"/>
  <c r="L37" i="13" s="1"/>
  <c r="K43" i="13"/>
  <c r="K37" i="13" s="1"/>
  <c r="J43" i="13"/>
  <c r="J37" i="13" s="1"/>
  <c r="I43" i="13"/>
  <c r="I37" i="13" s="1"/>
  <c r="H43" i="13"/>
  <c r="H37" i="13" s="1"/>
  <c r="G43" i="13"/>
  <c r="F43" i="13"/>
  <c r="F37" i="13" s="1"/>
  <c r="E43" i="13"/>
  <c r="D43" i="13"/>
  <c r="O43" i="12"/>
  <c r="D43" i="12"/>
  <c r="D43" i="10"/>
  <c r="O43" i="9"/>
  <c r="O37" i="9" s="1"/>
  <c r="N43" i="9"/>
  <c r="M43" i="9"/>
  <c r="M37" i="9" s="1"/>
  <c r="L43" i="9"/>
  <c r="K43" i="9"/>
  <c r="K37" i="9" s="1"/>
  <c r="J43" i="9"/>
  <c r="I43" i="9"/>
  <c r="I37" i="9" s="1"/>
  <c r="H43" i="9"/>
  <c r="G43" i="9"/>
  <c r="G37" i="9" s="1"/>
  <c r="F43" i="9"/>
  <c r="E43" i="9"/>
  <c r="E37" i="9" s="1"/>
  <c r="D43" i="9"/>
  <c r="O43" i="8"/>
  <c r="O37" i="8" s="1"/>
  <c r="N43" i="8"/>
  <c r="M43" i="8"/>
  <c r="M37" i="8" s="1"/>
  <c r="L43" i="8"/>
  <c r="K43" i="8"/>
  <c r="K37" i="8" s="1"/>
  <c r="J43" i="8"/>
  <c r="I43" i="8"/>
  <c r="I37" i="8" s="1"/>
  <c r="H43" i="8"/>
  <c r="G43" i="8"/>
  <c r="G37" i="8" s="1"/>
  <c r="F43" i="8"/>
  <c r="E43" i="8"/>
  <c r="E37" i="8" s="1"/>
  <c r="D43" i="8"/>
  <c r="O43" i="7"/>
  <c r="O37" i="7" s="1"/>
  <c r="N43" i="7"/>
  <c r="M43" i="7"/>
  <c r="M37" i="7" s="1"/>
  <c r="L43" i="7"/>
  <c r="K43" i="7"/>
  <c r="K37" i="7" s="1"/>
  <c r="J43" i="7"/>
  <c r="I43" i="7"/>
  <c r="I37" i="7" s="1"/>
  <c r="H43" i="7"/>
  <c r="G43" i="7"/>
  <c r="G37" i="7" s="1"/>
  <c r="F43" i="7"/>
  <c r="E43" i="7"/>
  <c r="E37" i="7" s="1"/>
  <c r="D43" i="7"/>
  <c r="O43" i="5"/>
  <c r="O37" i="5" s="1"/>
  <c r="N43" i="5"/>
  <c r="M43" i="5"/>
  <c r="M37" i="5" s="1"/>
  <c r="L43" i="5"/>
  <c r="K43" i="5"/>
  <c r="K37" i="5" s="1"/>
  <c r="J43" i="5"/>
  <c r="I43" i="5"/>
  <c r="I37" i="5" s="1"/>
  <c r="H43" i="5"/>
  <c r="G43" i="5"/>
  <c r="G37" i="5" s="1"/>
  <c r="F43" i="5"/>
  <c r="E43" i="5"/>
  <c r="E37" i="5" s="1"/>
  <c r="D43" i="5"/>
  <c r="O37" i="14"/>
  <c r="M37" i="14"/>
  <c r="K37" i="14"/>
  <c r="I37" i="14"/>
  <c r="G37" i="14"/>
  <c r="E37" i="14"/>
  <c r="D37" i="14"/>
  <c r="O37" i="15"/>
  <c r="M37" i="15"/>
  <c r="K37" i="15"/>
  <c r="I37" i="15"/>
  <c r="G37" i="15"/>
  <c r="E37" i="15"/>
  <c r="D37" i="15"/>
  <c r="M37" i="13"/>
  <c r="G37" i="13"/>
  <c r="E37" i="13"/>
  <c r="D37" i="13"/>
  <c r="O37" i="12"/>
  <c r="D37" i="12"/>
  <c r="D37" i="10"/>
  <c r="N37" i="9"/>
  <c r="L37" i="9"/>
  <c r="J37" i="9"/>
  <c r="H37" i="9"/>
  <c r="F37" i="9"/>
  <c r="D37" i="9"/>
  <c r="N37" i="8"/>
  <c r="L37" i="8"/>
  <c r="J37" i="8"/>
  <c r="H37" i="8"/>
  <c r="F37" i="8"/>
  <c r="D37" i="8"/>
  <c r="N37" i="7"/>
  <c r="L37" i="7"/>
  <c r="J37" i="7"/>
  <c r="H37" i="7"/>
  <c r="F37" i="7"/>
  <c r="D37" i="7"/>
  <c r="N37" i="5"/>
  <c r="AV27" i="1" s="1"/>
  <c r="L37" i="5"/>
  <c r="J37" i="5"/>
  <c r="H37" i="5"/>
  <c r="F37" i="5"/>
  <c r="AN27" i="1" s="1"/>
  <c r="D37" i="5"/>
  <c r="O17" i="14"/>
  <c r="N17" i="14"/>
  <c r="M17" i="14"/>
  <c r="L17" i="14"/>
  <c r="K17" i="14"/>
  <c r="J17" i="14"/>
  <c r="I17" i="14"/>
  <c r="H17" i="14"/>
  <c r="G17" i="14"/>
  <c r="F17" i="14"/>
  <c r="E17" i="14"/>
  <c r="D17" i="14"/>
  <c r="O17" i="15"/>
  <c r="N17" i="15"/>
  <c r="M17" i="15"/>
  <c r="L17" i="15"/>
  <c r="K17" i="15"/>
  <c r="J17" i="15"/>
  <c r="I17" i="15"/>
  <c r="H17" i="15"/>
  <c r="G17" i="15"/>
  <c r="F17" i="15"/>
  <c r="E17" i="15"/>
  <c r="D17" i="15"/>
  <c r="O17" i="13"/>
  <c r="N17" i="13"/>
  <c r="M17" i="13"/>
  <c r="L17" i="13"/>
  <c r="K17" i="13"/>
  <c r="J17" i="13"/>
  <c r="I17" i="13"/>
  <c r="H17" i="13"/>
  <c r="G17" i="13"/>
  <c r="F17" i="13"/>
  <c r="E17" i="13"/>
  <c r="D17" i="13"/>
  <c r="O17" i="12"/>
  <c r="D17" i="10"/>
  <c r="O17" i="9"/>
  <c r="N17" i="9"/>
  <c r="M17" i="9"/>
  <c r="L17" i="9"/>
  <c r="K17" i="9"/>
  <c r="J17" i="9"/>
  <c r="I17" i="9"/>
  <c r="H17" i="9"/>
  <c r="G17" i="9"/>
  <c r="F17" i="9"/>
  <c r="E17" i="9"/>
  <c r="D17" i="9"/>
  <c r="O17" i="8"/>
  <c r="N17" i="8"/>
  <c r="M17" i="8"/>
  <c r="L17" i="8"/>
  <c r="K17" i="8"/>
  <c r="J17" i="8"/>
  <c r="I17" i="8"/>
  <c r="H17" i="8"/>
  <c r="G17" i="8"/>
  <c r="F17" i="8"/>
  <c r="E17" i="8"/>
  <c r="D17" i="8"/>
  <c r="O17" i="7"/>
  <c r="N17" i="7"/>
  <c r="M17" i="7"/>
  <c r="L17" i="7"/>
  <c r="K17" i="7"/>
  <c r="J17" i="7"/>
  <c r="I17" i="7"/>
  <c r="H17" i="7"/>
  <c r="G17" i="7"/>
  <c r="F17" i="7"/>
  <c r="E17" i="7"/>
  <c r="D17" i="7"/>
  <c r="O17" i="5"/>
  <c r="N17" i="5"/>
  <c r="AV26" i="1" s="1"/>
  <c r="M17" i="5"/>
  <c r="L17" i="5"/>
  <c r="AT26" i="1" s="1"/>
  <c r="K17" i="5"/>
  <c r="J17" i="5"/>
  <c r="AR26" i="1" s="1"/>
  <c r="I17" i="5"/>
  <c r="H17" i="5"/>
  <c r="AP26" i="1" s="1"/>
  <c r="G17" i="5"/>
  <c r="F17" i="5"/>
  <c r="E17" i="5"/>
  <c r="D17" i="5"/>
  <c r="O9" i="14"/>
  <c r="N9" i="14"/>
  <c r="N3" i="14" s="1"/>
  <c r="M9" i="14"/>
  <c r="L9" i="14"/>
  <c r="L3" i="14" s="1"/>
  <c r="K9" i="14"/>
  <c r="J9" i="14"/>
  <c r="J3" i="14" s="1"/>
  <c r="I9" i="14"/>
  <c r="H9" i="14"/>
  <c r="H3" i="14" s="1"/>
  <c r="G9" i="14"/>
  <c r="F9" i="14"/>
  <c r="F3" i="14" s="1"/>
  <c r="E9" i="14"/>
  <c r="D9" i="14"/>
  <c r="O9" i="15"/>
  <c r="N9" i="15"/>
  <c r="N3" i="15" s="1"/>
  <c r="M9" i="15"/>
  <c r="L9" i="15"/>
  <c r="L3" i="15" s="1"/>
  <c r="K9" i="15"/>
  <c r="J9" i="15"/>
  <c r="J3" i="15" s="1"/>
  <c r="I9" i="15"/>
  <c r="H9" i="15"/>
  <c r="H3" i="15" s="1"/>
  <c r="G9" i="15"/>
  <c r="F9" i="15"/>
  <c r="F3" i="15" s="1"/>
  <c r="E9" i="15"/>
  <c r="D9" i="15"/>
  <c r="O9" i="13"/>
  <c r="N9" i="13"/>
  <c r="N3" i="13" s="1"/>
  <c r="M9" i="13"/>
  <c r="L9" i="13"/>
  <c r="L3" i="13" s="1"/>
  <c r="K9" i="13"/>
  <c r="J9" i="13"/>
  <c r="J3" i="13" s="1"/>
  <c r="I9" i="13"/>
  <c r="H9" i="13"/>
  <c r="H3" i="13" s="1"/>
  <c r="G9" i="13"/>
  <c r="F9" i="13"/>
  <c r="F3" i="13" s="1"/>
  <c r="E9" i="13"/>
  <c r="D9" i="13"/>
  <c r="AL25" i="1" s="1"/>
  <c r="O9" i="12"/>
  <c r="N9" i="12"/>
  <c r="N3" i="12" s="1"/>
  <c r="M9" i="12"/>
  <c r="L9" i="12"/>
  <c r="L3" i="12" s="1"/>
  <c r="K9" i="12"/>
  <c r="J9" i="12"/>
  <c r="J3" i="12" s="1"/>
  <c r="I9" i="12"/>
  <c r="H9" i="12"/>
  <c r="H3" i="12" s="1"/>
  <c r="G9" i="12"/>
  <c r="F9" i="12"/>
  <c r="F3" i="12" s="1"/>
  <c r="E9" i="12"/>
  <c r="D9" i="12"/>
  <c r="O9" i="10"/>
  <c r="N9" i="10"/>
  <c r="N3" i="10" s="1"/>
  <c r="M9" i="10"/>
  <c r="L9" i="10"/>
  <c r="L3" i="10" s="1"/>
  <c r="K9" i="10"/>
  <c r="J9" i="10"/>
  <c r="J3" i="10" s="1"/>
  <c r="D9" i="10"/>
  <c r="O9" i="9"/>
  <c r="O3" i="9" s="1"/>
  <c r="N9" i="9"/>
  <c r="M9" i="9"/>
  <c r="M3" i="9" s="1"/>
  <c r="L9" i="9"/>
  <c r="K9" i="9"/>
  <c r="K3" i="9" s="1"/>
  <c r="J9" i="9"/>
  <c r="I9" i="9"/>
  <c r="I3" i="9" s="1"/>
  <c r="H9" i="9"/>
  <c r="G9" i="9"/>
  <c r="G3" i="9" s="1"/>
  <c r="F9" i="9"/>
  <c r="E9" i="9"/>
  <c r="E3" i="9" s="1"/>
  <c r="D9" i="9"/>
  <c r="O9" i="8"/>
  <c r="O3" i="8" s="1"/>
  <c r="N9" i="8"/>
  <c r="M9" i="8"/>
  <c r="M3" i="8" s="1"/>
  <c r="L9" i="8"/>
  <c r="K9" i="8"/>
  <c r="K3" i="8" s="1"/>
  <c r="J9" i="8"/>
  <c r="I9" i="8"/>
  <c r="I3" i="8" s="1"/>
  <c r="H9" i="8"/>
  <c r="G9" i="8"/>
  <c r="G3" i="8" s="1"/>
  <c r="F9" i="8"/>
  <c r="E9" i="8"/>
  <c r="E3" i="8" s="1"/>
  <c r="D9" i="8"/>
  <c r="O9" i="7"/>
  <c r="O3" i="7" s="1"/>
  <c r="N9" i="7"/>
  <c r="M9" i="7"/>
  <c r="M3" i="7" s="1"/>
  <c r="L9" i="7"/>
  <c r="K9" i="7"/>
  <c r="K3" i="7" s="1"/>
  <c r="J9" i="7"/>
  <c r="I9" i="7"/>
  <c r="I3" i="7" s="1"/>
  <c r="H9" i="7"/>
  <c r="G9" i="7"/>
  <c r="G3" i="7" s="1"/>
  <c r="F9" i="7"/>
  <c r="E9" i="7"/>
  <c r="E3" i="7" s="1"/>
  <c r="D9" i="7"/>
  <c r="O9" i="5"/>
  <c r="N9" i="5"/>
  <c r="AV25" i="1" s="1"/>
  <c r="M9" i="5"/>
  <c r="M3" i="5" s="1"/>
  <c r="L9" i="5"/>
  <c r="K9" i="5"/>
  <c r="J9" i="5"/>
  <c r="AR25" i="1" s="1"/>
  <c r="I9" i="5"/>
  <c r="I3" i="5" s="1"/>
  <c r="H9" i="5"/>
  <c r="G9" i="5"/>
  <c r="G3" i="5" s="1"/>
  <c r="F9" i="5"/>
  <c r="E9" i="5"/>
  <c r="E3" i="5" s="1"/>
  <c r="AM24" i="1" s="1"/>
  <c r="D9" i="5"/>
  <c r="O3" i="14"/>
  <c r="M3" i="14"/>
  <c r="K3" i="14"/>
  <c r="I3" i="14"/>
  <c r="G3" i="14"/>
  <c r="E3" i="14"/>
  <c r="D3" i="14"/>
  <c r="O3" i="15"/>
  <c r="M3" i="15"/>
  <c r="K3" i="15"/>
  <c r="I3" i="15"/>
  <c r="G3" i="15"/>
  <c r="E3" i="15"/>
  <c r="D3" i="15"/>
  <c r="O3" i="13"/>
  <c r="M3" i="13"/>
  <c r="K3" i="13"/>
  <c r="I3" i="13"/>
  <c r="G3" i="13"/>
  <c r="E3" i="13"/>
  <c r="D3" i="13"/>
  <c r="O3" i="12"/>
  <c r="M3" i="12"/>
  <c r="K3" i="12"/>
  <c r="I3" i="12"/>
  <c r="G3" i="12"/>
  <c r="E3" i="12"/>
  <c r="D3" i="12"/>
  <c r="O3" i="10"/>
  <c r="M3" i="10"/>
  <c r="K3" i="10"/>
  <c r="D3" i="10"/>
  <c r="N3" i="9"/>
  <c r="L3" i="9"/>
  <c r="J3" i="9"/>
  <c r="H3" i="9"/>
  <c r="F3" i="9"/>
  <c r="D3" i="9"/>
  <c r="N3" i="8"/>
  <c r="L3" i="8"/>
  <c r="J3" i="8"/>
  <c r="H3" i="8"/>
  <c r="F3" i="8"/>
  <c r="D3" i="8"/>
  <c r="N3" i="7"/>
  <c r="L3" i="7"/>
  <c r="J3" i="7"/>
  <c r="H3" i="7"/>
  <c r="F3" i="7"/>
  <c r="D3" i="7"/>
  <c r="AL24" i="1" s="1"/>
  <c r="N3" i="5"/>
  <c r="L3" i="5"/>
  <c r="J3" i="5"/>
  <c r="H3" i="5"/>
  <c r="AP24" i="1" s="1"/>
  <c r="F3" i="5"/>
  <c r="D3" i="5"/>
  <c r="D37" i="4"/>
  <c r="D17" i="4"/>
  <c r="D9" i="4"/>
  <c r="D3" i="4"/>
  <c r="N3" i="4"/>
  <c r="L3" i="4"/>
  <c r="J3" i="4"/>
  <c r="H3" i="4"/>
  <c r="F3" i="4"/>
  <c r="O17" i="4"/>
  <c r="N17" i="4"/>
  <c r="M17" i="4"/>
  <c r="L17" i="4"/>
  <c r="K17" i="4"/>
  <c r="J17" i="4"/>
  <c r="I17" i="4"/>
  <c r="H17" i="4"/>
  <c r="G17" i="4"/>
  <c r="F17" i="4"/>
  <c r="E17" i="4"/>
  <c r="N37" i="4"/>
  <c r="L37" i="4"/>
  <c r="J37" i="4"/>
  <c r="H37" i="4"/>
  <c r="F37" i="4"/>
  <c r="E43" i="4"/>
  <c r="E37" i="4" s="1"/>
  <c r="F43" i="4"/>
  <c r="G43" i="4"/>
  <c r="G37" i="4" s="1"/>
  <c r="H43" i="4"/>
  <c r="I43" i="4"/>
  <c r="I37" i="4" s="1"/>
  <c r="J43" i="4"/>
  <c r="K43" i="4"/>
  <c r="K37" i="4" s="1"/>
  <c r="L43" i="4"/>
  <c r="M43" i="4"/>
  <c r="M37" i="4" s="1"/>
  <c r="N43" i="4"/>
  <c r="O43" i="4"/>
  <c r="O37" i="4" s="1"/>
  <c r="D43" i="4"/>
  <c r="E9" i="4"/>
  <c r="E3" i="4" s="1"/>
  <c r="F9" i="4"/>
  <c r="H9" i="4"/>
  <c r="I9" i="4"/>
  <c r="I3" i="4" s="1"/>
  <c r="J9" i="4"/>
  <c r="K9" i="4"/>
  <c r="K3" i="4" s="1"/>
  <c r="L9" i="4"/>
  <c r="M9" i="4"/>
  <c r="M3" i="4" s="1"/>
  <c r="N9" i="4"/>
  <c r="O9" i="4"/>
  <c r="O3" i="4" s="1"/>
  <c r="Q18" i="10"/>
  <c r="Q19" i="10"/>
  <c r="Q20" i="10"/>
  <c r="Q21" i="10"/>
  <c r="Q22" i="10"/>
  <c r="Q18" i="12"/>
  <c r="Q19" i="12"/>
  <c r="Q20" i="12"/>
  <c r="Q21" i="12"/>
  <c r="Q22" i="12"/>
  <c r="R35" i="15"/>
  <c r="Q35" i="15"/>
  <c r="R35" i="13"/>
  <c r="Q35" i="13"/>
  <c r="R35" i="12"/>
  <c r="Q35" i="12"/>
  <c r="R35" i="10"/>
  <c r="Q35" i="10"/>
  <c r="R35" i="9"/>
  <c r="Q35" i="9"/>
  <c r="R35" i="8"/>
  <c r="Q35" i="8"/>
  <c r="Q35" i="5"/>
  <c r="R35" i="5"/>
  <c r="Q11" i="5"/>
  <c r="Q12" i="5"/>
  <c r="Q13" i="5"/>
  <c r="Q14" i="5"/>
  <c r="Q10" i="8"/>
  <c r="Q11" i="8"/>
  <c r="Q12" i="8"/>
  <c r="Q13" i="8"/>
  <c r="Q14" i="8"/>
  <c r="Q11" i="9"/>
  <c r="Q12" i="9"/>
  <c r="Q13" i="9"/>
  <c r="Q14" i="9"/>
  <c r="Q11" i="10"/>
  <c r="Q12" i="10"/>
  <c r="Q13" i="10"/>
  <c r="Q14" i="10"/>
  <c r="Q10" i="10"/>
  <c r="Q9" i="10"/>
  <c r="Q10" i="13"/>
  <c r="Q11" i="13"/>
  <c r="Q12" i="13"/>
  <c r="Q13" i="13"/>
  <c r="Q9" i="13" s="1"/>
  <c r="Q14" i="13"/>
  <c r="Q11" i="15"/>
  <c r="Q12" i="15"/>
  <c r="Q13" i="15"/>
  <c r="Q14" i="15"/>
  <c r="Q6" i="5"/>
  <c r="Q6" i="8"/>
  <c r="Q6" i="9"/>
  <c r="Q6" i="10"/>
  <c r="Q6" i="13"/>
  <c r="Q6" i="15"/>
  <c r="Q5" i="5"/>
  <c r="Q5" i="8"/>
  <c r="Q5" i="9"/>
  <c r="Q5" i="10"/>
  <c r="Q5" i="13"/>
  <c r="Q5" i="15"/>
  <c r="Q7" i="5"/>
  <c r="Q8" i="5"/>
  <c r="Q7" i="8"/>
  <c r="Q8" i="8"/>
  <c r="Q7" i="9"/>
  <c r="Q8" i="9"/>
  <c r="Q7" i="10"/>
  <c r="Q8" i="10"/>
  <c r="Q4" i="10"/>
  <c r="Q7" i="13"/>
  <c r="Q8" i="13"/>
  <c r="Q7" i="15"/>
  <c r="Q8" i="15"/>
  <c r="Q43" i="14"/>
  <c r="Q37" i="14"/>
  <c r="P37" i="14"/>
  <c r="Q17" i="14"/>
  <c r="Q9" i="14"/>
  <c r="P9" i="14"/>
  <c r="Q3" i="14"/>
  <c r="P43" i="15"/>
  <c r="R37" i="15"/>
  <c r="L35" i="2" s="1"/>
  <c r="P37" i="15"/>
  <c r="R19" i="15"/>
  <c r="R20" i="15"/>
  <c r="R21" i="15"/>
  <c r="R22" i="15"/>
  <c r="Q19" i="15"/>
  <c r="Q20" i="15"/>
  <c r="Q21" i="15"/>
  <c r="Q22" i="15"/>
  <c r="P17" i="15"/>
  <c r="R11" i="15"/>
  <c r="R12" i="15"/>
  <c r="R13" i="15"/>
  <c r="R14" i="15"/>
  <c r="P9" i="15"/>
  <c r="R5" i="15"/>
  <c r="R6" i="15"/>
  <c r="R7" i="15"/>
  <c r="R8" i="15"/>
  <c r="P3" i="15"/>
  <c r="P43" i="13"/>
  <c r="P37" i="13"/>
  <c r="R18" i="13"/>
  <c r="R17" i="13" s="1"/>
  <c r="R19" i="13"/>
  <c r="R20" i="13"/>
  <c r="R21" i="13"/>
  <c r="R22" i="13"/>
  <c r="K21" i="2" s="1"/>
  <c r="Q18" i="13"/>
  <c r="Q19" i="13"/>
  <c r="Q20" i="13"/>
  <c r="Q21" i="13"/>
  <c r="Q22" i="13"/>
  <c r="P17" i="13"/>
  <c r="R10" i="13"/>
  <c r="R11" i="13"/>
  <c r="K10" i="2" s="1"/>
  <c r="K8" i="2" s="1"/>
  <c r="R12" i="13"/>
  <c r="R13" i="13"/>
  <c r="R14" i="13"/>
  <c r="R9" i="13"/>
  <c r="P9" i="13"/>
  <c r="R5" i="13"/>
  <c r="R6" i="13"/>
  <c r="R7" i="13"/>
  <c r="K6" i="2" s="1"/>
  <c r="R8" i="13"/>
  <c r="P3" i="13"/>
  <c r="Q43" i="12"/>
  <c r="Q44" i="12"/>
  <c r="Q45" i="12"/>
  <c r="Q46" i="12"/>
  <c r="Q47" i="12"/>
  <c r="P43" i="12" s="1"/>
  <c r="J41" i="2" s="1"/>
  <c r="Q48" i="12"/>
  <c r="Q37" i="12"/>
  <c r="Q17" i="12"/>
  <c r="Q9" i="12"/>
  <c r="Q3" i="12"/>
  <c r="R5" i="10"/>
  <c r="R6" i="10"/>
  <c r="R7" i="10"/>
  <c r="R8" i="10"/>
  <c r="R4" i="10"/>
  <c r="R3" i="10" s="1"/>
  <c r="P3" i="10"/>
  <c r="R11" i="10"/>
  <c r="R12" i="10"/>
  <c r="R13" i="10"/>
  <c r="R14" i="10"/>
  <c r="R10" i="10"/>
  <c r="R9" i="10"/>
  <c r="P9" i="10"/>
  <c r="R19" i="10"/>
  <c r="R20" i="10"/>
  <c r="R21" i="10"/>
  <c r="R17" i="10" s="1"/>
  <c r="R22" i="10"/>
  <c r="R18" i="10"/>
  <c r="P17" i="10"/>
  <c r="P37" i="10"/>
  <c r="R44" i="10"/>
  <c r="R45" i="10"/>
  <c r="R46" i="10"/>
  <c r="I44" i="2" s="1"/>
  <c r="R47" i="10"/>
  <c r="R48" i="10"/>
  <c r="Q44" i="10"/>
  <c r="Q45" i="10"/>
  <c r="Q46" i="10"/>
  <c r="Q47" i="10"/>
  <c r="Q48" i="10"/>
  <c r="Q43" i="10"/>
  <c r="P43" i="10"/>
  <c r="R5" i="9"/>
  <c r="R6" i="9"/>
  <c r="R7" i="9"/>
  <c r="H6" i="2" s="1"/>
  <c r="R8" i="9"/>
  <c r="P3" i="9"/>
  <c r="R11" i="9"/>
  <c r="R12" i="9"/>
  <c r="H11" i="2" s="1"/>
  <c r="R13" i="9"/>
  <c r="R14" i="9"/>
  <c r="P9" i="9"/>
  <c r="R19" i="9"/>
  <c r="R20" i="9"/>
  <c r="R21" i="9"/>
  <c r="R22" i="9"/>
  <c r="H21" i="2" s="1"/>
  <c r="Q19" i="9"/>
  <c r="Q20" i="9"/>
  <c r="Q21" i="9"/>
  <c r="Q22" i="9"/>
  <c r="P17" i="9"/>
  <c r="P37" i="9"/>
  <c r="P43" i="9"/>
  <c r="R5" i="8"/>
  <c r="G4" i="2" s="1"/>
  <c r="R6" i="8"/>
  <c r="R7" i="8"/>
  <c r="R8" i="8"/>
  <c r="P3" i="8"/>
  <c r="R10" i="8"/>
  <c r="R11" i="8"/>
  <c r="R12" i="8"/>
  <c r="G11" i="2" s="1"/>
  <c r="R13" i="8"/>
  <c r="R14" i="8"/>
  <c r="P9" i="8"/>
  <c r="R18" i="8"/>
  <c r="R19" i="8"/>
  <c r="R20" i="8"/>
  <c r="R21" i="8"/>
  <c r="R22" i="8"/>
  <c r="G21" i="2" s="1"/>
  <c r="Q18" i="8"/>
  <c r="Q19" i="8"/>
  <c r="Q20" i="8"/>
  <c r="Q17" i="8" s="1"/>
  <c r="Q21" i="8"/>
  <c r="Q22" i="8"/>
  <c r="P17" i="8"/>
  <c r="P37" i="8"/>
  <c r="P43" i="8"/>
  <c r="P9" i="7"/>
  <c r="P3" i="7"/>
  <c r="P17" i="7"/>
  <c r="P37" i="7"/>
  <c r="P43" i="7"/>
  <c r="R44" i="5"/>
  <c r="R45" i="5"/>
  <c r="R46" i="5"/>
  <c r="R47" i="5"/>
  <c r="R48" i="5"/>
  <c r="P43" i="5"/>
  <c r="R38" i="5"/>
  <c r="R39" i="5"/>
  <c r="R40" i="5"/>
  <c r="R37" i="5" s="1"/>
  <c r="E35" i="2" s="1"/>
  <c r="R41" i="5"/>
  <c r="R42" i="5"/>
  <c r="E40" i="2" s="1"/>
  <c r="P37" i="5"/>
  <c r="R19" i="5"/>
  <c r="R20" i="5"/>
  <c r="R21" i="5"/>
  <c r="E20" i="2" s="1"/>
  <c r="R22" i="5"/>
  <c r="Q19" i="5"/>
  <c r="Q20" i="5"/>
  <c r="Q21" i="5"/>
  <c r="Q22" i="5"/>
  <c r="Q17" i="5"/>
  <c r="P17" i="5"/>
  <c r="R11" i="5"/>
  <c r="R12" i="5"/>
  <c r="R13" i="5"/>
  <c r="E12" i="2" s="1"/>
  <c r="R14" i="5"/>
  <c r="E13" i="2" s="1"/>
  <c r="P9" i="5"/>
  <c r="R5" i="5"/>
  <c r="E4" i="2" s="1"/>
  <c r="R6" i="5"/>
  <c r="E5" i="2" s="1"/>
  <c r="R7" i="5"/>
  <c r="R8" i="5"/>
  <c r="P3" i="5"/>
  <c r="E43" i="2"/>
  <c r="E45" i="2"/>
  <c r="E46" i="2"/>
  <c r="R49" i="5"/>
  <c r="E47" i="2" s="1"/>
  <c r="R50" i="5"/>
  <c r="E48" i="2"/>
  <c r="R51" i="5"/>
  <c r="E49" i="2" s="1"/>
  <c r="R52" i="5"/>
  <c r="E50" i="2"/>
  <c r="E51" i="2"/>
  <c r="R54" i="5"/>
  <c r="E52" i="2"/>
  <c r="R55" i="5"/>
  <c r="E53" i="2" s="1"/>
  <c r="E54" i="2"/>
  <c r="G47" i="2"/>
  <c r="G54" i="2"/>
  <c r="H50" i="2"/>
  <c r="H53" i="2"/>
  <c r="H54" i="2"/>
  <c r="I43" i="2"/>
  <c r="I45" i="2"/>
  <c r="I46" i="2"/>
  <c r="R49" i="10"/>
  <c r="I47" i="2"/>
  <c r="R50" i="10"/>
  <c r="I48" i="2" s="1"/>
  <c r="R51" i="10"/>
  <c r="I49" i="2"/>
  <c r="R52" i="10"/>
  <c r="I50" i="2" s="1"/>
  <c r="I51" i="2"/>
  <c r="R54" i="10"/>
  <c r="I52" i="2" s="1"/>
  <c r="R55" i="10"/>
  <c r="I53" i="2"/>
  <c r="I54" i="2"/>
  <c r="J43" i="2"/>
  <c r="J44" i="2"/>
  <c r="J45" i="2"/>
  <c r="J46" i="2"/>
  <c r="Q49" i="12"/>
  <c r="J47" i="2"/>
  <c r="Q50" i="12"/>
  <c r="J48" i="2" s="1"/>
  <c r="Q51" i="12"/>
  <c r="J49" i="2"/>
  <c r="Q52" i="12"/>
  <c r="J50" i="2" s="1"/>
  <c r="J51" i="2"/>
  <c r="Q54" i="12"/>
  <c r="J52" i="2" s="1"/>
  <c r="Q55" i="12"/>
  <c r="J53" i="2"/>
  <c r="J54" i="2"/>
  <c r="K47" i="2"/>
  <c r="K54" i="2"/>
  <c r="L47" i="2"/>
  <c r="L54" i="2"/>
  <c r="E37" i="2"/>
  <c r="E39" i="2"/>
  <c r="G39" i="2"/>
  <c r="H38" i="2"/>
  <c r="H40" i="2"/>
  <c r="I40" i="2"/>
  <c r="L37" i="2"/>
  <c r="E17" i="2"/>
  <c r="E16" i="2" s="1"/>
  <c r="E18" i="2"/>
  <c r="E19" i="2"/>
  <c r="E21" i="2"/>
  <c r="R24" i="5"/>
  <c r="E23" i="2" s="1"/>
  <c r="R25" i="5"/>
  <c r="E24" i="2"/>
  <c r="R26" i="5"/>
  <c r="E25" i="2" s="1"/>
  <c r="R27" i="5"/>
  <c r="E26" i="2"/>
  <c r="R28" i="5"/>
  <c r="E27" i="2" s="1"/>
  <c r="R29" i="5"/>
  <c r="E28" i="2" s="1"/>
  <c r="R30" i="5"/>
  <c r="E29" i="2" s="1"/>
  <c r="R31" i="5"/>
  <c r="E30" i="2"/>
  <c r="R32" i="5"/>
  <c r="E31" i="2" s="1"/>
  <c r="R33" i="5"/>
  <c r="E32" i="2"/>
  <c r="R34" i="5"/>
  <c r="E33" i="2" s="1"/>
  <c r="R36" i="5"/>
  <c r="E34" i="2"/>
  <c r="G18" i="2"/>
  <c r="G19" i="2"/>
  <c r="G20" i="2"/>
  <c r="R23" i="8"/>
  <c r="G22" i="2" s="1"/>
  <c r="R24" i="8"/>
  <c r="G23" i="2" s="1"/>
  <c r="R25" i="8"/>
  <c r="G24" i="2" s="1"/>
  <c r="R26" i="8"/>
  <c r="G25" i="2"/>
  <c r="R27" i="8"/>
  <c r="G26" i="2" s="1"/>
  <c r="R28" i="8"/>
  <c r="G27" i="2"/>
  <c r="R29" i="8"/>
  <c r="G28" i="2" s="1"/>
  <c r="R30" i="8"/>
  <c r="G29" i="2" s="1"/>
  <c r="R31" i="8"/>
  <c r="G30" i="2" s="1"/>
  <c r="R32" i="8"/>
  <c r="G31" i="2"/>
  <c r="R33" i="8"/>
  <c r="G32" i="2" s="1"/>
  <c r="R34" i="8"/>
  <c r="G33" i="2"/>
  <c r="R36" i="8"/>
  <c r="G34" i="2" s="1"/>
  <c r="H18" i="2"/>
  <c r="H19" i="2"/>
  <c r="H20" i="2"/>
  <c r="R23" i="9"/>
  <c r="H22" i="2"/>
  <c r="R24" i="9"/>
  <c r="H23" i="2"/>
  <c r="R25" i="9"/>
  <c r="H24" i="2"/>
  <c r="R26" i="9"/>
  <c r="H25" i="2"/>
  <c r="R27" i="9"/>
  <c r="H26" i="2"/>
  <c r="R28" i="9"/>
  <c r="H27" i="2"/>
  <c r="R29" i="9"/>
  <c r="H28" i="2"/>
  <c r="R30" i="9"/>
  <c r="H29" i="2"/>
  <c r="R31" i="9"/>
  <c r="H30" i="2"/>
  <c r="R32" i="9"/>
  <c r="H31" i="2"/>
  <c r="R33" i="9"/>
  <c r="H32" i="2"/>
  <c r="R34" i="9"/>
  <c r="H33" i="2"/>
  <c r="R36" i="9"/>
  <c r="H34" i="2"/>
  <c r="I17" i="2"/>
  <c r="I18" i="2"/>
  <c r="I19" i="2"/>
  <c r="I20" i="2"/>
  <c r="I21" i="2"/>
  <c r="R23" i="10"/>
  <c r="I22" i="2"/>
  <c r="R24" i="10"/>
  <c r="I23" i="2" s="1"/>
  <c r="R25" i="10"/>
  <c r="I24" i="2" s="1"/>
  <c r="R26" i="10"/>
  <c r="I25" i="2" s="1"/>
  <c r="R27" i="10"/>
  <c r="I26" i="2"/>
  <c r="R28" i="10"/>
  <c r="I27" i="2" s="1"/>
  <c r="R29" i="10"/>
  <c r="I28" i="2" s="1"/>
  <c r="R30" i="10"/>
  <c r="I29" i="2" s="1"/>
  <c r="R31" i="10"/>
  <c r="I30" i="2"/>
  <c r="R32" i="10"/>
  <c r="I31" i="2" s="1"/>
  <c r="R33" i="10"/>
  <c r="I32" i="2" s="1"/>
  <c r="R34" i="10"/>
  <c r="I33" i="2" s="1"/>
  <c r="R36" i="10"/>
  <c r="I34" i="2" s="1"/>
  <c r="J17" i="2"/>
  <c r="J18" i="2"/>
  <c r="J19" i="2"/>
  <c r="J20" i="2"/>
  <c r="J21" i="2"/>
  <c r="Q23" i="12"/>
  <c r="J22" i="2"/>
  <c r="Q24" i="12"/>
  <c r="J23" i="2"/>
  <c r="Q25" i="12"/>
  <c r="J24" i="2"/>
  <c r="Q26" i="12"/>
  <c r="J25" i="2"/>
  <c r="Q27" i="12"/>
  <c r="J26" i="2"/>
  <c r="Q28" i="12"/>
  <c r="J27" i="2"/>
  <c r="Q29" i="12"/>
  <c r="J28" i="2"/>
  <c r="Q30" i="12"/>
  <c r="J29" i="2"/>
  <c r="Q31" i="12"/>
  <c r="J30" i="2"/>
  <c r="Q32" i="12"/>
  <c r="J31" i="2"/>
  <c r="Q33" i="12"/>
  <c r="J32" i="2"/>
  <c r="Q34" i="12"/>
  <c r="J33" i="2"/>
  <c r="Q36" i="12"/>
  <c r="J34" i="2"/>
  <c r="K18" i="2"/>
  <c r="K19" i="2"/>
  <c r="K20" i="2"/>
  <c r="R23" i="13"/>
  <c r="K22" i="2" s="1"/>
  <c r="R24" i="13"/>
  <c r="K23" i="2" s="1"/>
  <c r="R25" i="13"/>
  <c r="K24" i="2" s="1"/>
  <c r="R26" i="13"/>
  <c r="K25" i="2"/>
  <c r="R27" i="13"/>
  <c r="K26" i="2" s="1"/>
  <c r="R28" i="13"/>
  <c r="K27" i="2" s="1"/>
  <c r="R29" i="13"/>
  <c r="K28" i="2" s="1"/>
  <c r="R30" i="13"/>
  <c r="K29" i="2"/>
  <c r="R31" i="13"/>
  <c r="K30" i="2" s="1"/>
  <c r="R32" i="13"/>
  <c r="K31" i="2" s="1"/>
  <c r="R33" i="13"/>
  <c r="K32" i="2"/>
  <c r="R34" i="13"/>
  <c r="K33" i="2" s="1"/>
  <c r="R36" i="13"/>
  <c r="K34" i="2"/>
  <c r="L18" i="2"/>
  <c r="L19" i="2"/>
  <c r="L20" i="2"/>
  <c r="L21" i="2"/>
  <c r="R24" i="15"/>
  <c r="L23" i="2" s="1"/>
  <c r="R25" i="15"/>
  <c r="L24" i="2" s="1"/>
  <c r="R26" i="15"/>
  <c r="L25" i="2" s="1"/>
  <c r="R27" i="15"/>
  <c r="L26" i="2"/>
  <c r="R28" i="15"/>
  <c r="L27" i="2" s="1"/>
  <c r="R29" i="15"/>
  <c r="L28" i="2"/>
  <c r="R30" i="15"/>
  <c r="L29" i="2" s="1"/>
  <c r="R31" i="15"/>
  <c r="L30" i="2"/>
  <c r="R32" i="15"/>
  <c r="L31" i="2" s="1"/>
  <c r="R34" i="15"/>
  <c r="L33" i="2"/>
  <c r="R36" i="15"/>
  <c r="L34" i="2"/>
  <c r="E10" i="2"/>
  <c r="E11" i="2"/>
  <c r="R16" i="5"/>
  <c r="E15" i="2"/>
  <c r="F11" i="2"/>
  <c r="F13" i="2"/>
  <c r="G9" i="2"/>
  <c r="G10" i="2"/>
  <c r="G12" i="2"/>
  <c r="G13" i="2"/>
  <c r="R15" i="8"/>
  <c r="G14" i="2" s="1"/>
  <c r="R16" i="8"/>
  <c r="G15" i="2"/>
  <c r="H10" i="2"/>
  <c r="H12" i="2"/>
  <c r="H13" i="2"/>
  <c r="R16" i="9"/>
  <c r="H15" i="2"/>
  <c r="I9" i="2"/>
  <c r="I10" i="2"/>
  <c r="I8" i="2" s="1"/>
  <c r="I11" i="2"/>
  <c r="I12" i="2"/>
  <c r="I13" i="2"/>
  <c r="R15" i="10"/>
  <c r="I14" i="2"/>
  <c r="R16" i="10"/>
  <c r="I15" i="2" s="1"/>
  <c r="J10" i="2"/>
  <c r="J12" i="2"/>
  <c r="K9" i="2"/>
  <c r="K11" i="2"/>
  <c r="K12" i="2"/>
  <c r="K13" i="2"/>
  <c r="R15" i="13"/>
  <c r="K14" i="2" s="1"/>
  <c r="R16" i="13"/>
  <c r="K15" i="2"/>
  <c r="L10" i="2"/>
  <c r="L11" i="2"/>
  <c r="L12" i="2"/>
  <c r="L13" i="2"/>
  <c r="E6" i="2"/>
  <c r="E7" i="2"/>
  <c r="F5" i="2"/>
  <c r="G5" i="2"/>
  <c r="G6" i="2"/>
  <c r="G7" i="2"/>
  <c r="H3" i="2"/>
  <c r="H4" i="2"/>
  <c r="H5" i="2"/>
  <c r="H7" i="2"/>
  <c r="I4" i="2"/>
  <c r="I5" i="2"/>
  <c r="I6" i="2"/>
  <c r="I2" i="2" s="1"/>
  <c r="I7" i="2"/>
  <c r="I3" i="2"/>
  <c r="J3" i="2"/>
  <c r="J5" i="2"/>
  <c r="K4" i="2"/>
  <c r="K5" i="2"/>
  <c r="K7" i="2"/>
  <c r="L4" i="2"/>
  <c r="L5" i="2"/>
  <c r="L6" i="2"/>
  <c r="L7" i="2"/>
  <c r="M44" i="2"/>
  <c r="M45" i="2"/>
  <c r="M46" i="2"/>
  <c r="M48" i="2"/>
  <c r="M49" i="2"/>
  <c r="M50" i="2"/>
  <c r="M51" i="2"/>
  <c r="M52" i="2"/>
  <c r="M53" i="2"/>
  <c r="M37" i="2"/>
  <c r="M38" i="2"/>
  <c r="M39" i="2"/>
  <c r="M40" i="2"/>
  <c r="M41" i="2"/>
  <c r="M36" i="2"/>
  <c r="M17" i="2"/>
  <c r="M18" i="2"/>
  <c r="M19" i="2"/>
  <c r="M22" i="2"/>
  <c r="M23" i="2"/>
  <c r="M25" i="2"/>
  <c r="M26" i="2"/>
  <c r="M27" i="2"/>
  <c r="M28" i="2"/>
  <c r="M29" i="2"/>
  <c r="M30" i="2"/>
  <c r="M31" i="2"/>
  <c r="M34" i="2"/>
  <c r="M9" i="2"/>
  <c r="M10" i="2"/>
  <c r="M8" i="2" s="1"/>
  <c r="M11" i="2"/>
  <c r="M12" i="2"/>
  <c r="M13" i="2"/>
  <c r="M14" i="2"/>
  <c r="M15" i="2"/>
  <c r="M4" i="2"/>
  <c r="M5" i="2"/>
  <c r="F22" i="2"/>
  <c r="F24" i="2"/>
  <c r="F29" i="2"/>
  <c r="F34" i="2"/>
  <c r="F45" i="2"/>
  <c r="F39" i="2"/>
  <c r="F20" i="2"/>
  <c r="F18" i="2"/>
  <c r="D28" i="2"/>
  <c r="D32" i="2"/>
  <c r="D34" i="2"/>
  <c r="D49" i="2"/>
  <c r="D53" i="2"/>
  <c r="D45" i="2"/>
  <c r="D40" i="2"/>
  <c r="D5" i="2"/>
  <c r="D6" i="2"/>
  <c r="P11" i="4"/>
  <c r="R11" i="4" s="1"/>
  <c r="D10" i="2" s="1"/>
  <c r="P12" i="4"/>
  <c r="R12" i="4" s="1"/>
  <c r="D11" i="2" s="1"/>
  <c r="P13" i="4"/>
  <c r="P14" i="4"/>
  <c r="P15" i="4"/>
  <c r="R15" i="4" s="1"/>
  <c r="D14" i="2" s="1"/>
  <c r="P16" i="4"/>
  <c r="P55" i="4"/>
  <c r="P54" i="4"/>
  <c r="P53" i="4"/>
  <c r="P52" i="4"/>
  <c r="R52" i="4" s="1"/>
  <c r="D51" i="2" s="1"/>
  <c r="P51" i="4"/>
  <c r="P50" i="4"/>
  <c r="P49" i="4"/>
  <c r="P48" i="4"/>
  <c r="R48" i="4" s="1"/>
  <c r="D47" i="2" s="1"/>
  <c r="P47" i="4"/>
  <c r="P46" i="4"/>
  <c r="P45" i="4"/>
  <c r="P44" i="4"/>
  <c r="R44" i="4" s="1"/>
  <c r="P42" i="4"/>
  <c r="P41" i="4"/>
  <c r="P40" i="4"/>
  <c r="P39" i="4"/>
  <c r="R39" i="4" s="1"/>
  <c r="D38" i="2" s="1"/>
  <c r="P38" i="4"/>
  <c r="P37" i="4" s="1"/>
  <c r="P36" i="4"/>
  <c r="P35" i="4"/>
  <c r="P34" i="4"/>
  <c r="P33" i="4"/>
  <c r="P32" i="4"/>
  <c r="P31" i="4"/>
  <c r="R31" i="4" s="1"/>
  <c r="D30" i="2" s="1"/>
  <c r="P30" i="4"/>
  <c r="P29" i="4"/>
  <c r="P28" i="4"/>
  <c r="P27" i="4"/>
  <c r="R27" i="4" s="1"/>
  <c r="D26" i="2" s="1"/>
  <c r="P26" i="4"/>
  <c r="P25" i="4"/>
  <c r="P24" i="4"/>
  <c r="P23" i="4"/>
  <c r="R23" i="4" s="1"/>
  <c r="D22" i="2" s="1"/>
  <c r="P22" i="4"/>
  <c r="R22" i="4" s="1"/>
  <c r="D21" i="2" s="1"/>
  <c r="P21" i="4"/>
  <c r="P20" i="4"/>
  <c r="P19" i="4"/>
  <c r="P18" i="4"/>
  <c r="P17" i="4" s="1"/>
  <c r="P10" i="4"/>
  <c r="G10" i="4"/>
  <c r="G9" i="4" s="1"/>
  <c r="P8" i="4"/>
  <c r="R8" i="4" s="1"/>
  <c r="D7" i="2" s="1"/>
  <c r="G8" i="4"/>
  <c r="G3" i="4" s="1"/>
  <c r="AO24" i="1" s="1"/>
  <c r="P7" i="4"/>
  <c r="P6" i="4"/>
  <c r="P5" i="4"/>
  <c r="P4" i="4"/>
  <c r="P3" i="4" s="1"/>
  <c r="Q15" i="5"/>
  <c r="Q16" i="5"/>
  <c r="Q49" i="5"/>
  <c r="Q50" i="5"/>
  <c r="Q51" i="5"/>
  <c r="Q52" i="5"/>
  <c r="Q54" i="5"/>
  <c r="Q55" i="5"/>
  <c r="Q23" i="5"/>
  <c r="Q24" i="5"/>
  <c r="Q25" i="5"/>
  <c r="Q26" i="5"/>
  <c r="Q27" i="5"/>
  <c r="Q28" i="5"/>
  <c r="Q29" i="5"/>
  <c r="Q30" i="5"/>
  <c r="Q31" i="5"/>
  <c r="Q32" i="5"/>
  <c r="Q33" i="5"/>
  <c r="Q34" i="5"/>
  <c r="Q36" i="5"/>
  <c r="R4" i="7"/>
  <c r="F3" i="2" s="1"/>
  <c r="Q4" i="7"/>
  <c r="Q3" i="7" s="1"/>
  <c r="Q26" i="7"/>
  <c r="R26" i="7"/>
  <c r="F25" i="2" s="1"/>
  <c r="Q27" i="7"/>
  <c r="R27" i="7"/>
  <c r="F26" i="2" s="1"/>
  <c r="Q28" i="7"/>
  <c r="R28" i="7"/>
  <c r="F27" i="2" s="1"/>
  <c r="Q29" i="7"/>
  <c r="R29" i="7"/>
  <c r="F28" i="2" s="1"/>
  <c r="Q30" i="7"/>
  <c r="R30" i="7"/>
  <c r="Q31" i="7"/>
  <c r="R31" i="7"/>
  <c r="F30" i="2" s="1"/>
  <c r="Q12" i="7"/>
  <c r="R12" i="7"/>
  <c r="Q13" i="7"/>
  <c r="R13" i="7"/>
  <c r="F12" i="2" s="1"/>
  <c r="Q14" i="7"/>
  <c r="R14" i="7"/>
  <c r="Q15" i="7"/>
  <c r="R15" i="7"/>
  <c r="F14" i="2" s="1"/>
  <c r="Q16" i="7"/>
  <c r="R16" i="7"/>
  <c r="F15" i="2" s="1"/>
  <c r="R11" i="7"/>
  <c r="F10" i="2" s="1"/>
  <c r="Q11" i="7"/>
  <c r="Q15" i="9"/>
  <c r="Q16" i="9"/>
  <c r="Q23" i="9"/>
  <c r="Q24" i="9"/>
  <c r="Q25" i="9"/>
  <c r="Q26" i="9"/>
  <c r="Q27" i="9"/>
  <c r="Q28" i="9"/>
  <c r="Q29" i="9"/>
  <c r="Q30" i="9"/>
  <c r="Q31" i="9"/>
  <c r="Q32" i="9"/>
  <c r="Q33" i="9"/>
  <c r="Q34" i="9"/>
  <c r="Q36" i="9"/>
  <c r="Q49" i="9"/>
  <c r="Q52" i="9"/>
  <c r="Q54" i="9"/>
  <c r="Q55" i="9"/>
  <c r="R22" i="7"/>
  <c r="F21" i="2" s="1"/>
  <c r="Q22" i="7"/>
  <c r="R21" i="7"/>
  <c r="Q21" i="7"/>
  <c r="R19" i="7"/>
  <c r="Q19" i="7"/>
  <c r="R18" i="7"/>
  <c r="Q18" i="7"/>
  <c r="R25" i="7"/>
  <c r="Q25" i="7"/>
  <c r="R24" i="7"/>
  <c r="F23" i="2" s="1"/>
  <c r="Q24" i="7"/>
  <c r="R39" i="7"/>
  <c r="F38" i="2" s="1"/>
  <c r="Q39" i="7"/>
  <c r="R38" i="7"/>
  <c r="Q38" i="7"/>
  <c r="Q45" i="7"/>
  <c r="R45" i="7"/>
  <c r="F44" i="2" s="1"/>
  <c r="Q46" i="7"/>
  <c r="R46" i="7"/>
  <c r="Q47" i="7"/>
  <c r="R47" i="7"/>
  <c r="F46" i="2" s="1"/>
  <c r="Q48" i="7"/>
  <c r="R48" i="7"/>
  <c r="F47" i="2" s="1"/>
  <c r="Q49" i="7"/>
  <c r="R49" i="7"/>
  <c r="F48" i="2" s="1"/>
  <c r="Q50" i="7"/>
  <c r="R50" i="7"/>
  <c r="F49" i="2" s="1"/>
  <c r="Q51" i="7"/>
  <c r="R51" i="7"/>
  <c r="F50" i="2" s="1"/>
  <c r="Q52" i="7"/>
  <c r="R52" i="7"/>
  <c r="F51" i="2" s="1"/>
  <c r="F52" i="2"/>
  <c r="Q54" i="7"/>
  <c r="R54" i="7"/>
  <c r="F53" i="2" s="1"/>
  <c r="Q55" i="7"/>
  <c r="R55" i="7"/>
  <c r="F54" i="2" s="1"/>
  <c r="R44" i="7"/>
  <c r="Q44" i="7"/>
  <c r="Q43" i="7" s="1"/>
  <c r="Q48" i="5"/>
  <c r="Q47" i="5"/>
  <c r="Q43" i="5" s="1"/>
  <c r="Q46" i="5"/>
  <c r="Q45" i="5"/>
  <c r="Q44" i="5"/>
  <c r="Q42" i="5"/>
  <c r="Q41" i="5"/>
  <c r="Q40" i="5"/>
  <c r="Q39" i="5"/>
  <c r="Q38" i="5"/>
  <c r="Q37" i="5" s="1"/>
  <c r="Q18" i="5"/>
  <c r="Q10" i="5"/>
  <c r="Q4" i="5"/>
  <c r="Q3" i="5" s="1"/>
  <c r="Q48" i="9"/>
  <c r="Q47" i="9"/>
  <c r="Q46" i="9"/>
  <c r="Q45" i="9"/>
  <c r="Q44" i="9"/>
  <c r="Q43" i="9" s="1"/>
  <c r="Q42" i="9"/>
  <c r="Q41" i="9"/>
  <c r="Q40" i="9"/>
  <c r="Q39" i="9"/>
  <c r="Q38" i="9"/>
  <c r="Q18" i="9"/>
  <c r="Q17" i="9" s="1"/>
  <c r="Q10" i="9"/>
  <c r="Q4" i="9"/>
  <c r="Q3" i="9" s="1"/>
  <c r="Q15" i="8"/>
  <c r="Q16" i="8"/>
  <c r="Q23" i="8"/>
  <c r="Q24" i="8"/>
  <c r="Q25" i="8"/>
  <c r="Q26" i="8"/>
  <c r="Q27" i="8"/>
  <c r="Q28" i="8"/>
  <c r="Q29" i="8"/>
  <c r="Q30" i="8"/>
  <c r="Q31" i="8"/>
  <c r="Q32" i="8"/>
  <c r="Q33" i="8"/>
  <c r="Q34" i="8"/>
  <c r="Q36" i="8"/>
  <c r="Q49" i="8"/>
  <c r="R49" i="8"/>
  <c r="Q50" i="8"/>
  <c r="R50" i="8"/>
  <c r="G48" i="2" s="1"/>
  <c r="Q51" i="8"/>
  <c r="R51" i="8"/>
  <c r="G49" i="2" s="1"/>
  <c r="Q52" i="8"/>
  <c r="R52" i="8"/>
  <c r="G50" i="2" s="1"/>
  <c r="G51" i="2"/>
  <c r="Q54" i="8"/>
  <c r="R54" i="8"/>
  <c r="G52" i="2" s="1"/>
  <c r="Q55" i="8"/>
  <c r="R55" i="8"/>
  <c r="G53" i="2" s="1"/>
  <c r="P15" i="12"/>
  <c r="Q15" i="12"/>
  <c r="J14" i="2" s="1"/>
  <c r="P16" i="12"/>
  <c r="Q16" i="12"/>
  <c r="J15" i="2" s="1"/>
  <c r="P23" i="12"/>
  <c r="P24" i="12"/>
  <c r="P25" i="12"/>
  <c r="P26" i="12"/>
  <c r="P27" i="12"/>
  <c r="P28" i="12"/>
  <c r="P29" i="12"/>
  <c r="P30" i="12"/>
  <c r="P31" i="12"/>
  <c r="P32" i="12"/>
  <c r="P33" i="12"/>
  <c r="P34" i="12"/>
  <c r="P36" i="12"/>
  <c r="P49" i="12"/>
  <c r="P50" i="12"/>
  <c r="P51" i="12"/>
  <c r="P52" i="12"/>
  <c r="P54" i="12"/>
  <c r="P55" i="12"/>
  <c r="Q15" i="13"/>
  <c r="Q16" i="13"/>
  <c r="Q23" i="13"/>
  <c r="Q24" i="13"/>
  <c r="Q25" i="13"/>
  <c r="Q26" i="13"/>
  <c r="Q27" i="13"/>
  <c r="Q28" i="13"/>
  <c r="Q29" i="13"/>
  <c r="Q30" i="13"/>
  <c r="Q31" i="13"/>
  <c r="Q32" i="13"/>
  <c r="Q33" i="13"/>
  <c r="Q34" i="13"/>
  <c r="Q36" i="13"/>
  <c r="K48" i="2"/>
  <c r="K49" i="2"/>
  <c r="K50" i="2"/>
  <c r="K51" i="2"/>
  <c r="K52" i="2"/>
  <c r="Q55" i="13"/>
  <c r="R55" i="13"/>
  <c r="K53" i="2" s="1"/>
  <c r="K46" i="2"/>
  <c r="K45" i="2"/>
  <c r="K44" i="2"/>
  <c r="K43" i="2"/>
  <c r="R44" i="13"/>
  <c r="Q44" i="13"/>
  <c r="Q43" i="13" s="1"/>
  <c r="R42" i="13"/>
  <c r="K40" i="2" s="1"/>
  <c r="Q42" i="13"/>
  <c r="R41" i="13"/>
  <c r="K39" i="2" s="1"/>
  <c r="Q41" i="13"/>
  <c r="R40" i="13"/>
  <c r="K38" i="2" s="1"/>
  <c r="Q40" i="13"/>
  <c r="R39" i="13"/>
  <c r="K37" i="2" s="1"/>
  <c r="Q39" i="13"/>
  <c r="R38" i="13"/>
  <c r="Q38" i="13"/>
  <c r="P48" i="12"/>
  <c r="P47" i="12"/>
  <c r="P46" i="12"/>
  <c r="P45" i="12"/>
  <c r="P44" i="12"/>
  <c r="Q42" i="12"/>
  <c r="J40" i="2" s="1"/>
  <c r="P42" i="12"/>
  <c r="Q41" i="12"/>
  <c r="J39" i="2" s="1"/>
  <c r="P41" i="12"/>
  <c r="Q40" i="12"/>
  <c r="J38" i="2" s="1"/>
  <c r="P40" i="12"/>
  <c r="Q39" i="12"/>
  <c r="J37" i="2" s="1"/>
  <c r="P39" i="12"/>
  <c r="Q38" i="12"/>
  <c r="P37" i="12" s="1"/>
  <c r="J35" i="2" s="1"/>
  <c r="P38" i="12"/>
  <c r="P22" i="12"/>
  <c r="P21" i="12"/>
  <c r="P20" i="12"/>
  <c r="P19" i="12"/>
  <c r="P18" i="12"/>
  <c r="Q14" i="12"/>
  <c r="J13" i="2" s="1"/>
  <c r="P14" i="12"/>
  <c r="Q13" i="12"/>
  <c r="P13" i="12"/>
  <c r="Q12" i="12"/>
  <c r="J11" i="2" s="1"/>
  <c r="P12" i="12"/>
  <c r="Q11" i="12"/>
  <c r="P11" i="12"/>
  <c r="Q10" i="12"/>
  <c r="P9" i="12" s="1"/>
  <c r="P10" i="12"/>
  <c r="R48" i="8"/>
  <c r="G46" i="2" s="1"/>
  <c r="Q48" i="8"/>
  <c r="R47" i="8"/>
  <c r="G45" i="2" s="1"/>
  <c r="Q47" i="8"/>
  <c r="R46" i="8"/>
  <c r="G44" i="2" s="1"/>
  <c r="Q46" i="8"/>
  <c r="R45" i="8"/>
  <c r="R43" i="8" s="1"/>
  <c r="G41" i="2" s="1"/>
  <c r="Q45" i="8"/>
  <c r="R44" i="8"/>
  <c r="Q44" i="8"/>
  <c r="R42" i="8"/>
  <c r="G40" i="2" s="1"/>
  <c r="Q42" i="8"/>
  <c r="R41" i="8"/>
  <c r="Q41" i="8"/>
  <c r="R40" i="8"/>
  <c r="G38" i="2" s="1"/>
  <c r="Q40" i="8"/>
  <c r="R39" i="8"/>
  <c r="G37" i="2" s="1"/>
  <c r="Q39" i="8"/>
  <c r="R38" i="8"/>
  <c r="R37" i="8" s="1"/>
  <c r="G35" i="2" s="1"/>
  <c r="Q38" i="8"/>
  <c r="Q37" i="8" s="1"/>
  <c r="R42" i="10"/>
  <c r="Q42" i="10"/>
  <c r="R41" i="10"/>
  <c r="I39" i="2" s="1"/>
  <c r="Q41" i="10"/>
  <c r="R40" i="10"/>
  <c r="I38" i="2" s="1"/>
  <c r="Q40" i="10"/>
  <c r="R39" i="10"/>
  <c r="I37" i="2" s="1"/>
  <c r="Q39" i="10"/>
  <c r="Q37" i="10" s="1"/>
  <c r="R38" i="10"/>
  <c r="Q38" i="10"/>
  <c r="Q25" i="10"/>
  <c r="Q26" i="10"/>
  <c r="Q27" i="10"/>
  <c r="Q28" i="10"/>
  <c r="Q29" i="10"/>
  <c r="Q30" i="10"/>
  <c r="Q31" i="10"/>
  <c r="Q32" i="10"/>
  <c r="Q33" i="10"/>
  <c r="Q34" i="10"/>
  <c r="Q36" i="10"/>
  <c r="Q51" i="10"/>
  <c r="Q52" i="10"/>
  <c r="Q54" i="10"/>
  <c r="Q55" i="10"/>
  <c r="Q50" i="10"/>
  <c r="Q49" i="10"/>
  <c r="Q24" i="10"/>
  <c r="Q23" i="10"/>
  <c r="Q16" i="10"/>
  <c r="Q15" i="10"/>
  <c r="Q15" i="4"/>
  <c r="Q16" i="4"/>
  <c r="R16" i="4"/>
  <c r="D15" i="2" s="1"/>
  <c r="Q23" i="4"/>
  <c r="Q24" i="4"/>
  <c r="R24" i="4"/>
  <c r="D23" i="2" s="1"/>
  <c r="Q25" i="4"/>
  <c r="R25" i="4"/>
  <c r="D24" i="2" s="1"/>
  <c r="Q26" i="4"/>
  <c r="R26" i="4"/>
  <c r="D25" i="2" s="1"/>
  <c r="Q27" i="4"/>
  <c r="Q28" i="4"/>
  <c r="R28" i="4"/>
  <c r="D27" i="2" s="1"/>
  <c r="Q29" i="4"/>
  <c r="R29" i="4"/>
  <c r="Q30" i="4"/>
  <c r="R30" i="4"/>
  <c r="D29" i="2" s="1"/>
  <c r="Q31" i="4"/>
  <c r="Q32" i="4"/>
  <c r="R32" i="4"/>
  <c r="D31" i="2" s="1"/>
  <c r="Q33" i="4"/>
  <c r="R33" i="4"/>
  <c r="Q34" i="4"/>
  <c r="R34" i="4"/>
  <c r="D33" i="2" s="1"/>
  <c r="Q36" i="4"/>
  <c r="R36" i="4"/>
  <c r="D35" i="2" s="1"/>
  <c r="Q49" i="4"/>
  <c r="R49" i="4"/>
  <c r="D48" i="2" s="1"/>
  <c r="Q50" i="4"/>
  <c r="R50" i="4"/>
  <c r="Q51" i="4"/>
  <c r="R51" i="4"/>
  <c r="D50" i="2" s="1"/>
  <c r="Q52" i="4"/>
  <c r="D52" i="2"/>
  <c r="Q54" i="4"/>
  <c r="R54" i="4"/>
  <c r="Q55" i="4"/>
  <c r="R55" i="4"/>
  <c r="D54" i="2" s="1"/>
  <c r="Q48" i="4"/>
  <c r="R47" i="4"/>
  <c r="D46" i="2" s="1"/>
  <c r="Q47" i="4"/>
  <c r="R46" i="4"/>
  <c r="Q46" i="4"/>
  <c r="R45" i="4"/>
  <c r="D44" i="2" s="1"/>
  <c r="Q45" i="4"/>
  <c r="Q44" i="4"/>
  <c r="R42" i="4"/>
  <c r="D41" i="2" s="1"/>
  <c r="Q42" i="4"/>
  <c r="R41" i="4"/>
  <c r="Q41" i="4"/>
  <c r="R40" i="4"/>
  <c r="D39" i="2" s="1"/>
  <c r="Q40" i="4"/>
  <c r="Q39" i="4"/>
  <c r="R38" i="4"/>
  <c r="Q38" i="4"/>
  <c r="Q37" i="4" s="1"/>
  <c r="Q22" i="4"/>
  <c r="R21" i="4"/>
  <c r="D20" i="2" s="1"/>
  <c r="Q21" i="4"/>
  <c r="R20" i="4"/>
  <c r="D19" i="2" s="1"/>
  <c r="Q20" i="4"/>
  <c r="R19" i="4"/>
  <c r="D18" i="2" s="1"/>
  <c r="Q19" i="4"/>
  <c r="Q18" i="4"/>
  <c r="R14" i="4"/>
  <c r="D13" i="2" s="1"/>
  <c r="Q14" i="4"/>
  <c r="R13" i="4"/>
  <c r="D12" i="2" s="1"/>
  <c r="Q13" i="4"/>
  <c r="Q12" i="4"/>
  <c r="Q11" i="4"/>
  <c r="R10" i="4"/>
  <c r="Q10" i="4"/>
  <c r="Q9" i="4" s="1"/>
  <c r="R7" i="4"/>
  <c r="Q7" i="4"/>
  <c r="R6" i="4"/>
  <c r="Q6" i="4"/>
  <c r="R5" i="4"/>
  <c r="D4" i="2" s="1"/>
  <c r="Q5" i="4"/>
  <c r="Q4" i="4"/>
  <c r="R4" i="8"/>
  <c r="G3" i="2" s="1"/>
  <c r="G2" i="2" s="1"/>
  <c r="Q4" i="8"/>
  <c r="Q3" i="8" s="1"/>
  <c r="Q8" i="12"/>
  <c r="J7" i="2" s="1"/>
  <c r="P8" i="12"/>
  <c r="Q7" i="12"/>
  <c r="J6" i="2" s="1"/>
  <c r="P7" i="12"/>
  <c r="Q6" i="12"/>
  <c r="P6" i="12"/>
  <c r="Q5" i="12"/>
  <c r="J4" i="2" s="1"/>
  <c r="P5" i="12"/>
  <c r="Q4" i="12"/>
  <c r="P4" i="12"/>
  <c r="R4" i="13"/>
  <c r="Q4" i="13"/>
  <c r="Q3" i="13" s="1"/>
  <c r="Q49" i="15"/>
  <c r="R49" i="15"/>
  <c r="Q50" i="15"/>
  <c r="R50" i="15"/>
  <c r="L48" i="2" s="1"/>
  <c r="Q51" i="15"/>
  <c r="R51" i="15"/>
  <c r="L49" i="2" s="1"/>
  <c r="Q52" i="15"/>
  <c r="R52" i="15"/>
  <c r="L50" i="2" s="1"/>
  <c r="Q53" i="15"/>
  <c r="R53" i="15"/>
  <c r="L51" i="2" s="1"/>
  <c r="Q54" i="15"/>
  <c r="R54" i="15"/>
  <c r="L52" i="2" s="1"/>
  <c r="Q55" i="15"/>
  <c r="R55" i="15"/>
  <c r="L53" i="2" s="1"/>
  <c r="R48" i="15"/>
  <c r="L46" i="2" s="1"/>
  <c r="Q48" i="15"/>
  <c r="R47" i="15"/>
  <c r="L45" i="2" s="1"/>
  <c r="Q47" i="15"/>
  <c r="R46" i="15"/>
  <c r="L44" i="2" s="1"/>
  <c r="Q46" i="15"/>
  <c r="R45" i="15"/>
  <c r="L43" i="2" s="1"/>
  <c r="Q45" i="15"/>
  <c r="R44" i="15"/>
  <c r="R43" i="15" s="1"/>
  <c r="L41" i="2" s="1"/>
  <c r="Q44" i="15"/>
  <c r="Q43" i="15" s="1"/>
  <c r="R42" i="15"/>
  <c r="L40" i="2" s="1"/>
  <c r="Q42" i="15"/>
  <c r="R41" i="15"/>
  <c r="L39" i="2" s="1"/>
  <c r="Q41" i="15"/>
  <c r="R40" i="15"/>
  <c r="L38" i="2" s="1"/>
  <c r="Q40" i="15"/>
  <c r="R39" i="15"/>
  <c r="Q39" i="15"/>
  <c r="R38" i="15"/>
  <c r="Q38" i="15"/>
  <c r="Q33" i="15"/>
  <c r="R33" i="15"/>
  <c r="L32" i="2" s="1"/>
  <c r="Q34" i="15"/>
  <c r="Q36" i="15"/>
  <c r="Q25" i="15"/>
  <c r="Q26" i="15"/>
  <c r="Q27" i="15"/>
  <c r="Q28" i="15"/>
  <c r="Q29" i="15"/>
  <c r="Q30" i="15"/>
  <c r="Q31" i="15"/>
  <c r="Q32" i="15"/>
  <c r="Q24" i="15"/>
  <c r="R23" i="15"/>
  <c r="L22" i="2" s="1"/>
  <c r="Q23" i="15"/>
  <c r="R18" i="15"/>
  <c r="R17" i="15" s="1"/>
  <c r="Q18" i="15"/>
  <c r="Q15" i="15"/>
  <c r="R15" i="15"/>
  <c r="L14" i="2" s="1"/>
  <c r="Q16" i="15"/>
  <c r="R16" i="15"/>
  <c r="L15" i="2" s="1"/>
  <c r="R10" i="15"/>
  <c r="Q10" i="15"/>
  <c r="Q9" i="15" s="1"/>
  <c r="R4" i="15"/>
  <c r="R3" i="15" s="1"/>
  <c r="Q4" i="15"/>
  <c r="Q3" i="15" s="1"/>
  <c r="P44" i="14"/>
  <c r="P36" i="14"/>
  <c r="P35" i="14"/>
  <c r="P34" i="14"/>
  <c r="P33" i="14"/>
  <c r="P25" i="14"/>
  <c r="P23" i="14"/>
  <c r="P22" i="14"/>
  <c r="P21" i="14"/>
  <c r="P8" i="14"/>
  <c r="P7" i="14"/>
  <c r="P4" i="14"/>
  <c r="M54" i="2"/>
  <c r="M47" i="2"/>
  <c r="Q44" i="14"/>
  <c r="P43" i="14" s="1"/>
  <c r="Q36" i="14"/>
  <c r="M35" i="2" s="1"/>
  <c r="Q35" i="14"/>
  <c r="Q34" i="14"/>
  <c r="M33" i="2" s="1"/>
  <c r="Q33" i="14"/>
  <c r="M32" i="2" s="1"/>
  <c r="Q25" i="14"/>
  <c r="M24" i="2" s="1"/>
  <c r="Q23" i="14"/>
  <c r="Q22" i="14"/>
  <c r="M21" i="2" s="1"/>
  <c r="Q21" i="14"/>
  <c r="P17" i="14" s="1"/>
  <c r="Q7" i="14"/>
  <c r="M6" i="2" s="1"/>
  <c r="Q8" i="14"/>
  <c r="M7" i="2" s="1"/>
  <c r="Q4" i="14"/>
  <c r="R49" i="9"/>
  <c r="H47" i="2" s="1"/>
  <c r="H48" i="2"/>
  <c r="H49" i="2"/>
  <c r="R52" i="9"/>
  <c r="H51" i="2"/>
  <c r="R54" i="9"/>
  <c r="H52" i="2" s="1"/>
  <c r="R55" i="9"/>
  <c r="R48" i="9"/>
  <c r="H46" i="2" s="1"/>
  <c r="R47" i="9"/>
  <c r="H45" i="2" s="1"/>
  <c r="R46" i="9"/>
  <c r="H44" i="2" s="1"/>
  <c r="R45" i="9"/>
  <c r="H43" i="2" s="1"/>
  <c r="R44" i="9"/>
  <c r="R42" i="9"/>
  <c r="R41" i="9"/>
  <c r="H39" i="2" s="1"/>
  <c r="R40" i="9"/>
  <c r="R39" i="9"/>
  <c r="H37" i="2" s="1"/>
  <c r="R38" i="9"/>
  <c r="R18" i="9"/>
  <c r="R17" i="9" s="1"/>
  <c r="R15" i="9"/>
  <c r="H14" i="2" s="1"/>
  <c r="R10" i="9"/>
  <c r="R4" i="9"/>
  <c r="R23" i="5"/>
  <c r="E22" i="2" s="1"/>
  <c r="R18" i="5"/>
  <c r="R17" i="5" s="1"/>
  <c r="R15" i="5"/>
  <c r="E14" i="2" s="1"/>
  <c r="R10" i="5"/>
  <c r="R4" i="5"/>
  <c r="R3" i="5" s="1"/>
  <c r="R42" i="7"/>
  <c r="F41" i="2" s="1"/>
  <c r="Q42" i="7"/>
  <c r="R41" i="7"/>
  <c r="F40" i="2" s="1"/>
  <c r="Q41" i="7"/>
  <c r="R40" i="7"/>
  <c r="Q40" i="7"/>
  <c r="R36" i="7"/>
  <c r="F35" i="2" s="1"/>
  <c r="Q36" i="7"/>
  <c r="R35" i="7"/>
  <c r="Q35" i="7"/>
  <c r="R34" i="7"/>
  <c r="F33" i="2" s="1"/>
  <c r="Q34" i="7"/>
  <c r="R33" i="7"/>
  <c r="F32" i="2" s="1"/>
  <c r="Q33" i="7"/>
  <c r="R32" i="7"/>
  <c r="F31" i="2" s="1"/>
  <c r="Q32" i="7"/>
  <c r="R23" i="7"/>
  <c r="Q23" i="7"/>
  <c r="R20" i="7"/>
  <c r="F19" i="2" s="1"/>
  <c r="R10" i="7"/>
  <c r="R9" i="7" s="1"/>
  <c r="Q10" i="7"/>
  <c r="R8" i="7"/>
  <c r="F7" i="2" s="1"/>
  <c r="Q8" i="7"/>
  <c r="R7" i="7"/>
  <c r="F6" i="2" s="1"/>
  <c r="Q7" i="7"/>
  <c r="R6" i="7"/>
  <c r="Q6" i="7"/>
  <c r="R5" i="7"/>
  <c r="F4" i="2" s="1"/>
  <c r="Q5" i="7"/>
  <c r="R43" i="13" l="1"/>
  <c r="K41" i="2" s="1"/>
  <c r="K36" i="2" s="1"/>
  <c r="AL26" i="1"/>
  <c r="R43" i="4"/>
  <c r="D43" i="2"/>
  <c r="D42" i="2" s="1"/>
  <c r="H36" i="2"/>
  <c r="F2" i="2"/>
  <c r="G8" i="2"/>
  <c r="L42" i="2"/>
  <c r="J36" i="2"/>
  <c r="L36" i="2"/>
  <c r="K42" i="2"/>
  <c r="M16" i="2"/>
  <c r="R9" i="15"/>
  <c r="L9" i="2"/>
  <c r="L8" i="2" s="1"/>
  <c r="E3" i="2"/>
  <c r="E2" i="2" s="1"/>
  <c r="R3" i="9"/>
  <c r="R3" i="13"/>
  <c r="R37" i="4"/>
  <c r="Q9" i="9"/>
  <c r="K3" i="2"/>
  <c r="K2" i="2" s="1"/>
  <c r="E38" i="2"/>
  <c r="E36" i="2" s="1"/>
  <c r="G43" i="2"/>
  <c r="G42" i="2" s="1"/>
  <c r="R17" i="8"/>
  <c r="G17" i="2"/>
  <c r="G16" i="2" s="1"/>
  <c r="R3" i="8"/>
  <c r="R43" i="9"/>
  <c r="H41" i="2" s="1"/>
  <c r="P3" i="14"/>
  <c r="M3" i="2"/>
  <c r="M2" i="2" s="1"/>
  <c r="Q37" i="15"/>
  <c r="Q8" i="4"/>
  <c r="Q3" i="4" s="1"/>
  <c r="Q17" i="4"/>
  <c r="Q43" i="4"/>
  <c r="Q43" i="8"/>
  <c r="Q37" i="13"/>
  <c r="Q9" i="5"/>
  <c r="Q37" i="7"/>
  <c r="Q17" i="7"/>
  <c r="AZ26" i="1" s="1"/>
  <c r="M43" i="2"/>
  <c r="M42" i="2" s="1"/>
  <c r="J9" i="2"/>
  <c r="J8" i="2" s="1"/>
  <c r="J16" i="2"/>
  <c r="H17" i="2"/>
  <c r="P43" i="4"/>
  <c r="AQ27" i="1"/>
  <c r="H2" i="2"/>
  <c r="R9" i="5"/>
  <c r="E9" i="2"/>
  <c r="E8" i="2" s="1"/>
  <c r="R37" i="9"/>
  <c r="H35" i="2" s="1"/>
  <c r="Q17" i="15"/>
  <c r="R9" i="4"/>
  <c r="R3" i="7"/>
  <c r="D37" i="2"/>
  <c r="D36" i="2" s="1"/>
  <c r="M20" i="2"/>
  <c r="J2" i="2"/>
  <c r="R9" i="9"/>
  <c r="Q9" i="7"/>
  <c r="H42" i="2"/>
  <c r="P3" i="12"/>
  <c r="R4" i="4"/>
  <c r="R18" i="4"/>
  <c r="R37" i="10"/>
  <c r="I35" i="2" s="1"/>
  <c r="G36" i="2"/>
  <c r="R37" i="13"/>
  <c r="K35" i="2" s="1"/>
  <c r="Q37" i="9"/>
  <c r="AZ27" i="1" s="1"/>
  <c r="R43" i="7"/>
  <c r="F43" i="2"/>
  <c r="F42" i="2" s="1"/>
  <c r="R37" i="7"/>
  <c r="R17" i="7"/>
  <c r="P9" i="4"/>
  <c r="D9" i="2"/>
  <c r="D8" i="2" s="1"/>
  <c r="F17" i="2"/>
  <c r="F16" i="2" s="1"/>
  <c r="F37" i="2"/>
  <c r="F36" i="2" s="1"/>
  <c r="L3" i="2"/>
  <c r="L2" i="2" s="1"/>
  <c r="H9" i="2"/>
  <c r="H8" i="2" s="1"/>
  <c r="F9" i="2"/>
  <c r="F8" i="2" s="1"/>
  <c r="L17" i="2"/>
  <c r="L16" i="2" s="1"/>
  <c r="K17" i="2"/>
  <c r="K16" i="2" s="1"/>
  <c r="I16" i="2"/>
  <c r="R43" i="5"/>
  <c r="E41" i="2" s="1"/>
  <c r="E44" i="2"/>
  <c r="E42" i="2" s="1"/>
  <c r="Q17" i="10"/>
  <c r="J42" i="2"/>
  <c r="I42" i="2"/>
  <c r="AN24" i="1"/>
  <c r="AQ24" i="1"/>
  <c r="BA24" i="1" s="1"/>
  <c r="AN26" i="1"/>
  <c r="AM27" i="1"/>
  <c r="K3" i="5"/>
  <c r="O3" i="5"/>
  <c r="AP27" i="1"/>
  <c r="R9" i="8"/>
  <c r="R43" i="10"/>
  <c r="I41" i="2" s="1"/>
  <c r="I36" i="2" s="1"/>
  <c r="AT25" i="1"/>
  <c r="AM26" i="1"/>
  <c r="AQ26" i="1"/>
  <c r="AR27" i="1"/>
  <c r="AO27" i="1"/>
  <c r="AQ25" i="1"/>
  <c r="AM25" i="1"/>
  <c r="BA25" i="1" s="1"/>
  <c r="Q17" i="13"/>
  <c r="Q3" i="10"/>
  <c r="AZ24" i="1" s="1"/>
  <c r="Q9" i="8"/>
  <c r="P17" i="12"/>
  <c r="AL27" i="1"/>
  <c r="AT27" i="1"/>
  <c r="AP25" i="1"/>
  <c r="H16" i="2" l="1"/>
  <c r="BA26" i="1"/>
  <c r="R17" i="4"/>
  <c r="D17" i="2"/>
  <c r="D16" i="2" s="1"/>
  <c r="D3" i="2"/>
  <c r="D2" i="2" s="1"/>
  <c r="R3" i="4"/>
</calcChain>
</file>

<file path=xl/comments1.xml><?xml version="1.0" encoding="utf-8"?>
<comments xmlns="http://schemas.openxmlformats.org/spreadsheetml/2006/main">
  <authors>
    <author>rgarcia</author>
  </authors>
  <commentList>
    <comment ref="E33" authorId="0">
      <text>
        <r>
          <rPr>
            <b/>
            <sz val="9"/>
            <color indexed="81"/>
            <rFont val="Tahoma"/>
            <charset val="1"/>
          </rPr>
          <t>Curso MIR:
Gaby y Nine</t>
        </r>
        <r>
          <rPr>
            <sz val="9"/>
            <color indexed="81"/>
            <rFont val="Tahoma"/>
            <charset val="1"/>
          </rPr>
          <t xml:space="preserve">
</t>
        </r>
      </text>
    </comment>
    <comment ref="G33" authorId="0">
      <text>
        <r>
          <rPr>
            <b/>
            <sz val="9"/>
            <color indexed="81"/>
            <rFont val="Tahoma"/>
            <charset val="1"/>
          </rPr>
          <t>Curso MIR:
Gaby y Nine</t>
        </r>
        <r>
          <rPr>
            <sz val="9"/>
            <color indexed="81"/>
            <rFont val="Tahoma"/>
            <charset val="1"/>
          </rPr>
          <t xml:space="preserve">
Talleres Sepaf Padilla:
Minerva</t>
        </r>
      </text>
    </comment>
    <comment ref="I33" authorId="0">
      <text>
        <r>
          <rPr>
            <b/>
            <sz val="9"/>
            <color indexed="81"/>
            <rFont val="Tahoma"/>
            <charset val="1"/>
          </rPr>
          <t>Curso MIR:
Gaby y Nine</t>
        </r>
        <r>
          <rPr>
            <sz val="9"/>
            <color indexed="81"/>
            <rFont val="Tahoma"/>
            <charset val="1"/>
          </rPr>
          <t xml:space="preserve">
Nómina, IMSS (IEE):
Nine</t>
        </r>
      </text>
    </comment>
    <comment ref="J33" authorId="0">
      <text>
        <r>
          <rPr>
            <b/>
            <sz val="9"/>
            <color indexed="81"/>
            <rFont val="Tahoma"/>
            <charset val="1"/>
          </rPr>
          <t>Curso MIR:
Gaby y Nine
Facturación electrónica:
Mary, Minerva</t>
        </r>
        <r>
          <rPr>
            <sz val="9"/>
            <color indexed="81"/>
            <rFont val="Tahoma"/>
            <charset val="1"/>
          </rPr>
          <t xml:space="preserve">
</t>
        </r>
      </text>
    </comment>
    <comment ref="L33" authorId="0">
      <text>
        <r>
          <rPr>
            <b/>
            <sz val="9"/>
            <color indexed="81"/>
            <rFont val="Tahoma"/>
            <charset val="1"/>
          </rPr>
          <t xml:space="preserve">Inglés:
Roberto
Raquel
Minerva
</t>
        </r>
      </text>
    </comment>
    <comment ref="N33" authorId="0">
      <text>
        <r>
          <rPr>
            <b/>
            <sz val="9"/>
            <color indexed="81"/>
            <rFont val="Tahoma"/>
            <charset val="1"/>
          </rPr>
          <t xml:space="preserve">Inglés:
Roberto
Raquel
Minerva
</t>
        </r>
      </text>
    </comment>
    <comment ref="J45" authorId="0">
      <text>
        <r>
          <rPr>
            <b/>
            <sz val="9"/>
            <color indexed="81"/>
            <rFont val="Tahoma"/>
            <charset val="1"/>
          </rPr>
          <t>Comisión de Adquisiciones (2)</t>
        </r>
      </text>
    </comment>
    <comment ref="L45" authorId="0">
      <text>
        <r>
          <rPr>
            <b/>
            <sz val="9"/>
            <color indexed="81"/>
            <rFont val="Tahoma"/>
            <charset val="1"/>
          </rPr>
          <t>Comisión de Adquisiciones (2)</t>
        </r>
      </text>
    </comment>
    <comment ref="F48" authorId="0">
      <text>
        <r>
          <rPr>
            <b/>
            <sz val="9"/>
            <color indexed="81"/>
            <rFont val="Tahoma"/>
            <charset val="1"/>
          </rPr>
          <t>Informe de Avances de Gestión Financiera (Cuenta pública) (2)
1 del IIT, 1 del SEIJAL</t>
        </r>
      </text>
    </comment>
    <comment ref="G48" authorId="0">
      <text>
        <r>
          <rPr>
            <b/>
            <sz val="9"/>
            <color indexed="81"/>
            <rFont val="Tahoma"/>
            <charset val="1"/>
          </rPr>
          <t>Informe de Avances de Gestión Financiera (Cuenta pública) (2)
1 del IIT, 1 del SEIJAL</t>
        </r>
      </text>
    </comment>
    <comment ref="L48" authorId="0">
      <text>
        <r>
          <rPr>
            <b/>
            <sz val="9"/>
            <color indexed="81"/>
            <rFont val="Tahoma"/>
            <charset val="1"/>
          </rPr>
          <t>Dictamen EdosFin (2)
1 del IIT, 1 del SEIJAL</t>
        </r>
      </text>
    </comment>
    <comment ref="D53" authorId="0">
      <text>
        <r>
          <rPr>
            <b/>
            <sz val="9"/>
            <color indexed="81"/>
            <rFont val="Tahoma"/>
            <charset val="1"/>
          </rPr>
          <t>Curso MIR:
Gaby y Nine</t>
        </r>
        <r>
          <rPr>
            <sz val="9"/>
            <color indexed="81"/>
            <rFont val="Tahoma"/>
            <charset val="1"/>
          </rPr>
          <t xml:space="preserve">
</t>
        </r>
      </text>
    </comment>
    <comment ref="F53" authorId="0">
      <text>
        <r>
          <rPr>
            <b/>
            <sz val="9"/>
            <color indexed="81"/>
            <rFont val="Tahoma"/>
            <charset val="1"/>
          </rPr>
          <t>Curso MIR:
Gaby y Nine</t>
        </r>
        <r>
          <rPr>
            <sz val="9"/>
            <color indexed="81"/>
            <rFont val="Tahoma"/>
            <charset val="1"/>
          </rPr>
          <t xml:space="preserve">
Talleres Sepaf Padilla:
Minerva</t>
        </r>
      </text>
    </comment>
    <comment ref="H53" authorId="0">
      <text>
        <r>
          <rPr>
            <sz val="9"/>
            <color indexed="81"/>
            <rFont val="Tahoma"/>
            <charset val="1"/>
          </rPr>
          <t>Nómina, IMSS (IEE):
Nine</t>
        </r>
      </text>
    </comment>
    <comment ref="I53" authorId="0">
      <text>
        <r>
          <rPr>
            <sz val="9"/>
            <color indexed="81"/>
            <rFont val="Tahoma"/>
            <charset val="1"/>
          </rPr>
          <t>Nómina, IMSS (IEE):
Nine</t>
        </r>
      </text>
    </comment>
    <comment ref="J53" authorId="0">
      <text>
        <r>
          <rPr>
            <b/>
            <sz val="9"/>
            <color indexed="81"/>
            <rFont val="Tahoma"/>
            <charset val="1"/>
          </rPr>
          <t>Inglés</t>
        </r>
      </text>
    </comment>
    <comment ref="L53" authorId="0">
      <text>
        <r>
          <rPr>
            <b/>
            <sz val="9"/>
            <color indexed="81"/>
            <rFont val="Tahoma"/>
            <charset val="1"/>
          </rPr>
          <t>Inglés</t>
        </r>
      </text>
    </comment>
    <comment ref="N53" authorId="0">
      <text>
        <r>
          <rPr>
            <b/>
            <sz val="9"/>
            <color indexed="81"/>
            <rFont val="Tahoma"/>
            <charset val="1"/>
          </rPr>
          <t>Inglés</t>
        </r>
      </text>
    </comment>
    <comment ref="D54" authorId="0">
      <text>
        <r>
          <rPr>
            <b/>
            <sz val="9"/>
            <color indexed="81"/>
            <rFont val="Tahoma"/>
            <charset val="1"/>
          </rPr>
          <t xml:space="preserve">2 pago de nómina
1 actualización transp
2 adquisiciones
1 generación edosfin
</t>
        </r>
      </text>
    </comment>
    <comment ref="F54" authorId="0">
      <text>
        <r>
          <rPr>
            <b/>
            <sz val="9"/>
            <color indexed="81"/>
            <rFont val="Tahoma"/>
            <charset val="1"/>
          </rPr>
          <t>3 pago de nómina
1 actualización transp
5 adquisiciones
1 generación edosfin
1 preparac Junta Gob
1 generac contratos</t>
        </r>
      </text>
    </comment>
    <comment ref="H54" authorId="0">
      <text>
        <r>
          <rPr>
            <b/>
            <sz val="9"/>
            <color indexed="81"/>
            <rFont val="Tahoma"/>
            <charset val="1"/>
          </rPr>
          <t>3 pago de nómina
1 actualización transp
5 adquisiciones
1 generación edosfin
1 generac contratos</t>
        </r>
      </text>
    </comment>
    <comment ref="J54" authorId="0">
      <text>
        <r>
          <rPr>
            <b/>
            <sz val="9"/>
            <color indexed="81"/>
            <rFont val="Tahoma"/>
            <charset val="1"/>
          </rPr>
          <t>2 pago de nómina
1 actualización transp
40 adquisiciones
1 generación edosfin
1 generac contratos
3 indemnizaciones</t>
        </r>
      </text>
    </comment>
    <comment ref="L54" authorId="0">
      <text>
        <r>
          <rPr>
            <b/>
            <sz val="9"/>
            <color indexed="81"/>
            <rFont val="Tahoma"/>
            <charset val="1"/>
          </rPr>
          <t>2 pago de nómina
1 actualización transp
25 adquisiciones
1 generación edosfin</t>
        </r>
      </text>
    </comment>
    <comment ref="N54" authorId="0">
      <text>
        <r>
          <rPr>
            <b/>
            <sz val="9"/>
            <color indexed="81"/>
            <rFont val="Tahoma"/>
            <charset val="1"/>
          </rPr>
          <t>4 pago de nómina
1 actualización transp
15 adquisiciones
1 generación edosfin</t>
        </r>
      </text>
    </comment>
  </commentList>
</comments>
</file>

<file path=xl/sharedStrings.xml><?xml version="1.0" encoding="utf-8"?>
<sst xmlns="http://schemas.openxmlformats.org/spreadsheetml/2006/main" count="2597" uniqueCount="1603">
  <si>
    <t>Reporte de Avances de Programas Presupuestarios 2014 por Componentes</t>
  </si>
  <si>
    <t>DIRECCIÓN DE PROGRAMACIÓN</t>
  </si>
  <si>
    <t>ENERO</t>
  </si>
  <si>
    <t>FEBRERO</t>
  </si>
  <si>
    <t>MARZO</t>
  </si>
  <si>
    <t>ABRIL</t>
  </si>
  <si>
    <t>MAYO</t>
  </si>
  <si>
    <t>JUNIO</t>
  </si>
  <si>
    <t>JULIO</t>
  </si>
  <si>
    <t>AGOSTO</t>
  </si>
  <si>
    <t>SEPTIEMBRE</t>
  </si>
  <si>
    <t>OCTUBRE</t>
  </si>
  <si>
    <t>NOVIEMBRE</t>
  </si>
  <si>
    <t>DICIEMBRE</t>
  </si>
  <si>
    <t>TOTAL</t>
  </si>
  <si>
    <t>Programa Presupuestario</t>
  </si>
  <si>
    <t>Nombre del Programa Presupuestario</t>
  </si>
  <si>
    <t>No. del Componente</t>
  </si>
  <si>
    <t>Descripción del Componente</t>
  </si>
  <si>
    <t>Unidad Presupuestal (UP)</t>
  </si>
  <si>
    <t>Nombre UP</t>
  </si>
  <si>
    <t>Unidad Responsable (UR)</t>
  </si>
  <si>
    <t>Nombre UR</t>
  </si>
  <si>
    <t>Unidad Ejecutora de Gasto (UEG)</t>
  </si>
  <si>
    <t>Nombre UEG</t>
  </si>
  <si>
    <t>Finalidad</t>
  </si>
  <si>
    <t>Nombre Finalidad</t>
  </si>
  <si>
    <t>Función</t>
  </si>
  <si>
    <t>Nombre Función</t>
  </si>
  <si>
    <t>Subfunción</t>
  </si>
  <si>
    <t>Nombre Subfunción</t>
  </si>
  <si>
    <t>Dimensión</t>
  </si>
  <si>
    <t>Nombre Dimensión</t>
  </si>
  <si>
    <t>Temáticas Sectoriales</t>
  </si>
  <si>
    <t>Nombre Temáticas Sectoriales</t>
  </si>
  <si>
    <t>Programa Presupuestario AR</t>
  </si>
  <si>
    <t>Nombre PP AR</t>
  </si>
  <si>
    <t>Meta</t>
  </si>
  <si>
    <t>Unidad de Medida</t>
  </si>
  <si>
    <t>Programado</t>
  </si>
  <si>
    <t>Realizado</t>
  </si>
  <si>
    <t>Programado ANUAL</t>
  </si>
  <si>
    <t>Programado SEMESTRAL</t>
  </si>
  <si>
    <t>050</t>
  </si>
  <si>
    <t>Realizar estudios técnicos sobre la dinámica demográfica y su relación con el desarrollo socioeconómico del estado</t>
  </si>
  <si>
    <t>1</t>
  </si>
  <si>
    <t>Elaborar estudios sobre los diversos indicadores demográficos</t>
  </si>
  <si>
    <t xml:space="preserve">03        </t>
  </si>
  <si>
    <t>Secretaría de Planeación, Administración y Finanzas</t>
  </si>
  <si>
    <t xml:space="preserve">07        </t>
  </si>
  <si>
    <t>Instituto de Información, Estadística y Geográfica del Estado de Jalisco</t>
  </si>
  <si>
    <t>00108</t>
  </si>
  <si>
    <t>Gobierno</t>
  </si>
  <si>
    <t>Coordinación de la Política de Gobierno</t>
  </si>
  <si>
    <t>Población</t>
  </si>
  <si>
    <t>Instituciones confiables y efectivas</t>
  </si>
  <si>
    <t xml:space="preserve">61        </t>
  </si>
  <si>
    <t>Participación ciudadana y gobernanza</t>
  </si>
  <si>
    <t>P</t>
  </si>
  <si>
    <t xml:space="preserve">Planeación, seguimiento y evaluación de políticas públicas                                                                                                                                                                                                     </t>
  </si>
  <si>
    <t>Cubrir con las necesidades de información estadística para el Estado (125)</t>
  </si>
  <si>
    <t>Estudios</t>
  </si>
  <si>
    <t>2</t>
  </si>
  <si>
    <t>Generar estudios de población relacionados con componentes demográficos y  variables sociales, económicas, culturales, políticas y geográficas.</t>
  </si>
  <si>
    <t>3</t>
  </si>
  <si>
    <t>Administrar y actualizar los sistemas de información sociodemográficos del COEPO.</t>
  </si>
  <si>
    <t>Mantener actualizada y disponible la información en los sistemas (100)</t>
  </si>
  <si>
    <t>Actualización</t>
  </si>
  <si>
    <t>4</t>
  </si>
  <si>
    <t>Garantizar que el equipo técnico especializado en sistemas y geomántica desarrolle herramientas que faciliten el desarrollo sociodemográfico del estado.</t>
  </si>
  <si>
    <t>Instituto de Información Estadística y Geográfica del Estado de Jalisco</t>
  </si>
  <si>
    <t>Mantener actualizados y disponibles los sistemas de información georeferenciados (6)</t>
  </si>
  <si>
    <t>Sistema</t>
  </si>
  <si>
    <t>067</t>
  </si>
  <si>
    <t>Información territorial para la planeación del desarrollo y la toma de decisiones</t>
  </si>
  <si>
    <t>Desarrollo de metodologías, estudios territoriales y documentos normativos</t>
  </si>
  <si>
    <t>Territorio</t>
  </si>
  <si>
    <t>Entorno y vida sustentable</t>
  </si>
  <si>
    <t xml:space="preserve">15        </t>
  </si>
  <si>
    <t>Planeación urbana y territorial</t>
  </si>
  <si>
    <t xml:space="preserve">M </t>
  </si>
  <si>
    <t xml:space="preserve">Apoyo al proceso presupuestario y para mejorar la eficiencia institucional                                                                                                                                                                                     </t>
  </si>
  <si>
    <t>100% de las metas programadas de estudios, análisis, metodologías y documentos normativos realizados (200)</t>
  </si>
  <si>
    <t>Desarrollo de sistemas y plataformas para proporcionar servicios de información</t>
  </si>
  <si>
    <t>100% de las metas programadas en desarrollo o actualización de aplicaciones en línea, sistemas informáticos y plataformas tecnológicas (12)</t>
  </si>
  <si>
    <t>Vinculación interinstitucional y divulgación de estudios</t>
  </si>
  <si>
    <t>100% de las metas programadas en servicios de vinculación y divulgación realizados (138)</t>
  </si>
  <si>
    <t>Vinculación</t>
  </si>
  <si>
    <t>Atención de solicitudes de asesoría e información territorial</t>
  </si>
  <si>
    <t>100% de las metas programadas en atención a solicitudes de asesoría e información territorial (385)</t>
  </si>
  <si>
    <t>Solicitud</t>
  </si>
  <si>
    <t>5</t>
  </si>
  <si>
    <t xml:space="preserve">Generación, integración y actualización de información territorial </t>
  </si>
  <si>
    <t>100% de las metas programadas en generación, integración y actualización de información (13)</t>
  </si>
  <si>
    <t>Capas de Información</t>
  </si>
  <si>
    <t>6</t>
  </si>
  <si>
    <t>Difusión de información, análisis y estudios territoriales</t>
  </si>
  <si>
    <t>100% de las metas programadas en servicios de difusión emitidos (100%)</t>
  </si>
  <si>
    <t>Actividad</t>
  </si>
  <si>
    <t>7</t>
  </si>
  <si>
    <t>Capacitación y formación</t>
  </si>
  <si>
    <t>100% de las metas programadas en capacitación, formación y mejora del capital humano en el iTerritorial (238)</t>
  </si>
  <si>
    <t>Personas Capacitadas</t>
  </si>
  <si>
    <t>8</t>
  </si>
  <si>
    <t>Legalidad, transparencia y rendición de cuentas</t>
  </si>
  <si>
    <t>100% de las metas programadas de acuerdos y reportes publicados o entregados (100%)</t>
  </si>
  <si>
    <t>Productos y servicios administrativos</t>
  </si>
  <si>
    <t>247</t>
  </si>
  <si>
    <t>Sistema Estatal de Información Jalisco Inteligencia Económica</t>
  </si>
  <si>
    <t>Consultas especializadas, proyectos, productos y sistemas de información específica solicitadas al SEIJAL, desarrolladas y entregadas al demandante</t>
  </si>
  <si>
    <t>100% (254 solicitudes estimadas)</t>
  </si>
  <si>
    <t>Actividades de difusión, talleres y conferencias sobre información económica impartidas</t>
  </si>
  <si>
    <t>776 actividades de difusión</t>
  </si>
  <si>
    <t>Productos de información socioeconómica generada y actualizada por SEIJAL</t>
  </si>
  <si>
    <t>1 (Por ser índice no aplica unidad de medida)</t>
  </si>
  <si>
    <t>Publicaciones</t>
  </si>
  <si>
    <t>Índice de efectividad en la administración de los recursos del Organismo en apego a la normatividad aplicable, así como en materia de transparencia y rendición de cuentas.</t>
  </si>
  <si>
    <t>Información Estratégica para la Toma de Decisiones</t>
  </si>
  <si>
    <t>Desarrollo de metodologías, análisis y estudios.</t>
  </si>
  <si>
    <t>Desarrollo, administración y operación de sistemas y plataformas para acceder a servicios de información.</t>
  </si>
  <si>
    <t>Vinculación interinstitucional para investigación y  divulgación de estudios y publicación de resultados.</t>
  </si>
  <si>
    <t xml:space="preserve">Generación, integración y actualización de información </t>
  </si>
  <si>
    <t>Atender las necesidades jurídicas, administrativas y de rendición de cuentas del IIEG</t>
  </si>
  <si>
    <t>MEDIOS DE VERIFICACIÓN</t>
  </si>
  <si>
    <t>Número</t>
  </si>
  <si>
    <t>Nombre</t>
  </si>
  <si>
    <t>00001</t>
  </si>
  <si>
    <t>Abrevadero</t>
  </si>
  <si>
    <t>00002</t>
  </si>
  <si>
    <t>Académico</t>
  </si>
  <si>
    <t>00003</t>
  </si>
  <si>
    <t>Acción</t>
  </si>
  <si>
    <t>00004</t>
  </si>
  <si>
    <t>00005</t>
  </si>
  <si>
    <t>Acto</t>
  </si>
  <si>
    <t>00006</t>
  </si>
  <si>
    <t>00007</t>
  </si>
  <si>
    <t>Acueducto</t>
  </si>
  <si>
    <t>00008</t>
  </si>
  <si>
    <t>Acuicultor</t>
  </si>
  <si>
    <t>00009</t>
  </si>
  <si>
    <t>Adolescente</t>
  </si>
  <si>
    <t>00010</t>
  </si>
  <si>
    <t>Adulto</t>
  </si>
  <si>
    <t>00011</t>
  </si>
  <si>
    <t>Adulto mayor</t>
  </si>
  <si>
    <t>00012</t>
  </si>
  <si>
    <t>Agencia judicial</t>
  </si>
  <si>
    <t>00013</t>
  </si>
  <si>
    <t>Agenda</t>
  </si>
  <si>
    <t>00014</t>
  </si>
  <si>
    <t>Agente</t>
  </si>
  <si>
    <t>00015</t>
  </si>
  <si>
    <t>Agricultor</t>
  </si>
  <si>
    <t>00016</t>
  </si>
  <si>
    <t>Agroempresa</t>
  </si>
  <si>
    <t>00017</t>
  </si>
  <si>
    <t>Agrupación</t>
  </si>
  <si>
    <t>00018</t>
  </si>
  <si>
    <t>Aire Acondicionado</t>
  </si>
  <si>
    <t>00019</t>
  </si>
  <si>
    <t>Alambrado</t>
  </si>
  <si>
    <t>00020</t>
  </si>
  <si>
    <t>Alarma</t>
  </si>
  <si>
    <t>00021</t>
  </si>
  <si>
    <t>Alberca</t>
  </si>
  <si>
    <t>00022</t>
  </si>
  <si>
    <t>Albergue</t>
  </si>
  <si>
    <t>00023</t>
  </si>
  <si>
    <t>Alcohólico</t>
  </si>
  <si>
    <t>00024</t>
  </si>
  <si>
    <t>Almacén</t>
  </si>
  <si>
    <t>00025</t>
  </si>
  <si>
    <t>Alumbrado</t>
  </si>
  <si>
    <t>00026</t>
  </si>
  <si>
    <t>Alumno</t>
  </si>
  <si>
    <t>00027</t>
  </si>
  <si>
    <t>Ambulancia</t>
  </si>
  <si>
    <t>00028</t>
  </si>
  <si>
    <t>Ambulante</t>
  </si>
  <si>
    <t>00029</t>
  </si>
  <si>
    <t>Amparo</t>
  </si>
  <si>
    <t>00030</t>
  </si>
  <si>
    <t>Analfabeta</t>
  </si>
  <si>
    <t>00031</t>
  </si>
  <si>
    <t>Análisis</t>
  </si>
  <si>
    <t>00032</t>
  </si>
  <si>
    <t>Animal</t>
  </si>
  <si>
    <t>00033</t>
  </si>
  <si>
    <t>Anteojos</t>
  </si>
  <si>
    <t>00034</t>
  </si>
  <si>
    <t>Anteproyecto</t>
  </si>
  <si>
    <t>00035</t>
  </si>
  <si>
    <t>Apelación</t>
  </si>
  <si>
    <t>00036</t>
  </si>
  <si>
    <t>Apiario</t>
  </si>
  <si>
    <t>00037</t>
  </si>
  <si>
    <t>Aplicación</t>
  </si>
  <si>
    <t>00038</t>
  </si>
  <si>
    <t>Apoyo</t>
  </si>
  <si>
    <t>00039</t>
  </si>
  <si>
    <t>Aprehensión</t>
  </si>
  <si>
    <t>00040</t>
  </si>
  <si>
    <t>Árbol</t>
  </si>
  <si>
    <t>00041</t>
  </si>
  <si>
    <t>Archivo</t>
  </si>
  <si>
    <t>00042</t>
  </si>
  <si>
    <t>Arcina</t>
  </si>
  <si>
    <t>00043</t>
  </si>
  <si>
    <t>Arco de Ingreso</t>
  </si>
  <si>
    <t>00044</t>
  </si>
  <si>
    <t>Área responsable</t>
  </si>
  <si>
    <t>00045</t>
  </si>
  <si>
    <t>Arma</t>
  </si>
  <si>
    <t>00046</t>
  </si>
  <si>
    <t>Artesanía</t>
  </si>
  <si>
    <t>00047</t>
  </si>
  <si>
    <t>Artesano</t>
  </si>
  <si>
    <t>00048</t>
  </si>
  <si>
    <t>Artículo publicado</t>
  </si>
  <si>
    <t>00049</t>
  </si>
  <si>
    <t>Asesoría</t>
  </si>
  <si>
    <t>00050</t>
  </si>
  <si>
    <t>Asfaltado</t>
  </si>
  <si>
    <t>00051</t>
  </si>
  <si>
    <t>Asilo de anciano</t>
  </si>
  <si>
    <t>00052</t>
  </si>
  <si>
    <t>Asistente</t>
  </si>
  <si>
    <t>00053</t>
  </si>
  <si>
    <t>Asociación</t>
  </si>
  <si>
    <t>00054</t>
  </si>
  <si>
    <t>Aspirante</t>
  </si>
  <si>
    <t>00055</t>
  </si>
  <si>
    <t>Atención</t>
  </si>
  <si>
    <t>00056</t>
  </si>
  <si>
    <t>Atlas</t>
  </si>
  <si>
    <t>00057</t>
  </si>
  <si>
    <t>Atleta</t>
  </si>
  <si>
    <t>00058</t>
  </si>
  <si>
    <t>Audiencia</t>
  </si>
  <si>
    <t>00059</t>
  </si>
  <si>
    <t>Audiovisual</t>
  </si>
  <si>
    <t>00060</t>
  </si>
  <si>
    <t>Auditoria</t>
  </si>
  <si>
    <t>00061</t>
  </si>
  <si>
    <t>Auditorio</t>
  </si>
  <si>
    <t>00062</t>
  </si>
  <si>
    <t>Aula</t>
  </si>
  <si>
    <t>00063</t>
  </si>
  <si>
    <t>Autobús</t>
  </si>
  <si>
    <t>00064</t>
  </si>
  <si>
    <t>Autódromo</t>
  </si>
  <si>
    <t>00065</t>
  </si>
  <si>
    <t>Automovilista</t>
  </si>
  <si>
    <t>00066</t>
  </si>
  <si>
    <t>Autopista</t>
  </si>
  <si>
    <t>00067</t>
  </si>
  <si>
    <t>Avalúo</t>
  </si>
  <si>
    <t>00068</t>
  </si>
  <si>
    <t>Averiguación</t>
  </si>
  <si>
    <t>00069</t>
  </si>
  <si>
    <t>Avicultor</t>
  </si>
  <si>
    <t>00070</t>
  </si>
  <si>
    <t>Balizamiento</t>
  </si>
  <si>
    <t>00071</t>
  </si>
  <si>
    <t>Bando</t>
  </si>
  <si>
    <t>00072</t>
  </si>
  <si>
    <t>Baño ecológico</t>
  </si>
  <si>
    <t>00073</t>
  </si>
  <si>
    <t>Basamento</t>
  </si>
  <si>
    <t>00074</t>
  </si>
  <si>
    <t>Base de Datos</t>
  </si>
  <si>
    <t>00075</t>
  </si>
  <si>
    <t>Beca</t>
  </si>
  <si>
    <t>00076</t>
  </si>
  <si>
    <t>Becario</t>
  </si>
  <si>
    <t>00077</t>
  </si>
  <si>
    <t>Beneficiario</t>
  </si>
  <si>
    <t>00078</t>
  </si>
  <si>
    <t>Biblioteca</t>
  </si>
  <si>
    <t>00079</t>
  </si>
  <si>
    <t>Bloque</t>
  </si>
  <si>
    <t>00080</t>
  </si>
  <si>
    <t>Bodega</t>
  </si>
  <si>
    <t>00081</t>
  </si>
  <si>
    <t>00082</t>
  </si>
  <si>
    <t>Boletines</t>
  </si>
  <si>
    <t>00083</t>
  </si>
  <si>
    <t>Bordo</t>
  </si>
  <si>
    <t>00084</t>
  </si>
  <si>
    <t>Brecha</t>
  </si>
  <si>
    <t>00085</t>
  </si>
  <si>
    <t>Brigada</t>
  </si>
  <si>
    <t>00086</t>
  </si>
  <si>
    <t>Cabeza</t>
  </si>
  <si>
    <t>00087</t>
  </si>
  <si>
    <t>Cableado estructurado</t>
  </si>
  <si>
    <t>00088</t>
  </si>
  <si>
    <t>Cadáver</t>
  </si>
  <si>
    <t>00089</t>
  </si>
  <si>
    <t>Cama</t>
  </si>
  <si>
    <t>00090</t>
  </si>
  <si>
    <t>Camioneta</t>
  </si>
  <si>
    <t>00091</t>
  </si>
  <si>
    <t>Campamento</t>
  </si>
  <si>
    <t>00092</t>
  </si>
  <si>
    <t>Campaña</t>
  </si>
  <si>
    <t>00093</t>
  </si>
  <si>
    <t>Campañas y Colectas</t>
  </si>
  <si>
    <t>00094</t>
  </si>
  <si>
    <t>Campeonato</t>
  </si>
  <si>
    <t>00095</t>
  </si>
  <si>
    <t>Campesino</t>
  </si>
  <si>
    <t>00096</t>
  </si>
  <si>
    <t>Campo</t>
  </si>
  <si>
    <t>00097</t>
  </si>
  <si>
    <t>Campo recreativo</t>
  </si>
  <si>
    <t>00098</t>
  </si>
  <si>
    <t>Cancha</t>
  </si>
  <si>
    <t>00099</t>
  </si>
  <si>
    <t>Capacitación</t>
  </si>
  <si>
    <t>00100</t>
  </si>
  <si>
    <t>00101</t>
  </si>
  <si>
    <t>Captación de alumnos</t>
  </si>
  <si>
    <t>00102</t>
  </si>
  <si>
    <t>Cárcamo</t>
  </si>
  <si>
    <t>00103</t>
  </si>
  <si>
    <t>Cartelera</t>
  </si>
  <si>
    <t>00104</t>
  </si>
  <si>
    <t>Carteras de proyectos integrad</t>
  </si>
  <si>
    <t>00105</t>
  </si>
  <si>
    <t>Cartilla</t>
  </si>
  <si>
    <t>00106</t>
  </si>
  <si>
    <t>Casa</t>
  </si>
  <si>
    <t>00107</t>
  </si>
  <si>
    <t>Casa de Cultura</t>
  </si>
  <si>
    <t>Casa Rural</t>
  </si>
  <si>
    <t>00109</t>
  </si>
  <si>
    <t>Caseta</t>
  </si>
  <si>
    <t>00110</t>
  </si>
  <si>
    <t>Caso</t>
  </si>
  <si>
    <t>00111</t>
  </si>
  <si>
    <t>Catálogo</t>
  </si>
  <si>
    <t>00112</t>
  </si>
  <si>
    <t>Cementerio</t>
  </si>
  <si>
    <t>00113</t>
  </si>
  <si>
    <t>Censo</t>
  </si>
  <si>
    <t>00114</t>
  </si>
  <si>
    <t>Central de Abasto</t>
  </si>
  <si>
    <t>00115</t>
  </si>
  <si>
    <t>Centro de acopio</t>
  </si>
  <si>
    <t>00116</t>
  </si>
  <si>
    <t>Centro de diseño</t>
  </si>
  <si>
    <t>00117</t>
  </si>
  <si>
    <t>Centro de Salud</t>
  </si>
  <si>
    <t>00118</t>
  </si>
  <si>
    <t>Centro Documental</t>
  </si>
  <si>
    <t>00119</t>
  </si>
  <si>
    <t>Centro integral de negocio</t>
  </si>
  <si>
    <t>00120</t>
  </si>
  <si>
    <t>Centro penitenciario</t>
  </si>
  <si>
    <t>00121</t>
  </si>
  <si>
    <t>Centro poblacional</t>
  </si>
  <si>
    <t>00122</t>
  </si>
  <si>
    <t>Centro recreativo</t>
  </si>
  <si>
    <t>00123</t>
  </si>
  <si>
    <t>Centro regulador</t>
  </si>
  <si>
    <t>00124</t>
  </si>
  <si>
    <t>Certamen</t>
  </si>
  <si>
    <t>00125</t>
  </si>
  <si>
    <t>Certificación</t>
  </si>
  <si>
    <t>00126</t>
  </si>
  <si>
    <t>Certificado</t>
  </si>
  <si>
    <t>00127</t>
  </si>
  <si>
    <t>Cesárea</t>
  </si>
  <si>
    <t>00128</t>
  </si>
  <si>
    <t>Chaleco</t>
  </si>
  <si>
    <t>00129</t>
  </si>
  <si>
    <t>Cheques</t>
  </si>
  <si>
    <t>00130</t>
  </si>
  <si>
    <t>Ciclista</t>
  </si>
  <si>
    <t>00131</t>
  </si>
  <si>
    <t>Cimiento</t>
  </si>
  <si>
    <t>00132</t>
  </si>
  <si>
    <t>Circuito Turístico Productivo</t>
  </si>
  <si>
    <t>00133</t>
  </si>
  <si>
    <t>Cirugía</t>
  </si>
  <si>
    <t>00134</t>
  </si>
  <si>
    <t>Cisterna</t>
  </si>
  <si>
    <t>00135</t>
  </si>
  <si>
    <t>Ciudadano</t>
  </si>
  <si>
    <t>00136</t>
  </si>
  <si>
    <t>Claves Surtidas</t>
  </si>
  <si>
    <t>00137</t>
  </si>
  <si>
    <t>Cliente</t>
  </si>
  <si>
    <t>00138</t>
  </si>
  <si>
    <t>Clínica</t>
  </si>
  <si>
    <t>00139</t>
  </si>
  <si>
    <t>Club</t>
  </si>
  <si>
    <t>00140</t>
  </si>
  <si>
    <t>Cobertizo</t>
  </si>
  <si>
    <t>00141</t>
  </si>
  <si>
    <t>Colegio</t>
  </si>
  <si>
    <t>00142</t>
  </si>
  <si>
    <t>Colonia</t>
  </si>
  <si>
    <t>00143</t>
  </si>
  <si>
    <t>Colono</t>
  </si>
  <si>
    <t>00144</t>
  </si>
  <si>
    <t>Columna</t>
  </si>
  <si>
    <t>00145</t>
  </si>
  <si>
    <t>Comedor</t>
  </si>
  <si>
    <t>00146</t>
  </si>
  <si>
    <t>Comerciante</t>
  </si>
  <si>
    <t>00147</t>
  </si>
  <si>
    <t>Comisión</t>
  </si>
  <si>
    <t>00148</t>
  </si>
  <si>
    <t>Comité</t>
  </si>
  <si>
    <t>00149</t>
  </si>
  <si>
    <t>Compra</t>
  </si>
  <si>
    <t>00150</t>
  </si>
  <si>
    <t>Computadora</t>
  </si>
  <si>
    <t>00151</t>
  </si>
  <si>
    <t>Comunicador</t>
  </si>
  <si>
    <t>00152</t>
  </si>
  <si>
    <t>Comunidad</t>
  </si>
  <si>
    <t>00153</t>
  </si>
  <si>
    <t>Concesión</t>
  </si>
  <si>
    <t>00154</t>
  </si>
  <si>
    <t>Concesionario</t>
  </si>
  <si>
    <t>00155</t>
  </si>
  <si>
    <t>Concierto</t>
  </si>
  <si>
    <t>00156</t>
  </si>
  <si>
    <t>Conciliación</t>
  </si>
  <si>
    <t>00157</t>
  </si>
  <si>
    <t>Concursante</t>
  </si>
  <si>
    <t>00158</t>
  </si>
  <si>
    <t>Concurso</t>
  </si>
  <si>
    <t>00159</t>
  </si>
  <si>
    <t>Condiciones Grales. de Trabajo</t>
  </si>
  <si>
    <t>00160</t>
  </si>
  <si>
    <t>Condón</t>
  </si>
  <si>
    <t>00161</t>
  </si>
  <si>
    <t>Conductor</t>
  </si>
  <si>
    <t>00162</t>
  </si>
  <si>
    <t>Conflicto</t>
  </si>
  <si>
    <t>00163</t>
  </si>
  <si>
    <t>Congreso</t>
  </si>
  <si>
    <t>00164</t>
  </si>
  <si>
    <t>Connacional</t>
  </si>
  <si>
    <t>00165</t>
  </si>
  <si>
    <t>Conscripto</t>
  </si>
  <si>
    <t>00166</t>
  </si>
  <si>
    <t>Consejero</t>
  </si>
  <si>
    <t>00167</t>
  </si>
  <si>
    <t>Consejo</t>
  </si>
  <si>
    <t>00168</t>
  </si>
  <si>
    <t>Consignación</t>
  </si>
  <si>
    <t>00169</t>
  </si>
  <si>
    <t>Construcción</t>
  </si>
  <si>
    <t>00170</t>
  </si>
  <si>
    <t>Consulta</t>
  </si>
  <si>
    <t>00171</t>
  </si>
  <si>
    <t>Consultorio</t>
  </si>
  <si>
    <t>00172</t>
  </si>
  <si>
    <t>Contrato</t>
  </si>
  <si>
    <t>00173</t>
  </si>
  <si>
    <t>Contribuyente</t>
  </si>
  <si>
    <t>00174</t>
  </si>
  <si>
    <t>Controversia</t>
  </si>
  <si>
    <t>00175</t>
  </si>
  <si>
    <t>Convención</t>
  </si>
  <si>
    <t>00176</t>
  </si>
  <si>
    <t>Convenio</t>
  </si>
  <si>
    <t>00177</t>
  </si>
  <si>
    <t>Convocatoria</t>
  </si>
  <si>
    <t>00178</t>
  </si>
  <si>
    <t>Cooperativa</t>
  </si>
  <si>
    <t>00179</t>
  </si>
  <si>
    <t>Corporación</t>
  </si>
  <si>
    <t>00180</t>
  </si>
  <si>
    <t>Credencial</t>
  </si>
  <si>
    <t>00181</t>
  </si>
  <si>
    <t>Crédito</t>
  </si>
  <si>
    <t>00182</t>
  </si>
  <si>
    <t>Cría</t>
  </si>
  <si>
    <t>00183</t>
  </si>
  <si>
    <t>Cripta</t>
  </si>
  <si>
    <t>00184</t>
  </si>
  <si>
    <t>Cuenta</t>
  </si>
  <si>
    <t>00185</t>
  </si>
  <si>
    <t>Cuenta Contable</t>
  </si>
  <si>
    <t>00186</t>
  </si>
  <si>
    <t>Cuenta Pública</t>
  </si>
  <si>
    <t>00187</t>
  </si>
  <si>
    <t>Cuneta</t>
  </si>
  <si>
    <t>00188</t>
  </si>
  <si>
    <t>Curso</t>
  </si>
  <si>
    <t>00189</t>
  </si>
  <si>
    <t>Custodio</t>
  </si>
  <si>
    <t>00190</t>
  </si>
  <si>
    <t>Declaraciones patrimoniales</t>
  </si>
  <si>
    <t>00191</t>
  </si>
  <si>
    <t>Delegación</t>
  </si>
  <si>
    <t>00192</t>
  </si>
  <si>
    <t>Delito</t>
  </si>
  <si>
    <t>00193</t>
  </si>
  <si>
    <t>Demanda</t>
  </si>
  <si>
    <t>00194</t>
  </si>
  <si>
    <t>Denuncia</t>
  </si>
  <si>
    <t>00195</t>
  </si>
  <si>
    <t>Dependencia</t>
  </si>
  <si>
    <t>00196</t>
  </si>
  <si>
    <t>Deportista</t>
  </si>
  <si>
    <t>00197</t>
  </si>
  <si>
    <t>Desayuno</t>
  </si>
  <si>
    <t>00198</t>
  </si>
  <si>
    <t>Descargas de Información</t>
  </si>
  <si>
    <t>00199</t>
  </si>
  <si>
    <t>Desempeño Docente Evaluado</t>
  </si>
  <si>
    <t>00200</t>
  </si>
  <si>
    <t>Desistimiento</t>
  </si>
  <si>
    <t>00201</t>
  </si>
  <si>
    <t>Deslinde topográfico</t>
  </si>
  <si>
    <t>00202</t>
  </si>
  <si>
    <t>Despensa</t>
  </si>
  <si>
    <t>00203</t>
  </si>
  <si>
    <t>Desviación</t>
  </si>
  <si>
    <t>00204</t>
  </si>
  <si>
    <t>Detección</t>
  </si>
  <si>
    <t>00205</t>
  </si>
  <si>
    <t>Detenidos</t>
  </si>
  <si>
    <t>00206</t>
  </si>
  <si>
    <t>Día</t>
  </si>
  <si>
    <t>00207</t>
  </si>
  <si>
    <t>Diagnóstico</t>
  </si>
  <si>
    <t>00208</t>
  </si>
  <si>
    <t>Diagrama</t>
  </si>
  <si>
    <t>00209</t>
  </si>
  <si>
    <t>Dictamen</t>
  </si>
  <si>
    <t>00210</t>
  </si>
  <si>
    <t>Dieta</t>
  </si>
  <si>
    <t>00211</t>
  </si>
  <si>
    <t>Diligencias</t>
  </si>
  <si>
    <t>00212</t>
  </si>
  <si>
    <t>Diplomado</t>
  </si>
  <si>
    <t>00213</t>
  </si>
  <si>
    <t>Discapacitado</t>
  </si>
  <si>
    <t>00214</t>
  </si>
  <si>
    <t>Diseño</t>
  </si>
  <si>
    <t>00215</t>
  </si>
  <si>
    <t>Distintivo</t>
  </si>
  <si>
    <t>00216</t>
  </si>
  <si>
    <t>Distribuidor vial</t>
  </si>
  <si>
    <t>00217</t>
  </si>
  <si>
    <t>Distrito</t>
  </si>
  <si>
    <t>00218</t>
  </si>
  <si>
    <t>Documento</t>
  </si>
  <si>
    <t>00219</t>
  </si>
  <si>
    <t>Documentos Microfilmados</t>
  </si>
  <si>
    <t>00220</t>
  </si>
  <si>
    <t>Donación de Órganos y Tejidos</t>
  </si>
  <si>
    <t>00221</t>
  </si>
  <si>
    <t>Dosis</t>
  </si>
  <si>
    <t>00222</t>
  </si>
  <si>
    <t>Dossier</t>
  </si>
  <si>
    <t>00223</t>
  </si>
  <si>
    <t>Drogadicto</t>
  </si>
  <si>
    <t>00224</t>
  </si>
  <si>
    <t>Ducto</t>
  </si>
  <si>
    <t>00225</t>
  </si>
  <si>
    <t>Ecologista</t>
  </si>
  <si>
    <t>00226</t>
  </si>
  <si>
    <t>Edificio</t>
  </si>
  <si>
    <t>00227</t>
  </si>
  <si>
    <t>Egresos Hospitalarios</t>
  </si>
  <si>
    <t>00228</t>
  </si>
  <si>
    <t>Ejemplares</t>
  </si>
  <si>
    <t>00229</t>
  </si>
  <si>
    <t>Ejidatario</t>
  </si>
  <si>
    <t>00230</t>
  </si>
  <si>
    <t>Electrificación</t>
  </si>
  <si>
    <t>00231</t>
  </si>
  <si>
    <t>Embarcaciones</t>
  </si>
  <si>
    <t>00232</t>
  </si>
  <si>
    <t>Empleado</t>
  </si>
  <si>
    <t>00233</t>
  </si>
  <si>
    <t>Empleo</t>
  </si>
  <si>
    <t>00234</t>
  </si>
  <si>
    <t>Empresa</t>
  </si>
  <si>
    <t>00235</t>
  </si>
  <si>
    <t>Empresario</t>
  </si>
  <si>
    <t>00236</t>
  </si>
  <si>
    <t>Encuesta</t>
  </si>
  <si>
    <t>00237</t>
  </si>
  <si>
    <t>Enfermera</t>
  </si>
  <si>
    <t>00238</t>
  </si>
  <si>
    <t>Entes</t>
  </si>
  <si>
    <t>00239</t>
  </si>
  <si>
    <t>Entidad Gubernamental</t>
  </si>
  <si>
    <t>00240</t>
  </si>
  <si>
    <t>Entregas</t>
  </si>
  <si>
    <t>00241</t>
  </si>
  <si>
    <t>Entrevista</t>
  </si>
  <si>
    <t>00242</t>
  </si>
  <si>
    <t>Equipamiento</t>
  </si>
  <si>
    <t>00243</t>
  </si>
  <si>
    <t>Equipamiento de oficina</t>
  </si>
  <si>
    <t>00244</t>
  </si>
  <si>
    <t>Equipo</t>
  </si>
  <si>
    <t>00245</t>
  </si>
  <si>
    <t>Equipo de Cómputo</t>
  </si>
  <si>
    <t>00246</t>
  </si>
  <si>
    <t>Equipo especializado</t>
  </si>
  <si>
    <t>00247</t>
  </si>
  <si>
    <t>Equipo Médico</t>
  </si>
  <si>
    <t>00248</t>
  </si>
  <si>
    <t>Equipo nuevo</t>
  </si>
  <si>
    <t>00249</t>
  </si>
  <si>
    <t>Equipo pesado</t>
  </si>
  <si>
    <t>00250</t>
  </si>
  <si>
    <t>Escritura</t>
  </si>
  <si>
    <t>00251</t>
  </si>
  <si>
    <t>Escuela</t>
  </si>
  <si>
    <t>00252</t>
  </si>
  <si>
    <t>Escultura</t>
  </si>
  <si>
    <t>00253</t>
  </si>
  <si>
    <t>Espacio Cultural</t>
  </si>
  <si>
    <t>00254</t>
  </si>
  <si>
    <t>Espacio Deportivo</t>
  </si>
  <si>
    <t>00255</t>
  </si>
  <si>
    <t>Espacio educativo</t>
  </si>
  <si>
    <t>00256</t>
  </si>
  <si>
    <t>Espacio Evaluado</t>
  </si>
  <si>
    <t>00257</t>
  </si>
  <si>
    <t>Esquema</t>
  </si>
  <si>
    <t>00258</t>
  </si>
  <si>
    <t>Estacionamiento</t>
  </si>
  <si>
    <t>00259</t>
  </si>
  <si>
    <t>Estado Financiero</t>
  </si>
  <si>
    <t>00260</t>
  </si>
  <si>
    <t>Estancia</t>
  </si>
  <si>
    <t>00261</t>
  </si>
  <si>
    <t>Estudiante</t>
  </si>
  <si>
    <t>00262</t>
  </si>
  <si>
    <t>Estudiante Indígena</t>
  </si>
  <si>
    <t>00263</t>
  </si>
  <si>
    <t>Estudio</t>
  </si>
  <si>
    <t>00264</t>
  </si>
  <si>
    <t>Estudio de mercado</t>
  </si>
  <si>
    <t>00265</t>
  </si>
  <si>
    <t>00266</t>
  </si>
  <si>
    <t>Etapa</t>
  </si>
  <si>
    <t>00267</t>
  </si>
  <si>
    <t>Evaluación</t>
  </si>
  <si>
    <t>00268</t>
  </si>
  <si>
    <t>Evento</t>
  </si>
  <si>
    <t>00269</t>
  </si>
  <si>
    <t>Examen Médico</t>
  </si>
  <si>
    <t>00270</t>
  </si>
  <si>
    <t>Examen Oftalmológico</t>
  </si>
  <si>
    <t>00271</t>
  </si>
  <si>
    <t>Excavación</t>
  </si>
  <si>
    <t>00272</t>
  </si>
  <si>
    <t>Excursión</t>
  </si>
  <si>
    <t>00273</t>
  </si>
  <si>
    <t>Expediente</t>
  </si>
  <si>
    <t>00274</t>
  </si>
  <si>
    <t>Exposición</t>
  </si>
  <si>
    <t>00275</t>
  </si>
  <si>
    <t>00276</t>
  </si>
  <si>
    <t>Extintor</t>
  </si>
  <si>
    <t>00277</t>
  </si>
  <si>
    <t>Familia</t>
  </si>
  <si>
    <t>00278</t>
  </si>
  <si>
    <t>Festival</t>
  </si>
  <si>
    <t>00279</t>
  </si>
  <si>
    <t>Fichas de proyecto validadas</t>
  </si>
  <si>
    <t>00280</t>
  </si>
  <si>
    <t>Fideicomiso</t>
  </si>
  <si>
    <t>00281</t>
  </si>
  <si>
    <t>Fiscalización</t>
  </si>
  <si>
    <t>00282</t>
  </si>
  <si>
    <t>Fiscalizaciones</t>
  </si>
  <si>
    <t>00283</t>
  </si>
  <si>
    <t>Folleto</t>
  </si>
  <si>
    <t>00284</t>
  </si>
  <si>
    <t>Foro</t>
  </si>
  <si>
    <t>00285</t>
  </si>
  <si>
    <t>Fosa séptica</t>
  </si>
  <si>
    <t>00286</t>
  </si>
  <si>
    <t>Fumigación</t>
  </si>
  <si>
    <t>00287</t>
  </si>
  <si>
    <t>Funcionarios Capacitados</t>
  </si>
  <si>
    <t>00288</t>
  </si>
  <si>
    <t>Ganadero</t>
  </si>
  <si>
    <t>00289</t>
  </si>
  <si>
    <t>Gimnasio</t>
  </si>
  <si>
    <t>00290</t>
  </si>
  <si>
    <t>Gira</t>
  </si>
  <si>
    <t>00291</t>
  </si>
  <si>
    <t>Grabación</t>
  </si>
  <si>
    <t>00292</t>
  </si>
  <si>
    <t>Granja interactiva</t>
  </si>
  <si>
    <t>00293</t>
  </si>
  <si>
    <t>Habitación</t>
  </si>
  <si>
    <t>00294</t>
  </si>
  <si>
    <t>Habitante</t>
  </si>
  <si>
    <t>00295</t>
  </si>
  <si>
    <t>Hectárea</t>
  </si>
  <si>
    <t>00296</t>
  </si>
  <si>
    <t>Hectárea asegurada</t>
  </si>
  <si>
    <t>00297</t>
  </si>
  <si>
    <t>Helicóptero</t>
  </si>
  <si>
    <t>00298</t>
  </si>
  <si>
    <t>Hemeroteca</t>
  </si>
  <si>
    <t>00299</t>
  </si>
  <si>
    <t>Herramienta</t>
  </si>
  <si>
    <t>00300</t>
  </si>
  <si>
    <t>Hogar</t>
  </si>
  <si>
    <t>00301</t>
  </si>
  <si>
    <t>Holograma</t>
  </si>
  <si>
    <t>00302</t>
  </si>
  <si>
    <t>Horas clase</t>
  </si>
  <si>
    <t>00303</t>
  </si>
  <si>
    <t>Horas Radio y TV</t>
  </si>
  <si>
    <t>00304</t>
  </si>
  <si>
    <t>Horas Uso</t>
  </si>
  <si>
    <t>00305</t>
  </si>
  <si>
    <t>Hospital</t>
  </si>
  <si>
    <t>00306</t>
  </si>
  <si>
    <t>Huelga</t>
  </si>
  <si>
    <t>00307</t>
  </si>
  <si>
    <t>Huérfano</t>
  </si>
  <si>
    <t>00308</t>
  </si>
  <si>
    <t>Huerto</t>
  </si>
  <si>
    <t>00309</t>
  </si>
  <si>
    <t>Incendio</t>
  </si>
  <si>
    <t>00310</t>
  </si>
  <si>
    <t>Incidente</t>
  </si>
  <si>
    <t>00311</t>
  </si>
  <si>
    <t>Incinerador</t>
  </si>
  <si>
    <t>00312</t>
  </si>
  <si>
    <t>Indemnización</t>
  </si>
  <si>
    <t>00313</t>
  </si>
  <si>
    <t>Indígena</t>
  </si>
  <si>
    <t>00314</t>
  </si>
  <si>
    <t>Indigente</t>
  </si>
  <si>
    <t>00315</t>
  </si>
  <si>
    <t>Informe</t>
  </si>
  <si>
    <t>00316</t>
  </si>
  <si>
    <t>Informe de evaluación</t>
  </si>
  <si>
    <t>00317</t>
  </si>
  <si>
    <t>Ingresos hospitalarios</t>
  </si>
  <si>
    <t>00318</t>
  </si>
  <si>
    <t>Iniciativa de Ley</t>
  </si>
  <si>
    <t>00319</t>
  </si>
  <si>
    <t>Injerto</t>
  </si>
  <si>
    <t>00320</t>
  </si>
  <si>
    <t>Inmueble</t>
  </si>
  <si>
    <t>00321</t>
  </si>
  <si>
    <t>Inmueble Patrimonial</t>
  </si>
  <si>
    <t>00322</t>
  </si>
  <si>
    <t>Inspección</t>
  </si>
  <si>
    <t>00323</t>
  </si>
  <si>
    <t>Instalación Turística</t>
  </si>
  <si>
    <t>00324</t>
  </si>
  <si>
    <t>Institución pública</t>
  </si>
  <si>
    <t>00325</t>
  </si>
  <si>
    <t>Instituciones Vinculadas</t>
  </si>
  <si>
    <t>00326</t>
  </si>
  <si>
    <t>Instituto</t>
  </si>
  <si>
    <t>00327</t>
  </si>
  <si>
    <t>Instructor</t>
  </si>
  <si>
    <t>00328</t>
  </si>
  <si>
    <t>Interno</t>
  </si>
  <si>
    <t>00329</t>
  </si>
  <si>
    <t>Inventario</t>
  </si>
  <si>
    <t>00330</t>
  </si>
  <si>
    <t>Inventario de Potencialidades</t>
  </si>
  <si>
    <t>00331</t>
  </si>
  <si>
    <t>Investigación</t>
  </si>
  <si>
    <t>00332</t>
  </si>
  <si>
    <t>Jaula</t>
  </si>
  <si>
    <t>00333</t>
  </si>
  <si>
    <t>Joven</t>
  </si>
  <si>
    <t>00334</t>
  </si>
  <si>
    <t>Jubilado</t>
  </si>
  <si>
    <t>00335</t>
  </si>
  <si>
    <t>Juego</t>
  </si>
  <si>
    <t>00336</t>
  </si>
  <si>
    <t>Juicio</t>
  </si>
  <si>
    <t>00337</t>
  </si>
  <si>
    <t>Kilogramo</t>
  </si>
  <si>
    <t>00338</t>
  </si>
  <si>
    <t>Kilómetro</t>
  </si>
  <si>
    <t>00339</t>
  </si>
  <si>
    <t>Kilómetro cuadrado</t>
  </si>
  <si>
    <t>00340</t>
  </si>
  <si>
    <t>Kilowatts</t>
  </si>
  <si>
    <t>00341</t>
  </si>
  <si>
    <t>Laboratorio</t>
  </si>
  <si>
    <t>00342</t>
  </si>
  <si>
    <t>Lamina</t>
  </si>
  <si>
    <t>00343</t>
  </si>
  <si>
    <t>Lancha</t>
  </si>
  <si>
    <t>00344</t>
  </si>
  <si>
    <t>Laudo</t>
  </si>
  <si>
    <t>00345</t>
  </si>
  <si>
    <t>Laudos Favorables</t>
  </si>
  <si>
    <t>00346</t>
  </si>
  <si>
    <t>Lechería</t>
  </si>
  <si>
    <t>00347</t>
  </si>
  <si>
    <t>Letrina</t>
  </si>
  <si>
    <t>00348</t>
  </si>
  <si>
    <t>Ley</t>
  </si>
  <si>
    <t>00349</t>
  </si>
  <si>
    <t>Liberados</t>
  </si>
  <si>
    <t>00350</t>
  </si>
  <si>
    <t>Libra</t>
  </si>
  <si>
    <t>00351</t>
  </si>
  <si>
    <t>Libramiento</t>
  </si>
  <si>
    <t>00352</t>
  </si>
  <si>
    <t>Libro</t>
  </si>
  <si>
    <t>00353</t>
  </si>
  <si>
    <t>Libro de texto gratuito</t>
  </si>
  <si>
    <t>00354</t>
  </si>
  <si>
    <t>Litro</t>
  </si>
  <si>
    <t>00355</t>
  </si>
  <si>
    <t>Local</t>
  </si>
  <si>
    <t>00356</t>
  </si>
  <si>
    <t>Localidad</t>
  </si>
  <si>
    <t>00357</t>
  </si>
  <si>
    <t>Lote</t>
  </si>
  <si>
    <t>00358</t>
  </si>
  <si>
    <t>Luminaria</t>
  </si>
  <si>
    <t>00359</t>
  </si>
  <si>
    <t>Madre Jefa de Familia</t>
  </si>
  <si>
    <t>00360</t>
  </si>
  <si>
    <t>Madre soltera</t>
  </si>
  <si>
    <t>00361</t>
  </si>
  <si>
    <t>Maestría / Semestre</t>
  </si>
  <si>
    <t>00362</t>
  </si>
  <si>
    <t>Manifestación</t>
  </si>
  <si>
    <t>00363</t>
  </si>
  <si>
    <t>Mantenimiento</t>
  </si>
  <si>
    <t>00364</t>
  </si>
  <si>
    <t>Mantenimiento realizado</t>
  </si>
  <si>
    <t>00365</t>
  </si>
  <si>
    <t>Manual</t>
  </si>
  <si>
    <t>00366</t>
  </si>
  <si>
    <t>Manuales</t>
  </si>
  <si>
    <t>00367</t>
  </si>
  <si>
    <t>Mapas de Imagen</t>
  </si>
  <si>
    <t>00368</t>
  </si>
  <si>
    <t>Máquina</t>
  </si>
  <si>
    <t>00369</t>
  </si>
  <si>
    <t>Maquinaria</t>
  </si>
  <si>
    <t>00370</t>
  </si>
  <si>
    <t>Maquinaria especializada</t>
  </si>
  <si>
    <t>00371</t>
  </si>
  <si>
    <t>Maquinaria pesada</t>
  </si>
  <si>
    <t>00372</t>
  </si>
  <si>
    <t>Material de difusión</t>
  </si>
  <si>
    <t>00373</t>
  </si>
  <si>
    <t>Material didáctico</t>
  </si>
  <si>
    <t>00374</t>
  </si>
  <si>
    <t>Material Publicitario</t>
  </si>
  <si>
    <t>00375</t>
  </si>
  <si>
    <t>Materias Teóricas en línea</t>
  </si>
  <si>
    <t>00376</t>
  </si>
  <si>
    <t>Media Nacional</t>
  </si>
  <si>
    <t>00377</t>
  </si>
  <si>
    <t>Médico</t>
  </si>
  <si>
    <t>00378</t>
  </si>
  <si>
    <t>Médicos Capacitados</t>
  </si>
  <si>
    <t>00379</t>
  </si>
  <si>
    <t>Medidores de agua</t>
  </si>
  <si>
    <t>00380</t>
  </si>
  <si>
    <t>Medio electrónico</t>
  </si>
  <si>
    <t>00381</t>
  </si>
  <si>
    <t>Medios de Comunicación</t>
  </si>
  <si>
    <t>00382</t>
  </si>
  <si>
    <t>Mejoramientos de Vivienda</t>
  </si>
  <si>
    <t>00383</t>
  </si>
  <si>
    <t>Mejoras a edificio</t>
  </si>
  <si>
    <t>00384</t>
  </si>
  <si>
    <t>Mensaje</t>
  </si>
  <si>
    <t>00385</t>
  </si>
  <si>
    <t>Mercado</t>
  </si>
  <si>
    <t>00386</t>
  </si>
  <si>
    <t>Mesa Directiva</t>
  </si>
  <si>
    <t>00387</t>
  </si>
  <si>
    <t>Mesas de Coordinación</t>
  </si>
  <si>
    <t>00388</t>
  </si>
  <si>
    <t>Metadatos</t>
  </si>
  <si>
    <t>00389</t>
  </si>
  <si>
    <t>Metro cuadrado</t>
  </si>
  <si>
    <t>00390</t>
  </si>
  <si>
    <t>Metro cúbico</t>
  </si>
  <si>
    <t>00391</t>
  </si>
  <si>
    <t>Metro lineal</t>
  </si>
  <si>
    <t>00392</t>
  </si>
  <si>
    <t>Micro empresario</t>
  </si>
  <si>
    <t>00393</t>
  </si>
  <si>
    <t>Migrante</t>
  </si>
  <si>
    <t>00394</t>
  </si>
  <si>
    <t>Miles de pesos</t>
  </si>
  <si>
    <t>00395</t>
  </si>
  <si>
    <t>Millar</t>
  </si>
  <si>
    <t>00396</t>
  </si>
  <si>
    <t>Millones de dólares</t>
  </si>
  <si>
    <t>00397</t>
  </si>
  <si>
    <t>Millones de pesos</t>
  </si>
  <si>
    <t>00398</t>
  </si>
  <si>
    <t>Minuto</t>
  </si>
  <si>
    <t>00399</t>
  </si>
  <si>
    <t>Mobiliario</t>
  </si>
  <si>
    <t>00400</t>
  </si>
  <si>
    <t>Modelo</t>
  </si>
  <si>
    <t>00401</t>
  </si>
  <si>
    <t>Módulo</t>
  </si>
  <si>
    <t>00402</t>
  </si>
  <si>
    <t>00403</t>
  </si>
  <si>
    <t>Módulo de atención</t>
  </si>
  <si>
    <t>00404</t>
  </si>
  <si>
    <t>Módulo turístico</t>
  </si>
  <si>
    <t>00405</t>
  </si>
  <si>
    <t>Monitoreo</t>
  </si>
  <si>
    <t>00406</t>
  </si>
  <si>
    <t>Monografía</t>
  </si>
  <si>
    <t>00407</t>
  </si>
  <si>
    <t>Mortalidad</t>
  </si>
  <si>
    <t>00408</t>
  </si>
  <si>
    <t>Motor</t>
  </si>
  <si>
    <t>00409</t>
  </si>
  <si>
    <t>Muerte Cerebral</t>
  </si>
  <si>
    <t>00410</t>
  </si>
  <si>
    <t>Muestra</t>
  </si>
  <si>
    <t>00411</t>
  </si>
  <si>
    <t>Muestreo</t>
  </si>
  <si>
    <t>00412</t>
  </si>
  <si>
    <t>Mujer jefa de familia beneficiada</t>
  </si>
  <si>
    <t>00413</t>
  </si>
  <si>
    <t>Municipio</t>
  </si>
  <si>
    <t>00414</t>
  </si>
  <si>
    <t>Mural</t>
  </si>
  <si>
    <t>00415</t>
  </si>
  <si>
    <t xml:space="preserve">Muro </t>
  </si>
  <si>
    <t>00416</t>
  </si>
  <si>
    <t>Muro de contención</t>
  </si>
  <si>
    <t>00417</t>
  </si>
  <si>
    <t>Museo</t>
  </si>
  <si>
    <t>00418</t>
  </si>
  <si>
    <t>Museo al cielo abierto</t>
  </si>
  <si>
    <t>00419</t>
  </si>
  <si>
    <t>Músico</t>
  </si>
  <si>
    <t>00420</t>
  </si>
  <si>
    <t>Nave industrial</t>
  </si>
  <si>
    <t>00421</t>
  </si>
  <si>
    <t>Niño</t>
  </si>
  <si>
    <t>00422</t>
  </si>
  <si>
    <t>Niño de la calle</t>
  </si>
  <si>
    <t>00423</t>
  </si>
  <si>
    <t>Nodo carretero</t>
  </si>
  <si>
    <t>00424</t>
  </si>
  <si>
    <t>Nodo urbano</t>
  </si>
  <si>
    <t>00425</t>
  </si>
  <si>
    <t>Nodo vial</t>
  </si>
  <si>
    <t>00426</t>
  </si>
  <si>
    <t>Nombramiento</t>
  </si>
  <si>
    <t>00427</t>
  </si>
  <si>
    <t>Nómina</t>
  </si>
  <si>
    <t>00428</t>
  </si>
  <si>
    <t>Normas</t>
  </si>
  <si>
    <t>00429</t>
  </si>
  <si>
    <t>Nota periodística</t>
  </si>
  <si>
    <t>00430</t>
  </si>
  <si>
    <t>Notificación</t>
  </si>
  <si>
    <t>00431</t>
  </si>
  <si>
    <t>Número absoluto</t>
  </si>
  <si>
    <t>00432</t>
  </si>
  <si>
    <t>Número de material didáctico</t>
  </si>
  <si>
    <t>00433</t>
  </si>
  <si>
    <t>Obra</t>
  </si>
  <si>
    <t>00434</t>
  </si>
  <si>
    <t>Obrero</t>
  </si>
  <si>
    <t>00435</t>
  </si>
  <si>
    <t>Oficina</t>
  </si>
  <si>
    <t>00436</t>
  </si>
  <si>
    <t>Operaciones de Caja</t>
  </si>
  <si>
    <t>00437</t>
  </si>
  <si>
    <t>Operativo</t>
  </si>
  <si>
    <t>00438</t>
  </si>
  <si>
    <t>Operativo Aéreo</t>
  </si>
  <si>
    <t>00439</t>
  </si>
  <si>
    <t>Orden de Compra</t>
  </si>
  <si>
    <t>00440</t>
  </si>
  <si>
    <t>Orden de Trabajo</t>
  </si>
  <si>
    <t>00441</t>
  </si>
  <si>
    <t>Ordenamiento</t>
  </si>
  <si>
    <t>00442</t>
  </si>
  <si>
    <t>Organismo</t>
  </si>
  <si>
    <t>00443</t>
  </si>
  <si>
    <t>Organización</t>
  </si>
  <si>
    <t>00444</t>
  </si>
  <si>
    <t>Organización con actividades con fines de lucro</t>
  </si>
  <si>
    <t>00445</t>
  </si>
  <si>
    <t>Organizaciones</t>
  </si>
  <si>
    <t>00446</t>
  </si>
  <si>
    <t>Orientación</t>
  </si>
  <si>
    <t>00447</t>
  </si>
  <si>
    <t>Ortofoto</t>
  </si>
  <si>
    <t>00448</t>
  </si>
  <si>
    <t>Otro</t>
  </si>
  <si>
    <t>00449</t>
  </si>
  <si>
    <t>Paciente</t>
  </si>
  <si>
    <t>00450</t>
  </si>
  <si>
    <t>Paciente de cáncer</t>
  </si>
  <si>
    <t>00451</t>
  </si>
  <si>
    <t>Padre de Familia</t>
  </si>
  <si>
    <t>00452</t>
  </si>
  <si>
    <t>Padrón</t>
  </si>
  <si>
    <t>00453</t>
  </si>
  <si>
    <t>Página Web</t>
  </si>
  <si>
    <t>00454</t>
  </si>
  <si>
    <t>Pago</t>
  </si>
  <si>
    <t>00455</t>
  </si>
  <si>
    <t>PAI</t>
  </si>
  <si>
    <t>00456</t>
  </si>
  <si>
    <t>Panteón</t>
  </si>
  <si>
    <t>00457</t>
  </si>
  <si>
    <t>Paquete</t>
  </si>
  <si>
    <t>00458</t>
  </si>
  <si>
    <t>Paquete de Reembolso</t>
  </si>
  <si>
    <t>00459</t>
  </si>
  <si>
    <t>Paquete Didáctico</t>
  </si>
  <si>
    <t>00460</t>
  </si>
  <si>
    <t>Par</t>
  </si>
  <si>
    <t>00461</t>
  </si>
  <si>
    <t>Par vial</t>
  </si>
  <si>
    <t>00462</t>
  </si>
  <si>
    <t>Parador</t>
  </si>
  <si>
    <t>00463</t>
  </si>
  <si>
    <t>Parcela</t>
  </si>
  <si>
    <t>00464</t>
  </si>
  <si>
    <t>Parque</t>
  </si>
  <si>
    <t>00465</t>
  </si>
  <si>
    <t>Parque de diversiones</t>
  </si>
  <si>
    <t>00466</t>
  </si>
  <si>
    <t>Parque industrial</t>
  </si>
  <si>
    <t>00467</t>
  </si>
  <si>
    <t>Parque infantil</t>
  </si>
  <si>
    <t>00468</t>
  </si>
  <si>
    <t>Parque integral</t>
  </si>
  <si>
    <t>00469</t>
  </si>
  <si>
    <t>Participante</t>
  </si>
  <si>
    <t>00470</t>
  </si>
  <si>
    <t>Parto</t>
  </si>
  <si>
    <t>00471</t>
  </si>
  <si>
    <t>Paso a desnivel</t>
  </si>
  <si>
    <t>00472</t>
  </si>
  <si>
    <t>Paso peatonal</t>
  </si>
  <si>
    <t>00473</t>
  </si>
  <si>
    <t>Patronato</t>
  </si>
  <si>
    <t>00474</t>
  </si>
  <si>
    <t>Patrulla</t>
  </si>
  <si>
    <t>00475</t>
  </si>
  <si>
    <t>Pavimentación</t>
  </si>
  <si>
    <t>00476</t>
  </si>
  <si>
    <t>Peatón</t>
  </si>
  <si>
    <t>00477</t>
  </si>
  <si>
    <t>Peces</t>
  </si>
  <si>
    <t>00478</t>
  </si>
  <si>
    <t>Peritaje</t>
  </si>
  <si>
    <t>00479</t>
  </si>
  <si>
    <t>Perito</t>
  </si>
  <si>
    <t>00480</t>
  </si>
  <si>
    <t>Permiso de trab. a menor edad</t>
  </si>
  <si>
    <t>00481</t>
  </si>
  <si>
    <t>Persona</t>
  </si>
  <si>
    <t>00482</t>
  </si>
  <si>
    <t>Persona Capacitada</t>
  </si>
  <si>
    <t>00483</t>
  </si>
  <si>
    <t>Persona capacitada en genero</t>
  </si>
  <si>
    <t>00484</t>
  </si>
  <si>
    <t>Persona Colocada</t>
  </si>
  <si>
    <t>00485</t>
  </si>
  <si>
    <t>00486</t>
  </si>
  <si>
    <t>Pescador</t>
  </si>
  <si>
    <t>00487</t>
  </si>
  <si>
    <t>Pesos</t>
  </si>
  <si>
    <t>00488</t>
  </si>
  <si>
    <t>00489</t>
  </si>
  <si>
    <t>Pie de casa</t>
  </si>
  <si>
    <t>00490</t>
  </si>
  <si>
    <t>Pieza</t>
  </si>
  <si>
    <t>00491</t>
  </si>
  <si>
    <t>Pilar</t>
  </si>
  <si>
    <t>00492</t>
  </si>
  <si>
    <t>Pino</t>
  </si>
  <si>
    <t>00493</t>
  </si>
  <si>
    <t>Pinta</t>
  </si>
  <si>
    <t>00494</t>
  </si>
  <si>
    <t>Piscifactoría</t>
  </si>
  <si>
    <t>00495</t>
  </si>
  <si>
    <t>Pista de atletismo</t>
  </si>
  <si>
    <t>00496</t>
  </si>
  <si>
    <t>Pista de karts</t>
  </si>
  <si>
    <t>00497</t>
  </si>
  <si>
    <t>Pista de patinaje</t>
  </si>
  <si>
    <t>00498</t>
  </si>
  <si>
    <t>Pista de tartán</t>
  </si>
  <si>
    <t>00499</t>
  </si>
  <si>
    <t>Placa</t>
  </si>
  <si>
    <t>00500</t>
  </si>
  <si>
    <t>Plan</t>
  </si>
  <si>
    <t>00501</t>
  </si>
  <si>
    <t>Plan Maestro de Calidad</t>
  </si>
  <si>
    <t>00502</t>
  </si>
  <si>
    <t>Planes estatales</t>
  </si>
  <si>
    <t>00503</t>
  </si>
  <si>
    <t>Planes y programas</t>
  </si>
  <si>
    <t>00504</t>
  </si>
  <si>
    <t>Plano</t>
  </si>
  <si>
    <t>00505</t>
  </si>
  <si>
    <t>Planta</t>
  </si>
  <si>
    <t>00506</t>
  </si>
  <si>
    <t>Planta de bombeo</t>
  </si>
  <si>
    <t>00507</t>
  </si>
  <si>
    <t>Planta de tratamiento de agua</t>
  </si>
  <si>
    <t>00508</t>
  </si>
  <si>
    <t>Planta de tratamiento de basura</t>
  </si>
  <si>
    <t>00509</t>
  </si>
  <si>
    <t>Planta de tratamiento de residuos peligrosos</t>
  </si>
  <si>
    <t>00510</t>
  </si>
  <si>
    <t>Planta forestal</t>
  </si>
  <si>
    <t>00511</t>
  </si>
  <si>
    <t>Planta para producción</t>
  </si>
  <si>
    <t>00512</t>
  </si>
  <si>
    <t>Planta potabilizadora</t>
  </si>
  <si>
    <t>00513</t>
  </si>
  <si>
    <t>Plantación</t>
  </si>
  <si>
    <t>00514</t>
  </si>
  <si>
    <t>Plantel</t>
  </si>
  <si>
    <t>00515</t>
  </si>
  <si>
    <t>Plantilla</t>
  </si>
  <si>
    <t>00516</t>
  </si>
  <si>
    <t>Plantíos</t>
  </si>
  <si>
    <t>00517</t>
  </si>
  <si>
    <t>Plántulas</t>
  </si>
  <si>
    <t>00518</t>
  </si>
  <si>
    <t>Platica</t>
  </si>
  <si>
    <t>00519</t>
  </si>
  <si>
    <t>Pláticas</t>
  </si>
  <si>
    <t>00520</t>
  </si>
  <si>
    <t>Plaza</t>
  </si>
  <si>
    <t>00521</t>
  </si>
  <si>
    <t>00522</t>
  </si>
  <si>
    <t>Plaza laboral</t>
  </si>
  <si>
    <t>00523</t>
  </si>
  <si>
    <t>Pliego</t>
  </si>
  <si>
    <t>00524</t>
  </si>
  <si>
    <t>00525</t>
  </si>
  <si>
    <t>Podio</t>
  </si>
  <si>
    <t>00526</t>
  </si>
  <si>
    <t>Porcentaje</t>
  </si>
  <si>
    <t>00527</t>
  </si>
  <si>
    <t>Poste</t>
  </si>
  <si>
    <t>00528</t>
  </si>
  <si>
    <t>Postlarva</t>
  </si>
  <si>
    <t>00529</t>
  </si>
  <si>
    <t>Pozo</t>
  </si>
  <si>
    <t>00530</t>
  </si>
  <si>
    <t>Pozo de agua</t>
  </si>
  <si>
    <t>00531</t>
  </si>
  <si>
    <t>Practicante</t>
  </si>
  <si>
    <t>00532</t>
  </si>
  <si>
    <t>Predio</t>
  </si>
  <si>
    <t>00533</t>
  </si>
  <si>
    <t>Premiaciones</t>
  </si>
  <si>
    <t>00534</t>
  </si>
  <si>
    <t>Premio</t>
  </si>
  <si>
    <t>00535</t>
  </si>
  <si>
    <t>Presa</t>
  </si>
  <si>
    <t>00536</t>
  </si>
  <si>
    <t>Presa filtrante</t>
  </si>
  <si>
    <t>00537</t>
  </si>
  <si>
    <t>Prestador de Servicio Turístico</t>
  </si>
  <si>
    <t>00538</t>
  </si>
  <si>
    <t>Presupuesto Autorizado</t>
  </si>
  <si>
    <t>00539</t>
  </si>
  <si>
    <t>Procedimiento</t>
  </si>
  <si>
    <t>00540</t>
  </si>
  <si>
    <t>Proceso</t>
  </si>
  <si>
    <t>00541</t>
  </si>
  <si>
    <t>Producto</t>
  </si>
  <si>
    <t>00542</t>
  </si>
  <si>
    <t>Productor</t>
  </si>
  <si>
    <t>00543</t>
  </si>
  <si>
    <t>Productor acuícola</t>
  </si>
  <si>
    <t>00544</t>
  </si>
  <si>
    <t>Productor agropecuario</t>
  </si>
  <si>
    <t>00545</t>
  </si>
  <si>
    <t>Productor lechero</t>
  </si>
  <si>
    <t>00546</t>
  </si>
  <si>
    <t>Productos Multimedia</t>
  </si>
  <si>
    <t>00547</t>
  </si>
  <si>
    <t>00548</t>
  </si>
  <si>
    <t>Profesionista</t>
  </si>
  <si>
    <t>00549</t>
  </si>
  <si>
    <t>Profesor</t>
  </si>
  <si>
    <t>00550</t>
  </si>
  <si>
    <t>Profesor capacitado</t>
  </si>
  <si>
    <t>00551</t>
  </si>
  <si>
    <t>Programa</t>
  </si>
  <si>
    <t>00552</t>
  </si>
  <si>
    <t>Programa Acreditado</t>
  </si>
  <si>
    <t>00553</t>
  </si>
  <si>
    <t>Programaciones</t>
  </si>
  <si>
    <t>00554</t>
  </si>
  <si>
    <t>Programas adecuados</t>
  </si>
  <si>
    <t>00555</t>
  </si>
  <si>
    <t>Programas especializados</t>
  </si>
  <si>
    <t>00556</t>
  </si>
  <si>
    <t>Programas sectoriales y especi</t>
  </si>
  <si>
    <t>00557</t>
  </si>
  <si>
    <t>Promoción</t>
  </si>
  <si>
    <t>00558</t>
  </si>
  <si>
    <t>Promotor</t>
  </si>
  <si>
    <t>00559</t>
  </si>
  <si>
    <t>Propuestas</t>
  </si>
  <si>
    <t>00560</t>
  </si>
  <si>
    <t>Prospección</t>
  </si>
  <si>
    <t>00561</t>
  </si>
  <si>
    <t>Protocolos</t>
  </si>
  <si>
    <t>00562</t>
  </si>
  <si>
    <t>Proveedor</t>
  </si>
  <si>
    <t>00563</t>
  </si>
  <si>
    <t>Proyectil</t>
  </si>
  <si>
    <t>00564</t>
  </si>
  <si>
    <t>Proyecto</t>
  </si>
  <si>
    <t>00565</t>
  </si>
  <si>
    <t>00566</t>
  </si>
  <si>
    <t>Puente</t>
  </si>
  <si>
    <t>00567</t>
  </si>
  <si>
    <t>Puente para ganado</t>
  </si>
  <si>
    <t>00568</t>
  </si>
  <si>
    <t>Puente peatonal</t>
  </si>
  <si>
    <t>00569</t>
  </si>
  <si>
    <t>Puente vehicular</t>
  </si>
  <si>
    <t>00570</t>
  </si>
  <si>
    <t>Queja</t>
  </si>
  <si>
    <t>00571</t>
  </si>
  <si>
    <t>Quincena</t>
  </si>
  <si>
    <t>00572</t>
  </si>
  <si>
    <t>Quirófano</t>
  </si>
  <si>
    <t>00573</t>
  </si>
  <si>
    <t>Ración</t>
  </si>
  <si>
    <t>00574</t>
  </si>
  <si>
    <t>Radio</t>
  </si>
  <si>
    <t>00575</t>
  </si>
  <si>
    <t>Radio operador</t>
  </si>
  <si>
    <t>00576</t>
  </si>
  <si>
    <t>Rampa</t>
  </si>
  <si>
    <t>00577</t>
  </si>
  <si>
    <t>Rampa de frenado</t>
  </si>
  <si>
    <t>00578</t>
  </si>
  <si>
    <t>Rampa para minusválidos</t>
  </si>
  <si>
    <t>00579</t>
  </si>
  <si>
    <t>Rampa vehicular</t>
  </si>
  <si>
    <t>00580</t>
  </si>
  <si>
    <t>Rancho</t>
  </si>
  <si>
    <t>00581</t>
  </si>
  <si>
    <t>Rastro</t>
  </si>
  <si>
    <t>00582</t>
  </si>
  <si>
    <t>Recámara</t>
  </si>
  <si>
    <t>00583</t>
  </si>
  <si>
    <t>Recaudadora</t>
  </si>
  <si>
    <t>00584</t>
  </si>
  <si>
    <t>Recibo</t>
  </si>
  <si>
    <t>00585</t>
  </si>
  <si>
    <t>Reclusorio</t>
  </si>
  <si>
    <t>00586</t>
  </si>
  <si>
    <t>Reclutado</t>
  </si>
  <si>
    <t>00587</t>
  </si>
  <si>
    <t>Recurso</t>
  </si>
  <si>
    <t>00588</t>
  </si>
  <si>
    <t>Red</t>
  </si>
  <si>
    <t>00589</t>
  </si>
  <si>
    <t>Red de drenaje</t>
  </si>
  <si>
    <t>00590</t>
  </si>
  <si>
    <t>Región</t>
  </si>
  <si>
    <t>00591</t>
  </si>
  <si>
    <t>Registro de Comisión</t>
  </si>
  <si>
    <t>00592</t>
  </si>
  <si>
    <t>Registros</t>
  </si>
  <si>
    <t>00593</t>
  </si>
  <si>
    <t>Reglamento</t>
  </si>
  <si>
    <t>00594</t>
  </si>
  <si>
    <t>Rehabilitación</t>
  </si>
  <si>
    <t>00595</t>
  </si>
  <si>
    <t>Relleno sanitario</t>
  </si>
  <si>
    <t>00596</t>
  </si>
  <si>
    <t>Remodelación</t>
  </si>
  <si>
    <t>00597</t>
  </si>
  <si>
    <t>Reparación</t>
  </si>
  <si>
    <t>00598</t>
  </si>
  <si>
    <t>Reportaje</t>
  </si>
  <si>
    <t>00599</t>
  </si>
  <si>
    <t>Reporte</t>
  </si>
  <si>
    <t>00600</t>
  </si>
  <si>
    <t>Reportes de Reacciones adversa</t>
  </si>
  <si>
    <t>00601</t>
  </si>
  <si>
    <t>Represa</t>
  </si>
  <si>
    <t>00602</t>
  </si>
  <si>
    <t>Requerimiento</t>
  </si>
  <si>
    <t>00603</t>
  </si>
  <si>
    <t>Reserva</t>
  </si>
  <si>
    <t>00604</t>
  </si>
  <si>
    <t>Residente</t>
  </si>
  <si>
    <t>00605</t>
  </si>
  <si>
    <t>Resolución</t>
  </si>
  <si>
    <t>00606</t>
  </si>
  <si>
    <t>Restauración</t>
  </si>
  <si>
    <t>00607</t>
  </si>
  <si>
    <t>Reunión</t>
  </si>
  <si>
    <t>00608</t>
  </si>
  <si>
    <t>Revisión</t>
  </si>
  <si>
    <t>00609</t>
  </si>
  <si>
    <t>Revisión jurídica</t>
  </si>
  <si>
    <t>00610</t>
  </si>
  <si>
    <t>Revista</t>
  </si>
  <si>
    <t>00611</t>
  </si>
  <si>
    <t>Rodal</t>
  </si>
  <si>
    <t>00612</t>
  </si>
  <si>
    <t>Rollo</t>
  </si>
  <si>
    <t>00613</t>
  </si>
  <si>
    <t>Ruedas de Prensa</t>
  </si>
  <si>
    <t>00614</t>
  </si>
  <si>
    <t>Ruta</t>
  </si>
  <si>
    <t>00615</t>
  </si>
  <si>
    <t>Sanitario</t>
  </si>
  <si>
    <t>00616</t>
  </si>
  <si>
    <t>Seguimiento</t>
  </si>
  <si>
    <t>00617</t>
  </si>
  <si>
    <t>Seguimiento Presupuestal</t>
  </si>
  <si>
    <t>00618</t>
  </si>
  <si>
    <t>Seguro</t>
  </si>
  <si>
    <t>00619</t>
  </si>
  <si>
    <t>Semáforo</t>
  </si>
  <si>
    <t>00620</t>
  </si>
  <si>
    <t>Semana cultural</t>
  </si>
  <si>
    <t>00621</t>
  </si>
  <si>
    <t>Semilla</t>
  </si>
  <si>
    <t>00622</t>
  </si>
  <si>
    <t>Seminario</t>
  </si>
  <si>
    <t>00623</t>
  </si>
  <si>
    <t>Senecto</t>
  </si>
  <si>
    <t>00624</t>
  </si>
  <si>
    <t>Sentencia</t>
  </si>
  <si>
    <t>00625</t>
  </si>
  <si>
    <t>Señal</t>
  </si>
  <si>
    <t>00626</t>
  </si>
  <si>
    <t>Señal de tránsito</t>
  </si>
  <si>
    <t>00627</t>
  </si>
  <si>
    <t>Señal informativa</t>
  </si>
  <si>
    <t>00628</t>
  </si>
  <si>
    <t>Señal prohibitiva</t>
  </si>
  <si>
    <t>00629</t>
  </si>
  <si>
    <t>Señal turística</t>
  </si>
  <si>
    <t>00630</t>
  </si>
  <si>
    <t>Servicio</t>
  </si>
  <si>
    <t>00631</t>
  </si>
  <si>
    <t>Servicio social</t>
  </si>
  <si>
    <t>00632</t>
  </si>
  <si>
    <t>Servicios</t>
  </si>
  <si>
    <t>00633</t>
  </si>
  <si>
    <t>Servicios Informáticos</t>
  </si>
  <si>
    <t>00634</t>
  </si>
  <si>
    <t>Servidores Públicos</t>
  </si>
  <si>
    <t>00635</t>
  </si>
  <si>
    <t>Sesiones</t>
  </si>
  <si>
    <t>00636</t>
  </si>
  <si>
    <t>Sexoservidor</t>
  </si>
  <si>
    <t>00637</t>
  </si>
  <si>
    <t>Silo</t>
  </si>
  <si>
    <t>00638</t>
  </si>
  <si>
    <t>Simposium</t>
  </si>
  <si>
    <t>00639</t>
  </si>
  <si>
    <t>Simulacro</t>
  </si>
  <si>
    <t>00640</t>
  </si>
  <si>
    <t>Siniestro</t>
  </si>
  <si>
    <t>00641</t>
  </si>
  <si>
    <t>Síntesis Informativas</t>
  </si>
  <si>
    <t>00642</t>
  </si>
  <si>
    <t>00643</t>
  </si>
  <si>
    <t>Sistema de agua</t>
  </si>
  <si>
    <t>00644</t>
  </si>
  <si>
    <t>Sistema Implantado</t>
  </si>
  <si>
    <t>00645</t>
  </si>
  <si>
    <t>Sitio Arqueológico</t>
  </si>
  <si>
    <t>00646</t>
  </si>
  <si>
    <t>Sitios georreferenciados</t>
  </si>
  <si>
    <t>00647</t>
  </si>
  <si>
    <t>Sitios Identificados</t>
  </si>
  <si>
    <t>00648</t>
  </si>
  <si>
    <t>Socavón</t>
  </si>
  <si>
    <t>00649</t>
  </si>
  <si>
    <t>Solicitante</t>
  </si>
  <si>
    <t>00650</t>
  </si>
  <si>
    <t>00651</t>
  </si>
  <si>
    <t>Sondeo</t>
  </si>
  <si>
    <t>00652</t>
  </si>
  <si>
    <t>Soporte</t>
  </si>
  <si>
    <t>00653</t>
  </si>
  <si>
    <t>Spots</t>
  </si>
  <si>
    <t>00654</t>
  </si>
  <si>
    <t>Supervisión</t>
  </si>
  <si>
    <t>00655</t>
  </si>
  <si>
    <t>Supervisor</t>
  </si>
  <si>
    <t>00656</t>
  </si>
  <si>
    <t>Surco</t>
  </si>
  <si>
    <t>00657</t>
  </si>
  <si>
    <t>Tablajero</t>
  </si>
  <si>
    <t>00658</t>
  </si>
  <si>
    <t>Taller</t>
  </si>
  <si>
    <t>00659</t>
  </si>
  <si>
    <t>Tanque</t>
  </si>
  <si>
    <t>00660</t>
  </si>
  <si>
    <t>Tanque tipo pipa</t>
  </si>
  <si>
    <t>00661</t>
  </si>
  <si>
    <t>Tasa</t>
  </si>
  <si>
    <t>00662</t>
  </si>
  <si>
    <t>Tecalli</t>
  </si>
  <si>
    <t>00663</t>
  </si>
  <si>
    <t>Techo</t>
  </si>
  <si>
    <t>00664</t>
  </si>
  <si>
    <t>Tejas</t>
  </si>
  <si>
    <t>00665</t>
  </si>
  <si>
    <t>Teleconferencias</t>
  </si>
  <si>
    <t>00666</t>
  </si>
  <si>
    <t>Terapia</t>
  </si>
  <si>
    <t>00667</t>
  </si>
  <si>
    <t>Terminal</t>
  </si>
  <si>
    <t>00668</t>
  </si>
  <si>
    <t>Terracería</t>
  </si>
  <si>
    <t>00669</t>
  </si>
  <si>
    <t>Tinaco</t>
  </si>
  <si>
    <t>00670</t>
  </si>
  <si>
    <t>Toma de agua</t>
  </si>
  <si>
    <t>00671</t>
  </si>
  <si>
    <t>Tonelada</t>
  </si>
  <si>
    <t>00672</t>
  </si>
  <si>
    <t>Tope</t>
  </si>
  <si>
    <t>00673</t>
  </si>
  <si>
    <t>Torneo</t>
  </si>
  <si>
    <t>00674</t>
  </si>
  <si>
    <t>Torres y antenas</t>
  </si>
  <si>
    <t>00675</t>
  </si>
  <si>
    <t>Tractor</t>
  </si>
  <si>
    <t>00676</t>
  </si>
  <si>
    <t>Trámites</t>
  </si>
  <si>
    <t>00677</t>
  </si>
  <si>
    <t>Tramo</t>
  </si>
  <si>
    <t>00678</t>
  </si>
  <si>
    <t>Transformador</t>
  </si>
  <si>
    <t>00679</t>
  </si>
  <si>
    <t>Transfusiones</t>
  </si>
  <si>
    <t>00680</t>
  </si>
  <si>
    <t>Traslado</t>
  </si>
  <si>
    <t>00681</t>
  </si>
  <si>
    <t>Traslado de restos</t>
  </si>
  <si>
    <t>00682</t>
  </si>
  <si>
    <t>Tratamiento</t>
  </si>
  <si>
    <t>00683</t>
  </si>
  <si>
    <t>Tratamiento médico</t>
  </si>
  <si>
    <t>00684</t>
  </si>
  <si>
    <t>Tren eléctrico</t>
  </si>
  <si>
    <t>00685</t>
  </si>
  <si>
    <t>Turista</t>
  </si>
  <si>
    <t>00686</t>
  </si>
  <si>
    <t>Unidad</t>
  </si>
  <si>
    <t>00687</t>
  </si>
  <si>
    <t>Unidad acuícola</t>
  </si>
  <si>
    <t>00688</t>
  </si>
  <si>
    <t>Unidad avícola</t>
  </si>
  <si>
    <t>00689</t>
  </si>
  <si>
    <t>Unidad deportiva</t>
  </si>
  <si>
    <t>00690</t>
  </si>
  <si>
    <t>Unidad industrial</t>
  </si>
  <si>
    <t>00691</t>
  </si>
  <si>
    <t>Unidades de Dolor</t>
  </si>
  <si>
    <t>00692</t>
  </si>
  <si>
    <t>Vacuna</t>
  </si>
  <si>
    <t>00693</t>
  </si>
  <si>
    <t>Validación</t>
  </si>
  <si>
    <t>00694</t>
  </si>
  <si>
    <t>Vehículo</t>
  </si>
  <si>
    <t>00695</t>
  </si>
  <si>
    <t>Velódromo</t>
  </si>
  <si>
    <t>00696</t>
  </si>
  <si>
    <t>Vendedor</t>
  </si>
  <si>
    <t>00697</t>
  </si>
  <si>
    <t>Vendedor ambulante</t>
  </si>
  <si>
    <t>00698</t>
  </si>
  <si>
    <t>Verificación</t>
  </si>
  <si>
    <t>00699</t>
  </si>
  <si>
    <t>Verificación Sanitaria</t>
  </si>
  <si>
    <t>00700</t>
  </si>
  <si>
    <t>Verificación vehicular</t>
  </si>
  <si>
    <t>00701</t>
  </si>
  <si>
    <t>Vialidad</t>
  </si>
  <si>
    <t>00702</t>
  </si>
  <si>
    <t>Víctima</t>
  </si>
  <si>
    <t>00703</t>
  </si>
  <si>
    <t>00704</t>
  </si>
  <si>
    <t>Visitante</t>
  </si>
  <si>
    <t>00705</t>
  </si>
  <si>
    <t>Visitas de revisión</t>
  </si>
  <si>
    <t>00706</t>
  </si>
  <si>
    <t>Visitas domiciliarias</t>
  </si>
  <si>
    <t>00707</t>
  </si>
  <si>
    <t>Vivero</t>
  </si>
  <si>
    <t>00708</t>
  </si>
  <si>
    <t>Vivienda</t>
  </si>
  <si>
    <t>00709</t>
  </si>
  <si>
    <t>Voluntario</t>
  </si>
  <si>
    <t>00710</t>
  </si>
  <si>
    <t>Zona escolar</t>
  </si>
  <si>
    <t>Desarrollo de metodologías, estudios y documentos normativos</t>
  </si>
  <si>
    <t>Estudios elaborados</t>
  </si>
  <si>
    <t>Metodologías desarrolladas</t>
  </si>
  <si>
    <t>Documentos normativos</t>
  </si>
  <si>
    <t>Análisis realizados</t>
  </si>
  <si>
    <t>Productos cartográficos generados</t>
  </si>
  <si>
    <t>Sistemas acualizados</t>
  </si>
  <si>
    <t>Sistemas administrados</t>
  </si>
  <si>
    <t>Sistemas desarrollados en operación</t>
  </si>
  <si>
    <t>Herramientas desarrolladas</t>
  </si>
  <si>
    <t>Aplicaciones publicadas en línea</t>
  </si>
  <si>
    <t>Plataformas desarrolladas</t>
  </si>
  <si>
    <t>Plataformas actualizadas</t>
  </si>
  <si>
    <t>Productos de información estadística actualizados</t>
  </si>
  <si>
    <t>Productos de información estadística generados</t>
  </si>
  <si>
    <t>Actividades de difusión realizadas</t>
  </si>
  <si>
    <t>Talleres realizados</t>
  </si>
  <si>
    <t>Conferencias impartidas</t>
  </si>
  <si>
    <t>Consultas especializadas atendidas</t>
  </si>
  <si>
    <t>Asesorías de información brindadas</t>
  </si>
  <si>
    <t>Solicitudes de información atendidas</t>
  </si>
  <si>
    <t>Reportes de información actualizadas</t>
  </si>
  <si>
    <t>Capas de información integradas</t>
  </si>
  <si>
    <t>Instituciones vinculadas mediante convenio</t>
  </si>
  <si>
    <t>Proyectos especiales desarrollados</t>
  </si>
  <si>
    <t>Productos específicos elaborados a petición de usuarios externos</t>
  </si>
  <si>
    <t>Sistemas desarrollados a petición de usuarios externos</t>
  </si>
  <si>
    <t>Personas capacitadas en cursos impartidos por el IIEG</t>
  </si>
  <si>
    <t>Personas capacitadas en cursos recibidos por personal del IIEG</t>
  </si>
  <si>
    <t>Publicaciones realizadas</t>
  </si>
  <si>
    <t>Productos y servicios administrativos brindados</t>
  </si>
  <si>
    <t>Capas de información generadas, integradas y actualizadas</t>
  </si>
  <si>
    <t>metodologías, análisis y estudios desarrollados</t>
  </si>
  <si>
    <t xml:space="preserve">Sistemas y plataformas para acceder a servicios de información desarrolladas, administradas y en operación. </t>
  </si>
  <si>
    <t>COORDINACIÓN DEL SISTEMA</t>
  </si>
  <si>
    <t>DIRECCIÓN GENERAL</t>
  </si>
  <si>
    <t>UNIDAD DE INFORMACIÓN SOCIODEMOGRÁFICA</t>
  </si>
  <si>
    <t>UNIDAD DE INFORMACIÓN ECONÓMICO FINANCIERA</t>
  </si>
  <si>
    <t>UNIDAD DE INFORMACIÓN GEOGRÁFICO AMBIENTAL</t>
  </si>
  <si>
    <t>UNIDAD DE INFORMACIÓN DE GOBIERNO, SEGURIDAD Y JUSTICIA</t>
  </si>
  <si>
    <t>UNIDAD DE TECNOLOGÍAS DE INFORMACIÓN</t>
  </si>
  <si>
    <t>UNIDAD DE ASUNTOS JURÍDICOS</t>
  </si>
  <si>
    <t>UNIDAD ADMINISTRATIVA</t>
  </si>
  <si>
    <t>Cálculo de indicadores MIDE Jalisco</t>
  </si>
  <si>
    <t>Atención de las necesidades jurídicas, administrativas y de rendición de cuentas del IIEG</t>
  </si>
  <si>
    <t>Actividades de equipamiento y soporte tecnológico</t>
  </si>
  <si>
    <t>Actividades para la operación y aprovechamiento óptimo de los sistemas</t>
  </si>
  <si>
    <t>Proyectos articulados en las regiones</t>
  </si>
  <si>
    <t>Capas de información territorial generadas</t>
  </si>
  <si>
    <t xml:space="preserve">Productos de información socioeconómica generada y actualizada </t>
  </si>
  <si>
    <t>Estudios elaborados sobre los diversos indicadores demográficos</t>
  </si>
  <si>
    <t>Capas de información actualizadas en sistemas del Instituto</t>
  </si>
  <si>
    <t xml:space="preserve">Representación y asesoría legal ante autoridades y particulares </t>
  </si>
  <si>
    <t>Atención de auditorías internas y externas que le sean practicadas al IIEG</t>
  </si>
  <si>
    <t>Actividades de evaluación del desempeño del IIEG</t>
  </si>
  <si>
    <t>Índice de efectividad en la administración de los recursos</t>
  </si>
  <si>
    <t>Sesiones coordinadas de los órganos colegiados del Instituto</t>
  </si>
  <si>
    <t xml:space="preserve">Solicitudes de Transparencia tramitadas y resueltas </t>
  </si>
  <si>
    <t>Reportes e informes emitidos para las autoridades</t>
  </si>
  <si>
    <t>Actividades de mantenimiento preventivo de bienes muebles e inmuebles</t>
  </si>
  <si>
    <t>Horas dedicadas a formación y capacitación de los integrantes del IIEG</t>
  </si>
  <si>
    <t>ÓRGANO INTERNO DE CONTROL Y VIGILANCIA</t>
  </si>
  <si>
    <t>SEGUIMIENTO PROGRAMÁTICO 2014
Instituto de Información Estadística y Geográfica del Estado de Jalisco</t>
  </si>
  <si>
    <t xml:space="preserve">Programado </t>
  </si>
  <si>
    <t>Sistemas actualizados</t>
  </si>
  <si>
    <t xml:space="preserve">Personas capacitadas en cursos impartidos por el IIEG </t>
  </si>
  <si>
    <t>Documentos normativos, lineamientos técnicos y términos de referencia</t>
  </si>
  <si>
    <t>Participación en grupos interinstitucionales</t>
  </si>
  <si>
    <t>Participación en grupos de trabajo interinstitucional</t>
  </si>
  <si>
    <t>Participacón en grupos de trabajo interinstitucional</t>
  </si>
  <si>
    <t>Programado Primer Semestre</t>
  </si>
  <si>
    <t>Programado Segundo Semestre</t>
  </si>
  <si>
    <t>Programado trimestral</t>
  </si>
  <si>
    <t>El Instituto de Información Estadística y Geográfica se creó el 7 de Diciembre de 2013 con la publicación de su Ley Orgánica, la cual ordena en el artículo QUINTO TRANSITORIO, la fusión de los organismos públicos descentralizados denominados: Sistema de Información y Análisis de Coyuntura del Gobierno del Estado de Jalisco, también conocido como Sistema Estatal de Información Jalisco (SEIJAL), Instituto de Información Territorial del Estado de Jalisco (IITEJ),  y el órgano desconcentrado denominado Consejo Estatal de Población (COEPO). 
El IIEG nace a la vida jurídica el día 11 de Marzo de 2014, con la instalación y sesión de su Junta de Gobierno, y formaliza actividades de manera integrada a partir del 1° de julio del año en curso. Durante el primer semestre del 2014, cada organismo contaba con un programa presupuestario que, una vez formalizada la fusión, se integró en el nuevo Programa Presupuestario 079, "Información Estratégica para la Toma de Decisiones". Por lo anterior, a partir del tercer trimestre, sólo se reportará avance en el Programa en comento.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</si>
</sst>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Red]\-#,##0\ "/>
    <numFmt numFmtId="165" formatCode="00000"/>
    <numFmt numFmtId="166" formatCode="000"/>
  </numFmts>
  <fonts count="19" x14ac:knownFonts="1">
    <font>
      <sz val="11"/>
      <color theme="1"/>
      <name val="Calibri"/>
      <family val="2"/>
      <scheme val="minor"/>
    </font>
    <font>
      <sz val="11"/>
      <color theme="1"/>
      <name val="Calibri"/>
      <family val="2"/>
      <scheme val="minor"/>
    </font>
    <font>
      <b/>
      <sz val="20"/>
      <name val="Tahoma"/>
      <family val="2"/>
    </font>
    <font>
      <sz val="20"/>
      <name val="Arial"/>
      <family val="2"/>
    </font>
    <font>
      <b/>
      <sz val="11"/>
      <name val="Tahoma"/>
      <family val="2"/>
    </font>
    <font>
      <b/>
      <sz val="10"/>
      <name val="Arial"/>
      <family val="2"/>
    </font>
    <font>
      <b/>
      <sz val="11"/>
      <color theme="0"/>
      <name val="Arial"/>
      <family val="2"/>
    </font>
    <font>
      <b/>
      <sz val="9"/>
      <color theme="0"/>
      <name val="Arial"/>
      <family val="2"/>
    </font>
    <font>
      <sz val="11"/>
      <name val="Arial"/>
      <family val="2"/>
    </font>
    <font>
      <sz val="11"/>
      <color theme="1"/>
      <name val="Arial"/>
      <family val="2"/>
    </font>
    <font>
      <b/>
      <sz val="10"/>
      <color theme="0"/>
      <name val="Arial"/>
      <family val="2"/>
    </font>
    <font>
      <b/>
      <sz val="11"/>
      <color theme="1"/>
      <name val="Calibri"/>
      <family val="2"/>
      <scheme val="minor"/>
    </font>
    <font>
      <b/>
      <sz val="11"/>
      <color theme="0" tint="-4.9989318521683403E-2"/>
      <name val="Calibri"/>
      <family val="2"/>
      <scheme val="minor"/>
    </font>
    <font>
      <b/>
      <sz val="11"/>
      <name val="Calibri"/>
      <family val="2"/>
      <scheme val="minor"/>
    </font>
    <font>
      <sz val="10"/>
      <name val="Arial"/>
      <family val="2"/>
    </font>
    <font>
      <b/>
      <sz val="11"/>
      <color theme="0"/>
      <name val="Calibri"/>
      <family val="2"/>
      <scheme val="minor"/>
    </font>
    <font>
      <sz val="11"/>
      <name val="Calibri"/>
      <family val="2"/>
      <scheme val="minor"/>
    </font>
    <font>
      <b/>
      <sz val="9"/>
      <color indexed="81"/>
      <name val="Tahoma"/>
      <charset val="1"/>
    </font>
    <font>
      <sz val="9"/>
      <color indexed="81"/>
      <name val="Tahoma"/>
      <charset val="1"/>
    </font>
  </fonts>
  <fills count="23">
    <fill>
      <patternFill patternType="none"/>
    </fill>
    <fill>
      <patternFill patternType="gray125"/>
    </fill>
    <fill>
      <gradientFill degree="225">
        <stop position="0">
          <color rgb="FF006600"/>
        </stop>
        <stop position="1">
          <color theme="1"/>
        </stop>
      </gradientFill>
    </fill>
    <fill>
      <patternFill patternType="solid">
        <fgColor theme="1"/>
        <bgColor auto="1"/>
      </patternFill>
    </fill>
    <fill>
      <gradientFill degree="225">
        <stop position="0">
          <color rgb="FF006600"/>
        </stop>
        <stop position="1">
          <color rgb="FF00B050"/>
        </stop>
      </gradientFill>
    </fill>
    <fill>
      <patternFill patternType="solid">
        <fgColor theme="0" tint="-0.499984740745262"/>
        <bgColor indexed="64"/>
      </patternFill>
    </fill>
    <fill>
      <patternFill patternType="solid">
        <fgColor theme="6" tint="0.79998168889431442"/>
        <bgColor indexed="64"/>
      </patternFill>
    </fill>
    <fill>
      <patternFill patternType="solid">
        <fgColor theme="1"/>
        <bgColor indexed="64"/>
      </patternFill>
    </fill>
    <fill>
      <patternFill patternType="solid">
        <fgColor theme="1"/>
        <bgColor theme="1"/>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CCCCFF"/>
        <bgColor indexed="64"/>
      </patternFill>
    </fill>
    <fill>
      <patternFill patternType="solid">
        <fgColor theme="0" tint="-0.34998626667073579"/>
        <bgColor indexed="64"/>
      </patternFill>
    </fill>
    <fill>
      <patternFill patternType="solid">
        <fgColor rgb="FFCCFF99"/>
        <bgColor indexed="64"/>
      </patternFill>
    </fill>
    <fill>
      <patternFill patternType="solid">
        <fgColor rgb="FFFFCDED"/>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0000"/>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8"/>
      </left>
      <right/>
      <top style="thin">
        <color indexed="8"/>
      </top>
      <bottom/>
      <diagonal/>
    </border>
    <border>
      <left style="thin">
        <color theme="0"/>
      </left>
      <right style="thin">
        <color theme="0"/>
      </right>
      <top style="thin">
        <color auto="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top style="thin">
        <color indexed="8"/>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0">
    <xf numFmtId="0" fontId="0" fillId="0" borderId="0"/>
    <xf numFmtId="0" fontId="1" fillId="0" borderId="0"/>
    <xf numFmtId="0" fontId="14" fillId="0" borderId="0"/>
    <xf numFmtId="0" fontId="1" fillId="0" borderId="0"/>
    <xf numFmtId="0" fontId="14"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29">
    <xf numFmtId="0" fontId="0" fillId="0" borderId="0" xfId="0"/>
    <xf numFmtId="0" fontId="2" fillId="0" borderId="0" xfId="0" applyFont="1" applyAlignment="1"/>
    <xf numFmtId="0" fontId="3" fillId="0" borderId="0" xfId="0" applyFont="1" applyAlignment="1"/>
    <xf numFmtId="0" fontId="0" fillId="0" borderId="0" xfId="0" applyAlignment="1">
      <alignment vertical="center"/>
    </xf>
    <xf numFmtId="0" fontId="0" fillId="0" borderId="1" xfId="0"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6" fillId="2" borderId="6" xfId="0" applyFont="1" applyFill="1" applyBorder="1" applyAlignment="1">
      <alignment horizontal="center" vertical="center" wrapText="1"/>
    </xf>
    <xf numFmtId="164" fontId="6" fillId="2" borderId="7"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3" borderId="0" xfId="0" applyFont="1" applyFill="1" applyAlignment="1">
      <alignment horizontal="center" vertical="center"/>
    </xf>
    <xf numFmtId="0" fontId="7" fillId="4" borderId="0" xfId="0" applyFont="1" applyFill="1" applyAlignment="1">
      <alignment horizontal="center" vertical="center"/>
    </xf>
    <xf numFmtId="0" fontId="7" fillId="3" borderId="0" xfId="0" applyFont="1" applyFill="1" applyAlignment="1">
      <alignment horizontal="center" vertical="center" wrapText="1"/>
    </xf>
    <xf numFmtId="0" fontId="7" fillId="5" borderId="0" xfId="0" applyFont="1" applyFill="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Fill="1" applyBorder="1" applyAlignment="1">
      <alignment horizontal="left" vertical="center"/>
    </xf>
    <xf numFmtId="0" fontId="8" fillId="0" borderId="8"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vertical="center" wrapText="1"/>
    </xf>
    <xf numFmtId="165" fontId="8" fillId="0" borderId="1" xfId="0" quotePrefix="1" applyNumberFormat="1" applyFont="1" applyFill="1" applyBorder="1" applyAlignment="1">
      <alignment horizontal="left" vertical="center"/>
    </xf>
    <xf numFmtId="0" fontId="8" fillId="0" borderId="1" xfId="0" applyNumberFormat="1" applyFont="1" applyBorder="1" applyAlignment="1">
      <alignment horizontal="left" vertical="center" wrapText="1"/>
    </xf>
    <xf numFmtId="0" fontId="0" fillId="6" borderId="1" xfId="0" applyFill="1" applyBorder="1" applyAlignment="1">
      <alignment vertical="center" wrapText="1"/>
    </xf>
    <xf numFmtId="0" fontId="0" fillId="6" borderId="1" xfId="0" applyFill="1" applyBorder="1" applyAlignment="1">
      <alignment horizontal="left" vertical="center" wrapText="1"/>
    </xf>
    <xf numFmtId="165" fontId="8" fillId="0" borderId="9" xfId="0" applyNumberFormat="1" applyFont="1" applyBorder="1" applyAlignment="1">
      <alignment horizontal="left" vertical="center" wrapText="1"/>
    </xf>
    <xf numFmtId="0" fontId="0" fillId="0" borderId="1" xfId="0" applyFill="1" applyBorder="1" applyAlignment="1">
      <alignment vertical="center"/>
    </xf>
    <xf numFmtId="10" fontId="0" fillId="0" borderId="1" xfId="0" applyNumberFormat="1" applyFill="1" applyBorder="1" applyAlignment="1">
      <alignment vertical="center"/>
    </xf>
    <xf numFmtId="4" fontId="0" fillId="0" borderId="1" xfId="0" applyNumberFormat="1" applyFill="1" applyBorder="1" applyAlignment="1">
      <alignment vertical="center"/>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0" xfId="0" applyNumberFormat="1" applyFont="1" applyBorder="1" applyAlignment="1">
      <alignment horizontal="left" vertical="center" wrapText="1"/>
    </xf>
    <xf numFmtId="0" fontId="0" fillId="6" borderId="1" xfId="0" applyFill="1" applyBorder="1" applyAlignment="1">
      <alignment vertical="center"/>
    </xf>
    <xf numFmtId="0" fontId="8" fillId="0" borderId="9" xfId="0" applyFont="1" applyBorder="1" applyAlignment="1">
      <alignment horizontal="left" vertical="center" wrapText="1"/>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wrapText="1"/>
    </xf>
    <xf numFmtId="165" fontId="8" fillId="0" borderId="11" xfId="0" applyNumberFormat="1" applyFont="1" applyBorder="1" applyAlignment="1">
      <alignment horizontal="left" vertical="center" wrapText="1"/>
    </xf>
    <xf numFmtId="9" fontId="0" fillId="6" borderId="1" xfId="0" applyNumberFormat="1" applyFill="1" applyBorder="1" applyAlignment="1">
      <alignment horizontal="left" vertical="center"/>
    </xf>
    <xf numFmtId="10" fontId="0" fillId="0" borderId="1" xfId="0" applyNumberFormat="1" applyBorder="1" applyAlignment="1">
      <alignment vertical="center"/>
    </xf>
    <xf numFmtId="9" fontId="0" fillId="0" borderId="1" xfId="0" applyNumberFormat="1" applyBorder="1" applyAlignment="1">
      <alignment vertical="center"/>
    </xf>
    <xf numFmtId="166" fontId="8" fillId="0" borderId="1" xfId="0" applyNumberFormat="1" applyFont="1" applyBorder="1" applyAlignment="1">
      <alignment horizontal="left" vertical="center"/>
    </xf>
    <xf numFmtId="165" fontId="8" fillId="0" borderId="1" xfId="0" applyNumberFormat="1" applyFont="1" applyBorder="1" applyAlignment="1">
      <alignment horizontal="left" vertical="center" wrapText="1"/>
    </xf>
    <xf numFmtId="0" fontId="0" fillId="7" borderId="0" xfId="0" applyFill="1" applyAlignment="1">
      <alignment vertical="center"/>
    </xf>
    <xf numFmtId="0" fontId="10" fillId="8" borderId="14" xfId="1" applyNumberFormat="1" applyFont="1" applyFill="1" applyBorder="1" applyAlignment="1">
      <alignment horizontal="left" vertical="top"/>
    </xf>
    <xf numFmtId="0" fontId="10" fillId="8" borderId="15" xfId="1" applyNumberFormat="1" applyFont="1" applyFill="1" applyBorder="1" applyAlignment="1">
      <alignment horizontal="left" vertical="top"/>
    </xf>
    <xf numFmtId="0" fontId="0" fillId="0" borderId="1" xfId="0" applyBorder="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11" fillId="0" borderId="0" xfId="0" applyFont="1" applyAlignment="1">
      <alignment horizontal="center" vertical="center" wrapText="1"/>
    </xf>
    <xf numFmtId="0" fontId="11" fillId="18"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1" fillId="11" borderId="1" xfId="0" applyFont="1" applyFill="1" applyBorder="1" applyAlignment="1">
      <alignment horizontal="left" vertical="center" wrapText="1"/>
    </xf>
    <xf numFmtId="0" fontId="11" fillId="13" borderId="0" xfId="0" applyFont="1" applyFill="1" applyAlignment="1">
      <alignment horizontal="center" vertical="center" wrapText="1"/>
    </xf>
    <xf numFmtId="0" fontId="11" fillId="16"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0" fillId="16" borderId="1" xfId="0" applyFill="1" applyBorder="1" applyAlignment="1">
      <alignment horizontal="left" vertical="center" wrapText="1"/>
    </xf>
    <xf numFmtId="0" fontId="0" fillId="13" borderId="16" xfId="0" applyFill="1" applyBorder="1" applyAlignment="1">
      <alignment horizontal="left" vertical="center" wrapText="1"/>
    </xf>
    <xf numFmtId="0" fontId="0" fillId="16" borderId="18" xfId="0" applyFill="1" applyBorder="1" applyAlignment="1">
      <alignment horizontal="left" vertical="center" wrapText="1"/>
    </xf>
    <xf numFmtId="0" fontId="0" fillId="16" borderId="16" xfId="0" applyFill="1" applyBorder="1" applyAlignment="1">
      <alignment horizontal="left" vertical="center" wrapText="1"/>
    </xf>
    <xf numFmtId="0" fontId="7" fillId="3" borderId="0" xfId="0" applyFont="1" applyFill="1" applyBorder="1" applyAlignment="1">
      <alignment horizontal="center" vertical="center"/>
    </xf>
    <xf numFmtId="0" fontId="7" fillId="4" borderId="0"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4" borderId="23" xfId="0" applyFont="1" applyFill="1" applyBorder="1" applyAlignment="1">
      <alignment horizontal="center" vertical="center"/>
    </xf>
    <xf numFmtId="0" fontId="0" fillId="7" borderId="29" xfId="0" applyFill="1" applyBorder="1" applyAlignment="1">
      <alignment vertical="center"/>
    </xf>
    <xf numFmtId="0" fontId="0" fillId="7" borderId="30" xfId="0" applyFill="1" applyBorder="1" applyAlignment="1">
      <alignment vertical="center"/>
    </xf>
    <xf numFmtId="0" fontId="0" fillId="13" borderId="1" xfId="0" applyFill="1" applyBorder="1" applyAlignment="1">
      <alignment vertical="center"/>
    </xf>
    <xf numFmtId="0" fontId="0" fillId="13" borderId="1" xfId="0" applyFont="1" applyFill="1" applyBorder="1" applyAlignment="1">
      <alignment vertical="center"/>
    </xf>
    <xf numFmtId="0" fontId="0" fillId="14" borderId="1" xfId="0" applyFill="1" applyBorder="1" applyAlignment="1">
      <alignment horizontal="left" vertical="center" wrapText="1"/>
    </xf>
    <xf numFmtId="0" fontId="0" fillId="14" borderId="1" xfId="0" applyFill="1" applyBorder="1" applyAlignment="1">
      <alignment vertical="center"/>
    </xf>
    <xf numFmtId="0" fontId="11" fillId="14" borderId="1" xfId="0" applyFont="1" applyFill="1" applyBorder="1" applyAlignment="1">
      <alignment vertical="center"/>
    </xf>
    <xf numFmtId="0" fontId="0" fillId="14" borderId="1" xfId="0" applyFont="1" applyFill="1" applyBorder="1" applyAlignment="1">
      <alignment vertical="center"/>
    </xf>
    <xf numFmtId="0" fontId="0" fillId="13" borderId="1" xfId="0" applyFill="1" applyBorder="1" applyAlignment="1">
      <alignment horizontal="left" vertical="center" wrapText="1"/>
    </xf>
    <xf numFmtId="0" fontId="0" fillId="5" borderId="1" xfId="0" applyFill="1" applyBorder="1" applyAlignment="1">
      <alignment vertical="center"/>
    </xf>
    <xf numFmtId="0" fontId="0" fillId="13" borderId="18" xfId="0" applyFill="1" applyBorder="1" applyAlignment="1">
      <alignment horizontal="left" vertical="center" wrapText="1"/>
    </xf>
    <xf numFmtId="0" fontId="16" fillId="16" borderId="18" xfId="0" applyFont="1" applyFill="1" applyBorder="1" applyAlignment="1">
      <alignment horizontal="left" vertical="center" wrapText="1"/>
    </xf>
    <xf numFmtId="0" fontId="0" fillId="0" borderId="1" xfId="0" applyFill="1" applyBorder="1" applyAlignment="1">
      <alignment horizontal="left" vertical="center" wrapText="1"/>
    </xf>
    <xf numFmtId="0" fontId="0" fillId="19" borderId="1" xfId="0" applyFill="1" applyBorder="1" applyAlignment="1">
      <alignment horizontal="left" vertical="center" wrapText="1"/>
    </xf>
    <xf numFmtId="0" fontId="0" fillId="19" borderId="1" xfId="0" applyFill="1" applyBorder="1" applyAlignment="1">
      <alignment vertical="center"/>
    </xf>
    <xf numFmtId="10" fontId="0" fillId="19" borderId="1" xfId="0" applyNumberFormat="1" applyFill="1" applyBorder="1" applyAlignment="1">
      <alignment vertical="center"/>
    </xf>
    <xf numFmtId="0" fontId="0" fillId="17" borderId="1" xfId="0" applyFill="1" applyBorder="1" applyAlignment="1">
      <alignment vertical="center"/>
    </xf>
    <xf numFmtId="0" fontId="0" fillId="17" borderId="1" xfId="0" applyFill="1" applyBorder="1" applyAlignment="1">
      <alignment horizontal="left" vertical="center" wrapText="1"/>
    </xf>
    <xf numFmtId="0" fontId="0" fillId="17" borderId="1" xfId="0" applyFill="1" applyBorder="1" applyAlignment="1">
      <alignment horizontal="right" vertical="center" wrapText="1"/>
    </xf>
    <xf numFmtId="0" fontId="0" fillId="17" borderId="1" xfId="0" applyFill="1" applyBorder="1" applyAlignment="1">
      <alignment horizontal="right" vertical="center"/>
    </xf>
    <xf numFmtId="0" fontId="0" fillId="0" borderId="0" xfId="0" applyAlignment="1">
      <alignment horizontal="right" vertical="center" wrapText="1"/>
    </xf>
    <xf numFmtId="10" fontId="0" fillId="17" borderId="1" xfId="0" applyNumberFormat="1" applyFill="1" applyBorder="1" applyAlignment="1">
      <alignment vertical="center"/>
    </xf>
    <xf numFmtId="0" fontId="0" fillId="15" borderId="1" xfId="0" applyFill="1" applyBorder="1" applyAlignment="1">
      <alignment horizontal="left" vertical="center" wrapText="1"/>
    </xf>
    <xf numFmtId="0" fontId="0" fillId="15" borderId="1" xfId="0" applyFill="1" applyBorder="1" applyAlignment="1">
      <alignment vertical="center"/>
    </xf>
    <xf numFmtId="0" fontId="0" fillId="16" borderId="18" xfId="0" applyFill="1" applyBorder="1" applyAlignment="1">
      <alignment horizontal="center" vertical="center"/>
    </xf>
    <xf numFmtId="0" fontId="0" fillId="16" borderId="25" xfId="0" applyFill="1" applyBorder="1" applyAlignment="1">
      <alignment horizontal="center" vertical="center"/>
    </xf>
    <xf numFmtId="0" fontId="0" fillId="13" borderId="1" xfId="0" applyFill="1" applyBorder="1" applyAlignment="1">
      <alignment horizontal="center" vertical="center"/>
    </xf>
    <xf numFmtId="0" fontId="0" fillId="13" borderId="26" xfId="0" applyFill="1" applyBorder="1" applyAlignment="1">
      <alignment horizontal="center" vertical="center"/>
    </xf>
    <xf numFmtId="0" fontId="0" fillId="16" borderId="1" xfId="0" applyFill="1" applyBorder="1" applyAlignment="1">
      <alignment horizontal="center" vertical="center"/>
    </xf>
    <xf numFmtId="0" fontId="0" fillId="16" borderId="16" xfId="0" applyFill="1" applyBorder="1" applyAlignment="1">
      <alignment horizontal="center" vertical="center"/>
    </xf>
    <xf numFmtId="0" fontId="0" fillId="13" borderId="18" xfId="0" applyFill="1" applyBorder="1" applyAlignment="1">
      <alignment horizontal="center" vertical="center"/>
    </xf>
    <xf numFmtId="0" fontId="0" fillId="13" borderId="25" xfId="0" applyFill="1" applyBorder="1" applyAlignment="1">
      <alignment horizontal="center" vertical="center"/>
    </xf>
    <xf numFmtId="10" fontId="0" fillId="13" borderId="1" xfId="0" applyNumberFormat="1" applyFill="1" applyBorder="1" applyAlignment="1">
      <alignment horizontal="center" vertical="center"/>
    </xf>
    <xf numFmtId="4" fontId="0" fillId="13" borderId="26" xfId="0" applyNumberFormat="1" applyFill="1" applyBorder="1" applyAlignment="1">
      <alignment horizontal="center" vertical="center"/>
    </xf>
    <xf numFmtId="0" fontId="0" fillId="13" borderId="16" xfId="0" applyFill="1" applyBorder="1" applyAlignment="1">
      <alignment horizontal="center" vertical="center"/>
    </xf>
    <xf numFmtId="10" fontId="0" fillId="13" borderId="16" xfId="0" applyNumberFormat="1" applyFill="1" applyBorder="1" applyAlignment="1">
      <alignment horizontal="center" vertical="center"/>
    </xf>
    <xf numFmtId="4" fontId="0" fillId="13" borderId="27" xfId="0" applyNumberFormat="1" applyFill="1" applyBorder="1" applyAlignment="1">
      <alignment horizontal="center" vertical="center"/>
    </xf>
    <xf numFmtId="10" fontId="0" fillId="13" borderId="18" xfId="0" applyNumberFormat="1" applyFill="1" applyBorder="1" applyAlignment="1">
      <alignment horizontal="center" vertical="center"/>
    </xf>
    <xf numFmtId="4" fontId="0" fillId="13" borderId="25" xfId="0" applyNumberFormat="1" applyFill="1" applyBorder="1" applyAlignment="1">
      <alignment horizontal="center" vertical="center"/>
    </xf>
    <xf numFmtId="0" fontId="0" fillId="13" borderId="27" xfId="0" applyFill="1" applyBorder="1" applyAlignment="1">
      <alignment horizontal="center" vertical="center"/>
    </xf>
    <xf numFmtId="0" fontId="16" fillId="16" borderId="18" xfId="0" applyFont="1" applyFill="1" applyBorder="1" applyAlignment="1">
      <alignment horizontal="center" vertical="center"/>
    </xf>
    <xf numFmtId="0" fontId="0" fillId="7" borderId="30" xfId="0" applyFill="1" applyBorder="1" applyAlignment="1">
      <alignment horizontal="center" vertical="center"/>
    </xf>
    <xf numFmtId="0" fontId="0" fillId="7" borderId="31" xfId="0" applyFill="1" applyBorder="1" applyAlignment="1">
      <alignment horizontal="center" vertical="center"/>
    </xf>
    <xf numFmtId="0" fontId="0" fillId="0" borderId="0" xfId="0" applyAlignment="1">
      <alignment horizontal="center" vertical="center"/>
    </xf>
    <xf numFmtId="0" fontId="0" fillId="16" borderId="36" xfId="0" applyFill="1" applyBorder="1" applyAlignment="1">
      <alignment horizontal="left" vertical="center" wrapText="1"/>
    </xf>
    <xf numFmtId="0" fontId="0" fillId="16" borderId="36" xfId="0" applyFill="1" applyBorder="1" applyAlignment="1">
      <alignment horizontal="center" vertical="center"/>
    </xf>
    <xf numFmtId="10" fontId="0" fillId="14" borderId="1" xfId="0" applyNumberFormat="1" applyFill="1" applyBorder="1" applyAlignment="1">
      <alignment vertical="center"/>
    </xf>
    <xf numFmtId="0" fontId="0" fillId="15" borderId="1" xfId="0" applyFill="1" applyBorder="1" applyAlignment="1">
      <alignment horizontal="center" vertical="center"/>
    </xf>
    <xf numFmtId="0" fontId="0" fillId="15" borderId="18" xfId="0" applyFill="1" applyBorder="1" applyAlignment="1">
      <alignment horizontal="center" vertical="center"/>
    </xf>
    <xf numFmtId="0" fontId="0" fillId="15" borderId="25" xfId="0" applyFill="1" applyBorder="1" applyAlignment="1">
      <alignment horizontal="center" vertical="center"/>
    </xf>
    <xf numFmtId="0" fontId="0" fillId="20" borderId="1" xfId="0" applyFill="1" applyBorder="1" applyAlignment="1">
      <alignment vertical="center"/>
    </xf>
    <xf numFmtId="1" fontId="0" fillId="0" borderId="1" xfId="8" applyNumberFormat="1" applyFont="1" applyFill="1" applyBorder="1" applyAlignment="1">
      <alignment vertical="center"/>
    </xf>
    <xf numFmtId="1" fontId="0" fillId="0" borderId="1" xfId="0" applyNumberFormat="1" applyFill="1" applyBorder="1" applyAlignment="1">
      <alignment vertical="center"/>
    </xf>
    <xf numFmtId="1" fontId="0" fillId="0" borderId="1" xfId="0" applyNumberFormat="1" applyBorder="1" applyAlignment="1">
      <alignment vertical="center"/>
    </xf>
    <xf numFmtId="0" fontId="0" fillId="20" borderId="1" xfId="0" applyFill="1" applyBorder="1" applyAlignment="1">
      <alignment horizontal="left" vertical="center" wrapText="1"/>
    </xf>
    <xf numFmtId="1" fontId="0" fillId="20" borderId="1" xfId="0" applyNumberFormat="1" applyFill="1" applyBorder="1" applyAlignment="1">
      <alignment vertical="center"/>
    </xf>
    <xf numFmtId="0" fontId="0" fillId="20" borderId="18" xfId="0" applyFill="1" applyBorder="1" applyAlignment="1">
      <alignment horizontal="center" vertical="center"/>
    </xf>
    <xf numFmtId="0" fontId="0" fillId="20" borderId="25" xfId="0" applyFill="1" applyBorder="1" applyAlignment="1">
      <alignment horizontal="center" vertical="center"/>
    </xf>
    <xf numFmtId="1" fontId="0" fillId="20" borderId="1" xfId="8" applyNumberFormat="1" applyFont="1" applyFill="1" applyBorder="1" applyAlignment="1">
      <alignment vertical="center"/>
    </xf>
    <xf numFmtId="0" fontId="0" fillId="13" borderId="18" xfId="0" applyFill="1" applyBorder="1" applyAlignment="1">
      <alignment horizontal="right" vertical="center"/>
    </xf>
    <xf numFmtId="1" fontId="0" fillId="13" borderId="1" xfId="0" applyNumberFormat="1" applyFill="1" applyBorder="1" applyAlignment="1">
      <alignment vertical="center"/>
    </xf>
    <xf numFmtId="0" fontId="11" fillId="11" borderId="22" xfId="0" applyFont="1" applyFill="1" applyBorder="1" applyAlignment="1">
      <alignment vertical="center" wrapText="1"/>
    </xf>
    <xf numFmtId="0" fontId="11" fillId="13" borderId="0" xfId="0" applyFont="1" applyFill="1" applyAlignment="1">
      <alignment horizontal="left" vertical="center" wrapText="1"/>
    </xf>
    <xf numFmtId="0" fontId="11" fillId="11" borderId="1" xfId="0" applyFont="1" applyFill="1" applyBorder="1" applyAlignment="1">
      <alignment vertical="center" wrapText="1"/>
    </xf>
    <xf numFmtId="0" fontId="0" fillId="0" borderId="38" xfId="0" applyBorder="1" applyAlignment="1">
      <alignment horizontal="left" vertical="center" wrapText="1"/>
    </xf>
    <xf numFmtId="0" fontId="0" fillId="0" borderId="38" xfId="0" applyBorder="1" applyAlignment="1">
      <alignment vertical="center"/>
    </xf>
    <xf numFmtId="0" fontId="0" fillId="10" borderId="38" xfId="0" applyFill="1" applyBorder="1" applyAlignment="1">
      <alignment horizontal="left" vertical="center" wrapText="1"/>
    </xf>
    <xf numFmtId="0" fontId="0" fillId="10" borderId="38" xfId="0" applyFill="1" applyBorder="1" applyAlignment="1">
      <alignment vertical="center"/>
    </xf>
    <xf numFmtId="0" fontId="0" fillId="13" borderId="38" xfId="0" applyFill="1" applyBorder="1" applyAlignment="1">
      <alignment horizontal="left" vertical="center" wrapText="1"/>
    </xf>
    <xf numFmtId="0" fontId="0" fillId="13" borderId="38" xfId="0" applyFill="1" applyBorder="1" applyAlignment="1">
      <alignment vertical="center"/>
    </xf>
    <xf numFmtId="0" fontId="0" fillId="21" borderId="38" xfId="0" applyFill="1" applyBorder="1" applyAlignment="1">
      <alignment horizontal="left" vertical="center" wrapText="1"/>
    </xf>
    <xf numFmtId="0" fontId="0" fillId="21" borderId="38" xfId="0" applyFill="1" applyBorder="1" applyAlignment="1">
      <alignment vertical="center"/>
    </xf>
    <xf numFmtId="10" fontId="0" fillId="5" borderId="1" xfId="0" applyNumberFormat="1" applyFill="1" applyBorder="1" applyAlignment="1">
      <alignment vertical="center"/>
    </xf>
    <xf numFmtId="0" fontId="0" fillId="22" borderId="38" xfId="0" applyFill="1" applyBorder="1" applyAlignment="1">
      <alignment vertical="center"/>
    </xf>
    <xf numFmtId="10" fontId="0" fillId="0" borderId="1" xfId="9" applyNumberFormat="1"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11" fillId="11" borderId="8" xfId="0" applyFont="1" applyFill="1" applyBorder="1" applyAlignment="1">
      <alignment horizontal="left" vertical="center" wrapText="1"/>
    </xf>
    <xf numFmtId="0" fontId="11" fillId="11" borderId="19" xfId="0" applyFont="1" applyFill="1" applyBorder="1" applyAlignment="1">
      <alignment horizontal="left" vertical="center" wrapText="1"/>
    </xf>
    <xf numFmtId="0" fontId="11" fillId="11" borderId="1" xfId="0" applyFont="1" applyFill="1" applyBorder="1" applyAlignment="1">
      <alignment horizontal="left" vertical="center" wrapText="1"/>
    </xf>
    <xf numFmtId="0" fontId="11" fillId="18" borderId="32" xfId="0" applyFont="1" applyFill="1" applyBorder="1" applyAlignment="1">
      <alignment horizontal="center" vertical="center" wrapText="1"/>
    </xf>
    <xf numFmtId="0" fontId="11" fillId="18" borderId="21" xfId="0" applyFont="1" applyFill="1" applyBorder="1" applyAlignment="1">
      <alignment horizontal="center" vertical="center" wrapText="1"/>
    </xf>
    <xf numFmtId="0" fontId="11" fillId="18" borderId="2" xfId="0" applyFont="1" applyFill="1" applyBorder="1" applyAlignment="1">
      <alignment horizontal="center" vertical="center" wrapText="1"/>
    </xf>
    <xf numFmtId="0" fontId="11" fillId="18" borderId="22" xfId="0" applyFont="1" applyFill="1" applyBorder="1" applyAlignment="1">
      <alignment horizontal="center" vertical="center" wrapText="1"/>
    </xf>
    <xf numFmtId="0" fontId="11" fillId="20" borderId="16" xfId="0" applyFont="1" applyFill="1" applyBorder="1" applyAlignment="1">
      <alignment horizontal="center" vertical="center" wrapText="1"/>
    </xf>
    <xf numFmtId="0" fontId="11" fillId="20" borderId="17" xfId="0" applyFont="1" applyFill="1" applyBorder="1" applyAlignment="1">
      <alignment horizontal="center" vertical="center" wrapText="1"/>
    </xf>
    <xf numFmtId="0" fontId="11" fillId="20" borderId="18" xfId="0" applyFont="1" applyFill="1" applyBorder="1" applyAlignment="1">
      <alignment horizontal="center" vertical="center" wrapText="1"/>
    </xf>
    <xf numFmtId="0" fontId="11" fillId="11" borderId="20" xfId="0" applyFont="1" applyFill="1" applyBorder="1" applyAlignment="1">
      <alignment horizontal="left" vertical="center" wrapText="1"/>
    </xf>
    <xf numFmtId="0" fontId="11" fillId="14" borderId="10" xfId="0" applyFont="1" applyFill="1" applyBorder="1" applyAlignment="1">
      <alignment horizontal="center" vertical="center" wrapText="1"/>
    </xf>
    <xf numFmtId="0" fontId="11" fillId="14" borderId="21"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11" fillId="14" borderId="22" xfId="0" applyFont="1" applyFill="1" applyBorder="1" applyAlignment="1">
      <alignment horizontal="center" vertical="center" wrapText="1"/>
    </xf>
    <xf numFmtId="0" fontId="11" fillId="17" borderId="16"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1" fillId="17" borderId="21"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22" xfId="0" applyFont="1" applyFill="1" applyBorder="1" applyAlignment="1">
      <alignment horizontal="center" vertical="center" wrapText="1"/>
    </xf>
    <xf numFmtId="0" fontId="11" fillId="15" borderId="10" xfId="0" applyFont="1" applyFill="1" applyBorder="1" applyAlignment="1">
      <alignment horizontal="center" vertical="center" wrapText="1"/>
    </xf>
    <xf numFmtId="0" fontId="11" fillId="15" borderId="21"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22" xfId="0" applyFont="1" applyFill="1" applyBorder="1" applyAlignment="1">
      <alignment horizontal="center" vertical="center" wrapText="1"/>
    </xf>
    <xf numFmtId="0" fontId="11" fillId="19" borderId="36" xfId="0" applyFont="1" applyFill="1" applyBorder="1" applyAlignment="1">
      <alignment horizontal="center" vertical="center" wrapText="1"/>
    </xf>
    <xf numFmtId="0" fontId="11" fillId="19" borderId="17" xfId="0" applyFont="1" applyFill="1" applyBorder="1" applyAlignment="1">
      <alignment horizontal="center" vertical="center" wrapText="1"/>
    </xf>
    <xf numFmtId="0" fontId="11" fillId="19" borderId="18" xfId="0" applyFont="1" applyFill="1" applyBorder="1" applyAlignment="1">
      <alignment horizontal="center" vertical="center" wrapText="1"/>
    </xf>
    <xf numFmtId="0" fontId="11" fillId="19" borderId="32" xfId="0" applyFont="1" applyFill="1" applyBorder="1" applyAlignment="1">
      <alignment horizontal="center" vertical="center" wrapText="1"/>
    </xf>
    <xf numFmtId="0" fontId="11" fillId="19" borderId="21" xfId="0" applyFont="1" applyFill="1" applyBorder="1" applyAlignment="1">
      <alignment horizontal="center" vertical="center" wrapText="1"/>
    </xf>
    <xf numFmtId="0" fontId="11" fillId="19" borderId="2" xfId="0" applyFont="1" applyFill="1" applyBorder="1" applyAlignment="1">
      <alignment horizontal="center" vertical="center" wrapText="1"/>
    </xf>
    <xf numFmtId="0" fontId="11" fillId="19" borderId="22" xfId="0" applyFont="1" applyFill="1" applyBorder="1" applyAlignment="1">
      <alignment horizontal="center" vertical="center" wrapText="1"/>
    </xf>
    <xf numFmtId="0" fontId="11" fillId="0" borderId="36" xfId="0" applyFont="1" applyBorder="1" applyAlignment="1">
      <alignment horizontal="center" vertical="center" wrapText="1"/>
    </xf>
    <xf numFmtId="0" fontId="11" fillId="10" borderId="37"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5" fillId="10" borderId="22" xfId="0" applyFont="1" applyFill="1" applyBorder="1" applyAlignment="1">
      <alignment horizontal="center" vertical="center" wrapText="1"/>
    </xf>
    <xf numFmtId="0" fontId="11" fillId="21" borderId="10" xfId="0" applyFont="1" applyFill="1" applyBorder="1" applyAlignment="1">
      <alignment horizontal="center" vertical="center" wrapText="1"/>
    </xf>
    <xf numFmtId="0" fontId="11" fillId="21" borderId="21" xfId="0" applyFont="1" applyFill="1" applyBorder="1" applyAlignment="1">
      <alignment horizontal="center" vertical="center" wrapText="1"/>
    </xf>
    <xf numFmtId="0" fontId="11" fillId="21" borderId="2" xfId="0" applyFont="1" applyFill="1" applyBorder="1" applyAlignment="1">
      <alignment horizontal="center" vertical="center" wrapText="1"/>
    </xf>
    <xf numFmtId="0" fontId="11" fillId="21" borderId="22" xfId="0" applyFont="1" applyFill="1" applyBorder="1" applyAlignment="1">
      <alignment horizontal="center" vertical="center" wrapText="1"/>
    </xf>
    <xf numFmtId="0" fontId="11" fillId="21" borderId="37" xfId="0" applyFont="1" applyFill="1" applyBorder="1" applyAlignment="1">
      <alignment horizontal="center" vertical="center" wrapText="1"/>
    </xf>
    <xf numFmtId="0" fontId="11" fillId="21" borderId="17" xfId="0" applyFont="1" applyFill="1" applyBorder="1" applyAlignment="1">
      <alignment horizontal="center" vertical="center" wrapText="1"/>
    </xf>
    <xf numFmtId="0" fontId="11" fillId="21" borderId="18" xfId="0" applyFont="1" applyFill="1" applyBorder="1" applyAlignment="1">
      <alignment horizontal="center" vertical="center" wrapText="1"/>
    </xf>
    <xf numFmtId="0" fontId="11" fillId="12" borderId="10" xfId="0" applyFont="1" applyFill="1" applyBorder="1" applyAlignment="1">
      <alignment horizontal="center" vertical="center" wrapText="1"/>
    </xf>
    <xf numFmtId="0" fontId="11" fillId="12" borderId="21"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12" borderId="22" xfId="0" applyFont="1" applyFill="1" applyBorder="1" applyAlignment="1">
      <alignment horizontal="center" vertical="center" wrapText="1"/>
    </xf>
    <xf numFmtId="0" fontId="15" fillId="16" borderId="10"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5" fillId="16" borderId="2" xfId="0" applyFont="1" applyFill="1" applyBorder="1" applyAlignment="1">
      <alignment horizontal="center" vertical="center" wrapText="1"/>
    </xf>
    <xf numFmtId="0" fontId="15" fillId="16" borderId="22" xfId="0" applyFont="1" applyFill="1" applyBorder="1" applyAlignment="1">
      <alignment horizontal="center" vertical="center" wrapText="1"/>
    </xf>
    <xf numFmtId="0" fontId="11" fillId="0" borderId="24" xfId="0" applyFont="1" applyBorder="1" applyAlignment="1">
      <alignment horizontal="center" vertical="center" wrapText="1"/>
    </xf>
    <xf numFmtId="0" fontId="12" fillId="5" borderId="32"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1" fillId="0" borderId="28" xfId="0" applyFont="1" applyBorder="1" applyAlignment="1">
      <alignment horizontal="center" vertical="center" wrapText="1"/>
    </xf>
    <xf numFmtId="0" fontId="0" fillId="5" borderId="32" xfId="0" applyFill="1" applyBorder="1" applyAlignment="1">
      <alignment horizontal="left" vertical="center" wrapText="1"/>
    </xf>
    <xf numFmtId="0" fontId="0" fillId="5" borderId="21" xfId="0" applyFill="1" applyBorder="1" applyAlignment="1">
      <alignment horizontal="left" vertical="center" wrapText="1"/>
    </xf>
    <xf numFmtId="0" fontId="0" fillId="5" borderId="39" xfId="0" applyFill="1" applyBorder="1" applyAlignment="1">
      <alignment horizontal="left" vertical="center" wrapText="1"/>
    </xf>
    <xf numFmtId="0" fontId="0" fillId="5" borderId="40" xfId="0" applyFill="1" applyBorder="1" applyAlignment="1">
      <alignment horizontal="left" vertical="center" wrapText="1"/>
    </xf>
    <xf numFmtId="0" fontId="0" fillId="5" borderId="0" xfId="0" applyFill="1" applyBorder="1" applyAlignment="1">
      <alignment horizontal="left" vertical="center" wrapText="1"/>
    </xf>
    <xf numFmtId="0" fontId="0" fillId="5" borderId="41" xfId="0" applyFill="1" applyBorder="1" applyAlignment="1">
      <alignment horizontal="left" vertical="center" wrapText="1"/>
    </xf>
    <xf numFmtId="0" fontId="0" fillId="5" borderId="2" xfId="0" applyFill="1" applyBorder="1" applyAlignment="1">
      <alignment horizontal="left" vertical="center" wrapText="1"/>
    </xf>
    <xf numFmtId="0" fontId="0" fillId="5" borderId="22" xfId="0" applyFill="1" applyBorder="1" applyAlignment="1">
      <alignment horizontal="left" vertical="center" wrapText="1"/>
    </xf>
    <xf numFmtId="0" fontId="0" fillId="5" borderId="42" xfId="0" applyFill="1" applyBorder="1" applyAlignment="1">
      <alignment horizontal="left" vertical="center" wrapText="1"/>
    </xf>
  </cellXfs>
  <cellStyles count="10">
    <cellStyle name="Millares" xfId="8" builtinId="3"/>
    <cellStyle name="Millares 2" xfId="5"/>
    <cellStyle name="Normal" xfId="0" builtinId="0"/>
    <cellStyle name="Normal 2" xfId="1"/>
    <cellStyle name="Normal 2 2" xfId="4"/>
    <cellStyle name="Normal 2 3" xfId="7"/>
    <cellStyle name="Normal 3" xfId="3"/>
    <cellStyle name="Normal 4" xfId="2"/>
    <cellStyle name="Porcentaje" xfId="9" builtinId="5"/>
    <cellStyle name="Porcentaje 2" xfId="6"/>
  </cellStyles>
  <dxfs count="0"/>
  <tableStyles count="0" defaultTableStyle="TableStyleMedium2" defaultPivotStyle="PivotStyleLight16"/>
  <colors>
    <mruColors>
      <color rgb="FFFFCCFF"/>
      <color rgb="FFFFFFCC"/>
      <color rgb="FFCCCCFF"/>
      <color rgb="FFCCFF99"/>
      <color rgb="FF006666"/>
      <color rgb="FF008080"/>
      <color rgb="FF9933FF"/>
      <color rgb="FFFFCDED"/>
      <color rgb="FFFB823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2286000</xdr:colOff>
      <xdr:row>0</xdr:row>
      <xdr:rowOff>142875</xdr:rowOff>
    </xdr:from>
    <xdr:to>
      <xdr:col>24</xdr:col>
      <xdr:colOff>533088</xdr:colOff>
      <xdr:row>4</xdr:row>
      <xdr:rowOff>145715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81000" y="142875"/>
          <a:ext cx="3501713" cy="101884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66"/>
  </sheetPr>
  <dimension ref="A2:BA748"/>
  <sheetViews>
    <sheetView tabSelected="1" topLeftCell="X13" zoomScale="60" zoomScaleNormal="60" workbookViewId="0">
      <selection activeCell="AL24" sqref="AL24"/>
    </sheetView>
  </sheetViews>
  <sheetFormatPr baseColWidth="10" defaultColWidth="11.42578125" defaultRowHeight="15" x14ac:dyDescent="0.25"/>
  <cols>
    <col min="1" max="1" width="6.42578125" style="3" customWidth="1"/>
    <col min="2" max="2" width="20" style="3" customWidth="1"/>
    <col min="3" max="3" width="43.5703125" style="3" customWidth="1"/>
    <col min="4" max="4" width="17.140625" style="3" customWidth="1"/>
    <col min="5" max="5" width="55.28515625" style="3" customWidth="1"/>
    <col min="6" max="6" width="19.85546875" style="3" hidden="1" customWidth="1"/>
    <col min="7" max="7" width="41.42578125" style="3" hidden="1" customWidth="1"/>
    <col min="8" max="8" width="16.42578125" style="3" hidden="1" customWidth="1"/>
    <col min="9" max="9" width="45" style="3" hidden="1" customWidth="1"/>
    <col min="10" max="10" width="19.42578125" style="3" customWidth="1"/>
    <col min="11" max="11" width="35.7109375" style="3" customWidth="1"/>
    <col min="12" max="12" width="18.7109375" style="3" hidden="1" customWidth="1"/>
    <col min="13" max="13" width="35.42578125" style="3" hidden="1" customWidth="1"/>
    <col min="14" max="14" width="17.28515625" style="3" hidden="1" customWidth="1"/>
    <col min="15" max="15" width="46.7109375" style="3" hidden="1" customWidth="1"/>
    <col min="16" max="16" width="21.42578125" style="3" hidden="1" customWidth="1"/>
    <col min="17" max="17" width="45" style="3" hidden="1" customWidth="1"/>
    <col min="18" max="18" width="17.42578125" style="3" hidden="1" customWidth="1"/>
    <col min="19" max="19" width="45" style="3" hidden="1" customWidth="1"/>
    <col min="20" max="20" width="20.7109375" style="3" hidden="1" customWidth="1"/>
    <col min="21" max="21" width="45" style="3" hidden="1" customWidth="1"/>
    <col min="22" max="22" width="20.140625" style="3" hidden="1" customWidth="1"/>
    <col min="23" max="23" width="45" style="3" hidden="1" customWidth="1"/>
    <col min="24" max="24" width="43.140625" style="3" customWidth="1"/>
    <col min="25" max="25" width="19.42578125" style="3" customWidth="1"/>
    <col min="26" max="37" width="11.42578125" style="3" customWidth="1"/>
    <col min="38" max="49" width="11.42578125" style="3"/>
    <col min="50" max="53" width="14.28515625" style="3" customWidth="1"/>
    <col min="54" max="16384" width="11.42578125" style="3"/>
  </cols>
  <sheetData>
    <row r="2" spans="2:53" ht="25.5" x14ac:dyDescent="0.35">
      <c r="B2" s="1" t="s">
        <v>0</v>
      </c>
      <c r="C2" s="2"/>
      <c r="F2" s="2"/>
      <c r="J2" s="1"/>
      <c r="K2" s="2"/>
    </row>
    <row r="3" spans="2:53" ht="25.5" x14ac:dyDescent="0.35">
      <c r="B3" s="1"/>
      <c r="C3" s="5" t="s">
        <v>1</v>
      </c>
      <c r="F3" s="6"/>
      <c r="J3" s="6"/>
      <c r="K3" s="6"/>
    </row>
    <row r="5" spans="2:53" ht="15.75" thickBot="1" x14ac:dyDescent="0.3"/>
    <row r="6" spans="2:53" ht="15.75" thickBot="1" x14ac:dyDescent="0.3">
      <c r="Z6" s="148" t="s">
        <v>2</v>
      </c>
      <c r="AA6" s="150"/>
      <c r="AB6" s="148" t="s">
        <v>3</v>
      </c>
      <c r="AC6" s="150"/>
      <c r="AD6" s="148" t="s">
        <v>4</v>
      </c>
      <c r="AE6" s="150"/>
      <c r="AF6" s="148" t="s">
        <v>5</v>
      </c>
      <c r="AG6" s="150"/>
      <c r="AH6" s="148" t="s">
        <v>6</v>
      </c>
      <c r="AI6" s="150"/>
      <c r="AJ6" s="148" t="s">
        <v>7</v>
      </c>
      <c r="AK6" s="150"/>
      <c r="AL6" s="148" t="s">
        <v>8</v>
      </c>
      <c r="AM6" s="150"/>
      <c r="AN6" s="148" t="s">
        <v>9</v>
      </c>
      <c r="AO6" s="150"/>
      <c r="AP6" s="148" t="s">
        <v>10</v>
      </c>
      <c r="AQ6" s="150"/>
      <c r="AR6" s="148" t="s">
        <v>11</v>
      </c>
      <c r="AS6" s="150"/>
      <c r="AT6" s="148" t="s">
        <v>12</v>
      </c>
      <c r="AU6" s="150"/>
      <c r="AV6" s="148" t="s">
        <v>13</v>
      </c>
      <c r="AW6" s="150"/>
      <c r="AX6" s="148" t="s">
        <v>14</v>
      </c>
      <c r="AY6" s="149"/>
      <c r="AZ6" s="149"/>
      <c r="BA6" s="150"/>
    </row>
    <row r="7" spans="2:53" ht="45" customHeight="1" x14ac:dyDescent="0.25">
      <c r="B7" s="7" t="s">
        <v>15</v>
      </c>
      <c r="C7" s="7" t="s">
        <v>16</v>
      </c>
      <c r="D7" s="7" t="s">
        <v>17</v>
      </c>
      <c r="E7" s="7" t="s">
        <v>18</v>
      </c>
      <c r="F7" s="8" t="s">
        <v>19</v>
      </c>
      <c r="G7" s="8" t="s">
        <v>20</v>
      </c>
      <c r="H7" s="8" t="s">
        <v>21</v>
      </c>
      <c r="I7" s="8" t="s">
        <v>22</v>
      </c>
      <c r="J7" s="8" t="s">
        <v>23</v>
      </c>
      <c r="K7" s="8" t="s">
        <v>24</v>
      </c>
      <c r="L7" s="8" t="s">
        <v>25</v>
      </c>
      <c r="M7" s="8" t="s">
        <v>26</v>
      </c>
      <c r="N7" s="8" t="s">
        <v>27</v>
      </c>
      <c r="O7" s="8" t="s">
        <v>28</v>
      </c>
      <c r="P7" s="8" t="s">
        <v>29</v>
      </c>
      <c r="Q7" s="8" t="s">
        <v>30</v>
      </c>
      <c r="R7" s="8" t="s">
        <v>31</v>
      </c>
      <c r="S7" s="8" t="s">
        <v>32</v>
      </c>
      <c r="T7" s="8" t="s">
        <v>33</v>
      </c>
      <c r="U7" s="8" t="s">
        <v>34</v>
      </c>
      <c r="V7" s="8" t="s">
        <v>35</v>
      </c>
      <c r="W7" s="8" t="s">
        <v>36</v>
      </c>
      <c r="X7" s="9" t="s">
        <v>37</v>
      </c>
      <c r="Y7" s="9" t="s">
        <v>38</v>
      </c>
      <c r="Z7" s="10" t="s">
        <v>39</v>
      </c>
      <c r="AA7" s="11" t="s">
        <v>40</v>
      </c>
      <c r="AB7" s="10" t="s">
        <v>39</v>
      </c>
      <c r="AC7" s="11" t="s">
        <v>40</v>
      </c>
      <c r="AD7" s="10" t="s">
        <v>39</v>
      </c>
      <c r="AE7" s="11" t="s">
        <v>40</v>
      </c>
      <c r="AF7" s="10" t="s">
        <v>39</v>
      </c>
      <c r="AG7" s="11" t="s">
        <v>40</v>
      </c>
      <c r="AH7" s="10" t="s">
        <v>39</v>
      </c>
      <c r="AI7" s="11" t="s">
        <v>40</v>
      </c>
      <c r="AJ7" s="10" t="s">
        <v>39</v>
      </c>
      <c r="AK7" s="11" t="s">
        <v>40</v>
      </c>
      <c r="AL7" s="10" t="s">
        <v>39</v>
      </c>
      <c r="AM7" s="11" t="s">
        <v>40</v>
      </c>
      <c r="AN7" s="10" t="s">
        <v>39</v>
      </c>
      <c r="AO7" s="11" t="s">
        <v>40</v>
      </c>
      <c r="AP7" s="10" t="s">
        <v>39</v>
      </c>
      <c r="AQ7" s="11" t="s">
        <v>40</v>
      </c>
      <c r="AR7" s="10" t="s">
        <v>39</v>
      </c>
      <c r="AS7" s="11" t="s">
        <v>40</v>
      </c>
      <c r="AT7" s="10" t="s">
        <v>39</v>
      </c>
      <c r="AU7" s="11" t="s">
        <v>40</v>
      </c>
      <c r="AV7" s="10" t="s">
        <v>39</v>
      </c>
      <c r="AW7" s="11" t="s">
        <v>40</v>
      </c>
      <c r="AX7" s="12" t="s">
        <v>41</v>
      </c>
      <c r="AY7" s="13" t="s">
        <v>1599</v>
      </c>
      <c r="AZ7" s="13" t="s">
        <v>1600</v>
      </c>
      <c r="BA7" s="11" t="s">
        <v>40</v>
      </c>
    </row>
    <row r="8" spans="2:53" ht="42.75" x14ac:dyDescent="0.25">
      <c r="B8" s="14" t="s">
        <v>43</v>
      </c>
      <c r="C8" s="15" t="s">
        <v>44</v>
      </c>
      <c r="D8" s="16" t="s">
        <v>45</v>
      </c>
      <c r="E8" s="17" t="s">
        <v>46</v>
      </c>
      <c r="F8" s="18" t="s">
        <v>47</v>
      </c>
      <c r="G8" s="19" t="s">
        <v>48</v>
      </c>
      <c r="H8" s="15" t="s">
        <v>49</v>
      </c>
      <c r="I8" s="20" t="s">
        <v>50</v>
      </c>
      <c r="J8" s="21" t="s">
        <v>51</v>
      </c>
      <c r="K8" s="20" t="s">
        <v>50</v>
      </c>
      <c r="L8" s="15">
        <v>1</v>
      </c>
      <c r="M8" s="15" t="s">
        <v>52</v>
      </c>
      <c r="N8" s="22">
        <v>13</v>
      </c>
      <c r="O8" s="15" t="s">
        <v>53</v>
      </c>
      <c r="P8" s="15">
        <v>137</v>
      </c>
      <c r="Q8" s="15" t="s">
        <v>54</v>
      </c>
      <c r="R8" s="15">
        <v>6</v>
      </c>
      <c r="S8" s="15" t="s">
        <v>55</v>
      </c>
      <c r="T8" s="15" t="s">
        <v>56</v>
      </c>
      <c r="U8" s="15" t="s">
        <v>57</v>
      </c>
      <c r="V8" s="15" t="s">
        <v>58</v>
      </c>
      <c r="W8" s="15" t="s">
        <v>59</v>
      </c>
      <c r="X8" s="23" t="s">
        <v>60</v>
      </c>
      <c r="Y8" s="4" t="s">
        <v>61</v>
      </c>
      <c r="Z8" s="4">
        <v>15</v>
      </c>
      <c r="AA8" s="4">
        <v>17</v>
      </c>
      <c r="AB8" s="4">
        <v>5</v>
      </c>
      <c r="AC8" s="4">
        <v>5</v>
      </c>
      <c r="AD8" s="4">
        <v>5</v>
      </c>
      <c r="AE8" s="4">
        <v>2</v>
      </c>
      <c r="AF8" s="4">
        <v>5</v>
      </c>
      <c r="AG8" s="4">
        <v>1</v>
      </c>
      <c r="AH8" s="4">
        <v>10</v>
      </c>
      <c r="AI8" s="4">
        <v>16</v>
      </c>
      <c r="AJ8" s="4">
        <v>10</v>
      </c>
      <c r="AK8" s="4">
        <v>1</v>
      </c>
      <c r="AL8" s="82"/>
      <c r="AM8" s="82"/>
      <c r="AN8" s="82"/>
      <c r="AO8" s="82"/>
      <c r="AP8" s="82"/>
      <c r="AQ8" s="82"/>
      <c r="AR8" s="82"/>
      <c r="AS8" s="82"/>
      <c r="AT8" s="82"/>
      <c r="AU8" s="82"/>
      <c r="AV8" s="82"/>
      <c r="AW8" s="82"/>
      <c r="AX8" s="4">
        <v>125</v>
      </c>
      <c r="AY8" s="4">
        <v>50</v>
      </c>
      <c r="AZ8" s="82"/>
      <c r="BA8" s="4">
        <v>43</v>
      </c>
    </row>
    <row r="9" spans="2:53" ht="42.75" x14ac:dyDescent="0.25">
      <c r="B9" s="14" t="s">
        <v>43</v>
      </c>
      <c r="C9" s="15" t="s">
        <v>44</v>
      </c>
      <c r="D9" s="16" t="s">
        <v>62</v>
      </c>
      <c r="E9" s="17" t="s">
        <v>63</v>
      </c>
      <c r="F9" s="18" t="s">
        <v>47</v>
      </c>
      <c r="G9" s="19" t="s">
        <v>48</v>
      </c>
      <c r="H9" s="15" t="s">
        <v>49</v>
      </c>
      <c r="I9" s="20" t="s">
        <v>50</v>
      </c>
      <c r="J9" s="21" t="s">
        <v>51</v>
      </c>
      <c r="K9" s="20" t="s">
        <v>50</v>
      </c>
      <c r="L9" s="15">
        <v>1</v>
      </c>
      <c r="M9" s="15" t="s">
        <v>52</v>
      </c>
      <c r="N9" s="22">
        <v>13</v>
      </c>
      <c r="O9" s="15" t="s">
        <v>53</v>
      </c>
      <c r="P9" s="15">
        <v>137</v>
      </c>
      <c r="Q9" s="15" t="s">
        <v>54</v>
      </c>
      <c r="R9" s="15">
        <v>6</v>
      </c>
      <c r="S9" s="15" t="s">
        <v>55</v>
      </c>
      <c r="T9" s="15" t="s">
        <v>56</v>
      </c>
      <c r="U9" s="15" t="s">
        <v>57</v>
      </c>
      <c r="V9" s="15" t="s">
        <v>58</v>
      </c>
      <c r="W9" s="15" t="s">
        <v>59</v>
      </c>
      <c r="X9" s="24" t="s">
        <v>60</v>
      </c>
      <c r="Y9" s="4" t="s">
        <v>61</v>
      </c>
      <c r="Z9" s="4">
        <v>5</v>
      </c>
      <c r="AA9" s="4">
        <v>4</v>
      </c>
      <c r="AB9" s="4">
        <v>10</v>
      </c>
      <c r="AC9" s="4">
        <v>12</v>
      </c>
      <c r="AD9" s="4">
        <v>15</v>
      </c>
      <c r="AE9" s="4">
        <v>12</v>
      </c>
      <c r="AF9" s="4">
        <v>5</v>
      </c>
      <c r="AG9" s="4">
        <v>3</v>
      </c>
      <c r="AH9" s="4">
        <v>10</v>
      </c>
      <c r="AI9" s="4">
        <v>2</v>
      </c>
      <c r="AJ9" s="4">
        <v>10</v>
      </c>
      <c r="AK9" s="4">
        <v>5</v>
      </c>
      <c r="AL9" s="82"/>
      <c r="AM9" s="82"/>
      <c r="AN9" s="82"/>
      <c r="AO9" s="82"/>
      <c r="AP9" s="82"/>
      <c r="AQ9" s="82"/>
      <c r="AR9" s="82"/>
      <c r="AS9" s="82"/>
      <c r="AT9" s="82"/>
      <c r="AU9" s="82"/>
      <c r="AV9" s="82"/>
      <c r="AW9" s="82"/>
      <c r="AX9" s="4">
        <v>125</v>
      </c>
      <c r="AY9" s="4">
        <v>55</v>
      </c>
      <c r="AZ9" s="82"/>
      <c r="BA9" s="4">
        <v>38</v>
      </c>
    </row>
    <row r="10" spans="2:53" ht="42.75" x14ac:dyDescent="0.25">
      <c r="B10" s="14" t="s">
        <v>43</v>
      </c>
      <c r="C10" s="15" t="s">
        <v>44</v>
      </c>
      <c r="D10" s="16" t="s">
        <v>64</v>
      </c>
      <c r="E10" s="17" t="s">
        <v>65</v>
      </c>
      <c r="F10" s="18" t="s">
        <v>47</v>
      </c>
      <c r="G10" s="19" t="s">
        <v>48</v>
      </c>
      <c r="H10" s="15" t="s">
        <v>49</v>
      </c>
      <c r="I10" s="20" t="s">
        <v>50</v>
      </c>
      <c r="J10" s="21" t="s">
        <v>51</v>
      </c>
      <c r="K10" s="20" t="s">
        <v>50</v>
      </c>
      <c r="L10" s="15">
        <v>1</v>
      </c>
      <c r="M10" s="15" t="s">
        <v>52</v>
      </c>
      <c r="N10" s="22">
        <v>13</v>
      </c>
      <c r="O10" s="15" t="s">
        <v>53</v>
      </c>
      <c r="P10" s="15">
        <v>137</v>
      </c>
      <c r="Q10" s="15" t="s">
        <v>54</v>
      </c>
      <c r="R10" s="15">
        <v>6</v>
      </c>
      <c r="S10" s="15" t="s">
        <v>55</v>
      </c>
      <c r="T10" s="15" t="s">
        <v>56</v>
      </c>
      <c r="U10" s="15" t="s">
        <v>57</v>
      </c>
      <c r="V10" s="15" t="s">
        <v>58</v>
      </c>
      <c r="W10" s="15" t="s">
        <v>59</v>
      </c>
      <c r="X10" s="24" t="s">
        <v>66</v>
      </c>
      <c r="Y10" s="4" t="s">
        <v>67</v>
      </c>
      <c r="Z10" s="4">
        <v>5</v>
      </c>
      <c r="AA10" s="4">
        <v>5</v>
      </c>
      <c r="AB10" s="4">
        <v>5</v>
      </c>
      <c r="AC10" s="4">
        <v>10</v>
      </c>
      <c r="AD10" s="4">
        <v>10</v>
      </c>
      <c r="AE10" s="4">
        <v>21</v>
      </c>
      <c r="AF10" s="4">
        <v>5</v>
      </c>
      <c r="AG10" s="4">
        <v>8</v>
      </c>
      <c r="AH10" s="4">
        <v>10</v>
      </c>
      <c r="AI10" s="4">
        <v>0</v>
      </c>
      <c r="AJ10" s="4">
        <v>10</v>
      </c>
      <c r="AK10" s="4">
        <v>0</v>
      </c>
      <c r="AL10" s="82"/>
      <c r="AM10" s="82"/>
      <c r="AN10" s="82"/>
      <c r="AO10" s="82"/>
      <c r="AP10" s="82"/>
      <c r="AQ10" s="82"/>
      <c r="AR10" s="82"/>
      <c r="AS10" s="82"/>
      <c r="AT10" s="82"/>
      <c r="AU10" s="82"/>
      <c r="AV10" s="82"/>
      <c r="AW10" s="82"/>
      <c r="AX10" s="4">
        <v>100</v>
      </c>
      <c r="AY10" s="4">
        <v>45</v>
      </c>
      <c r="AZ10" s="82"/>
      <c r="BA10" s="4">
        <v>44</v>
      </c>
    </row>
    <row r="11" spans="2:53" ht="42.75" x14ac:dyDescent="0.25">
      <c r="B11" s="14" t="s">
        <v>43</v>
      </c>
      <c r="C11" s="15" t="s">
        <v>44</v>
      </c>
      <c r="D11" s="16" t="s">
        <v>68</v>
      </c>
      <c r="E11" s="17" t="s">
        <v>69</v>
      </c>
      <c r="F11" s="18" t="s">
        <v>47</v>
      </c>
      <c r="G11" s="19" t="s">
        <v>48</v>
      </c>
      <c r="H11" s="15" t="s">
        <v>49</v>
      </c>
      <c r="I11" s="20" t="s">
        <v>50</v>
      </c>
      <c r="J11" s="25">
        <v>457</v>
      </c>
      <c r="K11" s="15" t="s">
        <v>70</v>
      </c>
      <c r="L11" s="15">
        <v>1</v>
      </c>
      <c r="M11" s="15" t="s">
        <v>52</v>
      </c>
      <c r="N11" s="22">
        <v>13</v>
      </c>
      <c r="O11" s="15" t="s">
        <v>53</v>
      </c>
      <c r="P11" s="15">
        <v>137</v>
      </c>
      <c r="Q11" s="15" t="s">
        <v>54</v>
      </c>
      <c r="R11" s="15">
        <v>6</v>
      </c>
      <c r="S11" s="15" t="s">
        <v>55</v>
      </c>
      <c r="T11" s="15" t="s">
        <v>56</v>
      </c>
      <c r="U11" s="15" t="s">
        <v>57</v>
      </c>
      <c r="V11" s="15" t="s">
        <v>58</v>
      </c>
      <c r="W11" s="15" t="s">
        <v>59</v>
      </c>
      <c r="X11" s="24" t="s">
        <v>71</v>
      </c>
      <c r="Y11" s="4" t="s">
        <v>72</v>
      </c>
      <c r="Z11" s="4">
        <v>0</v>
      </c>
      <c r="AA11" s="4">
        <v>0</v>
      </c>
      <c r="AB11" s="4">
        <v>0</v>
      </c>
      <c r="AC11" s="4">
        <v>0</v>
      </c>
      <c r="AD11" s="4">
        <v>0</v>
      </c>
      <c r="AE11" s="4">
        <v>1</v>
      </c>
      <c r="AF11" s="4">
        <v>0</v>
      </c>
      <c r="AG11" s="4">
        <v>1</v>
      </c>
      <c r="AH11" s="4">
        <v>0</v>
      </c>
      <c r="AI11" s="4">
        <v>0</v>
      </c>
      <c r="AJ11" s="4">
        <v>2</v>
      </c>
      <c r="AK11" s="4">
        <v>0</v>
      </c>
      <c r="AL11" s="82"/>
      <c r="AM11" s="82"/>
      <c r="AN11" s="82"/>
      <c r="AO11" s="82"/>
      <c r="AP11" s="82"/>
      <c r="AQ11" s="82"/>
      <c r="AR11" s="82"/>
      <c r="AS11" s="82"/>
      <c r="AT11" s="82"/>
      <c r="AU11" s="82"/>
      <c r="AV11" s="82"/>
      <c r="AW11" s="82"/>
      <c r="AX11" s="4">
        <v>6</v>
      </c>
      <c r="AY11" s="4">
        <v>2</v>
      </c>
      <c r="AZ11" s="82"/>
      <c r="BA11" s="4">
        <v>3</v>
      </c>
    </row>
    <row r="12" spans="2:53" ht="45" x14ac:dyDescent="0.25">
      <c r="B12" s="16" t="s">
        <v>73</v>
      </c>
      <c r="C12" s="18" t="s">
        <v>74</v>
      </c>
      <c r="D12" s="16" t="s">
        <v>45</v>
      </c>
      <c r="E12" s="17" t="s">
        <v>75</v>
      </c>
      <c r="F12" s="18" t="s">
        <v>47</v>
      </c>
      <c r="G12" s="19" t="s">
        <v>48</v>
      </c>
      <c r="H12" s="15" t="s">
        <v>49</v>
      </c>
      <c r="I12" s="15" t="s">
        <v>50</v>
      </c>
      <c r="J12" s="25">
        <v>457</v>
      </c>
      <c r="K12" s="15" t="s">
        <v>70</v>
      </c>
      <c r="L12" s="15">
        <v>1</v>
      </c>
      <c r="M12" s="15" t="s">
        <v>52</v>
      </c>
      <c r="N12" s="22">
        <v>13</v>
      </c>
      <c r="O12" s="15" t="s">
        <v>53</v>
      </c>
      <c r="P12" s="15">
        <v>138</v>
      </c>
      <c r="Q12" s="15" t="s">
        <v>76</v>
      </c>
      <c r="R12" s="15">
        <v>1</v>
      </c>
      <c r="S12" s="15" t="s">
        <v>77</v>
      </c>
      <c r="T12" s="15" t="s">
        <v>78</v>
      </c>
      <c r="U12" s="15" t="s">
        <v>79</v>
      </c>
      <c r="V12" s="15" t="s">
        <v>80</v>
      </c>
      <c r="W12" s="15" t="s">
        <v>81</v>
      </c>
      <c r="X12" s="23" t="s">
        <v>82</v>
      </c>
      <c r="Y12" s="4" t="s">
        <v>61</v>
      </c>
      <c r="Z12" s="26">
        <v>7</v>
      </c>
      <c r="AA12" s="26">
        <v>3</v>
      </c>
      <c r="AB12" s="26">
        <v>7</v>
      </c>
      <c r="AC12" s="26">
        <v>6</v>
      </c>
      <c r="AD12" s="26">
        <v>6</v>
      </c>
      <c r="AE12" s="26">
        <v>6</v>
      </c>
      <c r="AF12" s="26">
        <v>8</v>
      </c>
      <c r="AG12" s="26">
        <v>5</v>
      </c>
      <c r="AH12" s="26">
        <v>8</v>
      </c>
      <c r="AI12" s="26">
        <v>12</v>
      </c>
      <c r="AJ12" s="26">
        <v>8</v>
      </c>
      <c r="AK12" s="26">
        <v>13</v>
      </c>
      <c r="AL12" s="82"/>
      <c r="AM12" s="82"/>
      <c r="AN12" s="82"/>
      <c r="AO12" s="82"/>
      <c r="AP12" s="82"/>
      <c r="AQ12" s="82"/>
      <c r="AR12" s="82"/>
      <c r="AS12" s="82"/>
      <c r="AT12" s="82"/>
      <c r="AU12" s="82"/>
      <c r="AV12" s="82"/>
      <c r="AW12" s="82"/>
      <c r="AX12" s="4">
        <v>200</v>
      </c>
      <c r="AY12" s="4">
        <v>44</v>
      </c>
      <c r="AZ12" s="82"/>
      <c r="BA12" s="26">
        <v>45</v>
      </c>
    </row>
    <row r="13" spans="2:53" ht="60" customHeight="1" x14ac:dyDescent="0.25">
      <c r="B13" s="16" t="s">
        <v>73</v>
      </c>
      <c r="C13" s="18" t="s">
        <v>74</v>
      </c>
      <c r="D13" s="16" t="s">
        <v>62</v>
      </c>
      <c r="E13" s="17" t="s">
        <v>83</v>
      </c>
      <c r="F13" s="18" t="s">
        <v>47</v>
      </c>
      <c r="G13" s="19" t="s">
        <v>48</v>
      </c>
      <c r="H13" s="15" t="s">
        <v>49</v>
      </c>
      <c r="I13" s="15" t="s">
        <v>50</v>
      </c>
      <c r="J13" s="25">
        <v>457</v>
      </c>
      <c r="K13" s="15" t="s">
        <v>70</v>
      </c>
      <c r="L13" s="15">
        <v>1</v>
      </c>
      <c r="M13" s="15" t="s">
        <v>52</v>
      </c>
      <c r="N13" s="22">
        <v>13</v>
      </c>
      <c r="O13" s="15" t="s">
        <v>53</v>
      </c>
      <c r="P13" s="15">
        <v>138</v>
      </c>
      <c r="Q13" s="15" t="s">
        <v>76</v>
      </c>
      <c r="R13" s="15">
        <v>1</v>
      </c>
      <c r="S13" s="15" t="s">
        <v>77</v>
      </c>
      <c r="T13" s="15" t="s">
        <v>78</v>
      </c>
      <c r="U13" s="15" t="s">
        <v>79</v>
      </c>
      <c r="V13" s="15" t="s">
        <v>80</v>
      </c>
      <c r="W13" s="15" t="s">
        <v>81</v>
      </c>
      <c r="X13" s="23" t="s">
        <v>84</v>
      </c>
      <c r="Y13" s="4" t="s">
        <v>67</v>
      </c>
      <c r="Z13" s="26">
        <v>0</v>
      </c>
      <c r="AA13" s="26">
        <v>0</v>
      </c>
      <c r="AB13" s="26">
        <v>1</v>
      </c>
      <c r="AC13" s="26">
        <v>1</v>
      </c>
      <c r="AD13" s="26">
        <v>1</v>
      </c>
      <c r="AE13" s="26">
        <v>1</v>
      </c>
      <c r="AF13" s="26">
        <v>1</v>
      </c>
      <c r="AG13" s="26">
        <v>1</v>
      </c>
      <c r="AH13" s="26">
        <v>1</v>
      </c>
      <c r="AI13" s="26">
        <v>1</v>
      </c>
      <c r="AJ13" s="26">
        <v>1</v>
      </c>
      <c r="AK13" s="26">
        <v>3</v>
      </c>
      <c r="AL13" s="82"/>
      <c r="AM13" s="82"/>
      <c r="AN13" s="220" t="s">
        <v>1602</v>
      </c>
      <c r="AO13" s="221"/>
      <c r="AP13" s="221"/>
      <c r="AQ13" s="221"/>
      <c r="AR13" s="221"/>
      <c r="AS13" s="221"/>
      <c r="AT13" s="221"/>
      <c r="AU13" s="222"/>
      <c r="AV13" s="82"/>
      <c r="AW13" s="82"/>
      <c r="AX13" s="4">
        <v>12</v>
      </c>
      <c r="AY13" s="4">
        <v>5</v>
      </c>
      <c r="AZ13" s="82"/>
      <c r="BA13" s="26">
        <v>7</v>
      </c>
    </row>
    <row r="14" spans="2:53" ht="30" x14ac:dyDescent="0.25">
      <c r="B14" s="16" t="s">
        <v>73</v>
      </c>
      <c r="C14" s="18" t="s">
        <v>74</v>
      </c>
      <c r="D14" s="16" t="s">
        <v>64</v>
      </c>
      <c r="E14" s="17" t="s">
        <v>85</v>
      </c>
      <c r="F14" s="18" t="s">
        <v>47</v>
      </c>
      <c r="G14" s="19" t="s">
        <v>48</v>
      </c>
      <c r="H14" s="15" t="s">
        <v>49</v>
      </c>
      <c r="I14" s="15" t="s">
        <v>50</v>
      </c>
      <c r="J14" s="25">
        <v>457</v>
      </c>
      <c r="K14" s="15" t="s">
        <v>70</v>
      </c>
      <c r="L14" s="15">
        <v>1</v>
      </c>
      <c r="M14" s="15" t="s">
        <v>52</v>
      </c>
      <c r="N14" s="22">
        <v>13</v>
      </c>
      <c r="O14" s="15" t="s">
        <v>53</v>
      </c>
      <c r="P14" s="15">
        <v>138</v>
      </c>
      <c r="Q14" s="15" t="s">
        <v>76</v>
      </c>
      <c r="R14" s="15">
        <v>1</v>
      </c>
      <c r="S14" s="15" t="s">
        <v>77</v>
      </c>
      <c r="T14" s="15" t="s">
        <v>78</v>
      </c>
      <c r="U14" s="15" t="s">
        <v>79</v>
      </c>
      <c r="V14" s="15" t="s">
        <v>80</v>
      </c>
      <c r="W14" s="15" t="s">
        <v>81</v>
      </c>
      <c r="X14" s="23" t="s">
        <v>86</v>
      </c>
      <c r="Y14" s="4" t="s">
        <v>87</v>
      </c>
      <c r="Z14" s="26">
        <v>6</v>
      </c>
      <c r="AA14" s="26">
        <v>3</v>
      </c>
      <c r="AB14" s="26">
        <v>7</v>
      </c>
      <c r="AC14" s="26">
        <v>4</v>
      </c>
      <c r="AD14" s="26">
        <v>2</v>
      </c>
      <c r="AE14" s="26">
        <v>10</v>
      </c>
      <c r="AF14" s="26">
        <v>7</v>
      </c>
      <c r="AG14" s="26">
        <v>9</v>
      </c>
      <c r="AH14" s="26">
        <v>7</v>
      </c>
      <c r="AI14" s="26">
        <v>17</v>
      </c>
      <c r="AJ14" s="26">
        <v>7</v>
      </c>
      <c r="AK14" s="26">
        <v>23</v>
      </c>
      <c r="AL14" s="82"/>
      <c r="AM14" s="82"/>
      <c r="AN14" s="223"/>
      <c r="AO14" s="224"/>
      <c r="AP14" s="224"/>
      <c r="AQ14" s="224"/>
      <c r="AR14" s="224"/>
      <c r="AS14" s="224"/>
      <c r="AT14" s="224"/>
      <c r="AU14" s="225"/>
      <c r="AV14" s="82"/>
      <c r="AW14" s="82"/>
      <c r="AX14" s="4">
        <v>138</v>
      </c>
      <c r="AY14" s="4">
        <v>36</v>
      </c>
      <c r="AZ14" s="82"/>
      <c r="BA14" s="26">
        <v>66</v>
      </c>
    </row>
    <row r="15" spans="2:53" ht="45" x14ac:dyDescent="0.25">
      <c r="B15" s="16" t="s">
        <v>73</v>
      </c>
      <c r="C15" s="18" t="s">
        <v>74</v>
      </c>
      <c r="D15" s="16" t="s">
        <v>68</v>
      </c>
      <c r="E15" s="17" t="s">
        <v>88</v>
      </c>
      <c r="F15" s="18" t="s">
        <v>47</v>
      </c>
      <c r="G15" s="19" t="s">
        <v>48</v>
      </c>
      <c r="H15" s="15" t="s">
        <v>49</v>
      </c>
      <c r="I15" s="15" t="s">
        <v>50</v>
      </c>
      <c r="J15" s="25">
        <v>457</v>
      </c>
      <c r="K15" s="15" t="s">
        <v>70</v>
      </c>
      <c r="L15" s="15">
        <v>1</v>
      </c>
      <c r="M15" s="15" t="s">
        <v>52</v>
      </c>
      <c r="N15" s="22">
        <v>13</v>
      </c>
      <c r="O15" s="15" t="s">
        <v>53</v>
      </c>
      <c r="P15" s="15">
        <v>138</v>
      </c>
      <c r="Q15" s="15" t="s">
        <v>76</v>
      </c>
      <c r="R15" s="15">
        <v>1</v>
      </c>
      <c r="S15" s="15" t="s">
        <v>77</v>
      </c>
      <c r="T15" s="15" t="s">
        <v>78</v>
      </c>
      <c r="U15" s="15" t="s">
        <v>79</v>
      </c>
      <c r="V15" s="15" t="s">
        <v>80</v>
      </c>
      <c r="W15" s="15" t="s">
        <v>81</v>
      </c>
      <c r="X15" s="23" t="s">
        <v>89</v>
      </c>
      <c r="Y15" s="4" t="s">
        <v>90</v>
      </c>
      <c r="Z15" s="26">
        <v>19</v>
      </c>
      <c r="AA15" s="26">
        <v>25</v>
      </c>
      <c r="AB15" s="26">
        <v>19</v>
      </c>
      <c r="AC15" s="26">
        <v>12</v>
      </c>
      <c r="AD15" s="26">
        <v>9</v>
      </c>
      <c r="AE15" s="26">
        <v>13</v>
      </c>
      <c r="AF15" s="26">
        <v>19</v>
      </c>
      <c r="AG15" s="26">
        <v>12</v>
      </c>
      <c r="AH15" s="26">
        <v>19</v>
      </c>
      <c r="AI15" s="26">
        <v>23</v>
      </c>
      <c r="AJ15" s="26">
        <v>19</v>
      </c>
      <c r="AK15" s="26">
        <v>7</v>
      </c>
      <c r="AL15" s="82"/>
      <c r="AM15" s="82"/>
      <c r="AN15" s="223"/>
      <c r="AO15" s="224"/>
      <c r="AP15" s="224"/>
      <c r="AQ15" s="224"/>
      <c r="AR15" s="224"/>
      <c r="AS15" s="224"/>
      <c r="AT15" s="224"/>
      <c r="AU15" s="225"/>
      <c r="AV15" s="82"/>
      <c r="AW15" s="82"/>
      <c r="AX15" s="4">
        <v>385</v>
      </c>
      <c r="AY15" s="4">
        <v>104</v>
      </c>
      <c r="AZ15" s="82"/>
      <c r="BA15" s="26">
        <v>92</v>
      </c>
    </row>
    <row r="16" spans="2:53" ht="45" x14ac:dyDescent="0.25">
      <c r="B16" s="16" t="s">
        <v>73</v>
      </c>
      <c r="C16" s="18" t="s">
        <v>74</v>
      </c>
      <c r="D16" s="16" t="s">
        <v>91</v>
      </c>
      <c r="E16" s="17" t="s">
        <v>92</v>
      </c>
      <c r="F16" s="18" t="s">
        <v>47</v>
      </c>
      <c r="G16" s="19" t="s">
        <v>48</v>
      </c>
      <c r="H16" s="15" t="s">
        <v>49</v>
      </c>
      <c r="I16" s="15" t="s">
        <v>50</v>
      </c>
      <c r="J16" s="25">
        <v>457</v>
      </c>
      <c r="K16" s="15" t="s">
        <v>70</v>
      </c>
      <c r="L16" s="15">
        <v>1</v>
      </c>
      <c r="M16" s="15" t="s">
        <v>52</v>
      </c>
      <c r="N16" s="22">
        <v>13</v>
      </c>
      <c r="O16" s="15" t="s">
        <v>53</v>
      </c>
      <c r="P16" s="15">
        <v>138</v>
      </c>
      <c r="Q16" s="15" t="s">
        <v>76</v>
      </c>
      <c r="R16" s="15">
        <v>1</v>
      </c>
      <c r="S16" s="15" t="s">
        <v>77</v>
      </c>
      <c r="T16" s="15" t="s">
        <v>78</v>
      </c>
      <c r="U16" s="15" t="s">
        <v>79</v>
      </c>
      <c r="V16" s="15" t="s">
        <v>80</v>
      </c>
      <c r="W16" s="15" t="s">
        <v>81</v>
      </c>
      <c r="X16" s="23" t="s">
        <v>93</v>
      </c>
      <c r="Y16" s="46" t="s">
        <v>94</v>
      </c>
      <c r="Z16" s="26">
        <v>0</v>
      </c>
      <c r="AA16" s="26">
        <v>1</v>
      </c>
      <c r="AB16" s="26">
        <v>1</v>
      </c>
      <c r="AC16" s="26">
        <v>0</v>
      </c>
      <c r="AD16" s="26">
        <v>0</v>
      </c>
      <c r="AE16" s="26">
        <v>0</v>
      </c>
      <c r="AF16" s="26">
        <v>0</v>
      </c>
      <c r="AG16" s="26">
        <v>0</v>
      </c>
      <c r="AH16" s="26">
        <v>1</v>
      </c>
      <c r="AI16" s="26">
        <v>2</v>
      </c>
      <c r="AJ16" s="26">
        <v>1</v>
      </c>
      <c r="AK16" s="26">
        <v>4</v>
      </c>
      <c r="AL16" s="82"/>
      <c r="AM16" s="82"/>
      <c r="AN16" s="223"/>
      <c r="AO16" s="224"/>
      <c r="AP16" s="224"/>
      <c r="AQ16" s="224"/>
      <c r="AR16" s="224"/>
      <c r="AS16" s="224"/>
      <c r="AT16" s="224"/>
      <c r="AU16" s="225"/>
      <c r="AV16" s="82"/>
      <c r="AW16" s="82"/>
      <c r="AX16" s="4">
        <v>13</v>
      </c>
      <c r="AY16" s="4">
        <v>3</v>
      </c>
      <c r="AZ16" s="82"/>
      <c r="BA16" s="26">
        <v>7</v>
      </c>
    </row>
    <row r="17" spans="1:53" ht="30" x14ac:dyDescent="0.25">
      <c r="B17" s="16" t="s">
        <v>73</v>
      </c>
      <c r="C17" s="18" t="s">
        <v>74</v>
      </c>
      <c r="D17" s="16" t="s">
        <v>95</v>
      </c>
      <c r="E17" s="17" t="s">
        <v>96</v>
      </c>
      <c r="F17" s="18" t="s">
        <v>47</v>
      </c>
      <c r="G17" s="19" t="s">
        <v>48</v>
      </c>
      <c r="H17" s="15" t="s">
        <v>49</v>
      </c>
      <c r="I17" s="15" t="s">
        <v>50</v>
      </c>
      <c r="J17" s="25">
        <v>457</v>
      </c>
      <c r="K17" s="15" t="s">
        <v>70</v>
      </c>
      <c r="L17" s="15">
        <v>1</v>
      </c>
      <c r="M17" s="15" t="s">
        <v>52</v>
      </c>
      <c r="N17" s="22">
        <v>13</v>
      </c>
      <c r="O17" s="15" t="s">
        <v>53</v>
      </c>
      <c r="P17" s="15">
        <v>138</v>
      </c>
      <c r="Q17" s="15" t="s">
        <v>76</v>
      </c>
      <c r="R17" s="15">
        <v>1</v>
      </c>
      <c r="S17" s="15" t="s">
        <v>77</v>
      </c>
      <c r="T17" s="15" t="s">
        <v>78</v>
      </c>
      <c r="U17" s="15" t="s">
        <v>79</v>
      </c>
      <c r="V17" s="15" t="s">
        <v>80</v>
      </c>
      <c r="W17" s="15" t="s">
        <v>81</v>
      </c>
      <c r="X17" s="23" t="s">
        <v>97</v>
      </c>
      <c r="Y17" s="4" t="s">
        <v>98</v>
      </c>
      <c r="Z17" s="27">
        <v>8.3299999999999999E-2</v>
      </c>
      <c r="AA17" s="28">
        <v>2.3118180000000002</v>
      </c>
      <c r="AB17" s="27">
        <v>8.3299999999999999E-2</v>
      </c>
      <c r="AC17" s="28">
        <v>7.7352999999999996</v>
      </c>
      <c r="AD17" s="27">
        <v>8.3299999999999999E-2</v>
      </c>
      <c r="AE17" s="28">
        <v>8.8171999999999997</v>
      </c>
      <c r="AF17" s="27">
        <v>8.3299999999999999E-2</v>
      </c>
      <c r="AG17" s="28">
        <v>7.6058810000000001</v>
      </c>
      <c r="AH17" s="27">
        <v>8.3299999999999999E-2</v>
      </c>
      <c r="AI17" s="28">
        <v>9.0091000000000001</v>
      </c>
      <c r="AJ17" s="27">
        <v>8.3299999999999999E-2</v>
      </c>
      <c r="AK17" s="28">
        <v>10.5418</v>
      </c>
      <c r="AL17" s="82"/>
      <c r="AM17" s="82"/>
      <c r="AN17" s="223"/>
      <c r="AO17" s="224"/>
      <c r="AP17" s="224"/>
      <c r="AQ17" s="224"/>
      <c r="AR17" s="224"/>
      <c r="AS17" s="224"/>
      <c r="AT17" s="224"/>
      <c r="AU17" s="225"/>
      <c r="AV17" s="82"/>
      <c r="AW17" s="82"/>
      <c r="AX17" s="27">
        <v>1</v>
      </c>
      <c r="AY17" s="27">
        <v>0.49979999999999997</v>
      </c>
      <c r="AZ17" s="145"/>
      <c r="BA17" s="28">
        <v>50</v>
      </c>
    </row>
    <row r="18" spans="1:53" ht="45" x14ac:dyDescent="0.25">
      <c r="B18" s="16" t="s">
        <v>73</v>
      </c>
      <c r="C18" s="18" t="s">
        <v>74</v>
      </c>
      <c r="D18" s="16" t="s">
        <v>99</v>
      </c>
      <c r="E18" s="17" t="s">
        <v>100</v>
      </c>
      <c r="F18" s="18" t="s">
        <v>47</v>
      </c>
      <c r="G18" s="19" t="s">
        <v>48</v>
      </c>
      <c r="H18" s="15" t="s">
        <v>49</v>
      </c>
      <c r="I18" s="15" t="s">
        <v>50</v>
      </c>
      <c r="J18" s="25">
        <v>457</v>
      </c>
      <c r="K18" s="15" t="s">
        <v>70</v>
      </c>
      <c r="L18" s="15">
        <v>1</v>
      </c>
      <c r="M18" s="15" t="s">
        <v>52</v>
      </c>
      <c r="N18" s="22">
        <v>13</v>
      </c>
      <c r="O18" s="15" t="s">
        <v>53</v>
      </c>
      <c r="P18" s="15">
        <v>138</v>
      </c>
      <c r="Q18" s="15" t="s">
        <v>76</v>
      </c>
      <c r="R18" s="15">
        <v>1</v>
      </c>
      <c r="S18" s="15" t="s">
        <v>77</v>
      </c>
      <c r="T18" s="15" t="s">
        <v>78</v>
      </c>
      <c r="U18" s="15" t="s">
        <v>79</v>
      </c>
      <c r="V18" s="15" t="s">
        <v>80</v>
      </c>
      <c r="W18" s="15" t="s">
        <v>81</v>
      </c>
      <c r="X18" s="23" t="s">
        <v>101</v>
      </c>
      <c r="Y18" s="46" t="s">
        <v>102</v>
      </c>
      <c r="Z18" s="26">
        <v>0</v>
      </c>
      <c r="AA18" s="26">
        <v>0</v>
      </c>
      <c r="AB18" s="26">
        <v>10</v>
      </c>
      <c r="AC18" s="26">
        <v>7</v>
      </c>
      <c r="AD18" s="26">
        <v>7</v>
      </c>
      <c r="AE18" s="26">
        <v>9</v>
      </c>
      <c r="AF18" s="26">
        <v>30</v>
      </c>
      <c r="AG18" s="26">
        <v>31</v>
      </c>
      <c r="AH18" s="26">
        <v>10</v>
      </c>
      <c r="AI18" s="26">
        <v>76</v>
      </c>
      <c r="AJ18" s="26">
        <v>10</v>
      </c>
      <c r="AK18" s="26">
        <v>68</v>
      </c>
      <c r="AL18" s="82"/>
      <c r="AM18" s="82"/>
      <c r="AN18" s="226"/>
      <c r="AO18" s="227"/>
      <c r="AP18" s="227"/>
      <c r="AQ18" s="227"/>
      <c r="AR18" s="227"/>
      <c r="AS18" s="227"/>
      <c r="AT18" s="227"/>
      <c r="AU18" s="228"/>
      <c r="AV18" s="82"/>
      <c r="AW18" s="82"/>
      <c r="AX18" s="4">
        <v>238</v>
      </c>
      <c r="AY18" s="4">
        <v>67</v>
      </c>
      <c r="AZ18" s="82"/>
      <c r="BA18" s="26">
        <v>191</v>
      </c>
    </row>
    <row r="19" spans="1:53" ht="45" x14ac:dyDescent="0.25">
      <c r="B19" s="16" t="s">
        <v>73</v>
      </c>
      <c r="C19" s="18" t="s">
        <v>74</v>
      </c>
      <c r="D19" s="16" t="s">
        <v>103</v>
      </c>
      <c r="E19" s="17" t="s">
        <v>104</v>
      </c>
      <c r="F19" s="18" t="s">
        <v>47</v>
      </c>
      <c r="G19" s="19" t="s">
        <v>48</v>
      </c>
      <c r="H19" s="15" t="s">
        <v>49</v>
      </c>
      <c r="I19" s="15" t="s">
        <v>50</v>
      </c>
      <c r="J19" s="25">
        <v>457</v>
      </c>
      <c r="K19" s="15" t="s">
        <v>70</v>
      </c>
      <c r="L19" s="15">
        <v>1</v>
      </c>
      <c r="M19" s="15" t="s">
        <v>52</v>
      </c>
      <c r="N19" s="22">
        <v>13</v>
      </c>
      <c r="O19" s="15" t="s">
        <v>53</v>
      </c>
      <c r="P19" s="15">
        <v>138</v>
      </c>
      <c r="Q19" s="15" t="s">
        <v>76</v>
      </c>
      <c r="R19" s="15">
        <v>1</v>
      </c>
      <c r="S19" s="15" t="s">
        <v>77</v>
      </c>
      <c r="T19" s="15" t="s">
        <v>78</v>
      </c>
      <c r="U19" s="15" t="s">
        <v>79</v>
      </c>
      <c r="V19" s="15" t="s">
        <v>80</v>
      </c>
      <c r="W19" s="15" t="s">
        <v>81</v>
      </c>
      <c r="X19" s="23" t="s">
        <v>105</v>
      </c>
      <c r="Y19" s="46" t="s">
        <v>106</v>
      </c>
      <c r="Z19" s="27">
        <v>8.3299999999999999E-2</v>
      </c>
      <c r="AA19" s="27">
        <v>8.3299999999999999E-2</v>
      </c>
      <c r="AB19" s="27">
        <v>8.3299999999999999E-2</v>
      </c>
      <c r="AC19" s="27">
        <v>8.3299999999999999E-2</v>
      </c>
      <c r="AD19" s="27">
        <v>8.3299999999999999E-2</v>
      </c>
      <c r="AE19" s="27">
        <v>8.3299999999999999E-2</v>
      </c>
      <c r="AF19" s="27">
        <v>8.3299999999999999E-2</v>
      </c>
      <c r="AG19" s="27">
        <v>8.3299999999999999E-2</v>
      </c>
      <c r="AH19" s="27">
        <v>8.3299999999999999E-2</v>
      </c>
      <c r="AI19" s="27">
        <v>8.3299999999999999E-2</v>
      </c>
      <c r="AJ19" s="27">
        <v>8.3299999999999999E-2</v>
      </c>
      <c r="AK19" s="27">
        <v>8.3299999999999999E-2</v>
      </c>
      <c r="AL19" s="82"/>
      <c r="AM19" s="82"/>
      <c r="AN19" s="82"/>
      <c r="AO19" s="82"/>
      <c r="AP19" s="82"/>
      <c r="AQ19" s="82"/>
      <c r="AR19" s="82"/>
      <c r="AS19" s="82"/>
      <c r="AT19" s="82"/>
      <c r="AU19" s="82"/>
      <c r="AV19" s="82"/>
      <c r="AW19" s="82"/>
      <c r="AX19" s="27">
        <v>1</v>
      </c>
      <c r="AY19" s="27">
        <v>0.49979999999999997</v>
      </c>
      <c r="AZ19" s="145"/>
      <c r="BA19" s="28">
        <v>50</v>
      </c>
    </row>
    <row r="20" spans="1:53" ht="42.75" x14ac:dyDescent="0.25">
      <c r="B20" s="14" t="s">
        <v>107</v>
      </c>
      <c r="C20" s="15" t="s">
        <v>108</v>
      </c>
      <c r="D20" s="16" t="s">
        <v>45</v>
      </c>
      <c r="E20" s="17" t="s">
        <v>109</v>
      </c>
      <c r="F20" s="29"/>
      <c r="G20" s="30"/>
      <c r="H20" s="31"/>
      <c r="I20" s="31"/>
      <c r="J20" s="25">
        <v>457</v>
      </c>
      <c r="K20" s="15" t="s">
        <v>70</v>
      </c>
      <c r="L20" s="31"/>
      <c r="M20" s="31"/>
      <c r="N20" s="32"/>
      <c r="O20" s="31"/>
      <c r="P20" s="31"/>
      <c r="Q20" s="31"/>
      <c r="R20" s="31"/>
      <c r="S20" s="31"/>
      <c r="T20" s="31"/>
      <c r="U20" s="31"/>
      <c r="V20" s="31"/>
      <c r="W20" s="31"/>
      <c r="X20" s="33" t="s">
        <v>110</v>
      </c>
      <c r="Y20" s="4" t="s">
        <v>90</v>
      </c>
      <c r="Z20" s="27">
        <v>8.3299999999999999E-2</v>
      </c>
      <c r="AA20" s="27">
        <v>8.3299999999999999E-2</v>
      </c>
      <c r="AB20" s="27">
        <v>8.3299999999999999E-2</v>
      </c>
      <c r="AC20" s="27">
        <v>8.3299999999999999E-2</v>
      </c>
      <c r="AD20" s="27">
        <v>8.3299999999999999E-2</v>
      </c>
      <c r="AE20" s="27">
        <v>8.3299999999999999E-2</v>
      </c>
      <c r="AF20" s="27">
        <v>8.3299999999999999E-2</v>
      </c>
      <c r="AG20" s="27">
        <v>8.3299999999999999E-2</v>
      </c>
      <c r="AH20" s="27">
        <v>8.3299999999999999E-2</v>
      </c>
      <c r="AI20" s="27">
        <v>8.3299999999999999E-2</v>
      </c>
      <c r="AJ20" s="27">
        <v>8.3299999999999999E-2</v>
      </c>
      <c r="AK20" s="27">
        <v>8.3299999999999999E-2</v>
      </c>
      <c r="AL20" s="82"/>
      <c r="AM20" s="82"/>
      <c r="AN20" s="82"/>
      <c r="AO20" s="82"/>
      <c r="AP20" s="82"/>
      <c r="AQ20" s="82"/>
      <c r="AR20" s="82"/>
      <c r="AS20" s="82"/>
      <c r="AT20" s="82"/>
      <c r="AU20" s="82"/>
      <c r="AV20" s="82"/>
      <c r="AW20" s="82"/>
      <c r="AX20" s="27">
        <v>1</v>
      </c>
      <c r="AY20" s="27">
        <v>0.49979999999999997</v>
      </c>
      <c r="AZ20" s="145"/>
      <c r="BA20" s="28">
        <v>50</v>
      </c>
    </row>
    <row r="21" spans="1:53" ht="28.5" x14ac:dyDescent="0.25">
      <c r="B21" s="14" t="s">
        <v>107</v>
      </c>
      <c r="C21" s="15" t="s">
        <v>108</v>
      </c>
      <c r="D21" s="16" t="s">
        <v>62</v>
      </c>
      <c r="E21" s="17" t="s">
        <v>111</v>
      </c>
      <c r="F21" s="29"/>
      <c r="G21" s="30"/>
      <c r="H21" s="31"/>
      <c r="I21" s="31"/>
      <c r="J21" s="25">
        <v>457</v>
      </c>
      <c r="K21" s="15" t="s">
        <v>70</v>
      </c>
      <c r="L21" s="31"/>
      <c r="M21" s="31"/>
      <c r="N21" s="32"/>
      <c r="O21" s="31"/>
      <c r="P21" s="31"/>
      <c r="Q21" s="31"/>
      <c r="R21" s="31"/>
      <c r="S21" s="31"/>
      <c r="T21" s="31"/>
      <c r="U21" s="31"/>
      <c r="V21" s="31"/>
      <c r="W21" s="31"/>
      <c r="X21" s="33" t="s">
        <v>112</v>
      </c>
      <c r="Y21" s="4" t="s">
        <v>98</v>
      </c>
      <c r="Z21" s="4">
        <v>65</v>
      </c>
      <c r="AA21" s="4">
        <v>74</v>
      </c>
      <c r="AB21" s="4">
        <v>65</v>
      </c>
      <c r="AC21" s="4">
        <v>89</v>
      </c>
      <c r="AD21" s="4">
        <v>66</v>
      </c>
      <c r="AE21" s="4">
        <v>65</v>
      </c>
      <c r="AF21" s="4">
        <v>66</v>
      </c>
      <c r="AG21" s="4">
        <v>41</v>
      </c>
      <c r="AH21" s="4">
        <v>66</v>
      </c>
      <c r="AI21" s="4">
        <v>45</v>
      </c>
      <c r="AJ21" s="4">
        <v>67</v>
      </c>
      <c r="AK21" s="4">
        <v>44</v>
      </c>
      <c r="AL21" s="82"/>
      <c r="AM21" s="82"/>
      <c r="AN21" s="82"/>
      <c r="AO21" s="82"/>
      <c r="AP21" s="82"/>
      <c r="AQ21" s="82"/>
      <c r="AR21" s="82"/>
      <c r="AS21" s="82"/>
      <c r="AT21" s="82"/>
      <c r="AU21" s="82"/>
      <c r="AV21" s="82"/>
      <c r="AW21" s="82"/>
      <c r="AX21" s="4">
        <v>776</v>
      </c>
      <c r="AY21" s="4">
        <v>395</v>
      </c>
      <c r="AZ21" s="82"/>
      <c r="BA21" s="4">
        <v>358</v>
      </c>
    </row>
    <row r="22" spans="1:53" ht="28.5" x14ac:dyDescent="0.25">
      <c r="B22" s="14" t="s">
        <v>107</v>
      </c>
      <c r="C22" s="15" t="s">
        <v>108</v>
      </c>
      <c r="D22" s="16" t="s">
        <v>64</v>
      </c>
      <c r="E22" s="17" t="s">
        <v>113</v>
      </c>
      <c r="F22" s="29"/>
      <c r="G22" s="30"/>
      <c r="H22" s="31"/>
      <c r="I22" s="31"/>
      <c r="J22" s="25">
        <v>457</v>
      </c>
      <c r="K22" s="15" t="s">
        <v>70</v>
      </c>
      <c r="L22" s="31"/>
      <c r="M22" s="31"/>
      <c r="N22" s="32"/>
      <c r="O22" s="31"/>
      <c r="P22" s="31"/>
      <c r="Q22" s="31"/>
      <c r="R22" s="31"/>
      <c r="S22" s="31"/>
      <c r="T22" s="31"/>
      <c r="U22" s="31"/>
      <c r="V22" s="31"/>
      <c r="W22" s="31"/>
      <c r="X22" s="33" t="s">
        <v>114</v>
      </c>
      <c r="Y22" s="4" t="s">
        <v>115</v>
      </c>
      <c r="Z22" s="27">
        <v>8.3299999999999999E-2</v>
      </c>
      <c r="AA22" s="27">
        <v>8.3299999999999999E-2</v>
      </c>
      <c r="AB22" s="27">
        <v>8.3299999999999999E-2</v>
      </c>
      <c r="AC22" s="27">
        <v>8.3299999999999999E-2</v>
      </c>
      <c r="AD22" s="27">
        <v>8.3299999999999999E-2</v>
      </c>
      <c r="AE22" s="27">
        <v>8.3299999999999999E-2</v>
      </c>
      <c r="AF22" s="27">
        <v>8.3299999999999999E-2</v>
      </c>
      <c r="AG22" s="27">
        <v>8.3299999999999999E-2</v>
      </c>
      <c r="AH22" s="27">
        <v>8.3299999999999999E-2</v>
      </c>
      <c r="AI22" s="27">
        <v>8.3299999999999999E-2</v>
      </c>
      <c r="AJ22" s="27">
        <v>8.3299999999999999E-2</v>
      </c>
      <c r="AK22" s="27">
        <v>8.3299999999999999E-2</v>
      </c>
      <c r="AL22" s="82"/>
      <c r="AM22" s="82"/>
      <c r="AN22" s="82"/>
      <c r="AO22" s="82"/>
      <c r="AP22" s="82"/>
      <c r="AQ22" s="82"/>
      <c r="AR22" s="82"/>
      <c r="AS22" s="82"/>
      <c r="AT22" s="82"/>
      <c r="AU22" s="82"/>
      <c r="AV22" s="82"/>
      <c r="AW22" s="82"/>
      <c r="AX22" s="27">
        <v>1</v>
      </c>
      <c r="AY22" s="27">
        <v>0.49979999999999997</v>
      </c>
      <c r="AZ22" s="145"/>
      <c r="BA22" s="28">
        <v>50</v>
      </c>
    </row>
    <row r="23" spans="1:53" ht="57" x14ac:dyDescent="0.25">
      <c r="B23" s="14" t="s">
        <v>107</v>
      </c>
      <c r="C23" s="34" t="s">
        <v>108</v>
      </c>
      <c r="D23" s="35" t="s">
        <v>68</v>
      </c>
      <c r="E23" s="36" t="s">
        <v>116</v>
      </c>
      <c r="F23" s="29"/>
      <c r="G23" s="30"/>
      <c r="H23" s="31"/>
      <c r="I23" s="31"/>
      <c r="J23" s="37">
        <v>457</v>
      </c>
      <c r="K23" s="15" t="s">
        <v>70</v>
      </c>
      <c r="L23" s="31"/>
      <c r="M23" s="31"/>
      <c r="N23" s="32"/>
      <c r="O23" s="31"/>
      <c r="P23" s="31"/>
      <c r="Q23" s="31"/>
      <c r="R23" s="31"/>
      <c r="S23" s="31"/>
      <c r="T23" s="31"/>
      <c r="U23" s="31"/>
      <c r="V23" s="31"/>
      <c r="W23" s="31"/>
      <c r="X23" s="38">
        <v>0.95</v>
      </c>
      <c r="Y23" s="46" t="s">
        <v>106</v>
      </c>
      <c r="Z23" s="39">
        <v>7.9200000000000007E-2</v>
      </c>
      <c r="AA23" s="39">
        <v>7.4999999999999997E-2</v>
      </c>
      <c r="AB23" s="39">
        <v>7.9200000000000007E-2</v>
      </c>
      <c r="AC23" s="4">
        <v>7.5</v>
      </c>
      <c r="AD23" s="39">
        <v>7.9200000000000007E-2</v>
      </c>
      <c r="AE23" s="4">
        <v>8.1300000000000008</v>
      </c>
      <c r="AF23" s="39">
        <v>7.9200000000000007E-2</v>
      </c>
      <c r="AG23" s="3">
        <v>7.85</v>
      </c>
      <c r="AH23" s="39">
        <v>7.9200000000000007E-2</v>
      </c>
      <c r="AI23" s="4">
        <v>7.46</v>
      </c>
      <c r="AJ23" s="39">
        <v>7.9200000000000007E-2</v>
      </c>
      <c r="AK23" s="40">
        <v>0.08</v>
      </c>
      <c r="AL23" s="82"/>
      <c r="AM23" s="82"/>
      <c r="AN23" s="82"/>
      <c r="AO23" s="82"/>
      <c r="AP23" s="82"/>
      <c r="AQ23" s="82"/>
      <c r="AR23" s="82"/>
      <c r="AS23" s="82"/>
      <c r="AT23" s="82"/>
      <c r="AU23" s="82"/>
      <c r="AV23" s="82"/>
      <c r="AW23" s="82"/>
      <c r="AX23" s="39">
        <v>0.95</v>
      </c>
      <c r="AY23" s="39">
        <v>0.47520000000000001</v>
      </c>
      <c r="AZ23" s="145"/>
      <c r="BA23" s="4">
        <v>46.44</v>
      </c>
    </row>
    <row r="24" spans="1:53" ht="30" x14ac:dyDescent="0.25">
      <c r="B24" s="41">
        <v>79</v>
      </c>
      <c r="C24" s="15" t="s">
        <v>117</v>
      </c>
      <c r="D24" s="16">
        <v>1</v>
      </c>
      <c r="E24" s="18" t="s">
        <v>118</v>
      </c>
      <c r="F24" s="18"/>
      <c r="G24" s="19"/>
      <c r="H24" s="15"/>
      <c r="I24" s="15"/>
      <c r="J24" s="42">
        <v>457</v>
      </c>
      <c r="K24" s="15" t="s">
        <v>70</v>
      </c>
      <c r="L24" s="15"/>
      <c r="M24" s="15"/>
      <c r="N24" s="22"/>
      <c r="O24" s="15"/>
      <c r="P24" s="15"/>
      <c r="Q24" s="15"/>
      <c r="R24" s="15"/>
      <c r="S24" s="15"/>
      <c r="T24" s="15"/>
      <c r="U24" s="15"/>
      <c r="V24" s="15"/>
      <c r="W24" s="15"/>
      <c r="X24" s="23" t="s">
        <v>1561</v>
      </c>
      <c r="Y24" s="46" t="s">
        <v>61</v>
      </c>
      <c r="Z24" s="82"/>
      <c r="AA24" s="82"/>
      <c r="AB24" s="82"/>
      <c r="AC24" s="82"/>
      <c r="AD24" s="82"/>
      <c r="AE24" s="82"/>
      <c r="AF24" s="82"/>
      <c r="AG24" s="82"/>
      <c r="AH24" s="82"/>
      <c r="AI24" s="82"/>
      <c r="AJ24" s="82"/>
      <c r="AK24" s="82"/>
      <c r="AL24" s="4">
        <f>SUM(Sociodemográfica!D3)+(Económicofinanciera!D3)+(Geográficoambiental!D3)+('Gobierno Seguridad y Justicia'!D3)+('Tecnologías de Información'!D3)+('Coordinación del Sistema'!D3)+('Asuntos Jurídicos'!C3)+(Administrativa!D3)+('Órgano de Control y Vigilancia'!D3)+('Dirección General'!C3)</f>
        <v>80</v>
      </c>
      <c r="AM24" s="4">
        <f>SUM(Sociodemográfica!E3)+(Económicofinanciera!E3)+(Geográficoambiental!E3)+('Gobierno Seguridad y Justicia'!E3)+('Tecnologías de Información'!E3)+('Coordinación del Sistema'!E3)+('Asuntos Jurídicos'!D3)+(Administrativa!E3)+('Órgano de Control y Vigilancia'!E3)+('Dirección General'!D3)</f>
        <v>122</v>
      </c>
      <c r="AN24" s="4">
        <f>SUM(Sociodemográfica!F3)+(Económicofinanciera!F3)+(Geográficoambiental!F3)+('Gobierno Seguridad y Justicia'!F3)+('Tecnologías de Información'!F3)+('Coordinación del Sistema'!F3)+('Asuntos Jurídicos'!E3)+(Administrativa!F3)+('Órgano de Control y Vigilancia'!F3)+('Dirección General'!E3)</f>
        <v>135</v>
      </c>
      <c r="AO24" s="4">
        <f>SUM(Sociodemográfica!G3)+(Económicofinanciera!G3)+(Geográficoambiental!G3)+('Gobierno Seguridad y Justicia'!G3)+('Tecnologías de Información'!G3)+('Coordinación del Sistema'!G3)+('Asuntos Jurídicos'!F3)+(Administrativa!G3)+('Órgano de Control y Vigilancia'!G3)+('Dirección General'!F3)</f>
        <v>112</v>
      </c>
      <c r="AP24" s="4">
        <f>SUM(Sociodemográfica!H3)+(Económicofinanciera!H3)+(Geográficoambiental!H3)+('Gobierno Seguridad y Justicia'!H3)+('Tecnologías de Información'!H3)+('Coordinación del Sistema'!H3)+('Asuntos Jurídicos'!G3)+(Administrativa!H3)+('Órgano de Control y Vigilancia'!H3)+('Dirección General'!G3)</f>
        <v>135</v>
      </c>
      <c r="AQ24" s="4">
        <f>SUM(Sociodemográfica!I3)+(Económicofinanciera!I3)+(Geográficoambiental!I3)+('Gobierno Seguridad y Justicia'!I3)+('Tecnologías de Información'!I3)+('Coordinación del Sistema'!I3)+('Asuntos Jurídicos'!H3)+(Administrativa!I3)+('Órgano de Control y Vigilancia'!I3)+('Dirección General'!H3)</f>
        <v>131</v>
      </c>
      <c r="AR24" s="4">
        <f>SUM(Sociodemográfica!J3)+(Económicofinanciera!J3)+(Geográficoambiental!J3)+('Gobierno Seguridad y Justicia'!J3)+('Tecnologías de Información'!J3)+('Coordinación del Sistema'!J3)+('Asuntos Jurídicos'!I3)+(Administrativa!J3)+('Órgano de Control y Vigilancia'!J3)+('Dirección General'!I3)</f>
        <v>134</v>
      </c>
      <c r="AS24" s="4"/>
      <c r="AT24" s="4">
        <f>SUM(Sociodemográfica!L3)+(Económicofinanciera!L3)+(Geográficoambiental!L3)+('Gobierno Seguridad y Justicia'!L3)+('Tecnologías de Información'!L3)+('Coordinación del Sistema'!L3)+('Asuntos Jurídicos'!K3)+(Administrativa!L3)+('Órgano de Control y Vigilancia'!L3)+('Dirección General'!K3)</f>
        <v>134</v>
      </c>
      <c r="AU24" s="4"/>
      <c r="AV24" s="4">
        <f>SUM(Sociodemográfica!N3)+(Económicofinanciera!N3)+(Geográficoambiental!N3)+('Gobierno Seguridad y Justicia'!N3)+('Tecnologías de Información'!N3)+('Coordinación del Sistema'!N3)+('Asuntos Jurídicos'!M3)+(Administrativa!N3)+('Órgano de Control y Vigilancia'!N3)+('Dirección General'!M3)</f>
        <v>130</v>
      </c>
      <c r="AW24" s="4"/>
      <c r="AX24" s="82"/>
      <c r="AY24" s="82"/>
      <c r="AZ24" s="4">
        <f>SUM(Sociodemográfica!Q3)+(Económicofinanciera!Q3)+(Geográficoambiental!Q3)+('Gobierno Seguridad y Justicia'!Q3)+('Tecnologías de Información'!Q3)+('Coordinación del Sistema'!Q3)+('Asuntos Jurídicos'!P3)+(Administrativa!Q3)+('Órgano de Control y Vigilancia'!Q3)+('Dirección General'!P3)</f>
        <v>480</v>
      </c>
      <c r="BA24" s="4">
        <f>SUM(AM24,AO24,AQ24,AS24,AU24,AW24)</f>
        <v>365</v>
      </c>
    </row>
    <row r="25" spans="1:53" ht="45" x14ac:dyDescent="0.25">
      <c r="B25" s="41">
        <v>79</v>
      </c>
      <c r="C25" s="15" t="s">
        <v>117</v>
      </c>
      <c r="D25" s="16">
        <v>2</v>
      </c>
      <c r="E25" s="18" t="s">
        <v>119</v>
      </c>
      <c r="F25" s="29"/>
      <c r="G25" s="30"/>
      <c r="H25" s="31"/>
      <c r="I25" s="31"/>
      <c r="J25" s="42">
        <v>457</v>
      </c>
      <c r="K25" s="15" t="s">
        <v>70</v>
      </c>
      <c r="L25" s="31"/>
      <c r="M25" s="31"/>
      <c r="N25" s="32"/>
      <c r="O25" s="31"/>
      <c r="P25" s="31"/>
      <c r="Q25" s="31"/>
      <c r="R25" s="31"/>
      <c r="S25" s="31"/>
      <c r="T25" s="31"/>
      <c r="U25" s="31"/>
      <c r="V25" s="31"/>
      <c r="W25" s="31"/>
      <c r="X25" s="23" t="s">
        <v>1562</v>
      </c>
      <c r="Y25" s="4" t="s">
        <v>72</v>
      </c>
      <c r="Z25" s="82"/>
      <c r="AA25" s="82"/>
      <c r="AB25" s="82"/>
      <c r="AC25" s="82"/>
      <c r="AD25" s="82"/>
      <c r="AE25" s="82"/>
      <c r="AF25" s="82"/>
      <c r="AG25" s="82"/>
      <c r="AH25" s="82"/>
      <c r="AI25" s="82"/>
      <c r="AJ25" s="82"/>
      <c r="AK25" s="82"/>
      <c r="AL25" s="4">
        <f>SUM(Sociodemográfica!D9)+(Económicofinanciera!D9)+(Geográficoambiental!D9)+('Gobierno Seguridad y Justicia'!D9)+('Tecnologías de Información'!D9)+('Coordinación del Sistema'!D9)+('Asuntos Jurídicos'!C9)+(Administrativa!D9)+('Órgano de Control y Vigilancia'!D9)+('Dirección General'!C9)</f>
        <v>32</v>
      </c>
      <c r="AM25" s="4">
        <f>SUM(Sociodemográfica!E9)+(Económicofinanciera!E9)+(Geográficoambiental!E9)+('Gobierno Seguridad y Justicia'!E9)+('Tecnologías de Información'!E9)+('Coordinación del Sistema'!E9)+('Asuntos Jurídicos'!D9)+(Administrativa!E9)+('Órgano de Control y Vigilancia'!E9)+('Dirección General'!D9)</f>
        <v>22</v>
      </c>
      <c r="AN25" s="4">
        <f>SUM(Sociodemográfica!F9)+(Económicofinanciera!F9)+(Geográficoambiental!F9)+('Gobierno Seguridad y Justicia'!F9)+('Tecnologías de Información'!F9)+('Coordinación del Sistema'!F9)+('Asuntos Jurídicos'!E9)+(Administrativa!F9)+('Órgano de Control y Vigilancia'!F9)+('Dirección General'!E9)</f>
        <v>27</v>
      </c>
      <c r="AO25" s="4">
        <f>SUM(Sociodemográfica!G9)+(Económicofinanciera!G9)+(Geográficoambiental!G9)+('Gobierno Seguridad y Justicia'!G9)+('Tecnologías de Información'!G9)+('Coordinación del Sistema'!G9)+('Asuntos Jurídicos'!F9)+(Administrativa!G9)+('Órgano de Control y Vigilancia'!G9)+('Dirección General'!F9)</f>
        <v>19</v>
      </c>
      <c r="AP25" s="4">
        <f>SUM(Sociodemográfica!H9)+(Económicofinanciera!H9)+(Geográficoambiental!H9)+('Gobierno Seguridad y Justicia'!H9)+('Tecnologías de Información'!H9)+('Coordinación del Sistema'!H9)+('Asuntos Jurídicos'!G9)+(Administrativa!H9)+('Órgano de Control y Vigilancia'!H9)+('Dirección General'!G9)</f>
        <v>27</v>
      </c>
      <c r="AQ25" s="4">
        <f>SUM(Sociodemográfica!I9)+(Económicofinanciera!I9)+(Geográficoambiental!I9)+('Gobierno Seguridad y Justicia'!I9)+('Tecnologías de Información'!I9)+('Coordinación del Sistema'!I9)+('Asuntos Jurídicos'!H9)+(Administrativa!I9)+('Órgano de Control y Vigilancia'!I9)+('Dirección General'!H9)</f>
        <v>18</v>
      </c>
      <c r="AR25" s="4">
        <f>SUM(Sociodemográfica!J9)+(Económicofinanciera!J9)+(Geográficoambiental!J9)+('Gobierno Seguridad y Justicia'!J9)+('Tecnologías de Información'!J9)+('Coordinación del Sistema'!J9)+('Asuntos Jurídicos'!I9)+(Administrativa!J9)+('Órgano de Control y Vigilancia'!J9)+('Dirección General'!I9)</f>
        <v>26</v>
      </c>
      <c r="AS25" s="4"/>
      <c r="AT25" s="4">
        <f>SUM(Sociodemográfica!L9)+(Económicofinanciera!L9)+(Geográficoambiental!L9)+('Gobierno Seguridad y Justicia'!L9)+('Tecnologías de Información'!L9)+('Coordinación del Sistema'!L9)+('Asuntos Jurídicos'!K9)+(Administrativa!L9)+('Órgano de Control y Vigilancia'!L9)+('Dirección General'!K9)</f>
        <v>28</v>
      </c>
      <c r="AU25" s="4"/>
      <c r="AV25" s="4">
        <f>SUM(Sociodemográfica!N9)+(Económicofinanciera!N9)+(Geográficoambiental!N9)+('Gobierno Seguridad y Justicia'!N9)+('Tecnologías de Información'!N9)+('Coordinación del Sistema'!N9)+('Asuntos Jurídicos'!M9)+(Administrativa!N9)+('Órgano de Control y Vigilancia'!N9)+('Dirección General'!M9)</f>
        <v>26</v>
      </c>
      <c r="AW25" s="4"/>
      <c r="AX25" s="82"/>
      <c r="AY25" s="82"/>
      <c r="AZ25" s="4">
        <f>SUM(Sociodemográfica!Q9)+(Económicofinanciera!Q9)+(Geográficoambiental!Q9)+('Gobierno Seguridad y Justicia'!Q9)+('Tecnologías de Información'!Q9)+('Coordinación del Sistema'!Q9)+('Asuntos Jurídicos'!P9)+(Administrativa!Q9)+('Órgano de Control y Vigilancia'!Q9)+('Dirección General'!P9)</f>
        <v>163</v>
      </c>
      <c r="BA25" s="4">
        <f t="shared" ref="BA25:BA26" si="0">SUM(AM25,AO25,AQ25,AS25,AU25,AW25)</f>
        <v>59</v>
      </c>
    </row>
    <row r="26" spans="1:53" ht="45" x14ac:dyDescent="0.25">
      <c r="B26" s="41">
        <v>79</v>
      </c>
      <c r="C26" s="15" t="s">
        <v>117</v>
      </c>
      <c r="D26" s="16">
        <v>3</v>
      </c>
      <c r="E26" s="18" t="s">
        <v>120</v>
      </c>
      <c r="F26" s="29"/>
      <c r="G26" s="30"/>
      <c r="H26" s="31"/>
      <c r="I26" s="31"/>
      <c r="J26" s="42">
        <v>457</v>
      </c>
      <c r="K26" s="15" t="s">
        <v>70</v>
      </c>
      <c r="L26" s="31"/>
      <c r="M26" s="31"/>
      <c r="N26" s="32"/>
      <c r="O26" s="31"/>
      <c r="P26" s="31"/>
      <c r="Q26" s="31"/>
      <c r="R26" s="31"/>
      <c r="S26" s="31"/>
      <c r="T26" s="31"/>
      <c r="U26" s="31"/>
      <c r="V26" s="31"/>
      <c r="W26" s="31"/>
      <c r="X26" s="23" t="s">
        <v>120</v>
      </c>
      <c r="Y26" s="46" t="s">
        <v>768</v>
      </c>
      <c r="Z26" s="82"/>
      <c r="AA26" s="82"/>
      <c r="AB26" s="82"/>
      <c r="AC26" s="82"/>
      <c r="AD26" s="82"/>
      <c r="AE26" s="82"/>
      <c r="AF26" s="82"/>
      <c r="AG26" s="82"/>
      <c r="AH26" s="82"/>
      <c r="AI26" s="82"/>
      <c r="AJ26" s="82"/>
      <c r="AK26" s="82"/>
      <c r="AL26" s="4">
        <f>SUM(Sociodemográfica!D17)+(Económicofinanciera!D17)+(Geográficoambiental!D17)+('Gobierno Seguridad y Justicia'!D17)+('Tecnologías de Información'!D17)+('Coordinación del Sistema'!D17)+('Asuntos Jurídicos'!C17)+(Administrativa!D17)+('Órgano de Control y Vigilancia'!D17)+('Dirección General'!C17)</f>
        <v>240</v>
      </c>
      <c r="AM26" s="4">
        <f>SUM(Sociodemográfica!E17)+(Económicofinanciera!E17)+(Geográficoambiental!E17)+('Gobierno Seguridad y Justicia'!E17)+('Tecnologías de Información'!E17)+('Coordinación del Sistema'!E17)+('Asuntos Jurídicos'!D17)+(Administrativa!E17)+('Órgano de Control y Vigilancia'!E17)+('Dirección General'!D17)</f>
        <v>227</v>
      </c>
      <c r="AN26" s="4">
        <f>SUM(Sociodemográfica!F17)+(Económicofinanciera!F17)+(Geográficoambiental!F17)+('Gobierno Seguridad y Justicia'!F17)+('Tecnologías de Información'!F17)+('Coordinación del Sistema'!F17)+('Asuntos Jurídicos'!E17)+(Administrativa!F17)+('Órgano de Control y Vigilancia'!F17)+('Dirección General'!E17)</f>
        <v>182</v>
      </c>
      <c r="AO26" s="4">
        <f>SUM(Sociodemográfica!G17)+(Económicofinanciera!G17)+(Geográficoambiental!G17)+('Gobierno Seguridad y Justicia'!G17)+('Tecnologías de Información'!G17)+('Coordinación del Sistema'!G17)+('Asuntos Jurídicos'!F17)+(Administrativa!G17)+('Órgano de Control y Vigilancia'!G17)+('Dirección General'!F17)</f>
        <v>191</v>
      </c>
      <c r="AP26" s="4">
        <f>SUM(Sociodemográfica!H17)+(Económicofinanciera!H17)+(Geográficoambiental!H17)+('Gobierno Seguridad y Justicia'!H17)+('Tecnologías de Información'!H17)+('Coordinación del Sistema'!H17)+('Asuntos Jurídicos'!G17)+(Administrativa!H17)+('Órgano de Control y Vigilancia'!H17)+('Dirección General'!G17)</f>
        <v>184</v>
      </c>
      <c r="AQ26" s="4">
        <f>SUM(Sociodemográfica!I17)+(Económicofinanciera!I17)+(Geográficoambiental!I17)+('Gobierno Seguridad y Justicia'!I17)+('Tecnologías de Información'!I17)+('Coordinación del Sistema'!I17)+('Asuntos Jurídicos'!H17)+(Administrativa!I17)+('Órgano de Control y Vigilancia'!I17)+('Dirección General'!H17)</f>
        <v>205</v>
      </c>
      <c r="AR26" s="4">
        <f>SUM(Sociodemográfica!J17)+(Económicofinanciera!J17)+(Geográficoambiental!J17)+('Gobierno Seguridad y Justicia'!J17)+('Tecnologías de Información'!J17)+('Coordinación del Sistema'!J17)+('Asuntos Jurídicos'!I17)+(Administrativa!J17)+('Órgano de Control y Vigilancia'!J17)+('Dirección General'!I17)</f>
        <v>190</v>
      </c>
      <c r="AS26" s="4"/>
      <c r="AT26" s="4">
        <f>SUM(Sociodemográfica!L17)+(Económicofinanciera!L17)+(Geográficoambiental!L17)+('Gobierno Seguridad y Justicia'!L17)+('Tecnologías de Información'!L17)+('Coordinación del Sistema'!L17)+('Asuntos Jurídicos'!K17)+(Administrativa!L17)+('Órgano de Control y Vigilancia'!L17)+('Dirección General'!K17)</f>
        <v>185</v>
      </c>
      <c r="AU26" s="4"/>
      <c r="AV26" s="4">
        <f>SUM(Sociodemográfica!N17)+(Económicofinanciera!N17)+(Geográficoambiental!N17)+('Gobierno Seguridad y Justicia'!N17)+('Tecnologías de Información'!N17)+('Coordinación del Sistema'!N17)+('Asuntos Jurídicos'!M17)+(Administrativa!N17)+('Órgano de Control y Vigilancia'!N17)+('Dirección General'!M17)</f>
        <v>177</v>
      </c>
      <c r="AW26" s="4"/>
      <c r="AX26" s="82"/>
      <c r="AY26" s="82"/>
      <c r="AZ26" s="4">
        <f>SUM(Sociodemográfica!Q17)+(Económicofinanciera!Q17)+(Geográficoambiental!Q17)+('Gobierno Seguridad y Justicia'!Q17)+('Tecnologías de Información'!Q17)+('Coordinación del Sistema'!Q17)+('Asuntos Jurídicos'!P17)+(Administrativa!Q17)+('Órgano de Control y Vigilancia'!Q17)+('Dirección General'!P17)</f>
        <v>69</v>
      </c>
      <c r="BA26" s="4">
        <f t="shared" si="0"/>
        <v>623</v>
      </c>
    </row>
    <row r="27" spans="1:53" ht="30" x14ac:dyDescent="0.25">
      <c r="B27" s="41">
        <v>79</v>
      </c>
      <c r="C27" s="15" t="s">
        <v>117</v>
      </c>
      <c r="D27" s="16">
        <v>4</v>
      </c>
      <c r="E27" s="18" t="s">
        <v>121</v>
      </c>
      <c r="F27" s="29"/>
      <c r="G27" s="30"/>
      <c r="H27" s="31"/>
      <c r="I27" s="31"/>
      <c r="J27" s="42">
        <v>457</v>
      </c>
      <c r="K27" s="15" t="s">
        <v>70</v>
      </c>
      <c r="L27" s="31"/>
      <c r="M27" s="31"/>
      <c r="N27" s="32"/>
      <c r="O27" s="31"/>
      <c r="P27" s="31"/>
      <c r="Q27" s="31"/>
      <c r="R27" s="31"/>
      <c r="S27" s="31"/>
      <c r="T27" s="31"/>
      <c r="U27" s="31"/>
      <c r="V27" s="31"/>
      <c r="W27" s="31"/>
      <c r="X27" s="23" t="s">
        <v>1560</v>
      </c>
      <c r="Y27" s="46" t="s">
        <v>94</v>
      </c>
      <c r="Z27" s="82"/>
      <c r="AA27" s="82"/>
      <c r="AB27" s="82"/>
      <c r="AC27" s="82"/>
      <c r="AD27" s="82"/>
      <c r="AE27" s="82"/>
      <c r="AF27" s="82"/>
      <c r="AG27" s="82"/>
      <c r="AH27" s="82"/>
      <c r="AI27" s="82"/>
      <c r="AJ27" s="82"/>
      <c r="AK27" s="82"/>
      <c r="AL27" s="4">
        <f>SUM(Sociodemográfica!D37)+(Económicofinanciera!D37)+(Geográficoambiental!D37)+('Gobierno Seguridad y Justicia'!D37)+('Tecnologías de Información'!D37)+('Coordinación del Sistema'!D37)+('Asuntos Jurídicos'!C37)+(Administrativa!D37)+('Órgano de Control y Vigilancia'!D37)+('Dirección General'!C37)</f>
        <v>2</v>
      </c>
      <c r="AM27" s="4">
        <f>SUM(Sociodemográfica!E37)+(Económicofinanciera!E37)+(Geográficoambiental!E37)+('Gobierno Seguridad y Justicia'!E37)+('Tecnologías de Información'!E37)+('Coordinación del Sistema'!E37)+('Asuntos Jurídicos'!D37)+(Administrativa!E37)+('Órgano de Control y Vigilancia'!E37)+('Dirección General'!D37)</f>
        <v>476</v>
      </c>
      <c r="AN27" s="4">
        <f>SUM(Sociodemográfica!F37)+(Económicofinanciera!F37)+(Geográficoambiental!F37)+('Gobierno Seguridad y Justicia'!F37)+('Tecnologías de Información'!F37)+('Coordinación del Sistema'!F37)+('Asuntos Jurídicos'!E37)+(Administrativa!F37)+('Órgano de Control y Vigilancia'!F37)+('Dirección General'!E37)</f>
        <v>530</v>
      </c>
      <c r="AO27" s="4">
        <f>SUM(Sociodemográfica!G37)+(Económicofinanciera!G37)+(Geográficoambiental!G37)+('Gobierno Seguridad y Justicia'!G37)+('Tecnologías de Información'!G37)+('Coordinación del Sistema'!G37)+('Asuntos Jurídicos'!F37)+(Administrativa!G37)+('Órgano de Control y Vigilancia'!G37)+('Dirección General'!F37)</f>
        <v>455</v>
      </c>
      <c r="AP27" s="4">
        <f>SUM(Sociodemográfica!H37)+(Económicofinanciera!H37)+(Geográficoambiental!H37)+('Gobierno Seguridad y Justicia'!H37)+('Tecnologías de Información'!H37)+('Coordinación del Sistema'!H37)+('Asuntos Jurídicos'!G37)+(Administrativa!H37)+('Órgano de Control y Vigilancia'!H37)+('Dirección General'!G37)</f>
        <v>516</v>
      </c>
      <c r="AQ27" s="4">
        <f>SUM(Sociodemográfica!I37)+(Económicofinanciera!I37)+(Geográficoambiental!I37)+('Gobierno Seguridad y Justicia'!I37)+('Tecnologías de Información'!I37)+('Coordinación del Sistema'!I37)+('Asuntos Jurídicos'!H37)+(Administrativa!I37)+('Órgano de Control y Vigilancia'!I37)+('Dirección General'!H37)</f>
        <v>456</v>
      </c>
      <c r="AR27" s="4">
        <f>SUM(Sociodemográfica!J37)+(Económicofinanciera!J37)+(Geográficoambiental!J37)+('Gobierno Seguridad y Justicia'!J37)+('Tecnologías de Información'!J37)+('Coordinación del Sistema'!J37)+('Asuntos Jurídicos'!I37)+(Administrativa!J37)+('Órgano de Control y Vigilancia'!J37)+('Dirección General'!I37)</f>
        <v>643</v>
      </c>
      <c r="AS27" s="4"/>
      <c r="AT27" s="4">
        <f>SUM(Sociodemográfica!L37)+(Económicofinanciera!L37)+(Geográficoambiental!L37)+('Gobierno Seguridad y Justicia'!L37)+('Tecnologías de Información'!L37)+('Coordinación del Sistema'!L37)+('Asuntos Jurídicos'!K37)+(Administrativa!L37)+('Órgano de Control y Vigilancia'!L37)+('Dirección General'!K37)</f>
        <v>496</v>
      </c>
      <c r="AU27" s="4"/>
      <c r="AV27" s="4">
        <f>SUM(Sociodemográfica!N37)+(Económicofinanciera!N37)+(Geográficoambiental!N37)+('Gobierno Seguridad y Justicia'!N37)+('Tecnologías de Información'!N37)+('Coordinación del Sistema'!N37)+('Asuntos Jurídicos'!M37)+(Administrativa!N37)+('Órgano de Control y Vigilancia'!N37)+('Dirección General'!M37)</f>
        <v>397</v>
      </c>
      <c r="AW27" s="4"/>
      <c r="AX27" s="82"/>
      <c r="AY27" s="82"/>
      <c r="AZ27" s="4">
        <f>SUM(Sociodemográfica!Q37)+(Económicofinanciera!Q37)+(Geográficoambiental!Q37)+('Gobierno Seguridad y Justicia'!Q37)+('Tecnologías de Información'!Q37)+('Coordinación del Sistema'!Q37)+('Asuntos Jurídicos'!P37)+(Administrativa!Q37)+('Órgano de Control y Vigilancia'!Q37)+('Dirección General'!P37)</f>
        <v>15</v>
      </c>
      <c r="BA27" s="4">
        <f>SUM(AM27,AO27,AQ27,AS27,AU27,AW27)</f>
        <v>1387</v>
      </c>
    </row>
    <row r="28" spans="1:53" ht="45" x14ac:dyDescent="0.25">
      <c r="B28" s="41">
        <v>79</v>
      </c>
      <c r="C28" s="15" t="s">
        <v>117</v>
      </c>
      <c r="D28" s="16">
        <v>5</v>
      </c>
      <c r="E28" s="18" t="s">
        <v>122</v>
      </c>
      <c r="F28" s="29"/>
      <c r="G28" s="30"/>
      <c r="H28" s="31"/>
      <c r="I28" s="31"/>
      <c r="J28" s="42">
        <v>457</v>
      </c>
      <c r="K28" s="15" t="s">
        <v>70</v>
      </c>
      <c r="L28" s="31"/>
      <c r="M28" s="31"/>
      <c r="N28" s="32"/>
      <c r="O28" s="31"/>
      <c r="P28" s="31"/>
      <c r="Q28" s="31"/>
      <c r="R28" s="31"/>
      <c r="S28" s="31"/>
      <c r="T28" s="31"/>
      <c r="U28" s="31"/>
      <c r="V28" s="31"/>
      <c r="W28" s="31"/>
      <c r="X28" s="23" t="s">
        <v>122</v>
      </c>
      <c r="Y28" s="46" t="s">
        <v>106</v>
      </c>
      <c r="Z28" s="82"/>
      <c r="AA28" s="82"/>
      <c r="AB28" s="82"/>
      <c r="AC28" s="82"/>
      <c r="AD28" s="82"/>
      <c r="AE28" s="82"/>
      <c r="AF28" s="82"/>
      <c r="AG28" s="82"/>
      <c r="AH28" s="82"/>
      <c r="AI28" s="82"/>
      <c r="AJ28" s="82"/>
      <c r="AK28" s="82"/>
      <c r="AL28" s="39">
        <v>7.9200000000000007E-2</v>
      </c>
      <c r="AM28" s="147">
        <f>(AVERAGE(Sociodemográfica!E53/Sociodemográfica!D53,Económicofinanciera!E53/Económicofinanciera!D53,Geográficoambiental!E53/Geográficoambiental!D53,'Tecnologías de Información'!E53/'Tecnologías de Información'!D53,'Coordinación del Sistema'!E53/'Coordinación del Sistema'!D53,'Asuntos Jurídicos'!E53/'Asuntos Jurídicos'!D53,Administrativa!E47/Administrativa!D47,Administrativa!E49/Administrativa!D49,Administrativa!E53/Administrativa!D53,Administrativa!E54/Administrativa!D54,'Dirección General'!E48/'Dirección General'!D48,'Dirección General'!E53/'Dirección General'!D53))/12</f>
        <v>8.5284391534391532E-2</v>
      </c>
      <c r="AN28" s="39">
        <v>7.9200000000000007E-2</v>
      </c>
      <c r="AO28" s="147">
        <f>(AVERAGE(Sociodemográfica!G53/Sociodemográfica!F53,Económicofinanciera!G53/Económicofinanciera!F53,Geográficoambiental!G53/Geográficoambiental!F53,'Tecnologías de Información'!G53/'Tecnologías de Información'!F53,'Coordinación del Sistema'!G53/'Coordinación del Sistema'!F53,'Asuntos Jurídicos'!G53/'Asuntos Jurídicos'!F53,Administrativa!G47/Administrativa!F47,Administrativa!G49/Administrativa!F49,Administrativa!G53/Administrativa!F53,Administrativa!G54/Administrativa!F54,'Dirección General'!G48/'Dirección General'!F48,'Dirección General'!G53/'Dirección General'!F53))/12</f>
        <v>7.4768518518518512E-2</v>
      </c>
      <c r="AP28" s="39">
        <v>7.9200000000000007E-2</v>
      </c>
      <c r="AQ28" s="147">
        <f>(AVERAGE(Sociodemográfica!I53/Sociodemográfica!H53,Económicofinanciera!I53/Económicofinanciera!H53,'Coordinación del Sistema'!I53/'Coordinación del Sistema'!H53,Administrativa!I47/Administrativa!H47,Administrativa!I49/Administrativa!H49,Administrativa!I53/Administrativa!H53,Administrativa!I54/Administrativa!H54,'Dirección General'!I48/'Dirección General'!H48))/12</f>
        <v>8.0018939393939392E-2</v>
      </c>
      <c r="AR28" s="39">
        <v>7.9200000000000007E-2</v>
      </c>
      <c r="AS28" s="147"/>
      <c r="AT28" s="39">
        <v>7.9200000000000007E-2</v>
      </c>
      <c r="AU28" s="147"/>
      <c r="AV28" s="39">
        <v>7.9200000000000007E-2</v>
      </c>
      <c r="AW28" s="4"/>
      <c r="AX28" s="39">
        <v>0.95</v>
      </c>
      <c r="AY28" s="145"/>
      <c r="AZ28" s="39">
        <v>0.47520000000000001</v>
      </c>
      <c r="BA28" s="147">
        <f>SUM(AM28,AO28,AQ28,AS28,AU28,AW28)</f>
        <v>0.24007184944684945</v>
      </c>
    </row>
    <row r="29" spans="1:53" x14ac:dyDescent="0.2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v>1</v>
      </c>
      <c r="AA29" s="43">
        <v>1</v>
      </c>
      <c r="AB29" s="43">
        <v>1</v>
      </c>
      <c r="AC29" s="43">
        <v>1</v>
      </c>
      <c r="AD29" s="43">
        <v>1</v>
      </c>
      <c r="AE29" s="43">
        <v>1</v>
      </c>
      <c r="AF29" s="43">
        <v>1</v>
      </c>
      <c r="AG29" s="43">
        <v>1</v>
      </c>
      <c r="AH29" s="43">
        <v>1</v>
      </c>
      <c r="AI29" s="43">
        <v>1</v>
      </c>
      <c r="AJ29" s="43">
        <v>1</v>
      </c>
      <c r="AK29" s="43">
        <v>1</v>
      </c>
      <c r="AL29" s="43">
        <v>1</v>
      </c>
      <c r="AM29" s="43">
        <v>1</v>
      </c>
      <c r="AN29" s="43">
        <v>1</v>
      </c>
      <c r="AO29" s="43">
        <v>1</v>
      </c>
      <c r="AP29" s="43">
        <v>1</v>
      </c>
      <c r="AQ29" s="43">
        <v>1</v>
      </c>
      <c r="AR29" s="43">
        <v>1</v>
      </c>
      <c r="AS29" s="43">
        <v>1</v>
      </c>
      <c r="AT29" s="43">
        <v>1</v>
      </c>
      <c r="AU29" s="43">
        <v>1</v>
      </c>
      <c r="AV29" s="43">
        <v>1</v>
      </c>
      <c r="AW29" s="43">
        <v>1</v>
      </c>
      <c r="AX29" s="43">
        <v>1</v>
      </c>
      <c r="AY29" s="43"/>
      <c r="AZ29" s="43"/>
      <c r="BA29" s="43">
        <v>1</v>
      </c>
    </row>
    <row r="37" spans="2:3" x14ac:dyDescent="0.25">
      <c r="B37" s="151" t="s">
        <v>123</v>
      </c>
      <c r="C37" s="152"/>
    </row>
    <row r="38" spans="2:3" x14ac:dyDescent="0.25">
      <c r="B38" s="44" t="s">
        <v>124</v>
      </c>
      <c r="C38" s="45" t="s">
        <v>125</v>
      </c>
    </row>
    <row r="39" spans="2:3" x14ac:dyDescent="0.25">
      <c r="B39" s="3" t="s">
        <v>126</v>
      </c>
      <c r="C39" s="3" t="s">
        <v>127</v>
      </c>
    </row>
    <row r="40" spans="2:3" x14ac:dyDescent="0.25">
      <c r="B40" s="3" t="s">
        <v>128</v>
      </c>
      <c r="C40" s="3" t="s">
        <v>129</v>
      </c>
    </row>
    <row r="41" spans="2:3" x14ac:dyDescent="0.25">
      <c r="B41" s="3" t="s">
        <v>130</v>
      </c>
      <c r="C41" s="3" t="s">
        <v>131</v>
      </c>
    </row>
    <row r="42" spans="2:3" x14ac:dyDescent="0.25">
      <c r="B42" s="3" t="s">
        <v>132</v>
      </c>
      <c r="C42" s="3" t="s">
        <v>98</v>
      </c>
    </row>
    <row r="43" spans="2:3" x14ac:dyDescent="0.25">
      <c r="B43" s="3" t="s">
        <v>133</v>
      </c>
      <c r="C43" s="3" t="s">
        <v>134</v>
      </c>
    </row>
    <row r="44" spans="2:3" x14ac:dyDescent="0.25">
      <c r="B44" s="3" t="s">
        <v>135</v>
      </c>
      <c r="C44" s="3" t="s">
        <v>67</v>
      </c>
    </row>
    <row r="45" spans="2:3" x14ac:dyDescent="0.25">
      <c r="B45" s="3" t="s">
        <v>136</v>
      </c>
      <c r="C45" s="3" t="s">
        <v>137</v>
      </c>
    </row>
    <row r="46" spans="2:3" x14ac:dyDescent="0.25">
      <c r="B46" s="3" t="s">
        <v>138</v>
      </c>
      <c r="C46" s="3" t="s">
        <v>139</v>
      </c>
    </row>
    <row r="47" spans="2:3" x14ac:dyDescent="0.25">
      <c r="B47" s="3" t="s">
        <v>140</v>
      </c>
      <c r="C47" s="3" t="s">
        <v>141</v>
      </c>
    </row>
    <row r="48" spans="2:3" x14ac:dyDescent="0.25">
      <c r="B48" s="3" t="s">
        <v>142</v>
      </c>
      <c r="C48" s="3" t="s">
        <v>143</v>
      </c>
    </row>
    <row r="49" spans="2:3" x14ac:dyDescent="0.25">
      <c r="B49" s="3" t="s">
        <v>144</v>
      </c>
      <c r="C49" s="3" t="s">
        <v>145</v>
      </c>
    </row>
    <row r="50" spans="2:3" x14ac:dyDescent="0.25">
      <c r="B50" s="3" t="s">
        <v>146</v>
      </c>
      <c r="C50" s="3" t="s">
        <v>147</v>
      </c>
    </row>
    <row r="51" spans="2:3" x14ac:dyDescent="0.25">
      <c r="B51" s="3" t="s">
        <v>148</v>
      </c>
      <c r="C51" s="3" t="s">
        <v>149</v>
      </c>
    </row>
    <row r="52" spans="2:3" x14ac:dyDescent="0.25">
      <c r="B52" s="3" t="s">
        <v>150</v>
      </c>
      <c r="C52" s="3" t="s">
        <v>151</v>
      </c>
    </row>
    <row r="53" spans="2:3" x14ac:dyDescent="0.25">
      <c r="B53" s="3" t="s">
        <v>152</v>
      </c>
      <c r="C53" s="3" t="s">
        <v>153</v>
      </c>
    </row>
    <row r="54" spans="2:3" x14ac:dyDescent="0.25">
      <c r="B54" s="3" t="s">
        <v>154</v>
      </c>
      <c r="C54" s="3" t="s">
        <v>155</v>
      </c>
    </row>
    <row r="55" spans="2:3" x14ac:dyDescent="0.25">
      <c r="B55" s="3" t="s">
        <v>156</v>
      </c>
      <c r="C55" s="3" t="s">
        <v>157</v>
      </c>
    </row>
    <row r="56" spans="2:3" x14ac:dyDescent="0.25">
      <c r="B56" s="3" t="s">
        <v>158</v>
      </c>
      <c r="C56" s="3" t="s">
        <v>159</v>
      </c>
    </row>
    <row r="57" spans="2:3" x14ac:dyDescent="0.25">
      <c r="B57" s="3" t="s">
        <v>160</v>
      </c>
      <c r="C57" s="3" t="s">
        <v>161</v>
      </c>
    </row>
    <row r="58" spans="2:3" x14ac:dyDescent="0.25">
      <c r="B58" s="3" t="s">
        <v>162</v>
      </c>
      <c r="C58" s="3" t="s">
        <v>163</v>
      </c>
    </row>
    <row r="59" spans="2:3" x14ac:dyDescent="0.25">
      <c r="B59" s="3" t="s">
        <v>164</v>
      </c>
      <c r="C59" s="3" t="s">
        <v>165</v>
      </c>
    </row>
    <row r="60" spans="2:3" x14ac:dyDescent="0.25">
      <c r="B60" s="3" t="s">
        <v>166</v>
      </c>
      <c r="C60" s="3" t="s">
        <v>167</v>
      </c>
    </row>
    <row r="61" spans="2:3" x14ac:dyDescent="0.25">
      <c r="B61" s="3" t="s">
        <v>168</v>
      </c>
      <c r="C61" s="3" t="s">
        <v>169</v>
      </c>
    </row>
    <row r="62" spans="2:3" x14ac:dyDescent="0.25">
      <c r="B62" s="3" t="s">
        <v>170</v>
      </c>
      <c r="C62" s="3" t="s">
        <v>171</v>
      </c>
    </row>
    <row r="63" spans="2:3" x14ac:dyDescent="0.25">
      <c r="B63" s="3" t="s">
        <v>172</v>
      </c>
      <c r="C63" s="3" t="s">
        <v>173</v>
      </c>
    </row>
    <row r="64" spans="2:3" x14ac:dyDescent="0.25">
      <c r="B64" s="3" t="s">
        <v>174</v>
      </c>
      <c r="C64" s="3" t="s">
        <v>175</v>
      </c>
    </row>
    <row r="65" spans="2:3" x14ac:dyDescent="0.25">
      <c r="B65" s="3" t="s">
        <v>176</v>
      </c>
      <c r="C65" s="3" t="s">
        <v>177</v>
      </c>
    </row>
    <row r="66" spans="2:3" x14ac:dyDescent="0.25">
      <c r="B66" s="3" t="s">
        <v>178</v>
      </c>
      <c r="C66" s="3" t="s">
        <v>179</v>
      </c>
    </row>
    <row r="67" spans="2:3" x14ac:dyDescent="0.25">
      <c r="B67" s="3" t="s">
        <v>180</v>
      </c>
      <c r="C67" s="3" t="s">
        <v>181</v>
      </c>
    </row>
    <row r="68" spans="2:3" x14ac:dyDescent="0.25">
      <c r="B68" s="3" t="s">
        <v>182</v>
      </c>
      <c r="C68" s="3" t="s">
        <v>183</v>
      </c>
    </row>
    <row r="69" spans="2:3" x14ac:dyDescent="0.25">
      <c r="B69" s="3" t="s">
        <v>184</v>
      </c>
      <c r="C69" s="3" t="s">
        <v>185</v>
      </c>
    </row>
    <row r="70" spans="2:3" x14ac:dyDescent="0.25">
      <c r="B70" s="3" t="s">
        <v>186</v>
      </c>
      <c r="C70" s="3" t="s">
        <v>187</v>
      </c>
    </row>
    <row r="71" spans="2:3" x14ac:dyDescent="0.25">
      <c r="B71" s="3" t="s">
        <v>188</v>
      </c>
      <c r="C71" s="3" t="s">
        <v>189</v>
      </c>
    </row>
    <row r="72" spans="2:3" x14ac:dyDescent="0.25">
      <c r="B72" s="3" t="s">
        <v>190</v>
      </c>
      <c r="C72" s="3" t="s">
        <v>191</v>
      </c>
    </row>
    <row r="73" spans="2:3" x14ac:dyDescent="0.25">
      <c r="B73" s="3" t="s">
        <v>192</v>
      </c>
      <c r="C73" s="3" t="s">
        <v>193</v>
      </c>
    </row>
    <row r="74" spans="2:3" x14ac:dyDescent="0.25">
      <c r="B74" s="3" t="s">
        <v>194</v>
      </c>
      <c r="C74" s="3" t="s">
        <v>195</v>
      </c>
    </row>
    <row r="75" spans="2:3" x14ac:dyDescent="0.25">
      <c r="B75" s="3" t="s">
        <v>196</v>
      </c>
      <c r="C75" s="3" t="s">
        <v>197</v>
      </c>
    </row>
    <row r="76" spans="2:3" x14ac:dyDescent="0.25">
      <c r="B76" s="3" t="s">
        <v>198</v>
      </c>
      <c r="C76" s="3" t="s">
        <v>199</v>
      </c>
    </row>
    <row r="77" spans="2:3" x14ac:dyDescent="0.25">
      <c r="B77" s="3" t="s">
        <v>200</v>
      </c>
      <c r="C77" s="3" t="s">
        <v>201</v>
      </c>
    </row>
    <row r="78" spans="2:3" x14ac:dyDescent="0.25">
      <c r="B78" s="3" t="s">
        <v>202</v>
      </c>
      <c r="C78" s="3" t="s">
        <v>203</v>
      </c>
    </row>
    <row r="79" spans="2:3" x14ac:dyDescent="0.25">
      <c r="B79" s="3" t="s">
        <v>204</v>
      </c>
      <c r="C79" s="3" t="s">
        <v>205</v>
      </c>
    </row>
    <row r="80" spans="2:3" x14ac:dyDescent="0.25">
      <c r="B80" s="3" t="s">
        <v>206</v>
      </c>
      <c r="C80" s="3" t="s">
        <v>207</v>
      </c>
    </row>
    <row r="81" spans="2:3" x14ac:dyDescent="0.25">
      <c r="B81" s="3" t="s">
        <v>208</v>
      </c>
      <c r="C81" s="3" t="s">
        <v>209</v>
      </c>
    </row>
    <row r="82" spans="2:3" x14ac:dyDescent="0.25">
      <c r="B82" s="3" t="s">
        <v>210</v>
      </c>
      <c r="C82" s="3" t="s">
        <v>211</v>
      </c>
    </row>
    <row r="83" spans="2:3" x14ac:dyDescent="0.25">
      <c r="B83" s="3" t="s">
        <v>212</v>
      </c>
      <c r="C83" s="3" t="s">
        <v>213</v>
      </c>
    </row>
    <row r="84" spans="2:3" x14ac:dyDescent="0.25">
      <c r="B84" s="3" t="s">
        <v>214</v>
      </c>
      <c r="C84" s="3" t="s">
        <v>215</v>
      </c>
    </row>
    <row r="85" spans="2:3" x14ac:dyDescent="0.25">
      <c r="B85" s="3" t="s">
        <v>216</v>
      </c>
      <c r="C85" s="3" t="s">
        <v>217</v>
      </c>
    </row>
    <row r="86" spans="2:3" x14ac:dyDescent="0.25">
      <c r="B86" s="3" t="s">
        <v>218</v>
      </c>
      <c r="C86" s="3" t="s">
        <v>219</v>
      </c>
    </row>
    <row r="87" spans="2:3" x14ac:dyDescent="0.25">
      <c r="B87" s="3" t="s">
        <v>220</v>
      </c>
      <c r="C87" s="3" t="s">
        <v>221</v>
      </c>
    </row>
    <row r="88" spans="2:3" x14ac:dyDescent="0.25">
      <c r="B88" s="3" t="s">
        <v>222</v>
      </c>
      <c r="C88" s="3" t="s">
        <v>223</v>
      </c>
    </row>
    <row r="89" spans="2:3" x14ac:dyDescent="0.25">
      <c r="B89" s="3" t="s">
        <v>224</v>
      </c>
      <c r="C89" s="3" t="s">
        <v>225</v>
      </c>
    </row>
    <row r="90" spans="2:3" x14ac:dyDescent="0.25">
      <c r="B90" s="3" t="s">
        <v>226</v>
      </c>
      <c r="C90" s="3" t="s">
        <v>227</v>
      </c>
    </row>
    <row r="91" spans="2:3" x14ac:dyDescent="0.25">
      <c r="B91" s="3" t="s">
        <v>228</v>
      </c>
      <c r="C91" s="3" t="s">
        <v>229</v>
      </c>
    </row>
    <row r="92" spans="2:3" x14ac:dyDescent="0.25">
      <c r="B92" s="3" t="s">
        <v>230</v>
      </c>
      <c r="C92" s="3" t="s">
        <v>231</v>
      </c>
    </row>
    <row r="93" spans="2:3" x14ac:dyDescent="0.25">
      <c r="B93" s="3" t="s">
        <v>232</v>
      </c>
      <c r="C93" s="3" t="s">
        <v>233</v>
      </c>
    </row>
    <row r="94" spans="2:3" x14ac:dyDescent="0.25">
      <c r="B94" s="3" t="s">
        <v>234</v>
      </c>
      <c r="C94" s="3" t="s">
        <v>235</v>
      </c>
    </row>
    <row r="95" spans="2:3" x14ac:dyDescent="0.25">
      <c r="B95" s="3" t="s">
        <v>236</v>
      </c>
      <c r="C95" s="3" t="s">
        <v>237</v>
      </c>
    </row>
    <row r="96" spans="2:3" x14ac:dyDescent="0.25">
      <c r="B96" s="3" t="s">
        <v>238</v>
      </c>
      <c r="C96" s="3" t="s">
        <v>239</v>
      </c>
    </row>
    <row r="97" spans="2:3" x14ac:dyDescent="0.25">
      <c r="B97" s="3" t="s">
        <v>240</v>
      </c>
      <c r="C97" s="3" t="s">
        <v>241</v>
      </c>
    </row>
    <row r="98" spans="2:3" x14ac:dyDescent="0.25">
      <c r="B98" s="3" t="s">
        <v>242</v>
      </c>
      <c r="C98" s="3" t="s">
        <v>243</v>
      </c>
    </row>
    <row r="99" spans="2:3" x14ac:dyDescent="0.25">
      <c r="B99" s="3" t="s">
        <v>244</v>
      </c>
      <c r="C99" s="3" t="s">
        <v>245</v>
      </c>
    </row>
    <row r="100" spans="2:3" x14ac:dyDescent="0.25">
      <c r="B100" s="3" t="s">
        <v>246</v>
      </c>
      <c r="C100" s="3" t="s">
        <v>247</v>
      </c>
    </row>
    <row r="101" spans="2:3" x14ac:dyDescent="0.25">
      <c r="B101" s="3" t="s">
        <v>248</v>
      </c>
      <c r="C101" s="3" t="s">
        <v>249</v>
      </c>
    </row>
    <row r="102" spans="2:3" x14ac:dyDescent="0.25">
      <c r="B102" s="3" t="s">
        <v>250</v>
      </c>
      <c r="C102" s="3" t="s">
        <v>251</v>
      </c>
    </row>
    <row r="103" spans="2:3" x14ac:dyDescent="0.25">
      <c r="B103" s="3" t="s">
        <v>252</v>
      </c>
      <c r="C103" s="3" t="s">
        <v>253</v>
      </c>
    </row>
    <row r="104" spans="2:3" x14ac:dyDescent="0.25">
      <c r="B104" s="3" t="s">
        <v>254</v>
      </c>
      <c r="C104" s="3" t="s">
        <v>255</v>
      </c>
    </row>
    <row r="105" spans="2:3" x14ac:dyDescent="0.25">
      <c r="B105" s="3" t="s">
        <v>256</v>
      </c>
      <c r="C105" s="3" t="s">
        <v>257</v>
      </c>
    </row>
    <row r="106" spans="2:3" x14ac:dyDescent="0.25">
      <c r="B106" s="3" t="s">
        <v>258</v>
      </c>
      <c r="C106" s="3" t="s">
        <v>259</v>
      </c>
    </row>
    <row r="107" spans="2:3" x14ac:dyDescent="0.25">
      <c r="B107" s="3" t="s">
        <v>260</v>
      </c>
      <c r="C107" s="3" t="s">
        <v>261</v>
      </c>
    </row>
    <row r="108" spans="2:3" x14ac:dyDescent="0.25">
      <c r="B108" s="3" t="s">
        <v>262</v>
      </c>
      <c r="C108" s="3" t="s">
        <v>263</v>
      </c>
    </row>
    <row r="109" spans="2:3" x14ac:dyDescent="0.25">
      <c r="B109" s="3" t="s">
        <v>264</v>
      </c>
      <c r="C109" s="3" t="s">
        <v>265</v>
      </c>
    </row>
    <row r="110" spans="2:3" x14ac:dyDescent="0.25">
      <c r="B110" s="3" t="s">
        <v>266</v>
      </c>
      <c r="C110" s="3" t="s">
        <v>267</v>
      </c>
    </row>
    <row r="111" spans="2:3" x14ac:dyDescent="0.25">
      <c r="B111" s="3" t="s">
        <v>268</v>
      </c>
      <c r="C111" s="3" t="s">
        <v>269</v>
      </c>
    </row>
    <row r="112" spans="2:3" x14ac:dyDescent="0.25">
      <c r="B112" s="3" t="s">
        <v>270</v>
      </c>
      <c r="C112" s="3" t="s">
        <v>271</v>
      </c>
    </row>
    <row r="113" spans="2:3" x14ac:dyDescent="0.25">
      <c r="B113" s="3" t="s">
        <v>272</v>
      </c>
      <c r="C113" s="3" t="s">
        <v>273</v>
      </c>
    </row>
    <row r="114" spans="2:3" x14ac:dyDescent="0.25">
      <c r="B114" s="3" t="s">
        <v>274</v>
      </c>
      <c r="C114" s="3" t="s">
        <v>275</v>
      </c>
    </row>
    <row r="115" spans="2:3" x14ac:dyDescent="0.25">
      <c r="B115" s="3" t="s">
        <v>276</v>
      </c>
      <c r="C115" s="3" t="s">
        <v>277</v>
      </c>
    </row>
    <row r="116" spans="2:3" x14ac:dyDescent="0.25">
      <c r="B116" s="3" t="s">
        <v>278</v>
      </c>
      <c r="C116" s="3" t="s">
        <v>279</v>
      </c>
    </row>
    <row r="117" spans="2:3" x14ac:dyDescent="0.25">
      <c r="B117" s="3" t="s">
        <v>280</v>
      </c>
      <c r="C117" s="3" t="s">
        <v>281</v>
      </c>
    </row>
    <row r="118" spans="2:3" x14ac:dyDescent="0.25">
      <c r="B118" s="3" t="s">
        <v>282</v>
      </c>
      <c r="C118" s="3" t="s">
        <v>283</v>
      </c>
    </row>
    <row r="119" spans="2:3" x14ac:dyDescent="0.25">
      <c r="B119" s="3" t="s">
        <v>284</v>
      </c>
      <c r="C119" s="3" t="s">
        <v>283</v>
      </c>
    </row>
    <row r="120" spans="2:3" x14ac:dyDescent="0.25">
      <c r="B120" s="3" t="s">
        <v>285</v>
      </c>
      <c r="C120" s="3" t="s">
        <v>286</v>
      </c>
    </row>
    <row r="121" spans="2:3" x14ac:dyDescent="0.25">
      <c r="B121" s="3" t="s">
        <v>287</v>
      </c>
      <c r="C121" s="3" t="s">
        <v>288</v>
      </c>
    </row>
    <row r="122" spans="2:3" x14ac:dyDescent="0.25">
      <c r="B122" s="3" t="s">
        <v>289</v>
      </c>
      <c r="C122" s="3" t="s">
        <v>290</v>
      </c>
    </row>
    <row r="123" spans="2:3" x14ac:dyDescent="0.25">
      <c r="B123" s="3" t="s">
        <v>291</v>
      </c>
      <c r="C123" s="3" t="s">
        <v>292</v>
      </c>
    </row>
    <row r="124" spans="2:3" x14ac:dyDescent="0.25">
      <c r="B124" s="3" t="s">
        <v>293</v>
      </c>
      <c r="C124" s="3" t="s">
        <v>294</v>
      </c>
    </row>
    <row r="125" spans="2:3" x14ac:dyDescent="0.25">
      <c r="B125" s="3" t="s">
        <v>295</v>
      </c>
      <c r="C125" s="3" t="s">
        <v>296</v>
      </c>
    </row>
    <row r="126" spans="2:3" x14ac:dyDescent="0.25">
      <c r="B126" s="3" t="s">
        <v>297</v>
      </c>
      <c r="C126" s="3" t="s">
        <v>298</v>
      </c>
    </row>
    <row r="127" spans="2:3" x14ac:dyDescent="0.25">
      <c r="B127" s="3" t="s">
        <v>299</v>
      </c>
      <c r="C127" s="3" t="s">
        <v>300</v>
      </c>
    </row>
    <row r="128" spans="2:3" x14ac:dyDescent="0.25">
      <c r="B128" s="3" t="s">
        <v>301</v>
      </c>
      <c r="C128" s="3" t="s">
        <v>302</v>
      </c>
    </row>
    <row r="129" spans="2:3" x14ac:dyDescent="0.25">
      <c r="B129" s="3" t="s">
        <v>303</v>
      </c>
      <c r="C129" s="3" t="s">
        <v>304</v>
      </c>
    </row>
    <row r="130" spans="2:3" x14ac:dyDescent="0.25">
      <c r="B130" s="3" t="s">
        <v>305</v>
      </c>
      <c r="C130" s="3" t="s">
        <v>306</v>
      </c>
    </row>
    <row r="131" spans="2:3" x14ac:dyDescent="0.25">
      <c r="B131" s="3" t="s">
        <v>307</v>
      </c>
      <c r="C131" s="3" t="s">
        <v>308</v>
      </c>
    </row>
    <row r="132" spans="2:3" x14ac:dyDescent="0.25">
      <c r="B132" s="3" t="s">
        <v>309</v>
      </c>
      <c r="C132" s="3" t="s">
        <v>310</v>
      </c>
    </row>
    <row r="133" spans="2:3" x14ac:dyDescent="0.25">
      <c r="B133" s="3" t="s">
        <v>311</v>
      </c>
      <c r="C133" s="3" t="s">
        <v>312</v>
      </c>
    </row>
    <row r="134" spans="2:3" x14ac:dyDescent="0.25">
      <c r="B134" s="3" t="s">
        <v>313</v>
      </c>
      <c r="C134" s="3" t="s">
        <v>314</v>
      </c>
    </row>
    <row r="135" spans="2:3" x14ac:dyDescent="0.25">
      <c r="B135" s="3" t="s">
        <v>315</v>
      </c>
      <c r="C135" s="3" t="s">
        <v>316</v>
      </c>
    </row>
    <row r="136" spans="2:3" x14ac:dyDescent="0.25">
      <c r="B136" s="3" t="s">
        <v>317</v>
      </c>
      <c r="C136" s="3" t="s">
        <v>318</v>
      </c>
    </row>
    <row r="137" spans="2:3" x14ac:dyDescent="0.25">
      <c r="B137" s="3" t="s">
        <v>319</v>
      </c>
      <c r="C137" s="3" t="s">
        <v>320</v>
      </c>
    </row>
    <row r="138" spans="2:3" x14ac:dyDescent="0.25">
      <c r="B138" s="3" t="s">
        <v>321</v>
      </c>
      <c r="C138" s="3" t="s">
        <v>94</v>
      </c>
    </row>
    <row r="139" spans="2:3" x14ac:dyDescent="0.25">
      <c r="B139" s="3" t="s">
        <v>322</v>
      </c>
      <c r="C139" s="3" t="s">
        <v>323</v>
      </c>
    </row>
    <row r="140" spans="2:3" x14ac:dyDescent="0.25">
      <c r="B140" s="3" t="s">
        <v>324</v>
      </c>
      <c r="C140" s="3" t="s">
        <v>325</v>
      </c>
    </row>
    <row r="141" spans="2:3" x14ac:dyDescent="0.25">
      <c r="B141" s="3" t="s">
        <v>326</v>
      </c>
      <c r="C141" s="3" t="s">
        <v>327</v>
      </c>
    </row>
    <row r="142" spans="2:3" x14ac:dyDescent="0.25">
      <c r="B142" s="3" t="s">
        <v>328</v>
      </c>
      <c r="C142" s="3" t="s">
        <v>329</v>
      </c>
    </row>
    <row r="143" spans="2:3" x14ac:dyDescent="0.25">
      <c r="B143" s="3" t="s">
        <v>330</v>
      </c>
      <c r="C143" s="3" t="s">
        <v>331</v>
      </c>
    </row>
    <row r="144" spans="2:3" x14ac:dyDescent="0.25">
      <c r="B144" s="3" t="s">
        <v>332</v>
      </c>
      <c r="C144" s="3" t="s">
        <v>333</v>
      </c>
    </row>
    <row r="145" spans="2:3" x14ac:dyDescent="0.25">
      <c r="B145" s="3" t="s">
        <v>334</v>
      </c>
      <c r="C145" s="3" t="s">
        <v>335</v>
      </c>
    </row>
    <row r="146" spans="2:3" x14ac:dyDescent="0.25">
      <c r="B146" s="3" t="s">
        <v>51</v>
      </c>
      <c r="C146" s="3" t="s">
        <v>336</v>
      </c>
    </row>
    <row r="147" spans="2:3" x14ac:dyDescent="0.25">
      <c r="B147" s="3" t="s">
        <v>337</v>
      </c>
      <c r="C147" s="3" t="s">
        <v>338</v>
      </c>
    </row>
    <row r="148" spans="2:3" x14ac:dyDescent="0.25">
      <c r="B148" s="3" t="s">
        <v>339</v>
      </c>
      <c r="C148" s="3" t="s">
        <v>340</v>
      </c>
    </row>
    <row r="149" spans="2:3" x14ac:dyDescent="0.25">
      <c r="B149" s="3" t="s">
        <v>341</v>
      </c>
      <c r="C149" s="3" t="s">
        <v>342</v>
      </c>
    </row>
    <row r="150" spans="2:3" x14ac:dyDescent="0.25">
      <c r="B150" s="3" t="s">
        <v>343</v>
      </c>
      <c r="C150" s="3" t="s">
        <v>344</v>
      </c>
    </row>
    <row r="151" spans="2:3" x14ac:dyDescent="0.25">
      <c r="B151" s="3" t="s">
        <v>345</v>
      </c>
      <c r="C151" s="3" t="s">
        <v>346</v>
      </c>
    </row>
    <row r="152" spans="2:3" x14ac:dyDescent="0.25">
      <c r="B152" s="3" t="s">
        <v>347</v>
      </c>
      <c r="C152" s="3" t="s">
        <v>348</v>
      </c>
    </row>
    <row r="153" spans="2:3" x14ac:dyDescent="0.25">
      <c r="B153" s="3" t="s">
        <v>349</v>
      </c>
      <c r="C153" s="3" t="s">
        <v>350</v>
      </c>
    </row>
    <row r="154" spans="2:3" x14ac:dyDescent="0.25">
      <c r="B154" s="3" t="s">
        <v>351</v>
      </c>
      <c r="C154" s="3" t="s">
        <v>352</v>
      </c>
    </row>
    <row r="155" spans="2:3" x14ac:dyDescent="0.25">
      <c r="B155" s="3" t="s">
        <v>353</v>
      </c>
      <c r="C155" s="3" t="s">
        <v>354</v>
      </c>
    </row>
    <row r="156" spans="2:3" x14ac:dyDescent="0.25">
      <c r="B156" s="3" t="s">
        <v>355</v>
      </c>
      <c r="C156" s="3" t="s">
        <v>356</v>
      </c>
    </row>
    <row r="157" spans="2:3" x14ac:dyDescent="0.25">
      <c r="B157" s="3" t="s">
        <v>357</v>
      </c>
      <c r="C157" s="3" t="s">
        <v>358</v>
      </c>
    </row>
    <row r="158" spans="2:3" x14ac:dyDescent="0.25">
      <c r="B158" s="3" t="s">
        <v>359</v>
      </c>
      <c r="C158" s="3" t="s">
        <v>360</v>
      </c>
    </row>
    <row r="159" spans="2:3" x14ac:dyDescent="0.25">
      <c r="B159" s="3" t="s">
        <v>361</v>
      </c>
      <c r="C159" s="3" t="s">
        <v>362</v>
      </c>
    </row>
    <row r="160" spans="2:3" x14ac:dyDescent="0.25">
      <c r="B160" s="3" t="s">
        <v>363</v>
      </c>
      <c r="C160" s="3" t="s">
        <v>364</v>
      </c>
    </row>
    <row r="161" spans="2:3" x14ac:dyDescent="0.25">
      <c r="B161" s="3" t="s">
        <v>365</v>
      </c>
      <c r="C161" s="3" t="s">
        <v>366</v>
      </c>
    </row>
    <row r="162" spans="2:3" x14ac:dyDescent="0.25">
      <c r="B162" s="3" t="s">
        <v>367</v>
      </c>
      <c r="C162" s="3" t="s">
        <v>368</v>
      </c>
    </row>
    <row r="163" spans="2:3" x14ac:dyDescent="0.25">
      <c r="B163" s="3" t="s">
        <v>369</v>
      </c>
      <c r="C163" s="3" t="s">
        <v>370</v>
      </c>
    </row>
    <row r="164" spans="2:3" x14ac:dyDescent="0.25">
      <c r="B164" s="3" t="s">
        <v>371</v>
      </c>
      <c r="C164" s="3" t="s">
        <v>372</v>
      </c>
    </row>
    <row r="165" spans="2:3" x14ac:dyDescent="0.25">
      <c r="B165" s="3" t="s">
        <v>373</v>
      </c>
      <c r="C165" s="3" t="s">
        <v>374</v>
      </c>
    </row>
    <row r="166" spans="2:3" x14ac:dyDescent="0.25">
      <c r="B166" s="3" t="s">
        <v>375</v>
      </c>
      <c r="C166" s="3" t="s">
        <v>376</v>
      </c>
    </row>
    <row r="167" spans="2:3" x14ac:dyDescent="0.25">
      <c r="B167" s="3" t="s">
        <v>377</v>
      </c>
      <c r="C167" s="3" t="s">
        <v>378</v>
      </c>
    </row>
    <row r="168" spans="2:3" x14ac:dyDescent="0.25">
      <c r="B168" s="3" t="s">
        <v>379</v>
      </c>
      <c r="C168" s="3" t="s">
        <v>380</v>
      </c>
    </row>
    <row r="169" spans="2:3" x14ac:dyDescent="0.25">
      <c r="B169" s="3" t="s">
        <v>381</v>
      </c>
      <c r="C169" s="3" t="s">
        <v>382</v>
      </c>
    </row>
    <row r="170" spans="2:3" x14ac:dyDescent="0.25">
      <c r="B170" s="3" t="s">
        <v>383</v>
      </c>
      <c r="C170" s="3" t="s">
        <v>384</v>
      </c>
    </row>
    <row r="171" spans="2:3" x14ac:dyDescent="0.25">
      <c r="B171" s="3" t="s">
        <v>385</v>
      </c>
      <c r="C171" s="3" t="s">
        <v>386</v>
      </c>
    </row>
    <row r="172" spans="2:3" x14ac:dyDescent="0.25">
      <c r="B172" s="3" t="s">
        <v>387</v>
      </c>
      <c r="C172" s="3" t="s">
        <v>388</v>
      </c>
    </row>
    <row r="173" spans="2:3" x14ac:dyDescent="0.25">
      <c r="B173" s="3" t="s">
        <v>389</v>
      </c>
      <c r="C173" s="3" t="s">
        <v>390</v>
      </c>
    </row>
    <row r="174" spans="2:3" x14ac:dyDescent="0.25">
      <c r="B174" s="3" t="s">
        <v>391</v>
      </c>
      <c r="C174" s="3" t="s">
        <v>392</v>
      </c>
    </row>
    <row r="175" spans="2:3" x14ac:dyDescent="0.25">
      <c r="B175" s="3" t="s">
        <v>393</v>
      </c>
      <c r="C175" s="3" t="s">
        <v>394</v>
      </c>
    </row>
    <row r="176" spans="2:3" x14ac:dyDescent="0.25">
      <c r="B176" s="3" t="s">
        <v>395</v>
      </c>
      <c r="C176" s="3" t="s">
        <v>396</v>
      </c>
    </row>
    <row r="177" spans="2:3" x14ac:dyDescent="0.25">
      <c r="B177" s="3" t="s">
        <v>397</v>
      </c>
      <c r="C177" s="3" t="s">
        <v>398</v>
      </c>
    </row>
    <row r="178" spans="2:3" x14ac:dyDescent="0.25">
      <c r="B178" s="3" t="s">
        <v>399</v>
      </c>
      <c r="C178" s="3" t="s">
        <v>400</v>
      </c>
    </row>
    <row r="179" spans="2:3" x14ac:dyDescent="0.25">
      <c r="B179" s="3" t="s">
        <v>401</v>
      </c>
      <c r="C179" s="3" t="s">
        <v>402</v>
      </c>
    </row>
    <row r="180" spans="2:3" x14ac:dyDescent="0.25">
      <c r="B180" s="3" t="s">
        <v>403</v>
      </c>
      <c r="C180" s="3" t="s">
        <v>404</v>
      </c>
    </row>
    <row r="181" spans="2:3" x14ac:dyDescent="0.25">
      <c r="B181" s="3" t="s">
        <v>405</v>
      </c>
      <c r="C181" s="3" t="s">
        <v>406</v>
      </c>
    </row>
    <row r="182" spans="2:3" x14ac:dyDescent="0.25">
      <c r="B182" s="3" t="s">
        <v>407</v>
      </c>
      <c r="C182" s="3" t="s">
        <v>408</v>
      </c>
    </row>
    <row r="183" spans="2:3" x14ac:dyDescent="0.25">
      <c r="B183" s="3" t="s">
        <v>409</v>
      </c>
      <c r="C183" s="3" t="s">
        <v>410</v>
      </c>
    </row>
    <row r="184" spans="2:3" x14ac:dyDescent="0.25">
      <c r="B184" s="3" t="s">
        <v>411</v>
      </c>
      <c r="C184" s="3" t="s">
        <v>412</v>
      </c>
    </row>
    <row r="185" spans="2:3" x14ac:dyDescent="0.25">
      <c r="B185" s="3" t="s">
        <v>413</v>
      </c>
      <c r="C185" s="3" t="s">
        <v>414</v>
      </c>
    </row>
    <row r="186" spans="2:3" x14ac:dyDescent="0.25">
      <c r="B186" s="3" t="s">
        <v>415</v>
      </c>
      <c r="C186" s="3" t="s">
        <v>416</v>
      </c>
    </row>
    <row r="187" spans="2:3" x14ac:dyDescent="0.25">
      <c r="B187" s="3" t="s">
        <v>417</v>
      </c>
      <c r="C187" s="3" t="s">
        <v>418</v>
      </c>
    </row>
    <row r="188" spans="2:3" x14ac:dyDescent="0.25">
      <c r="B188" s="3" t="s">
        <v>419</v>
      </c>
      <c r="C188" s="3" t="s">
        <v>420</v>
      </c>
    </row>
    <row r="189" spans="2:3" x14ac:dyDescent="0.25">
      <c r="B189" s="3" t="s">
        <v>421</v>
      </c>
      <c r="C189" s="3" t="s">
        <v>422</v>
      </c>
    </row>
    <row r="190" spans="2:3" x14ac:dyDescent="0.25">
      <c r="B190" s="3" t="s">
        <v>423</v>
      </c>
      <c r="C190" s="3" t="s">
        <v>424</v>
      </c>
    </row>
    <row r="191" spans="2:3" x14ac:dyDescent="0.25">
      <c r="B191" s="3" t="s">
        <v>425</v>
      </c>
      <c r="C191" s="3" t="s">
        <v>426</v>
      </c>
    </row>
    <row r="192" spans="2:3" x14ac:dyDescent="0.25">
      <c r="B192" s="3" t="s">
        <v>427</v>
      </c>
      <c r="C192" s="3" t="s">
        <v>428</v>
      </c>
    </row>
    <row r="193" spans="2:3" x14ac:dyDescent="0.25">
      <c r="B193" s="3" t="s">
        <v>429</v>
      </c>
      <c r="C193" s="3" t="s">
        <v>430</v>
      </c>
    </row>
    <row r="194" spans="2:3" x14ac:dyDescent="0.25">
      <c r="B194" s="3" t="s">
        <v>431</v>
      </c>
      <c r="C194" s="3" t="s">
        <v>432</v>
      </c>
    </row>
    <row r="195" spans="2:3" x14ac:dyDescent="0.25">
      <c r="B195" s="3" t="s">
        <v>433</v>
      </c>
      <c r="C195" s="3" t="s">
        <v>434</v>
      </c>
    </row>
    <row r="196" spans="2:3" x14ac:dyDescent="0.25">
      <c r="B196" s="3" t="s">
        <v>435</v>
      </c>
      <c r="C196" s="3" t="s">
        <v>436</v>
      </c>
    </row>
    <row r="197" spans="2:3" x14ac:dyDescent="0.25">
      <c r="B197" s="3" t="s">
        <v>437</v>
      </c>
      <c r="C197" s="3" t="s">
        <v>438</v>
      </c>
    </row>
    <row r="198" spans="2:3" x14ac:dyDescent="0.25">
      <c r="B198" s="3" t="s">
        <v>439</v>
      </c>
      <c r="C198" s="3" t="s">
        <v>440</v>
      </c>
    </row>
    <row r="199" spans="2:3" x14ac:dyDescent="0.25">
      <c r="B199" s="3" t="s">
        <v>441</v>
      </c>
      <c r="C199" s="3" t="s">
        <v>442</v>
      </c>
    </row>
    <row r="200" spans="2:3" x14ac:dyDescent="0.25">
      <c r="B200" s="3" t="s">
        <v>443</v>
      </c>
      <c r="C200" s="3" t="s">
        <v>444</v>
      </c>
    </row>
    <row r="201" spans="2:3" x14ac:dyDescent="0.25">
      <c r="B201" s="3" t="s">
        <v>445</v>
      </c>
      <c r="C201" s="3" t="s">
        <v>446</v>
      </c>
    </row>
    <row r="202" spans="2:3" x14ac:dyDescent="0.25">
      <c r="B202" s="3" t="s">
        <v>447</v>
      </c>
      <c r="C202" s="3" t="s">
        <v>448</v>
      </c>
    </row>
    <row r="203" spans="2:3" x14ac:dyDescent="0.25">
      <c r="B203" s="3" t="s">
        <v>449</v>
      </c>
      <c r="C203" s="3" t="s">
        <v>450</v>
      </c>
    </row>
    <row r="204" spans="2:3" x14ac:dyDescent="0.25">
      <c r="B204" s="3" t="s">
        <v>451</v>
      </c>
      <c r="C204" s="3" t="s">
        <v>452</v>
      </c>
    </row>
    <row r="205" spans="2:3" x14ac:dyDescent="0.25">
      <c r="B205" s="3" t="s">
        <v>453</v>
      </c>
      <c r="C205" s="3" t="s">
        <v>454</v>
      </c>
    </row>
    <row r="206" spans="2:3" x14ac:dyDescent="0.25">
      <c r="B206" s="3" t="s">
        <v>455</v>
      </c>
      <c r="C206" s="3" t="s">
        <v>456</v>
      </c>
    </row>
    <row r="207" spans="2:3" x14ac:dyDescent="0.25">
      <c r="B207" s="3" t="s">
        <v>457</v>
      </c>
      <c r="C207" s="3" t="s">
        <v>458</v>
      </c>
    </row>
    <row r="208" spans="2:3" x14ac:dyDescent="0.25">
      <c r="B208" s="3" t="s">
        <v>459</v>
      </c>
      <c r="C208" s="3" t="s">
        <v>460</v>
      </c>
    </row>
    <row r="209" spans="2:3" x14ac:dyDescent="0.25">
      <c r="B209" s="3" t="s">
        <v>461</v>
      </c>
      <c r="C209" s="3" t="s">
        <v>462</v>
      </c>
    </row>
    <row r="210" spans="2:3" x14ac:dyDescent="0.25">
      <c r="B210" s="3" t="s">
        <v>463</v>
      </c>
      <c r="C210" s="3" t="s">
        <v>464</v>
      </c>
    </row>
    <row r="211" spans="2:3" x14ac:dyDescent="0.25">
      <c r="B211" s="3" t="s">
        <v>465</v>
      </c>
      <c r="C211" s="3" t="s">
        <v>466</v>
      </c>
    </row>
    <row r="212" spans="2:3" x14ac:dyDescent="0.25">
      <c r="B212" s="3" t="s">
        <v>467</v>
      </c>
      <c r="C212" s="3" t="s">
        <v>468</v>
      </c>
    </row>
    <row r="213" spans="2:3" x14ac:dyDescent="0.25">
      <c r="B213" s="3" t="s">
        <v>469</v>
      </c>
      <c r="C213" s="3" t="s">
        <v>470</v>
      </c>
    </row>
    <row r="214" spans="2:3" x14ac:dyDescent="0.25">
      <c r="B214" s="3" t="s">
        <v>471</v>
      </c>
      <c r="C214" s="3" t="s">
        <v>472</v>
      </c>
    </row>
    <row r="215" spans="2:3" x14ac:dyDescent="0.25">
      <c r="B215" s="3" t="s">
        <v>473</v>
      </c>
      <c r="C215" s="3" t="s">
        <v>474</v>
      </c>
    </row>
    <row r="216" spans="2:3" x14ac:dyDescent="0.25">
      <c r="B216" s="3" t="s">
        <v>475</v>
      </c>
      <c r="C216" s="3" t="s">
        <v>476</v>
      </c>
    </row>
    <row r="217" spans="2:3" x14ac:dyDescent="0.25">
      <c r="B217" s="3" t="s">
        <v>477</v>
      </c>
      <c r="C217" s="3" t="s">
        <v>478</v>
      </c>
    </row>
    <row r="218" spans="2:3" x14ac:dyDescent="0.25">
      <c r="B218" s="3" t="s">
        <v>479</v>
      </c>
      <c r="C218" s="3" t="s">
        <v>480</v>
      </c>
    </row>
    <row r="219" spans="2:3" x14ac:dyDescent="0.25">
      <c r="B219" s="3" t="s">
        <v>481</v>
      </c>
      <c r="C219" s="3" t="s">
        <v>482</v>
      </c>
    </row>
    <row r="220" spans="2:3" x14ac:dyDescent="0.25">
      <c r="B220" s="3" t="s">
        <v>483</v>
      </c>
      <c r="C220" s="3" t="s">
        <v>484</v>
      </c>
    </row>
    <row r="221" spans="2:3" x14ac:dyDescent="0.25">
      <c r="B221" s="3" t="s">
        <v>485</v>
      </c>
      <c r="C221" s="3" t="s">
        <v>486</v>
      </c>
    </row>
    <row r="222" spans="2:3" x14ac:dyDescent="0.25">
      <c r="B222" s="3" t="s">
        <v>487</v>
      </c>
      <c r="C222" s="3" t="s">
        <v>488</v>
      </c>
    </row>
    <row r="223" spans="2:3" x14ac:dyDescent="0.25">
      <c r="B223" s="3" t="s">
        <v>489</v>
      </c>
      <c r="C223" s="3" t="s">
        <v>490</v>
      </c>
    </row>
    <row r="224" spans="2:3" x14ac:dyDescent="0.25">
      <c r="B224" s="3" t="s">
        <v>491</v>
      </c>
      <c r="C224" s="3" t="s">
        <v>492</v>
      </c>
    </row>
    <row r="225" spans="2:3" x14ac:dyDescent="0.25">
      <c r="B225" s="3" t="s">
        <v>493</v>
      </c>
      <c r="C225" s="3" t="s">
        <v>494</v>
      </c>
    </row>
    <row r="226" spans="2:3" x14ac:dyDescent="0.25">
      <c r="B226" s="3" t="s">
        <v>495</v>
      </c>
      <c r="C226" s="3" t="s">
        <v>496</v>
      </c>
    </row>
    <row r="227" spans="2:3" x14ac:dyDescent="0.25">
      <c r="B227" s="3" t="s">
        <v>497</v>
      </c>
      <c r="C227" s="3" t="s">
        <v>498</v>
      </c>
    </row>
    <row r="228" spans="2:3" x14ac:dyDescent="0.25">
      <c r="B228" s="3" t="s">
        <v>499</v>
      </c>
      <c r="C228" s="3" t="s">
        <v>500</v>
      </c>
    </row>
    <row r="229" spans="2:3" x14ac:dyDescent="0.25">
      <c r="B229" s="3" t="s">
        <v>501</v>
      </c>
      <c r="C229" s="3" t="s">
        <v>502</v>
      </c>
    </row>
    <row r="230" spans="2:3" x14ac:dyDescent="0.25">
      <c r="B230" s="3" t="s">
        <v>503</v>
      </c>
      <c r="C230" s="3" t="s">
        <v>504</v>
      </c>
    </row>
    <row r="231" spans="2:3" x14ac:dyDescent="0.25">
      <c r="B231" s="3" t="s">
        <v>505</v>
      </c>
      <c r="C231" s="3" t="s">
        <v>506</v>
      </c>
    </row>
    <row r="232" spans="2:3" x14ac:dyDescent="0.25">
      <c r="B232" s="3" t="s">
        <v>507</v>
      </c>
      <c r="C232" s="3" t="s">
        <v>508</v>
      </c>
    </row>
    <row r="233" spans="2:3" x14ac:dyDescent="0.25">
      <c r="B233" s="3" t="s">
        <v>509</v>
      </c>
      <c r="C233" s="3" t="s">
        <v>510</v>
      </c>
    </row>
    <row r="234" spans="2:3" x14ac:dyDescent="0.25">
      <c r="B234" s="3" t="s">
        <v>511</v>
      </c>
      <c r="C234" s="3" t="s">
        <v>512</v>
      </c>
    </row>
    <row r="235" spans="2:3" x14ac:dyDescent="0.25">
      <c r="B235" s="3" t="s">
        <v>513</v>
      </c>
      <c r="C235" s="3" t="s">
        <v>514</v>
      </c>
    </row>
    <row r="236" spans="2:3" x14ac:dyDescent="0.25">
      <c r="B236" s="3" t="s">
        <v>515</v>
      </c>
      <c r="C236" s="3" t="s">
        <v>516</v>
      </c>
    </row>
    <row r="237" spans="2:3" x14ac:dyDescent="0.25">
      <c r="B237" s="3" t="s">
        <v>517</v>
      </c>
      <c r="C237" s="3" t="s">
        <v>518</v>
      </c>
    </row>
    <row r="238" spans="2:3" x14ac:dyDescent="0.25">
      <c r="B238" s="3" t="s">
        <v>519</v>
      </c>
      <c r="C238" s="3" t="s">
        <v>520</v>
      </c>
    </row>
    <row r="239" spans="2:3" x14ac:dyDescent="0.25">
      <c r="B239" s="3" t="s">
        <v>521</v>
      </c>
      <c r="C239" s="3" t="s">
        <v>522</v>
      </c>
    </row>
    <row r="240" spans="2:3" x14ac:dyDescent="0.25">
      <c r="B240" s="3" t="s">
        <v>523</v>
      </c>
      <c r="C240" s="3" t="s">
        <v>524</v>
      </c>
    </row>
    <row r="241" spans="2:3" x14ac:dyDescent="0.25">
      <c r="B241" s="3" t="s">
        <v>525</v>
      </c>
      <c r="C241" s="3" t="s">
        <v>526</v>
      </c>
    </row>
    <row r="242" spans="2:3" x14ac:dyDescent="0.25">
      <c r="B242" s="3" t="s">
        <v>527</v>
      </c>
      <c r="C242" s="3" t="s">
        <v>528</v>
      </c>
    </row>
    <row r="243" spans="2:3" x14ac:dyDescent="0.25">
      <c r="B243" s="3" t="s">
        <v>529</v>
      </c>
      <c r="C243" s="3" t="s">
        <v>530</v>
      </c>
    </row>
    <row r="244" spans="2:3" x14ac:dyDescent="0.25">
      <c r="B244" s="3" t="s">
        <v>531</v>
      </c>
      <c r="C244" s="3" t="s">
        <v>532</v>
      </c>
    </row>
    <row r="245" spans="2:3" x14ac:dyDescent="0.25">
      <c r="B245" s="3" t="s">
        <v>533</v>
      </c>
      <c r="C245" s="3" t="s">
        <v>534</v>
      </c>
    </row>
    <row r="246" spans="2:3" x14ac:dyDescent="0.25">
      <c r="B246" s="3" t="s">
        <v>535</v>
      </c>
      <c r="C246" s="3" t="s">
        <v>536</v>
      </c>
    </row>
    <row r="247" spans="2:3" x14ac:dyDescent="0.25">
      <c r="B247" s="3" t="s">
        <v>537</v>
      </c>
      <c r="C247" s="3" t="s">
        <v>538</v>
      </c>
    </row>
    <row r="248" spans="2:3" x14ac:dyDescent="0.25">
      <c r="B248" s="3" t="s">
        <v>539</v>
      </c>
      <c r="C248" s="3" t="s">
        <v>540</v>
      </c>
    </row>
    <row r="249" spans="2:3" x14ac:dyDescent="0.25">
      <c r="B249" s="3" t="s">
        <v>541</v>
      </c>
      <c r="C249" s="3" t="s">
        <v>542</v>
      </c>
    </row>
    <row r="250" spans="2:3" x14ac:dyDescent="0.25">
      <c r="B250" s="3" t="s">
        <v>543</v>
      </c>
      <c r="C250" s="3" t="s">
        <v>544</v>
      </c>
    </row>
    <row r="251" spans="2:3" x14ac:dyDescent="0.25">
      <c r="B251" s="3" t="s">
        <v>545</v>
      </c>
      <c r="C251" s="3" t="s">
        <v>546</v>
      </c>
    </row>
    <row r="252" spans="2:3" x14ac:dyDescent="0.25">
      <c r="B252" s="3" t="s">
        <v>547</v>
      </c>
      <c r="C252" s="3" t="s">
        <v>548</v>
      </c>
    </row>
    <row r="253" spans="2:3" x14ac:dyDescent="0.25">
      <c r="B253" s="3" t="s">
        <v>549</v>
      </c>
      <c r="C253" s="3" t="s">
        <v>550</v>
      </c>
    </row>
    <row r="254" spans="2:3" x14ac:dyDescent="0.25">
      <c r="B254" s="3" t="s">
        <v>551</v>
      </c>
      <c r="C254" s="3" t="s">
        <v>552</v>
      </c>
    </row>
    <row r="255" spans="2:3" x14ac:dyDescent="0.25">
      <c r="B255" s="3" t="s">
        <v>553</v>
      </c>
      <c r="C255" s="3" t="s">
        <v>554</v>
      </c>
    </row>
    <row r="256" spans="2:3" x14ac:dyDescent="0.25">
      <c r="B256" s="3" t="s">
        <v>555</v>
      </c>
      <c r="C256" s="3" t="s">
        <v>556</v>
      </c>
    </row>
    <row r="257" spans="2:3" x14ac:dyDescent="0.25">
      <c r="B257" s="3" t="s">
        <v>557</v>
      </c>
      <c r="C257" s="3" t="s">
        <v>558</v>
      </c>
    </row>
    <row r="258" spans="2:3" x14ac:dyDescent="0.25">
      <c r="B258" s="3" t="s">
        <v>559</v>
      </c>
      <c r="C258" s="3" t="s">
        <v>560</v>
      </c>
    </row>
    <row r="259" spans="2:3" x14ac:dyDescent="0.25">
      <c r="B259" s="3" t="s">
        <v>561</v>
      </c>
      <c r="C259" s="3" t="s">
        <v>562</v>
      </c>
    </row>
    <row r="260" spans="2:3" x14ac:dyDescent="0.25">
      <c r="B260" s="3" t="s">
        <v>563</v>
      </c>
      <c r="C260" s="3" t="s">
        <v>564</v>
      </c>
    </row>
    <row r="261" spans="2:3" x14ac:dyDescent="0.25">
      <c r="B261" s="3" t="s">
        <v>565</v>
      </c>
      <c r="C261" s="3" t="s">
        <v>566</v>
      </c>
    </row>
    <row r="262" spans="2:3" x14ac:dyDescent="0.25">
      <c r="B262" s="3" t="s">
        <v>567</v>
      </c>
      <c r="C262" s="3" t="s">
        <v>568</v>
      </c>
    </row>
    <row r="263" spans="2:3" x14ac:dyDescent="0.25">
      <c r="B263" s="3" t="s">
        <v>569</v>
      </c>
      <c r="C263" s="3" t="s">
        <v>570</v>
      </c>
    </row>
    <row r="264" spans="2:3" x14ac:dyDescent="0.25">
      <c r="B264" s="3" t="s">
        <v>571</v>
      </c>
      <c r="C264" s="3" t="s">
        <v>572</v>
      </c>
    </row>
    <row r="265" spans="2:3" x14ac:dyDescent="0.25">
      <c r="B265" s="3" t="s">
        <v>573</v>
      </c>
      <c r="C265" s="3" t="s">
        <v>574</v>
      </c>
    </row>
    <row r="266" spans="2:3" x14ac:dyDescent="0.25">
      <c r="B266" s="3" t="s">
        <v>575</v>
      </c>
      <c r="C266" s="3" t="s">
        <v>576</v>
      </c>
    </row>
    <row r="267" spans="2:3" x14ac:dyDescent="0.25">
      <c r="B267" s="3" t="s">
        <v>577</v>
      </c>
      <c r="C267" s="3" t="s">
        <v>578</v>
      </c>
    </row>
    <row r="268" spans="2:3" x14ac:dyDescent="0.25">
      <c r="B268" s="3" t="s">
        <v>579</v>
      </c>
      <c r="C268" s="3" t="s">
        <v>580</v>
      </c>
    </row>
    <row r="269" spans="2:3" x14ac:dyDescent="0.25">
      <c r="B269" s="3" t="s">
        <v>581</v>
      </c>
      <c r="C269" s="3" t="s">
        <v>582</v>
      </c>
    </row>
    <row r="270" spans="2:3" x14ac:dyDescent="0.25">
      <c r="B270" s="3" t="s">
        <v>583</v>
      </c>
      <c r="C270" s="3" t="s">
        <v>584</v>
      </c>
    </row>
    <row r="271" spans="2:3" x14ac:dyDescent="0.25">
      <c r="B271" s="3" t="s">
        <v>585</v>
      </c>
      <c r="C271" s="3" t="s">
        <v>586</v>
      </c>
    </row>
    <row r="272" spans="2:3" x14ac:dyDescent="0.25">
      <c r="B272" s="3" t="s">
        <v>587</v>
      </c>
      <c r="C272" s="3" t="s">
        <v>588</v>
      </c>
    </row>
    <row r="273" spans="2:3" x14ac:dyDescent="0.25">
      <c r="B273" s="3" t="s">
        <v>589</v>
      </c>
      <c r="C273" s="3" t="s">
        <v>590</v>
      </c>
    </row>
    <row r="274" spans="2:3" x14ac:dyDescent="0.25">
      <c r="B274" s="3" t="s">
        <v>591</v>
      </c>
      <c r="C274" s="3" t="s">
        <v>592</v>
      </c>
    </row>
    <row r="275" spans="2:3" x14ac:dyDescent="0.25">
      <c r="B275" s="3" t="s">
        <v>593</v>
      </c>
      <c r="C275" s="3" t="s">
        <v>594</v>
      </c>
    </row>
    <row r="276" spans="2:3" x14ac:dyDescent="0.25">
      <c r="B276" s="3" t="s">
        <v>595</v>
      </c>
      <c r="C276" s="3" t="s">
        <v>596</v>
      </c>
    </row>
    <row r="277" spans="2:3" x14ac:dyDescent="0.25">
      <c r="B277" s="3" t="s">
        <v>597</v>
      </c>
      <c r="C277" s="3" t="s">
        <v>598</v>
      </c>
    </row>
    <row r="278" spans="2:3" x14ac:dyDescent="0.25">
      <c r="B278" s="3" t="s">
        <v>599</v>
      </c>
      <c r="C278" s="3" t="s">
        <v>600</v>
      </c>
    </row>
    <row r="279" spans="2:3" x14ac:dyDescent="0.25">
      <c r="B279" s="3" t="s">
        <v>601</v>
      </c>
      <c r="C279" s="3" t="s">
        <v>602</v>
      </c>
    </row>
    <row r="280" spans="2:3" x14ac:dyDescent="0.25">
      <c r="B280" s="3" t="s">
        <v>603</v>
      </c>
      <c r="C280" s="3" t="s">
        <v>604</v>
      </c>
    </row>
    <row r="281" spans="2:3" x14ac:dyDescent="0.25">
      <c r="B281" s="3" t="s">
        <v>605</v>
      </c>
      <c r="C281" s="3" t="s">
        <v>606</v>
      </c>
    </row>
    <row r="282" spans="2:3" x14ac:dyDescent="0.25">
      <c r="B282" s="3" t="s">
        <v>607</v>
      </c>
      <c r="C282" s="3" t="s">
        <v>608</v>
      </c>
    </row>
    <row r="283" spans="2:3" x14ac:dyDescent="0.25">
      <c r="B283" s="3" t="s">
        <v>609</v>
      </c>
      <c r="C283" s="3" t="s">
        <v>610</v>
      </c>
    </row>
    <row r="284" spans="2:3" x14ac:dyDescent="0.25">
      <c r="B284" s="3" t="s">
        <v>611</v>
      </c>
      <c r="C284" s="3" t="s">
        <v>612</v>
      </c>
    </row>
    <row r="285" spans="2:3" x14ac:dyDescent="0.25">
      <c r="B285" s="3" t="s">
        <v>613</v>
      </c>
      <c r="C285" s="3" t="s">
        <v>614</v>
      </c>
    </row>
    <row r="286" spans="2:3" x14ac:dyDescent="0.25">
      <c r="B286" s="3" t="s">
        <v>615</v>
      </c>
      <c r="C286" s="3" t="s">
        <v>616</v>
      </c>
    </row>
    <row r="287" spans="2:3" x14ac:dyDescent="0.25">
      <c r="B287" s="3" t="s">
        <v>617</v>
      </c>
      <c r="C287" s="3" t="s">
        <v>618</v>
      </c>
    </row>
    <row r="288" spans="2:3" x14ac:dyDescent="0.25">
      <c r="B288" s="3" t="s">
        <v>619</v>
      </c>
      <c r="C288" s="3" t="s">
        <v>620</v>
      </c>
    </row>
    <row r="289" spans="2:3" x14ac:dyDescent="0.25">
      <c r="B289" s="3" t="s">
        <v>621</v>
      </c>
      <c r="C289" s="3" t="s">
        <v>622</v>
      </c>
    </row>
    <row r="290" spans="2:3" x14ac:dyDescent="0.25">
      <c r="B290" s="3" t="s">
        <v>623</v>
      </c>
      <c r="C290" s="3" t="s">
        <v>624</v>
      </c>
    </row>
    <row r="291" spans="2:3" x14ac:dyDescent="0.25">
      <c r="B291" s="3" t="s">
        <v>625</v>
      </c>
      <c r="C291" s="3" t="s">
        <v>626</v>
      </c>
    </row>
    <row r="292" spans="2:3" x14ac:dyDescent="0.25">
      <c r="B292" s="3" t="s">
        <v>627</v>
      </c>
      <c r="C292" s="3" t="s">
        <v>628</v>
      </c>
    </row>
    <row r="293" spans="2:3" x14ac:dyDescent="0.25">
      <c r="B293" s="3" t="s">
        <v>629</v>
      </c>
      <c r="C293" s="3" t="s">
        <v>630</v>
      </c>
    </row>
    <row r="294" spans="2:3" x14ac:dyDescent="0.25">
      <c r="B294" s="3" t="s">
        <v>631</v>
      </c>
      <c r="C294" s="3" t="s">
        <v>632</v>
      </c>
    </row>
    <row r="295" spans="2:3" x14ac:dyDescent="0.25">
      <c r="B295" s="3" t="s">
        <v>633</v>
      </c>
      <c r="C295" s="3" t="s">
        <v>634</v>
      </c>
    </row>
    <row r="296" spans="2:3" x14ac:dyDescent="0.25">
      <c r="B296" s="3" t="s">
        <v>635</v>
      </c>
      <c r="C296" s="3" t="s">
        <v>636</v>
      </c>
    </row>
    <row r="297" spans="2:3" x14ac:dyDescent="0.25">
      <c r="B297" s="3" t="s">
        <v>637</v>
      </c>
      <c r="C297" s="3" t="s">
        <v>638</v>
      </c>
    </row>
    <row r="298" spans="2:3" x14ac:dyDescent="0.25">
      <c r="B298" s="3" t="s">
        <v>639</v>
      </c>
      <c r="C298" s="3" t="s">
        <v>640</v>
      </c>
    </row>
    <row r="299" spans="2:3" x14ac:dyDescent="0.25">
      <c r="B299" s="3" t="s">
        <v>641</v>
      </c>
      <c r="C299" s="3" t="s">
        <v>642</v>
      </c>
    </row>
    <row r="300" spans="2:3" x14ac:dyDescent="0.25">
      <c r="B300" s="3" t="s">
        <v>643</v>
      </c>
      <c r="C300" s="3" t="s">
        <v>644</v>
      </c>
    </row>
    <row r="301" spans="2:3" x14ac:dyDescent="0.25">
      <c r="B301" s="3" t="s">
        <v>645</v>
      </c>
      <c r="C301" s="3" t="s">
        <v>646</v>
      </c>
    </row>
    <row r="302" spans="2:3" x14ac:dyDescent="0.25">
      <c r="B302" s="3" t="s">
        <v>647</v>
      </c>
      <c r="C302" s="3" t="s">
        <v>648</v>
      </c>
    </row>
    <row r="303" spans="2:3" x14ac:dyDescent="0.25">
      <c r="B303" s="3" t="s">
        <v>649</v>
      </c>
      <c r="C303" s="3" t="s">
        <v>61</v>
      </c>
    </row>
    <row r="304" spans="2:3" x14ac:dyDescent="0.25">
      <c r="B304" s="3" t="s">
        <v>650</v>
      </c>
      <c r="C304" s="3" t="s">
        <v>651</v>
      </c>
    </row>
    <row r="305" spans="2:3" x14ac:dyDescent="0.25">
      <c r="B305" s="3" t="s">
        <v>652</v>
      </c>
      <c r="C305" s="3" t="s">
        <v>653</v>
      </c>
    </row>
    <row r="306" spans="2:3" x14ac:dyDescent="0.25">
      <c r="B306" s="3" t="s">
        <v>654</v>
      </c>
      <c r="C306" s="3" t="s">
        <v>655</v>
      </c>
    </row>
    <row r="307" spans="2:3" x14ac:dyDescent="0.25">
      <c r="B307" s="3" t="s">
        <v>656</v>
      </c>
      <c r="C307" s="3" t="s">
        <v>657</v>
      </c>
    </row>
    <row r="308" spans="2:3" x14ac:dyDescent="0.25">
      <c r="B308" s="3" t="s">
        <v>658</v>
      </c>
      <c r="C308" s="3" t="s">
        <v>659</v>
      </c>
    </row>
    <row r="309" spans="2:3" x14ac:dyDescent="0.25">
      <c r="B309" s="3" t="s">
        <v>660</v>
      </c>
      <c r="C309" s="3" t="s">
        <v>661</v>
      </c>
    </row>
    <row r="310" spans="2:3" x14ac:dyDescent="0.25">
      <c r="B310" s="3" t="s">
        <v>662</v>
      </c>
      <c r="C310" s="3" t="s">
        <v>663</v>
      </c>
    </row>
    <row r="311" spans="2:3" x14ac:dyDescent="0.25">
      <c r="B311" s="3" t="s">
        <v>664</v>
      </c>
      <c r="C311" s="3" t="s">
        <v>665</v>
      </c>
    </row>
    <row r="312" spans="2:3" x14ac:dyDescent="0.25">
      <c r="B312" s="3" t="s">
        <v>666</v>
      </c>
      <c r="C312" s="3" t="s">
        <v>667</v>
      </c>
    </row>
    <row r="313" spans="2:3" x14ac:dyDescent="0.25">
      <c r="B313" s="3" t="s">
        <v>668</v>
      </c>
      <c r="C313" s="3" t="s">
        <v>667</v>
      </c>
    </row>
    <row r="314" spans="2:3" x14ac:dyDescent="0.25">
      <c r="B314" s="3" t="s">
        <v>669</v>
      </c>
      <c r="C314" s="3" t="s">
        <v>670</v>
      </c>
    </row>
    <row r="315" spans="2:3" x14ac:dyDescent="0.25">
      <c r="B315" s="3" t="s">
        <v>671</v>
      </c>
      <c r="C315" s="3" t="s">
        <v>672</v>
      </c>
    </row>
    <row r="316" spans="2:3" x14ac:dyDescent="0.25">
      <c r="B316" s="3" t="s">
        <v>673</v>
      </c>
      <c r="C316" s="3" t="s">
        <v>674</v>
      </c>
    </row>
    <row r="317" spans="2:3" x14ac:dyDescent="0.25">
      <c r="B317" s="3" t="s">
        <v>675</v>
      </c>
      <c r="C317" s="3" t="s">
        <v>676</v>
      </c>
    </row>
    <row r="318" spans="2:3" x14ac:dyDescent="0.25">
      <c r="B318" s="3" t="s">
        <v>677</v>
      </c>
      <c r="C318" s="3" t="s">
        <v>678</v>
      </c>
    </row>
    <row r="319" spans="2:3" x14ac:dyDescent="0.25">
      <c r="B319" s="3" t="s">
        <v>679</v>
      </c>
      <c r="C319" s="3" t="s">
        <v>680</v>
      </c>
    </row>
    <row r="320" spans="2:3" x14ac:dyDescent="0.25">
      <c r="B320" s="3" t="s">
        <v>681</v>
      </c>
      <c r="C320" s="3" t="s">
        <v>682</v>
      </c>
    </row>
    <row r="321" spans="2:3" x14ac:dyDescent="0.25">
      <c r="B321" s="3" t="s">
        <v>683</v>
      </c>
      <c r="C321" s="3" t="s">
        <v>684</v>
      </c>
    </row>
    <row r="322" spans="2:3" x14ac:dyDescent="0.25">
      <c r="B322" s="3" t="s">
        <v>685</v>
      </c>
      <c r="C322" s="3" t="s">
        <v>686</v>
      </c>
    </row>
    <row r="323" spans="2:3" x14ac:dyDescent="0.25">
      <c r="B323" s="3" t="s">
        <v>687</v>
      </c>
      <c r="C323" s="3" t="s">
        <v>688</v>
      </c>
    </row>
    <row r="324" spans="2:3" x14ac:dyDescent="0.25">
      <c r="B324" s="3" t="s">
        <v>689</v>
      </c>
      <c r="C324" s="3" t="s">
        <v>690</v>
      </c>
    </row>
    <row r="325" spans="2:3" x14ac:dyDescent="0.25">
      <c r="B325" s="3" t="s">
        <v>691</v>
      </c>
      <c r="C325" s="3" t="s">
        <v>692</v>
      </c>
    </row>
    <row r="326" spans="2:3" x14ac:dyDescent="0.25">
      <c r="B326" s="3" t="s">
        <v>693</v>
      </c>
      <c r="C326" s="3" t="s">
        <v>694</v>
      </c>
    </row>
    <row r="327" spans="2:3" x14ac:dyDescent="0.25">
      <c r="B327" s="3" t="s">
        <v>695</v>
      </c>
      <c r="C327" s="3" t="s">
        <v>696</v>
      </c>
    </row>
    <row r="328" spans="2:3" x14ac:dyDescent="0.25">
      <c r="B328" s="3" t="s">
        <v>697</v>
      </c>
      <c r="C328" s="3" t="s">
        <v>698</v>
      </c>
    </row>
    <row r="329" spans="2:3" x14ac:dyDescent="0.25">
      <c r="B329" s="3" t="s">
        <v>699</v>
      </c>
      <c r="C329" s="3" t="s">
        <v>700</v>
      </c>
    </row>
    <row r="330" spans="2:3" x14ac:dyDescent="0.25">
      <c r="B330" s="3" t="s">
        <v>701</v>
      </c>
      <c r="C330" s="3" t="s">
        <v>702</v>
      </c>
    </row>
    <row r="331" spans="2:3" x14ac:dyDescent="0.25">
      <c r="B331" s="3" t="s">
        <v>703</v>
      </c>
      <c r="C331" s="3" t="s">
        <v>704</v>
      </c>
    </row>
    <row r="332" spans="2:3" x14ac:dyDescent="0.25">
      <c r="B332" s="3" t="s">
        <v>705</v>
      </c>
      <c r="C332" s="3" t="s">
        <v>706</v>
      </c>
    </row>
    <row r="333" spans="2:3" x14ac:dyDescent="0.25">
      <c r="B333" s="3" t="s">
        <v>707</v>
      </c>
      <c r="C333" s="3" t="s">
        <v>708</v>
      </c>
    </row>
    <row r="334" spans="2:3" x14ac:dyDescent="0.25">
      <c r="B334" s="3" t="s">
        <v>709</v>
      </c>
      <c r="C334" s="3" t="s">
        <v>710</v>
      </c>
    </row>
    <row r="335" spans="2:3" x14ac:dyDescent="0.25">
      <c r="B335" s="3" t="s">
        <v>711</v>
      </c>
      <c r="C335" s="3" t="s">
        <v>712</v>
      </c>
    </row>
    <row r="336" spans="2:3" x14ac:dyDescent="0.25">
      <c r="B336" s="3" t="s">
        <v>713</v>
      </c>
      <c r="C336" s="3" t="s">
        <v>714</v>
      </c>
    </row>
    <row r="337" spans="2:3" x14ac:dyDescent="0.25">
      <c r="B337" s="3" t="s">
        <v>715</v>
      </c>
      <c r="C337" s="3" t="s">
        <v>716</v>
      </c>
    </row>
    <row r="338" spans="2:3" x14ac:dyDescent="0.25">
      <c r="B338" s="3" t="s">
        <v>717</v>
      </c>
      <c r="C338" s="3" t="s">
        <v>718</v>
      </c>
    </row>
    <row r="339" spans="2:3" x14ac:dyDescent="0.25">
      <c r="B339" s="3" t="s">
        <v>719</v>
      </c>
      <c r="C339" s="3" t="s">
        <v>720</v>
      </c>
    </row>
    <row r="340" spans="2:3" x14ac:dyDescent="0.25">
      <c r="B340" s="3" t="s">
        <v>721</v>
      </c>
      <c r="C340" s="3" t="s">
        <v>722</v>
      </c>
    </row>
    <row r="341" spans="2:3" x14ac:dyDescent="0.25">
      <c r="B341" s="3" t="s">
        <v>723</v>
      </c>
      <c r="C341" s="3" t="s">
        <v>724</v>
      </c>
    </row>
    <row r="342" spans="2:3" x14ac:dyDescent="0.25">
      <c r="B342" s="3" t="s">
        <v>725</v>
      </c>
      <c r="C342" s="3" t="s">
        <v>726</v>
      </c>
    </row>
    <row r="343" spans="2:3" x14ac:dyDescent="0.25">
      <c r="B343" s="3" t="s">
        <v>727</v>
      </c>
      <c r="C343" s="3" t="s">
        <v>728</v>
      </c>
    </row>
    <row r="344" spans="2:3" x14ac:dyDescent="0.25">
      <c r="B344" s="3" t="s">
        <v>729</v>
      </c>
      <c r="C344" s="3" t="s">
        <v>730</v>
      </c>
    </row>
    <row r="345" spans="2:3" x14ac:dyDescent="0.25">
      <c r="B345" s="3" t="s">
        <v>731</v>
      </c>
      <c r="C345" s="3" t="s">
        <v>732</v>
      </c>
    </row>
    <row r="346" spans="2:3" x14ac:dyDescent="0.25">
      <c r="B346" s="3" t="s">
        <v>733</v>
      </c>
      <c r="C346" s="3" t="s">
        <v>734</v>
      </c>
    </row>
    <row r="347" spans="2:3" x14ac:dyDescent="0.25">
      <c r="B347" s="3" t="s">
        <v>735</v>
      </c>
      <c r="C347" s="3" t="s">
        <v>736</v>
      </c>
    </row>
    <row r="348" spans="2:3" x14ac:dyDescent="0.25">
      <c r="B348" s="3" t="s">
        <v>737</v>
      </c>
      <c r="C348" s="3" t="s">
        <v>738</v>
      </c>
    </row>
    <row r="349" spans="2:3" x14ac:dyDescent="0.25">
      <c r="B349" s="3" t="s">
        <v>739</v>
      </c>
      <c r="C349" s="3" t="s">
        <v>740</v>
      </c>
    </row>
    <row r="350" spans="2:3" x14ac:dyDescent="0.25">
      <c r="B350" s="3" t="s">
        <v>741</v>
      </c>
      <c r="C350" s="3" t="s">
        <v>742</v>
      </c>
    </row>
    <row r="351" spans="2:3" x14ac:dyDescent="0.25">
      <c r="B351" s="3" t="s">
        <v>743</v>
      </c>
      <c r="C351" s="3" t="s">
        <v>744</v>
      </c>
    </row>
    <row r="352" spans="2:3" x14ac:dyDescent="0.25">
      <c r="B352" s="3" t="s">
        <v>745</v>
      </c>
      <c r="C352" s="3" t="s">
        <v>746</v>
      </c>
    </row>
    <row r="353" spans="2:3" x14ac:dyDescent="0.25">
      <c r="B353" s="3" t="s">
        <v>747</v>
      </c>
      <c r="C353" s="3" t="s">
        <v>748</v>
      </c>
    </row>
    <row r="354" spans="2:3" x14ac:dyDescent="0.25">
      <c r="B354" s="3" t="s">
        <v>749</v>
      </c>
      <c r="C354" s="3" t="s">
        <v>750</v>
      </c>
    </row>
    <row r="355" spans="2:3" x14ac:dyDescent="0.25">
      <c r="B355" s="3" t="s">
        <v>751</v>
      </c>
      <c r="C355" s="3" t="s">
        <v>752</v>
      </c>
    </row>
    <row r="356" spans="2:3" x14ac:dyDescent="0.25">
      <c r="B356" s="3" t="s">
        <v>753</v>
      </c>
      <c r="C356" s="3" t="s">
        <v>754</v>
      </c>
    </row>
    <row r="357" spans="2:3" x14ac:dyDescent="0.25">
      <c r="B357" s="3" t="s">
        <v>755</v>
      </c>
      <c r="C357" s="3" t="s">
        <v>756</v>
      </c>
    </row>
    <row r="358" spans="2:3" x14ac:dyDescent="0.25">
      <c r="B358" s="3" t="s">
        <v>757</v>
      </c>
      <c r="C358" s="3" t="s">
        <v>758</v>
      </c>
    </row>
    <row r="359" spans="2:3" x14ac:dyDescent="0.25">
      <c r="B359" s="3" t="s">
        <v>759</v>
      </c>
      <c r="C359" s="3" t="s">
        <v>760</v>
      </c>
    </row>
    <row r="360" spans="2:3" x14ac:dyDescent="0.25">
      <c r="B360" s="3" t="s">
        <v>761</v>
      </c>
      <c r="C360" s="3" t="s">
        <v>762</v>
      </c>
    </row>
    <row r="361" spans="2:3" x14ac:dyDescent="0.25">
      <c r="B361" s="3" t="s">
        <v>763</v>
      </c>
      <c r="C361" s="3" t="s">
        <v>764</v>
      </c>
    </row>
    <row r="362" spans="2:3" x14ac:dyDescent="0.25">
      <c r="B362" s="3" t="s">
        <v>765</v>
      </c>
      <c r="C362" s="3" t="s">
        <v>766</v>
      </c>
    </row>
    <row r="363" spans="2:3" x14ac:dyDescent="0.25">
      <c r="B363" s="3" t="s">
        <v>767</v>
      </c>
      <c r="C363" s="3" t="s">
        <v>768</v>
      </c>
    </row>
    <row r="364" spans="2:3" x14ac:dyDescent="0.25">
      <c r="B364" s="3" t="s">
        <v>769</v>
      </c>
      <c r="C364" s="3" t="s">
        <v>770</v>
      </c>
    </row>
    <row r="365" spans="2:3" x14ac:dyDescent="0.25">
      <c r="B365" s="3" t="s">
        <v>771</v>
      </c>
      <c r="C365" s="3" t="s">
        <v>772</v>
      </c>
    </row>
    <row r="366" spans="2:3" x14ac:dyDescent="0.25">
      <c r="B366" s="3" t="s">
        <v>773</v>
      </c>
      <c r="C366" s="3" t="s">
        <v>774</v>
      </c>
    </row>
    <row r="367" spans="2:3" x14ac:dyDescent="0.25">
      <c r="B367" s="3" t="s">
        <v>775</v>
      </c>
      <c r="C367" s="3" t="s">
        <v>776</v>
      </c>
    </row>
    <row r="368" spans="2:3" x14ac:dyDescent="0.25">
      <c r="B368" s="3" t="s">
        <v>777</v>
      </c>
      <c r="C368" s="3" t="s">
        <v>778</v>
      </c>
    </row>
    <row r="369" spans="2:3" x14ac:dyDescent="0.25">
      <c r="B369" s="3" t="s">
        <v>779</v>
      </c>
      <c r="C369" s="3" t="s">
        <v>780</v>
      </c>
    </row>
    <row r="370" spans="2:3" x14ac:dyDescent="0.25">
      <c r="B370" s="3" t="s">
        <v>781</v>
      </c>
      <c r="C370" s="3" t="s">
        <v>782</v>
      </c>
    </row>
    <row r="371" spans="2:3" x14ac:dyDescent="0.25">
      <c r="B371" s="3" t="s">
        <v>783</v>
      </c>
      <c r="C371" s="3" t="s">
        <v>784</v>
      </c>
    </row>
    <row r="372" spans="2:3" x14ac:dyDescent="0.25">
      <c r="B372" s="3" t="s">
        <v>785</v>
      </c>
      <c r="C372" s="3" t="s">
        <v>786</v>
      </c>
    </row>
    <row r="373" spans="2:3" x14ac:dyDescent="0.25">
      <c r="B373" s="3" t="s">
        <v>787</v>
      </c>
      <c r="C373" s="3" t="s">
        <v>788</v>
      </c>
    </row>
    <row r="374" spans="2:3" x14ac:dyDescent="0.25">
      <c r="B374" s="3" t="s">
        <v>789</v>
      </c>
      <c r="C374" s="3" t="s">
        <v>790</v>
      </c>
    </row>
    <row r="375" spans="2:3" x14ac:dyDescent="0.25">
      <c r="B375" s="3" t="s">
        <v>791</v>
      </c>
      <c r="C375" s="3" t="s">
        <v>792</v>
      </c>
    </row>
    <row r="376" spans="2:3" x14ac:dyDescent="0.25">
      <c r="B376" s="3" t="s">
        <v>793</v>
      </c>
      <c r="C376" s="3" t="s">
        <v>794</v>
      </c>
    </row>
    <row r="377" spans="2:3" x14ac:dyDescent="0.25">
      <c r="B377" s="3" t="s">
        <v>795</v>
      </c>
      <c r="C377" s="3" t="s">
        <v>796</v>
      </c>
    </row>
    <row r="378" spans="2:3" x14ac:dyDescent="0.25">
      <c r="B378" s="3" t="s">
        <v>797</v>
      </c>
      <c r="C378" s="3" t="s">
        <v>798</v>
      </c>
    </row>
    <row r="379" spans="2:3" x14ac:dyDescent="0.25">
      <c r="B379" s="3" t="s">
        <v>799</v>
      </c>
      <c r="C379" s="3" t="s">
        <v>800</v>
      </c>
    </row>
    <row r="380" spans="2:3" x14ac:dyDescent="0.25">
      <c r="B380" s="3" t="s">
        <v>801</v>
      </c>
      <c r="C380" s="3" t="s">
        <v>802</v>
      </c>
    </row>
    <row r="381" spans="2:3" x14ac:dyDescent="0.25">
      <c r="B381" s="3" t="s">
        <v>803</v>
      </c>
      <c r="C381" s="3" t="s">
        <v>804</v>
      </c>
    </row>
    <row r="382" spans="2:3" x14ac:dyDescent="0.25">
      <c r="B382" s="3" t="s">
        <v>805</v>
      </c>
      <c r="C382" s="3" t="s">
        <v>806</v>
      </c>
    </row>
    <row r="383" spans="2:3" x14ac:dyDescent="0.25">
      <c r="B383" s="3" t="s">
        <v>807</v>
      </c>
      <c r="C383" s="3" t="s">
        <v>808</v>
      </c>
    </row>
    <row r="384" spans="2:3" x14ac:dyDescent="0.25">
      <c r="B384" s="3" t="s">
        <v>809</v>
      </c>
      <c r="C384" s="3" t="s">
        <v>810</v>
      </c>
    </row>
    <row r="385" spans="2:3" x14ac:dyDescent="0.25">
      <c r="B385" s="3" t="s">
        <v>811</v>
      </c>
      <c r="C385" s="3" t="s">
        <v>812</v>
      </c>
    </row>
    <row r="386" spans="2:3" x14ac:dyDescent="0.25">
      <c r="B386" s="3" t="s">
        <v>813</v>
      </c>
      <c r="C386" s="3" t="s">
        <v>814</v>
      </c>
    </row>
    <row r="387" spans="2:3" x14ac:dyDescent="0.25">
      <c r="B387" s="3" t="s">
        <v>815</v>
      </c>
      <c r="C387" s="3" t="s">
        <v>816</v>
      </c>
    </row>
    <row r="388" spans="2:3" x14ac:dyDescent="0.25">
      <c r="B388" s="3" t="s">
        <v>817</v>
      </c>
      <c r="C388" s="3" t="s">
        <v>818</v>
      </c>
    </row>
    <row r="389" spans="2:3" x14ac:dyDescent="0.25">
      <c r="B389" s="3" t="s">
        <v>819</v>
      </c>
      <c r="C389" s="3" t="s">
        <v>820</v>
      </c>
    </row>
    <row r="390" spans="2:3" x14ac:dyDescent="0.25">
      <c r="B390" s="3" t="s">
        <v>821</v>
      </c>
      <c r="C390" s="3" t="s">
        <v>822</v>
      </c>
    </row>
    <row r="391" spans="2:3" x14ac:dyDescent="0.25">
      <c r="B391" s="3" t="s">
        <v>823</v>
      </c>
      <c r="C391" s="3" t="s">
        <v>824</v>
      </c>
    </row>
    <row r="392" spans="2:3" x14ac:dyDescent="0.25">
      <c r="B392" s="3" t="s">
        <v>825</v>
      </c>
      <c r="C392" s="3" t="s">
        <v>826</v>
      </c>
    </row>
    <row r="393" spans="2:3" x14ac:dyDescent="0.25">
      <c r="B393" s="3" t="s">
        <v>827</v>
      </c>
      <c r="C393" s="3" t="s">
        <v>828</v>
      </c>
    </row>
    <row r="394" spans="2:3" x14ac:dyDescent="0.25">
      <c r="B394" s="3" t="s">
        <v>829</v>
      </c>
      <c r="C394" s="3" t="s">
        <v>830</v>
      </c>
    </row>
    <row r="395" spans="2:3" x14ac:dyDescent="0.25">
      <c r="B395" s="3" t="s">
        <v>831</v>
      </c>
      <c r="C395" s="3" t="s">
        <v>832</v>
      </c>
    </row>
    <row r="396" spans="2:3" x14ac:dyDescent="0.25">
      <c r="B396" s="3" t="s">
        <v>833</v>
      </c>
      <c r="C396" s="3" t="s">
        <v>834</v>
      </c>
    </row>
    <row r="397" spans="2:3" x14ac:dyDescent="0.25">
      <c r="B397" s="3" t="s">
        <v>835</v>
      </c>
      <c r="C397" s="3" t="s">
        <v>836</v>
      </c>
    </row>
    <row r="398" spans="2:3" x14ac:dyDescent="0.25">
      <c r="B398" s="3" t="s">
        <v>837</v>
      </c>
      <c r="C398" s="3" t="s">
        <v>838</v>
      </c>
    </row>
    <row r="399" spans="2:3" x14ac:dyDescent="0.25">
      <c r="B399" s="3" t="s">
        <v>839</v>
      </c>
      <c r="C399" s="3" t="s">
        <v>840</v>
      </c>
    </row>
    <row r="400" spans="2:3" x14ac:dyDescent="0.25">
      <c r="B400" s="3" t="s">
        <v>841</v>
      </c>
      <c r="C400" s="3" t="s">
        <v>842</v>
      </c>
    </row>
    <row r="401" spans="2:3" x14ac:dyDescent="0.25">
      <c r="B401" s="3" t="s">
        <v>843</v>
      </c>
      <c r="C401" s="3" t="s">
        <v>844</v>
      </c>
    </row>
    <row r="402" spans="2:3" x14ac:dyDescent="0.25">
      <c r="B402" s="3" t="s">
        <v>845</v>
      </c>
      <c r="C402" s="3" t="s">
        <v>846</v>
      </c>
    </row>
    <row r="403" spans="2:3" x14ac:dyDescent="0.25">
      <c r="B403" s="3" t="s">
        <v>847</v>
      </c>
      <c r="C403" s="3" t="s">
        <v>848</v>
      </c>
    </row>
    <row r="404" spans="2:3" x14ac:dyDescent="0.25">
      <c r="B404" s="3" t="s">
        <v>849</v>
      </c>
      <c r="C404" s="3" t="s">
        <v>850</v>
      </c>
    </row>
    <row r="405" spans="2:3" x14ac:dyDescent="0.25">
      <c r="B405" s="3" t="s">
        <v>851</v>
      </c>
      <c r="C405" s="3" t="s">
        <v>852</v>
      </c>
    </row>
    <row r="406" spans="2:3" x14ac:dyDescent="0.25">
      <c r="B406" s="3" t="s">
        <v>853</v>
      </c>
      <c r="C406" s="3" t="s">
        <v>854</v>
      </c>
    </row>
    <row r="407" spans="2:3" x14ac:dyDescent="0.25">
      <c r="B407" s="3" t="s">
        <v>855</v>
      </c>
      <c r="C407" s="3" t="s">
        <v>856</v>
      </c>
    </row>
    <row r="408" spans="2:3" x14ac:dyDescent="0.25">
      <c r="B408" s="3" t="s">
        <v>857</v>
      </c>
      <c r="C408" s="3" t="s">
        <v>858</v>
      </c>
    </row>
    <row r="409" spans="2:3" x14ac:dyDescent="0.25">
      <c r="B409" s="3" t="s">
        <v>859</v>
      </c>
      <c r="C409" s="3" t="s">
        <v>860</v>
      </c>
    </row>
    <row r="410" spans="2:3" x14ac:dyDescent="0.25">
      <c r="B410" s="3" t="s">
        <v>861</v>
      </c>
      <c r="C410" s="3" t="s">
        <v>862</v>
      </c>
    </row>
    <row r="411" spans="2:3" x14ac:dyDescent="0.25">
      <c r="B411" s="3" t="s">
        <v>863</v>
      </c>
      <c r="C411" s="3" t="s">
        <v>864</v>
      </c>
    </row>
    <row r="412" spans="2:3" x14ac:dyDescent="0.25">
      <c r="B412" s="3" t="s">
        <v>865</v>
      </c>
      <c r="C412" s="3" t="s">
        <v>866</v>
      </c>
    </row>
    <row r="413" spans="2:3" x14ac:dyDescent="0.25">
      <c r="B413" s="3" t="s">
        <v>867</v>
      </c>
      <c r="C413" s="3" t="s">
        <v>868</v>
      </c>
    </row>
    <row r="414" spans="2:3" x14ac:dyDescent="0.25">
      <c r="B414" s="3" t="s">
        <v>869</v>
      </c>
      <c r="C414" s="3" t="s">
        <v>870</v>
      </c>
    </row>
    <row r="415" spans="2:3" x14ac:dyDescent="0.25">
      <c r="B415" s="3" t="s">
        <v>871</v>
      </c>
      <c r="C415" s="3" t="s">
        <v>872</v>
      </c>
    </row>
    <row r="416" spans="2:3" x14ac:dyDescent="0.25">
      <c r="B416" s="3" t="s">
        <v>873</v>
      </c>
      <c r="C416" s="3" t="s">
        <v>874</v>
      </c>
    </row>
    <row r="417" spans="2:3" x14ac:dyDescent="0.25">
      <c r="B417" s="3" t="s">
        <v>875</v>
      </c>
      <c r="C417" s="3" t="s">
        <v>876</v>
      </c>
    </row>
    <row r="418" spans="2:3" x14ac:dyDescent="0.25">
      <c r="B418" s="3" t="s">
        <v>877</v>
      </c>
      <c r="C418" s="3" t="s">
        <v>878</v>
      </c>
    </row>
    <row r="419" spans="2:3" x14ac:dyDescent="0.25">
      <c r="B419" s="3" t="s">
        <v>879</v>
      </c>
      <c r="C419" s="3" t="s">
        <v>880</v>
      </c>
    </row>
    <row r="420" spans="2:3" x14ac:dyDescent="0.25">
      <c r="B420" s="3" t="s">
        <v>881</v>
      </c>
      <c r="C420" s="3" t="s">
        <v>882</v>
      </c>
    </row>
    <row r="421" spans="2:3" x14ac:dyDescent="0.25">
      <c r="B421" s="3" t="s">
        <v>883</v>
      </c>
      <c r="C421" s="3" t="s">
        <v>884</v>
      </c>
    </row>
    <row r="422" spans="2:3" x14ac:dyDescent="0.25">
      <c r="B422" s="3" t="s">
        <v>885</v>
      </c>
      <c r="C422" s="3" t="s">
        <v>886</v>
      </c>
    </row>
    <row r="423" spans="2:3" x14ac:dyDescent="0.25">
      <c r="B423" s="3" t="s">
        <v>887</v>
      </c>
      <c r="C423" s="3" t="s">
        <v>888</v>
      </c>
    </row>
    <row r="424" spans="2:3" x14ac:dyDescent="0.25">
      <c r="B424" s="3" t="s">
        <v>889</v>
      </c>
      <c r="C424" s="3" t="s">
        <v>890</v>
      </c>
    </row>
    <row r="425" spans="2:3" x14ac:dyDescent="0.25">
      <c r="B425" s="3" t="s">
        <v>891</v>
      </c>
      <c r="C425" s="3" t="s">
        <v>892</v>
      </c>
    </row>
    <row r="426" spans="2:3" x14ac:dyDescent="0.25">
      <c r="B426" s="3" t="s">
        <v>893</v>
      </c>
      <c r="C426" s="3" t="s">
        <v>894</v>
      </c>
    </row>
    <row r="427" spans="2:3" x14ac:dyDescent="0.25">
      <c r="B427" s="3" t="s">
        <v>895</v>
      </c>
      <c r="C427" s="3" t="s">
        <v>896</v>
      </c>
    </row>
    <row r="428" spans="2:3" x14ac:dyDescent="0.25">
      <c r="B428" s="3" t="s">
        <v>897</v>
      </c>
      <c r="C428" s="3" t="s">
        <v>898</v>
      </c>
    </row>
    <row r="429" spans="2:3" x14ac:dyDescent="0.25">
      <c r="B429" s="3" t="s">
        <v>899</v>
      </c>
      <c r="C429" s="3" t="s">
        <v>900</v>
      </c>
    </row>
    <row r="430" spans="2:3" x14ac:dyDescent="0.25">
      <c r="B430" s="3" t="s">
        <v>901</v>
      </c>
      <c r="C430" s="3" t="s">
        <v>902</v>
      </c>
    </row>
    <row r="431" spans="2:3" x14ac:dyDescent="0.25">
      <c r="B431" s="3" t="s">
        <v>903</v>
      </c>
      <c r="C431" s="3" t="s">
        <v>904</v>
      </c>
    </row>
    <row r="432" spans="2:3" x14ac:dyDescent="0.25">
      <c r="B432" s="3" t="s">
        <v>905</v>
      </c>
      <c r="C432" s="3" t="s">
        <v>906</v>
      </c>
    </row>
    <row r="433" spans="2:3" x14ac:dyDescent="0.25">
      <c r="B433" s="3" t="s">
        <v>907</v>
      </c>
      <c r="C433" s="3" t="s">
        <v>908</v>
      </c>
    </row>
    <row r="434" spans="2:3" x14ac:dyDescent="0.25">
      <c r="B434" s="3" t="s">
        <v>909</v>
      </c>
      <c r="C434" s="3" t="s">
        <v>910</v>
      </c>
    </row>
    <row r="435" spans="2:3" x14ac:dyDescent="0.25">
      <c r="B435" s="3" t="s">
        <v>911</v>
      </c>
      <c r="C435" s="3" t="s">
        <v>912</v>
      </c>
    </row>
    <row r="436" spans="2:3" x14ac:dyDescent="0.25">
      <c r="B436" s="3" t="s">
        <v>913</v>
      </c>
      <c r="C436" s="3" t="s">
        <v>914</v>
      </c>
    </row>
    <row r="437" spans="2:3" x14ac:dyDescent="0.25">
      <c r="B437" s="3" t="s">
        <v>915</v>
      </c>
      <c r="C437" s="3" t="s">
        <v>916</v>
      </c>
    </row>
    <row r="438" spans="2:3" x14ac:dyDescent="0.25">
      <c r="B438" s="3" t="s">
        <v>917</v>
      </c>
      <c r="C438" s="3" t="s">
        <v>918</v>
      </c>
    </row>
    <row r="439" spans="2:3" x14ac:dyDescent="0.25">
      <c r="B439" s="3" t="s">
        <v>919</v>
      </c>
      <c r="C439" s="3" t="s">
        <v>920</v>
      </c>
    </row>
    <row r="440" spans="2:3" x14ac:dyDescent="0.25">
      <c r="B440" s="3" t="s">
        <v>921</v>
      </c>
      <c r="C440" s="3" t="s">
        <v>920</v>
      </c>
    </row>
    <row r="441" spans="2:3" x14ac:dyDescent="0.25">
      <c r="B441" s="3" t="s">
        <v>922</v>
      </c>
      <c r="C441" s="3" t="s">
        <v>923</v>
      </c>
    </row>
    <row r="442" spans="2:3" x14ac:dyDescent="0.25">
      <c r="B442" s="3" t="s">
        <v>924</v>
      </c>
      <c r="C442" s="3" t="s">
        <v>925</v>
      </c>
    </row>
    <row r="443" spans="2:3" x14ac:dyDescent="0.25">
      <c r="B443" s="3" t="s">
        <v>926</v>
      </c>
      <c r="C443" s="3" t="s">
        <v>927</v>
      </c>
    </row>
    <row r="444" spans="2:3" x14ac:dyDescent="0.25">
      <c r="B444" s="3" t="s">
        <v>928</v>
      </c>
      <c r="C444" s="3" t="s">
        <v>929</v>
      </c>
    </row>
    <row r="445" spans="2:3" x14ac:dyDescent="0.25">
      <c r="B445" s="3" t="s">
        <v>930</v>
      </c>
      <c r="C445" s="3" t="s">
        <v>931</v>
      </c>
    </row>
    <row r="446" spans="2:3" x14ac:dyDescent="0.25">
      <c r="B446" s="3" t="s">
        <v>932</v>
      </c>
      <c r="C446" s="3" t="s">
        <v>933</v>
      </c>
    </row>
    <row r="447" spans="2:3" x14ac:dyDescent="0.25">
      <c r="B447" s="3" t="s">
        <v>934</v>
      </c>
      <c r="C447" s="3" t="s">
        <v>935</v>
      </c>
    </row>
    <row r="448" spans="2:3" x14ac:dyDescent="0.25">
      <c r="B448" s="3" t="s">
        <v>936</v>
      </c>
      <c r="C448" s="3" t="s">
        <v>937</v>
      </c>
    </row>
    <row r="449" spans="2:3" x14ac:dyDescent="0.25">
      <c r="B449" s="3" t="s">
        <v>938</v>
      </c>
      <c r="C449" s="3" t="s">
        <v>939</v>
      </c>
    </row>
    <row r="450" spans="2:3" x14ac:dyDescent="0.25">
      <c r="B450" s="3" t="s">
        <v>940</v>
      </c>
      <c r="C450" s="3" t="s">
        <v>941</v>
      </c>
    </row>
    <row r="451" spans="2:3" x14ac:dyDescent="0.25">
      <c r="B451" s="3" t="s">
        <v>942</v>
      </c>
      <c r="C451" s="3" t="s">
        <v>943</v>
      </c>
    </row>
    <row r="452" spans="2:3" x14ac:dyDescent="0.25">
      <c r="B452" s="3" t="s">
        <v>944</v>
      </c>
      <c r="C452" s="3" t="s">
        <v>945</v>
      </c>
    </row>
    <row r="453" spans="2:3" x14ac:dyDescent="0.25">
      <c r="B453" s="3" t="s">
        <v>946</v>
      </c>
      <c r="C453" s="3" t="s">
        <v>947</v>
      </c>
    </row>
    <row r="454" spans="2:3" x14ac:dyDescent="0.25">
      <c r="B454" s="3" t="s">
        <v>948</v>
      </c>
      <c r="C454" s="3" t="s">
        <v>949</v>
      </c>
    </row>
    <row r="455" spans="2:3" x14ac:dyDescent="0.25">
      <c r="B455" s="3" t="s">
        <v>950</v>
      </c>
      <c r="C455" s="3" t="s">
        <v>951</v>
      </c>
    </row>
    <row r="456" spans="2:3" x14ac:dyDescent="0.25">
      <c r="B456" s="3" t="s">
        <v>952</v>
      </c>
      <c r="C456" s="3" t="s">
        <v>953</v>
      </c>
    </row>
    <row r="457" spans="2:3" x14ac:dyDescent="0.25">
      <c r="B457" s="3" t="s">
        <v>954</v>
      </c>
      <c r="C457" s="3" t="s">
        <v>955</v>
      </c>
    </row>
    <row r="458" spans="2:3" x14ac:dyDescent="0.25">
      <c r="B458" s="3" t="s">
        <v>956</v>
      </c>
      <c r="C458" s="3" t="s">
        <v>957</v>
      </c>
    </row>
    <row r="459" spans="2:3" x14ac:dyDescent="0.25">
      <c r="B459" s="3" t="s">
        <v>958</v>
      </c>
      <c r="C459" s="3" t="s">
        <v>959</v>
      </c>
    </row>
    <row r="460" spans="2:3" x14ac:dyDescent="0.25">
      <c r="B460" s="3" t="s">
        <v>960</v>
      </c>
      <c r="C460" s="3" t="s">
        <v>961</v>
      </c>
    </row>
    <row r="461" spans="2:3" x14ac:dyDescent="0.25">
      <c r="B461" s="3" t="s">
        <v>962</v>
      </c>
      <c r="C461" s="3" t="s">
        <v>963</v>
      </c>
    </row>
    <row r="462" spans="2:3" x14ac:dyDescent="0.25">
      <c r="B462" s="3" t="s">
        <v>964</v>
      </c>
      <c r="C462" s="3" t="s">
        <v>965</v>
      </c>
    </row>
    <row r="463" spans="2:3" x14ac:dyDescent="0.25">
      <c r="B463" s="3" t="s">
        <v>966</v>
      </c>
      <c r="C463" s="3" t="s">
        <v>967</v>
      </c>
    </row>
    <row r="464" spans="2:3" x14ac:dyDescent="0.25">
      <c r="B464" s="3" t="s">
        <v>968</v>
      </c>
      <c r="C464" s="3" t="s">
        <v>969</v>
      </c>
    </row>
    <row r="465" spans="2:3" x14ac:dyDescent="0.25">
      <c r="B465" s="3" t="s">
        <v>970</v>
      </c>
      <c r="C465" s="3" t="s">
        <v>971</v>
      </c>
    </row>
    <row r="466" spans="2:3" x14ac:dyDescent="0.25">
      <c r="B466" s="3" t="s">
        <v>972</v>
      </c>
      <c r="C466" s="3" t="s">
        <v>973</v>
      </c>
    </row>
    <row r="467" spans="2:3" x14ac:dyDescent="0.25">
      <c r="B467" s="3" t="s">
        <v>974</v>
      </c>
      <c r="C467" s="3" t="s">
        <v>975</v>
      </c>
    </row>
    <row r="468" spans="2:3" x14ac:dyDescent="0.25">
      <c r="B468" s="3" t="s">
        <v>976</v>
      </c>
      <c r="C468" s="3" t="s">
        <v>977</v>
      </c>
    </row>
    <row r="469" spans="2:3" x14ac:dyDescent="0.25">
      <c r="B469" s="3" t="s">
        <v>978</v>
      </c>
      <c r="C469" s="3" t="s">
        <v>979</v>
      </c>
    </row>
    <row r="470" spans="2:3" x14ac:dyDescent="0.25">
      <c r="B470" s="3" t="s">
        <v>980</v>
      </c>
      <c r="C470" s="3" t="s">
        <v>981</v>
      </c>
    </row>
    <row r="471" spans="2:3" x14ac:dyDescent="0.25">
      <c r="B471" s="3" t="s">
        <v>982</v>
      </c>
      <c r="C471" s="3" t="s">
        <v>983</v>
      </c>
    </row>
    <row r="472" spans="2:3" x14ac:dyDescent="0.25">
      <c r="B472" s="3" t="s">
        <v>984</v>
      </c>
      <c r="C472" s="3" t="s">
        <v>985</v>
      </c>
    </row>
    <row r="473" spans="2:3" x14ac:dyDescent="0.25">
      <c r="B473" s="3" t="s">
        <v>986</v>
      </c>
      <c r="C473" s="3" t="s">
        <v>987</v>
      </c>
    </row>
    <row r="474" spans="2:3" x14ac:dyDescent="0.25">
      <c r="B474" s="3" t="s">
        <v>988</v>
      </c>
      <c r="C474" s="3" t="s">
        <v>989</v>
      </c>
    </row>
    <row r="475" spans="2:3" x14ac:dyDescent="0.25">
      <c r="B475" s="3" t="s">
        <v>990</v>
      </c>
      <c r="C475" s="3" t="s">
        <v>991</v>
      </c>
    </row>
    <row r="476" spans="2:3" x14ac:dyDescent="0.25">
      <c r="B476" s="3" t="s">
        <v>992</v>
      </c>
      <c r="C476" s="3" t="s">
        <v>993</v>
      </c>
    </row>
    <row r="477" spans="2:3" x14ac:dyDescent="0.25">
      <c r="B477" s="3" t="s">
        <v>994</v>
      </c>
      <c r="C477" s="3" t="s">
        <v>995</v>
      </c>
    </row>
    <row r="478" spans="2:3" x14ac:dyDescent="0.25">
      <c r="B478" s="3" t="s">
        <v>996</v>
      </c>
      <c r="C478" s="3" t="s">
        <v>997</v>
      </c>
    </row>
    <row r="479" spans="2:3" x14ac:dyDescent="0.25">
      <c r="B479" s="3" t="s">
        <v>998</v>
      </c>
      <c r="C479" s="3" t="s">
        <v>999</v>
      </c>
    </row>
    <row r="480" spans="2:3" x14ac:dyDescent="0.25">
      <c r="B480" s="3" t="s">
        <v>1000</v>
      </c>
      <c r="C480" s="3" t="s">
        <v>1001</v>
      </c>
    </row>
    <row r="481" spans="2:3" x14ac:dyDescent="0.25">
      <c r="B481" s="3" t="s">
        <v>1002</v>
      </c>
      <c r="C481" s="3" t="s">
        <v>1003</v>
      </c>
    </row>
    <row r="482" spans="2:3" x14ac:dyDescent="0.25">
      <c r="B482" s="3" t="s">
        <v>1004</v>
      </c>
      <c r="C482" s="3" t="s">
        <v>1005</v>
      </c>
    </row>
    <row r="483" spans="2:3" x14ac:dyDescent="0.25">
      <c r="B483" s="3" t="s">
        <v>1006</v>
      </c>
      <c r="C483" s="3" t="s">
        <v>1007</v>
      </c>
    </row>
    <row r="484" spans="2:3" x14ac:dyDescent="0.25">
      <c r="B484" s="3" t="s">
        <v>1008</v>
      </c>
      <c r="C484" s="3" t="s">
        <v>1009</v>
      </c>
    </row>
    <row r="485" spans="2:3" x14ac:dyDescent="0.25">
      <c r="B485" s="3" t="s">
        <v>1010</v>
      </c>
      <c r="C485" s="3" t="s">
        <v>1011</v>
      </c>
    </row>
    <row r="486" spans="2:3" x14ac:dyDescent="0.25">
      <c r="B486" s="3" t="s">
        <v>1012</v>
      </c>
      <c r="C486" s="3" t="s">
        <v>1013</v>
      </c>
    </row>
    <row r="487" spans="2:3" x14ac:dyDescent="0.25">
      <c r="B487" s="3" t="s">
        <v>1014</v>
      </c>
      <c r="C487" s="3" t="s">
        <v>1015</v>
      </c>
    </row>
    <row r="488" spans="2:3" x14ac:dyDescent="0.25">
      <c r="B488" s="3" t="s">
        <v>1016</v>
      </c>
      <c r="C488" s="3" t="s">
        <v>1017</v>
      </c>
    </row>
    <row r="489" spans="2:3" x14ac:dyDescent="0.25">
      <c r="B489" s="3" t="s">
        <v>1018</v>
      </c>
      <c r="C489" s="3" t="s">
        <v>1019</v>
      </c>
    </row>
    <row r="490" spans="2:3" x14ac:dyDescent="0.25">
      <c r="B490" s="3" t="s">
        <v>1020</v>
      </c>
      <c r="C490" s="3" t="s">
        <v>1021</v>
      </c>
    </row>
    <row r="491" spans="2:3" x14ac:dyDescent="0.25">
      <c r="B491" s="3" t="s">
        <v>1022</v>
      </c>
      <c r="C491" s="3" t="s">
        <v>1023</v>
      </c>
    </row>
    <row r="492" spans="2:3" x14ac:dyDescent="0.25">
      <c r="B492" s="3" t="s">
        <v>1024</v>
      </c>
      <c r="C492" s="3" t="s">
        <v>1025</v>
      </c>
    </row>
    <row r="493" spans="2:3" x14ac:dyDescent="0.25">
      <c r="B493" s="3" t="s">
        <v>1026</v>
      </c>
      <c r="C493" s="3" t="s">
        <v>1027</v>
      </c>
    </row>
    <row r="494" spans="2:3" x14ac:dyDescent="0.25">
      <c r="B494" s="3" t="s">
        <v>1028</v>
      </c>
      <c r="C494" s="3" t="s">
        <v>1029</v>
      </c>
    </row>
    <row r="495" spans="2:3" x14ac:dyDescent="0.25">
      <c r="B495" s="3" t="s">
        <v>1030</v>
      </c>
      <c r="C495" s="3" t="s">
        <v>1031</v>
      </c>
    </row>
    <row r="496" spans="2:3" x14ac:dyDescent="0.25">
      <c r="B496" s="3" t="s">
        <v>1032</v>
      </c>
      <c r="C496" s="3" t="s">
        <v>1033</v>
      </c>
    </row>
    <row r="497" spans="2:3" x14ac:dyDescent="0.25">
      <c r="B497" s="3" t="s">
        <v>1034</v>
      </c>
      <c r="C497" s="3" t="s">
        <v>1035</v>
      </c>
    </row>
    <row r="498" spans="2:3" x14ac:dyDescent="0.25">
      <c r="B498" s="3" t="s">
        <v>1036</v>
      </c>
      <c r="C498" s="3" t="s">
        <v>1037</v>
      </c>
    </row>
    <row r="499" spans="2:3" x14ac:dyDescent="0.25">
      <c r="B499" s="3" t="s">
        <v>1038</v>
      </c>
      <c r="C499" s="3" t="s">
        <v>1039</v>
      </c>
    </row>
    <row r="500" spans="2:3" x14ac:dyDescent="0.25">
      <c r="B500" s="3" t="s">
        <v>1040</v>
      </c>
      <c r="C500" s="3" t="s">
        <v>1041</v>
      </c>
    </row>
    <row r="501" spans="2:3" x14ac:dyDescent="0.25">
      <c r="B501" s="3" t="s">
        <v>1042</v>
      </c>
      <c r="C501" s="3" t="s">
        <v>1043</v>
      </c>
    </row>
    <row r="502" spans="2:3" x14ac:dyDescent="0.25">
      <c r="B502" s="3" t="s">
        <v>1044</v>
      </c>
      <c r="C502" s="3" t="s">
        <v>1045</v>
      </c>
    </row>
    <row r="503" spans="2:3" x14ac:dyDescent="0.25">
      <c r="B503" s="3" t="s">
        <v>1046</v>
      </c>
      <c r="C503" s="3" t="s">
        <v>1047</v>
      </c>
    </row>
    <row r="504" spans="2:3" x14ac:dyDescent="0.25">
      <c r="B504" s="3" t="s">
        <v>1048</v>
      </c>
      <c r="C504" s="3" t="s">
        <v>1049</v>
      </c>
    </row>
    <row r="505" spans="2:3" x14ac:dyDescent="0.25">
      <c r="B505" s="3" t="s">
        <v>1050</v>
      </c>
      <c r="C505" s="3" t="s">
        <v>1051</v>
      </c>
    </row>
    <row r="506" spans="2:3" x14ac:dyDescent="0.25">
      <c r="B506" s="3" t="s">
        <v>1052</v>
      </c>
      <c r="C506" s="3" t="s">
        <v>1053</v>
      </c>
    </row>
    <row r="507" spans="2:3" x14ac:dyDescent="0.25">
      <c r="B507" s="3" t="s">
        <v>1054</v>
      </c>
      <c r="C507" s="3" t="s">
        <v>1055</v>
      </c>
    </row>
    <row r="508" spans="2:3" x14ac:dyDescent="0.25">
      <c r="B508" s="3" t="s">
        <v>1056</v>
      </c>
      <c r="C508" s="3" t="s">
        <v>1057</v>
      </c>
    </row>
    <row r="509" spans="2:3" x14ac:dyDescent="0.25">
      <c r="B509" s="3" t="s">
        <v>1058</v>
      </c>
      <c r="C509" s="3" t="s">
        <v>1059</v>
      </c>
    </row>
    <row r="510" spans="2:3" x14ac:dyDescent="0.25">
      <c r="B510" s="3" t="s">
        <v>1060</v>
      </c>
      <c r="C510" s="3" t="s">
        <v>1061</v>
      </c>
    </row>
    <row r="511" spans="2:3" x14ac:dyDescent="0.25">
      <c r="B511" s="3" t="s">
        <v>1062</v>
      </c>
      <c r="C511" s="3" t="s">
        <v>1063</v>
      </c>
    </row>
    <row r="512" spans="2:3" x14ac:dyDescent="0.25">
      <c r="B512" s="3" t="s">
        <v>1064</v>
      </c>
      <c r="C512" s="3" t="s">
        <v>1065</v>
      </c>
    </row>
    <row r="513" spans="2:3" x14ac:dyDescent="0.25">
      <c r="B513" s="3" t="s">
        <v>1066</v>
      </c>
      <c r="C513" s="3" t="s">
        <v>1067</v>
      </c>
    </row>
    <row r="514" spans="2:3" x14ac:dyDescent="0.25">
      <c r="B514" s="3" t="s">
        <v>1068</v>
      </c>
      <c r="C514" s="3" t="s">
        <v>1069</v>
      </c>
    </row>
    <row r="515" spans="2:3" x14ac:dyDescent="0.25">
      <c r="B515" s="3" t="s">
        <v>1070</v>
      </c>
      <c r="C515" s="3" t="s">
        <v>1071</v>
      </c>
    </row>
    <row r="516" spans="2:3" x14ac:dyDescent="0.25">
      <c r="B516" s="3" t="s">
        <v>1072</v>
      </c>
      <c r="C516" s="3" t="s">
        <v>1073</v>
      </c>
    </row>
    <row r="517" spans="2:3" x14ac:dyDescent="0.25">
      <c r="B517" s="3" t="s">
        <v>1074</v>
      </c>
      <c r="C517" s="3" t="s">
        <v>1075</v>
      </c>
    </row>
    <row r="518" spans="2:3" x14ac:dyDescent="0.25">
      <c r="B518" s="3" t="s">
        <v>1076</v>
      </c>
      <c r="C518" s="3" t="s">
        <v>1077</v>
      </c>
    </row>
    <row r="519" spans="2:3" x14ac:dyDescent="0.25">
      <c r="B519" s="3" t="s">
        <v>1078</v>
      </c>
      <c r="C519" s="3" t="s">
        <v>1079</v>
      </c>
    </row>
    <row r="520" spans="2:3" x14ac:dyDescent="0.25">
      <c r="B520" s="3" t="s">
        <v>1080</v>
      </c>
      <c r="C520" s="3" t="s">
        <v>1081</v>
      </c>
    </row>
    <row r="521" spans="2:3" x14ac:dyDescent="0.25">
      <c r="B521" s="3" t="s">
        <v>1082</v>
      </c>
      <c r="C521" s="3" t="s">
        <v>1083</v>
      </c>
    </row>
    <row r="522" spans="2:3" x14ac:dyDescent="0.25">
      <c r="B522" s="3" t="s">
        <v>1084</v>
      </c>
      <c r="C522" s="3" t="s">
        <v>1085</v>
      </c>
    </row>
    <row r="523" spans="2:3" x14ac:dyDescent="0.25">
      <c r="B523" s="3" t="s">
        <v>1086</v>
      </c>
      <c r="C523" s="3" t="s">
        <v>102</v>
      </c>
    </row>
    <row r="524" spans="2:3" x14ac:dyDescent="0.25">
      <c r="B524" s="3" t="s">
        <v>1087</v>
      </c>
      <c r="C524" s="3" t="s">
        <v>1088</v>
      </c>
    </row>
    <row r="525" spans="2:3" x14ac:dyDescent="0.25">
      <c r="B525" s="3" t="s">
        <v>1089</v>
      </c>
      <c r="C525" s="3" t="s">
        <v>1090</v>
      </c>
    </row>
    <row r="526" spans="2:3" x14ac:dyDescent="0.25">
      <c r="B526" s="3" t="s">
        <v>1091</v>
      </c>
      <c r="C526" s="3" t="s">
        <v>1090</v>
      </c>
    </row>
    <row r="527" spans="2:3" x14ac:dyDescent="0.25">
      <c r="B527" s="3" t="s">
        <v>1092</v>
      </c>
      <c r="C527" s="3" t="s">
        <v>1093</v>
      </c>
    </row>
    <row r="528" spans="2:3" x14ac:dyDescent="0.25">
      <c r="B528" s="3" t="s">
        <v>1094</v>
      </c>
      <c r="C528" s="3" t="s">
        <v>1095</v>
      </c>
    </row>
    <row r="529" spans="2:3" x14ac:dyDescent="0.25">
      <c r="B529" s="3" t="s">
        <v>1096</v>
      </c>
      <c r="C529" s="3" t="s">
        <v>1097</v>
      </c>
    </row>
    <row r="530" spans="2:3" x14ac:dyDescent="0.25">
      <c r="B530" s="3" t="s">
        <v>1098</v>
      </c>
      <c r="C530" s="3" t="s">
        <v>1099</v>
      </c>
    </row>
    <row r="531" spans="2:3" x14ac:dyDescent="0.25">
      <c r="B531" s="3" t="s">
        <v>1100</v>
      </c>
      <c r="C531" s="3" t="s">
        <v>1101</v>
      </c>
    </row>
    <row r="532" spans="2:3" x14ac:dyDescent="0.25">
      <c r="B532" s="3" t="s">
        <v>1102</v>
      </c>
      <c r="C532" s="3" t="s">
        <v>1103</v>
      </c>
    </row>
    <row r="533" spans="2:3" x14ac:dyDescent="0.25">
      <c r="B533" s="3" t="s">
        <v>1104</v>
      </c>
      <c r="C533" s="3" t="s">
        <v>1105</v>
      </c>
    </row>
    <row r="534" spans="2:3" x14ac:dyDescent="0.25">
      <c r="B534" s="3" t="s">
        <v>1106</v>
      </c>
      <c r="C534" s="3" t="s">
        <v>1107</v>
      </c>
    </row>
    <row r="535" spans="2:3" x14ac:dyDescent="0.25">
      <c r="B535" s="3" t="s">
        <v>1108</v>
      </c>
      <c r="C535" s="3" t="s">
        <v>1109</v>
      </c>
    </row>
    <row r="536" spans="2:3" x14ac:dyDescent="0.25">
      <c r="B536" s="3" t="s">
        <v>1110</v>
      </c>
      <c r="C536" s="3" t="s">
        <v>1111</v>
      </c>
    </row>
    <row r="537" spans="2:3" x14ac:dyDescent="0.25">
      <c r="B537" s="3" t="s">
        <v>1112</v>
      </c>
      <c r="C537" s="3" t="s">
        <v>1113</v>
      </c>
    </row>
    <row r="538" spans="2:3" x14ac:dyDescent="0.25">
      <c r="B538" s="3" t="s">
        <v>1114</v>
      </c>
      <c r="C538" s="3" t="s">
        <v>1115</v>
      </c>
    </row>
    <row r="539" spans="2:3" x14ac:dyDescent="0.25">
      <c r="B539" s="3" t="s">
        <v>1116</v>
      </c>
      <c r="C539" s="3" t="s">
        <v>1117</v>
      </c>
    </row>
    <row r="540" spans="2:3" x14ac:dyDescent="0.25">
      <c r="B540" s="3" t="s">
        <v>1118</v>
      </c>
      <c r="C540" s="3" t="s">
        <v>1119</v>
      </c>
    </row>
    <row r="541" spans="2:3" x14ac:dyDescent="0.25">
      <c r="B541" s="3" t="s">
        <v>1120</v>
      </c>
      <c r="C541" s="3" t="s">
        <v>1121</v>
      </c>
    </row>
    <row r="542" spans="2:3" x14ac:dyDescent="0.25">
      <c r="B542" s="3" t="s">
        <v>1122</v>
      </c>
      <c r="C542" s="3" t="s">
        <v>1123</v>
      </c>
    </row>
    <row r="543" spans="2:3" x14ac:dyDescent="0.25">
      <c r="B543" s="3" t="s">
        <v>1124</v>
      </c>
      <c r="C543" s="3" t="s">
        <v>1125</v>
      </c>
    </row>
    <row r="544" spans="2:3" x14ac:dyDescent="0.25">
      <c r="B544" s="3" t="s">
        <v>1126</v>
      </c>
      <c r="C544" s="3" t="s">
        <v>1127</v>
      </c>
    </row>
    <row r="545" spans="2:3" x14ac:dyDescent="0.25">
      <c r="B545" s="3" t="s">
        <v>1128</v>
      </c>
      <c r="C545" s="3" t="s">
        <v>1129</v>
      </c>
    </row>
    <row r="546" spans="2:3" x14ac:dyDescent="0.25">
      <c r="B546" s="3" t="s">
        <v>1130</v>
      </c>
      <c r="C546" s="3" t="s">
        <v>1131</v>
      </c>
    </row>
    <row r="547" spans="2:3" x14ac:dyDescent="0.25">
      <c r="B547" s="3" t="s">
        <v>1132</v>
      </c>
      <c r="C547" s="3" t="s">
        <v>1133</v>
      </c>
    </row>
    <row r="548" spans="2:3" x14ac:dyDescent="0.25">
      <c r="B548" s="3" t="s">
        <v>1134</v>
      </c>
      <c r="C548" s="3" t="s">
        <v>1135</v>
      </c>
    </row>
    <row r="549" spans="2:3" x14ac:dyDescent="0.25">
      <c r="B549" s="3" t="s">
        <v>1136</v>
      </c>
      <c r="C549" s="3" t="s">
        <v>1137</v>
      </c>
    </row>
    <row r="550" spans="2:3" x14ac:dyDescent="0.25">
      <c r="B550" s="3" t="s">
        <v>1138</v>
      </c>
      <c r="C550" s="3" t="s">
        <v>1139</v>
      </c>
    </row>
    <row r="551" spans="2:3" x14ac:dyDescent="0.25">
      <c r="B551" s="3" t="s">
        <v>1140</v>
      </c>
      <c r="C551" s="3" t="s">
        <v>1141</v>
      </c>
    </row>
    <row r="552" spans="2:3" x14ac:dyDescent="0.25">
      <c r="B552" s="3" t="s">
        <v>1142</v>
      </c>
      <c r="C552" s="3" t="s">
        <v>1143</v>
      </c>
    </row>
    <row r="553" spans="2:3" x14ac:dyDescent="0.25">
      <c r="B553" s="3" t="s">
        <v>1144</v>
      </c>
      <c r="C553" s="3" t="s">
        <v>1145</v>
      </c>
    </row>
    <row r="554" spans="2:3" x14ac:dyDescent="0.25">
      <c r="B554" s="3" t="s">
        <v>1146</v>
      </c>
      <c r="C554" s="3" t="s">
        <v>1147</v>
      </c>
    </row>
    <row r="555" spans="2:3" x14ac:dyDescent="0.25">
      <c r="B555" s="3" t="s">
        <v>1148</v>
      </c>
      <c r="C555" s="3" t="s">
        <v>1149</v>
      </c>
    </row>
    <row r="556" spans="2:3" x14ac:dyDescent="0.25">
      <c r="B556" s="3" t="s">
        <v>1150</v>
      </c>
      <c r="C556" s="3" t="s">
        <v>1151</v>
      </c>
    </row>
    <row r="557" spans="2:3" x14ac:dyDescent="0.25">
      <c r="B557" s="3" t="s">
        <v>1152</v>
      </c>
      <c r="C557" s="3" t="s">
        <v>1153</v>
      </c>
    </row>
    <row r="558" spans="2:3" x14ac:dyDescent="0.25">
      <c r="B558" s="3" t="s">
        <v>1154</v>
      </c>
      <c r="C558" s="3" t="s">
        <v>1155</v>
      </c>
    </row>
    <row r="559" spans="2:3" x14ac:dyDescent="0.25">
      <c r="B559" s="3" t="s">
        <v>1156</v>
      </c>
      <c r="C559" s="3" t="s">
        <v>1155</v>
      </c>
    </row>
    <row r="560" spans="2:3" x14ac:dyDescent="0.25">
      <c r="B560" s="3" t="s">
        <v>1157</v>
      </c>
      <c r="C560" s="3" t="s">
        <v>1158</v>
      </c>
    </row>
    <row r="561" spans="2:3" x14ac:dyDescent="0.25">
      <c r="B561" s="3" t="s">
        <v>1159</v>
      </c>
      <c r="C561" s="3" t="s">
        <v>1160</v>
      </c>
    </row>
    <row r="562" spans="2:3" x14ac:dyDescent="0.25">
      <c r="B562" s="3" t="s">
        <v>1161</v>
      </c>
      <c r="C562" s="3" t="s">
        <v>54</v>
      </c>
    </row>
    <row r="563" spans="2:3" x14ac:dyDescent="0.25">
      <c r="B563" s="3" t="s">
        <v>1162</v>
      </c>
      <c r="C563" s="3" t="s">
        <v>1163</v>
      </c>
    </row>
    <row r="564" spans="2:3" x14ac:dyDescent="0.25">
      <c r="B564" s="3" t="s">
        <v>1164</v>
      </c>
      <c r="C564" s="3" t="s">
        <v>1165</v>
      </c>
    </row>
    <row r="565" spans="2:3" x14ac:dyDescent="0.25">
      <c r="B565" s="3" t="s">
        <v>1166</v>
      </c>
      <c r="C565" s="3" t="s">
        <v>1167</v>
      </c>
    </row>
    <row r="566" spans="2:3" x14ac:dyDescent="0.25">
      <c r="B566" s="3" t="s">
        <v>1168</v>
      </c>
      <c r="C566" s="3" t="s">
        <v>1169</v>
      </c>
    </row>
    <row r="567" spans="2:3" x14ac:dyDescent="0.25">
      <c r="B567" s="3" t="s">
        <v>1170</v>
      </c>
      <c r="C567" s="3" t="s">
        <v>1171</v>
      </c>
    </row>
    <row r="568" spans="2:3" x14ac:dyDescent="0.25">
      <c r="B568" s="3" t="s">
        <v>1172</v>
      </c>
      <c r="C568" s="3" t="s">
        <v>1173</v>
      </c>
    </row>
    <row r="569" spans="2:3" x14ac:dyDescent="0.25">
      <c r="B569" s="3" t="s">
        <v>1174</v>
      </c>
      <c r="C569" s="3" t="s">
        <v>1175</v>
      </c>
    </row>
    <row r="570" spans="2:3" x14ac:dyDescent="0.25">
      <c r="B570" s="3" t="s">
        <v>1176</v>
      </c>
      <c r="C570" s="3" t="s">
        <v>1177</v>
      </c>
    </row>
    <row r="571" spans="2:3" x14ac:dyDescent="0.25">
      <c r="B571" s="3" t="s">
        <v>1178</v>
      </c>
      <c r="C571" s="3" t="s">
        <v>1179</v>
      </c>
    </row>
    <row r="572" spans="2:3" x14ac:dyDescent="0.25">
      <c r="B572" s="3" t="s">
        <v>1180</v>
      </c>
      <c r="C572" s="3" t="s">
        <v>1181</v>
      </c>
    </row>
    <row r="573" spans="2:3" x14ac:dyDescent="0.25">
      <c r="B573" s="3" t="s">
        <v>1182</v>
      </c>
      <c r="C573" s="3" t="s">
        <v>1183</v>
      </c>
    </row>
    <row r="574" spans="2:3" x14ac:dyDescent="0.25">
      <c r="B574" s="3" t="s">
        <v>1184</v>
      </c>
      <c r="C574" s="3" t="s">
        <v>1185</v>
      </c>
    </row>
    <row r="575" spans="2:3" x14ac:dyDescent="0.25">
      <c r="B575" s="3" t="s">
        <v>1186</v>
      </c>
      <c r="C575" s="3" t="s">
        <v>1187</v>
      </c>
    </row>
    <row r="576" spans="2:3" x14ac:dyDescent="0.25">
      <c r="B576" s="3" t="s">
        <v>1188</v>
      </c>
      <c r="C576" s="3" t="s">
        <v>1189</v>
      </c>
    </row>
    <row r="577" spans="2:3" x14ac:dyDescent="0.25">
      <c r="B577" s="3" t="s">
        <v>1190</v>
      </c>
      <c r="C577" s="3" t="s">
        <v>1191</v>
      </c>
    </row>
    <row r="578" spans="2:3" x14ac:dyDescent="0.25">
      <c r="B578" s="3" t="s">
        <v>1192</v>
      </c>
      <c r="C578" s="3" t="s">
        <v>1193</v>
      </c>
    </row>
    <row r="579" spans="2:3" x14ac:dyDescent="0.25">
      <c r="B579" s="3" t="s">
        <v>1194</v>
      </c>
      <c r="C579" s="3" t="s">
        <v>1195</v>
      </c>
    </row>
    <row r="580" spans="2:3" x14ac:dyDescent="0.25">
      <c r="B580" s="3" t="s">
        <v>1196</v>
      </c>
      <c r="C580" s="3" t="s">
        <v>1197</v>
      </c>
    </row>
    <row r="581" spans="2:3" x14ac:dyDescent="0.25">
      <c r="B581" s="3" t="s">
        <v>1198</v>
      </c>
      <c r="C581" s="3" t="s">
        <v>1199</v>
      </c>
    </row>
    <row r="582" spans="2:3" x14ac:dyDescent="0.25">
      <c r="B582" s="3" t="s">
        <v>1200</v>
      </c>
      <c r="C582" s="3" t="s">
        <v>1201</v>
      </c>
    </row>
    <row r="583" spans="2:3" x14ac:dyDescent="0.25">
      <c r="B583" s="3" t="s">
        <v>1202</v>
      </c>
      <c r="C583" s="3" t="s">
        <v>1203</v>
      </c>
    </row>
    <row r="584" spans="2:3" x14ac:dyDescent="0.25">
      <c r="B584" s="3" t="s">
        <v>1204</v>
      </c>
      <c r="C584" s="3" t="s">
        <v>1205</v>
      </c>
    </row>
    <row r="585" spans="2:3" x14ac:dyDescent="0.25">
      <c r="B585" s="3" t="s">
        <v>1206</v>
      </c>
      <c r="C585" s="3" t="s">
        <v>106</v>
      </c>
    </row>
    <row r="586" spans="2:3" x14ac:dyDescent="0.25">
      <c r="B586" s="3" t="s">
        <v>1207</v>
      </c>
      <c r="C586" s="3" t="s">
        <v>1208</v>
      </c>
    </row>
    <row r="587" spans="2:3" x14ac:dyDescent="0.25">
      <c r="B587" s="3" t="s">
        <v>1209</v>
      </c>
      <c r="C587" s="3" t="s">
        <v>1210</v>
      </c>
    </row>
    <row r="588" spans="2:3" x14ac:dyDescent="0.25">
      <c r="B588" s="3" t="s">
        <v>1211</v>
      </c>
      <c r="C588" s="3" t="s">
        <v>1212</v>
      </c>
    </row>
    <row r="589" spans="2:3" x14ac:dyDescent="0.25">
      <c r="B589" s="3" t="s">
        <v>1213</v>
      </c>
      <c r="C589" s="3" t="s">
        <v>1214</v>
      </c>
    </row>
    <row r="590" spans="2:3" x14ac:dyDescent="0.25">
      <c r="B590" s="3" t="s">
        <v>1215</v>
      </c>
      <c r="C590" s="3" t="s">
        <v>1216</v>
      </c>
    </row>
    <row r="591" spans="2:3" x14ac:dyDescent="0.25">
      <c r="B591" s="3" t="s">
        <v>1217</v>
      </c>
      <c r="C591" s="3" t="s">
        <v>1218</v>
      </c>
    </row>
    <row r="592" spans="2:3" x14ac:dyDescent="0.25">
      <c r="B592" s="3" t="s">
        <v>1219</v>
      </c>
      <c r="C592" s="3" t="s">
        <v>1220</v>
      </c>
    </row>
    <row r="593" spans="2:3" x14ac:dyDescent="0.25">
      <c r="B593" s="3" t="s">
        <v>1221</v>
      </c>
      <c r="C593" s="3" t="s">
        <v>1222</v>
      </c>
    </row>
    <row r="594" spans="2:3" x14ac:dyDescent="0.25">
      <c r="B594" s="3" t="s">
        <v>1223</v>
      </c>
      <c r="C594" s="3" t="s">
        <v>1224</v>
      </c>
    </row>
    <row r="595" spans="2:3" x14ac:dyDescent="0.25">
      <c r="B595" s="3" t="s">
        <v>1225</v>
      </c>
      <c r="C595" s="3" t="s">
        <v>1226</v>
      </c>
    </row>
    <row r="596" spans="2:3" x14ac:dyDescent="0.25">
      <c r="B596" s="3" t="s">
        <v>1227</v>
      </c>
      <c r="C596" s="3" t="s">
        <v>1228</v>
      </c>
    </row>
    <row r="597" spans="2:3" x14ac:dyDescent="0.25">
      <c r="B597" s="3" t="s">
        <v>1229</v>
      </c>
      <c r="C597" s="3" t="s">
        <v>1230</v>
      </c>
    </row>
    <row r="598" spans="2:3" x14ac:dyDescent="0.25">
      <c r="B598" s="3" t="s">
        <v>1231</v>
      </c>
      <c r="C598" s="3" t="s">
        <v>1232</v>
      </c>
    </row>
    <row r="599" spans="2:3" x14ac:dyDescent="0.25">
      <c r="B599" s="3" t="s">
        <v>1233</v>
      </c>
      <c r="C599" s="3" t="s">
        <v>1234</v>
      </c>
    </row>
    <row r="600" spans="2:3" x14ac:dyDescent="0.25">
      <c r="B600" s="3" t="s">
        <v>1235</v>
      </c>
      <c r="C600" s="3" t="s">
        <v>1236</v>
      </c>
    </row>
    <row r="601" spans="2:3" x14ac:dyDescent="0.25">
      <c r="B601" s="3" t="s">
        <v>1237</v>
      </c>
      <c r="C601" s="3" t="s">
        <v>1238</v>
      </c>
    </row>
    <row r="602" spans="2:3" x14ac:dyDescent="0.25">
      <c r="B602" s="3" t="s">
        <v>1239</v>
      </c>
      <c r="C602" s="3" t="s">
        <v>1240</v>
      </c>
    </row>
    <row r="603" spans="2:3" x14ac:dyDescent="0.25">
      <c r="B603" s="3" t="s">
        <v>1241</v>
      </c>
      <c r="C603" s="3" t="s">
        <v>115</v>
      </c>
    </row>
    <row r="604" spans="2:3" x14ac:dyDescent="0.25">
      <c r="B604" s="3" t="s">
        <v>1242</v>
      </c>
      <c r="C604" s="3" t="s">
        <v>1243</v>
      </c>
    </row>
    <row r="605" spans="2:3" x14ac:dyDescent="0.25">
      <c r="B605" s="3" t="s">
        <v>1244</v>
      </c>
      <c r="C605" s="3" t="s">
        <v>1245</v>
      </c>
    </row>
    <row r="606" spans="2:3" x14ac:dyDescent="0.25">
      <c r="B606" s="3" t="s">
        <v>1246</v>
      </c>
      <c r="C606" s="3" t="s">
        <v>1247</v>
      </c>
    </row>
    <row r="607" spans="2:3" x14ac:dyDescent="0.25">
      <c r="B607" s="3" t="s">
        <v>1248</v>
      </c>
      <c r="C607" s="3" t="s">
        <v>1249</v>
      </c>
    </row>
    <row r="608" spans="2:3" x14ac:dyDescent="0.25">
      <c r="B608" s="3" t="s">
        <v>1250</v>
      </c>
      <c r="C608" s="3" t="s">
        <v>1251</v>
      </c>
    </row>
    <row r="609" spans="2:3" x14ac:dyDescent="0.25">
      <c r="B609" s="3" t="s">
        <v>1252</v>
      </c>
      <c r="C609" s="3" t="s">
        <v>1253</v>
      </c>
    </row>
    <row r="610" spans="2:3" x14ac:dyDescent="0.25">
      <c r="B610" s="3" t="s">
        <v>1254</v>
      </c>
      <c r="C610" s="3" t="s">
        <v>1255</v>
      </c>
    </row>
    <row r="611" spans="2:3" x14ac:dyDescent="0.25">
      <c r="B611" s="3" t="s">
        <v>1256</v>
      </c>
      <c r="C611" s="3" t="s">
        <v>1257</v>
      </c>
    </row>
    <row r="612" spans="2:3" x14ac:dyDescent="0.25">
      <c r="B612" s="3" t="s">
        <v>1258</v>
      </c>
      <c r="C612" s="3" t="s">
        <v>1259</v>
      </c>
    </row>
    <row r="613" spans="2:3" x14ac:dyDescent="0.25">
      <c r="B613" s="3" t="s">
        <v>1260</v>
      </c>
      <c r="C613" s="3" t="s">
        <v>1261</v>
      </c>
    </row>
    <row r="614" spans="2:3" x14ac:dyDescent="0.25">
      <c r="B614" s="3" t="s">
        <v>1262</v>
      </c>
      <c r="C614" s="3" t="s">
        <v>1263</v>
      </c>
    </row>
    <row r="615" spans="2:3" x14ac:dyDescent="0.25">
      <c r="B615" s="3" t="s">
        <v>1264</v>
      </c>
      <c r="C615" s="3" t="s">
        <v>1265</v>
      </c>
    </row>
    <row r="616" spans="2:3" x14ac:dyDescent="0.25">
      <c r="B616" s="3" t="s">
        <v>1266</v>
      </c>
      <c r="C616" s="3" t="s">
        <v>1267</v>
      </c>
    </row>
    <row r="617" spans="2:3" x14ac:dyDescent="0.25">
      <c r="B617" s="3" t="s">
        <v>1268</v>
      </c>
      <c r="C617" s="3" t="s">
        <v>1269</v>
      </c>
    </row>
    <row r="618" spans="2:3" x14ac:dyDescent="0.25">
      <c r="B618" s="3" t="s">
        <v>1270</v>
      </c>
      <c r="C618" s="3" t="s">
        <v>1271</v>
      </c>
    </row>
    <row r="619" spans="2:3" x14ac:dyDescent="0.25">
      <c r="B619" s="3" t="s">
        <v>1272</v>
      </c>
      <c r="C619" s="3" t="s">
        <v>1273</v>
      </c>
    </row>
    <row r="620" spans="2:3" x14ac:dyDescent="0.25">
      <c r="B620" s="3" t="s">
        <v>1274</v>
      </c>
      <c r="C620" s="3" t="s">
        <v>1275</v>
      </c>
    </row>
    <row r="621" spans="2:3" x14ac:dyDescent="0.25">
      <c r="B621" s="3" t="s">
        <v>1276</v>
      </c>
      <c r="C621" s="3" t="s">
        <v>1277</v>
      </c>
    </row>
    <row r="622" spans="2:3" x14ac:dyDescent="0.25">
      <c r="B622" s="3" t="s">
        <v>1278</v>
      </c>
      <c r="C622" s="3" t="s">
        <v>1279</v>
      </c>
    </row>
    <row r="623" spans="2:3" x14ac:dyDescent="0.25">
      <c r="B623" s="3" t="s">
        <v>1280</v>
      </c>
      <c r="C623" s="3" t="s">
        <v>1281</v>
      </c>
    </row>
    <row r="624" spans="2:3" x14ac:dyDescent="0.25">
      <c r="B624" s="3" t="s">
        <v>1282</v>
      </c>
      <c r="C624" s="3" t="s">
        <v>1283</v>
      </c>
    </row>
    <row r="625" spans="2:3" x14ac:dyDescent="0.25">
      <c r="B625" s="3" t="s">
        <v>1284</v>
      </c>
      <c r="C625" s="3" t="s">
        <v>1285</v>
      </c>
    </row>
    <row r="626" spans="2:3" x14ac:dyDescent="0.25">
      <c r="B626" s="3" t="s">
        <v>1286</v>
      </c>
      <c r="C626" s="3" t="s">
        <v>1287</v>
      </c>
    </row>
    <row r="627" spans="2:3" x14ac:dyDescent="0.25">
      <c r="B627" s="3" t="s">
        <v>1288</v>
      </c>
      <c r="C627" s="3" t="s">
        <v>1289</v>
      </c>
    </row>
    <row r="628" spans="2:3" x14ac:dyDescent="0.25">
      <c r="B628" s="3" t="s">
        <v>1290</v>
      </c>
      <c r="C628" s="3" t="s">
        <v>1291</v>
      </c>
    </row>
    <row r="629" spans="2:3" x14ac:dyDescent="0.25">
      <c r="B629" s="3" t="s">
        <v>1292</v>
      </c>
      <c r="C629" s="3" t="s">
        <v>1293</v>
      </c>
    </row>
    <row r="630" spans="2:3" x14ac:dyDescent="0.25">
      <c r="B630" s="3" t="s">
        <v>1294</v>
      </c>
      <c r="C630" s="3" t="s">
        <v>1295</v>
      </c>
    </row>
    <row r="631" spans="2:3" x14ac:dyDescent="0.25">
      <c r="B631" s="3" t="s">
        <v>1296</v>
      </c>
      <c r="C631" s="3" t="s">
        <v>1297</v>
      </c>
    </row>
    <row r="632" spans="2:3" x14ac:dyDescent="0.25">
      <c r="B632" s="3" t="s">
        <v>1298</v>
      </c>
      <c r="C632" s="3" t="s">
        <v>1299</v>
      </c>
    </row>
    <row r="633" spans="2:3" x14ac:dyDescent="0.25">
      <c r="B633" s="3" t="s">
        <v>1300</v>
      </c>
      <c r="C633" s="3" t="s">
        <v>1301</v>
      </c>
    </row>
    <row r="634" spans="2:3" x14ac:dyDescent="0.25">
      <c r="B634" s="3" t="s">
        <v>1302</v>
      </c>
      <c r="C634" s="3" t="s">
        <v>1303</v>
      </c>
    </row>
    <row r="635" spans="2:3" x14ac:dyDescent="0.25">
      <c r="B635" s="3" t="s">
        <v>1304</v>
      </c>
      <c r="C635" s="3" t="s">
        <v>1305</v>
      </c>
    </row>
    <row r="636" spans="2:3" x14ac:dyDescent="0.25">
      <c r="B636" s="3" t="s">
        <v>1306</v>
      </c>
      <c r="C636" s="3" t="s">
        <v>1307</v>
      </c>
    </row>
    <row r="637" spans="2:3" x14ac:dyDescent="0.25">
      <c r="B637" s="3" t="s">
        <v>1308</v>
      </c>
      <c r="C637" s="3" t="s">
        <v>1309</v>
      </c>
    </row>
    <row r="638" spans="2:3" x14ac:dyDescent="0.25">
      <c r="B638" s="3" t="s">
        <v>1310</v>
      </c>
      <c r="C638" s="3" t="s">
        <v>1311</v>
      </c>
    </row>
    <row r="639" spans="2:3" x14ac:dyDescent="0.25">
      <c r="B639" s="3" t="s">
        <v>1312</v>
      </c>
      <c r="C639" s="3" t="s">
        <v>1313</v>
      </c>
    </row>
    <row r="640" spans="2:3" x14ac:dyDescent="0.25">
      <c r="B640" s="3" t="s">
        <v>1314</v>
      </c>
      <c r="C640" s="3" t="s">
        <v>1315</v>
      </c>
    </row>
    <row r="641" spans="2:3" x14ac:dyDescent="0.25">
      <c r="B641" s="3" t="s">
        <v>1316</v>
      </c>
      <c r="C641" s="3" t="s">
        <v>1317</v>
      </c>
    </row>
    <row r="642" spans="2:3" x14ac:dyDescent="0.25">
      <c r="B642" s="3" t="s">
        <v>1318</v>
      </c>
      <c r="C642" s="3" t="s">
        <v>1319</v>
      </c>
    </row>
    <row r="643" spans="2:3" x14ac:dyDescent="0.25">
      <c r="B643" s="3" t="s">
        <v>1320</v>
      </c>
      <c r="C643" s="3" t="s">
        <v>1321</v>
      </c>
    </row>
    <row r="644" spans="2:3" x14ac:dyDescent="0.25">
      <c r="B644" s="3" t="s">
        <v>1322</v>
      </c>
      <c r="C644" s="3" t="s">
        <v>1323</v>
      </c>
    </row>
    <row r="645" spans="2:3" x14ac:dyDescent="0.25">
      <c r="B645" s="3" t="s">
        <v>1324</v>
      </c>
      <c r="C645" s="3" t="s">
        <v>1325</v>
      </c>
    </row>
    <row r="646" spans="2:3" x14ac:dyDescent="0.25">
      <c r="B646" s="3" t="s">
        <v>1326</v>
      </c>
      <c r="C646" s="3" t="s">
        <v>1327</v>
      </c>
    </row>
    <row r="647" spans="2:3" x14ac:dyDescent="0.25">
      <c r="B647" s="3" t="s">
        <v>1328</v>
      </c>
      <c r="C647" s="3" t="s">
        <v>1329</v>
      </c>
    </row>
    <row r="648" spans="2:3" x14ac:dyDescent="0.25">
      <c r="B648" s="3" t="s">
        <v>1330</v>
      </c>
      <c r="C648" s="3" t="s">
        <v>1331</v>
      </c>
    </row>
    <row r="649" spans="2:3" x14ac:dyDescent="0.25">
      <c r="B649" s="3" t="s">
        <v>1332</v>
      </c>
      <c r="C649" s="3" t="s">
        <v>1333</v>
      </c>
    </row>
    <row r="650" spans="2:3" x14ac:dyDescent="0.25">
      <c r="B650" s="3" t="s">
        <v>1334</v>
      </c>
      <c r="C650" s="3" t="s">
        <v>1335</v>
      </c>
    </row>
    <row r="651" spans="2:3" x14ac:dyDescent="0.25">
      <c r="B651" s="3" t="s">
        <v>1336</v>
      </c>
      <c r="C651" s="3" t="s">
        <v>1337</v>
      </c>
    </row>
    <row r="652" spans="2:3" x14ac:dyDescent="0.25">
      <c r="B652" s="3" t="s">
        <v>1338</v>
      </c>
      <c r="C652" s="3" t="s">
        <v>1339</v>
      </c>
    </row>
    <row r="653" spans="2:3" x14ac:dyDescent="0.25">
      <c r="B653" s="3" t="s">
        <v>1340</v>
      </c>
      <c r="C653" s="3" t="s">
        <v>1341</v>
      </c>
    </row>
    <row r="654" spans="2:3" x14ac:dyDescent="0.25">
      <c r="B654" s="3" t="s">
        <v>1342</v>
      </c>
      <c r="C654" s="3" t="s">
        <v>1343</v>
      </c>
    </row>
    <row r="655" spans="2:3" x14ac:dyDescent="0.25">
      <c r="B655" s="3" t="s">
        <v>1344</v>
      </c>
      <c r="C655" s="3" t="s">
        <v>1345</v>
      </c>
    </row>
    <row r="656" spans="2:3" x14ac:dyDescent="0.25">
      <c r="B656" s="3" t="s">
        <v>1346</v>
      </c>
      <c r="C656" s="3" t="s">
        <v>1347</v>
      </c>
    </row>
    <row r="657" spans="2:3" x14ac:dyDescent="0.25">
      <c r="B657" s="3" t="s">
        <v>1348</v>
      </c>
      <c r="C657" s="3" t="s">
        <v>1349</v>
      </c>
    </row>
    <row r="658" spans="2:3" x14ac:dyDescent="0.25">
      <c r="B658" s="3" t="s">
        <v>1350</v>
      </c>
      <c r="C658" s="3" t="s">
        <v>1351</v>
      </c>
    </row>
    <row r="659" spans="2:3" x14ac:dyDescent="0.25">
      <c r="B659" s="3" t="s">
        <v>1352</v>
      </c>
      <c r="C659" s="3" t="s">
        <v>1353</v>
      </c>
    </row>
    <row r="660" spans="2:3" x14ac:dyDescent="0.25">
      <c r="B660" s="3" t="s">
        <v>1354</v>
      </c>
      <c r="C660" s="3" t="s">
        <v>1355</v>
      </c>
    </row>
    <row r="661" spans="2:3" x14ac:dyDescent="0.25">
      <c r="B661" s="3" t="s">
        <v>1356</v>
      </c>
      <c r="C661" s="3" t="s">
        <v>1357</v>
      </c>
    </row>
    <row r="662" spans="2:3" x14ac:dyDescent="0.25">
      <c r="B662" s="3" t="s">
        <v>1358</v>
      </c>
      <c r="C662" s="3" t="s">
        <v>1359</v>
      </c>
    </row>
    <row r="663" spans="2:3" x14ac:dyDescent="0.25">
      <c r="B663" s="3" t="s">
        <v>1360</v>
      </c>
      <c r="C663" s="3" t="s">
        <v>1361</v>
      </c>
    </row>
    <row r="664" spans="2:3" x14ac:dyDescent="0.25">
      <c r="B664" s="3" t="s">
        <v>1362</v>
      </c>
      <c r="C664" s="3" t="s">
        <v>1363</v>
      </c>
    </row>
    <row r="665" spans="2:3" x14ac:dyDescent="0.25">
      <c r="B665" s="3" t="s">
        <v>1364</v>
      </c>
      <c r="C665" s="3" t="s">
        <v>1365</v>
      </c>
    </row>
    <row r="666" spans="2:3" x14ac:dyDescent="0.25">
      <c r="B666" s="3" t="s">
        <v>1366</v>
      </c>
      <c r="C666" s="3" t="s">
        <v>1367</v>
      </c>
    </row>
    <row r="667" spans="2:3" x14ac:dyDescent="0.25">
      <c r="B667" s="3" t="s">
        <v>1368</v>
      </c>
      <c r="C667" s="3" t="s">
        <v>1369</v>
      </c>
    </row>
    <row r="668" spans="2:3" x14ac:dyDescent="0.25">
      <c r="B668" s="3" t="s">
        <v>1370</v>
      </c>
      <c r="C668" s="3" t="s">
        <v>1371</v>
      </c>
    </row>
    <row r="669" spans="2:3" x14ac:dyDescent="0.25">
      <c r="B669" s="3" t="s">
        <v>1372</v>
      </c>
      <c r="C669" s="3" t="s">
        <v>1373</v>
      </c>
    </row>
    <row r="670" spans="2:3" x14ac:dyDescent="0.25">
      <c r="B670" s="3" t="s">
        <v>1374</v>
      </c>
      <c r="C670" s="3" t="s">
        <v>1375</v>
      </c>
    </row>
    <row r="671" spans="2:3" x14ac:dyDescent="0.25">
      <c r="B671" s="3" t="s">
        <v>1376</v>
      </c>
      <c r="C671" s="3" t="s">
        <v>1377</v>
      </c>
    </row>
    <row r="672" spans="2:3" x14ac:dyDescent="0.25">
      <c r="B672" s="3" t="s">
        <v>1378</v>
      </c>
      <c r="C672" s="3" t="s">
        <v>1379</v>
      </c>
    </row>
    <row r="673" spans="2:3" x14ac:dyDescent="0.25">
      <c r="B673" s="3" t="s">
        <v>1380</v>
      </c>
      <c r="C673" s="3" t="s">
        <v>1381</v>
      </c>
    </row>
    <row r="674" spans="2:3" x14ac:dyDescent="0.25">
      <c r="B674" s="3" t="s">
        <v>1382</v>
      </c>
      <c r="C674" s="3" t="s">
        <v>1383</v>
      </c>
    </row>
    <row r="675" spans="2:3" x14ac:dyDescent="0.25">
      <c r="B675" s="3" t="s">
        <v>1384</v>
      </c>
      <c r="C675" s="3" t="s">
        <v>1385</v>
      </c>
    </row>
    <row r="676" spans="2:3" x14ac:dyDescent="0.25">
      <c r="B676" s="3" t="s">
        <v>1386</v>
      </c>
      <c r="C676" s="3" t="s">
        <v>1387</v>
      </c>
    </row>
    <row r="677" spans="2:3" x14ac:dyDescent="0.25">
      <c r="B677" s="3" t="s">
        <v>1388</v>
      </c>
      <c r="C677" s="3" t="s">
        <v>1389</v>
      </c>
    </row>
    <row r="678" spans="2:3" x14ac:dyDescent="0.25">
      <c r="B678" s="3" t="s">
        <v>1390</v>
      </c>
      <c r="C678" s="3" t="s">
        <v>1391</v>
      </c>
    </row>
    <row r="679" spans="2:3" x14ac:dyDescent="0.25">
      <c r="B679" s="3" t="s">
        <v>1392</v>
      </c>
      <c r="C679" s="3" t="s">
        <v>1393</v>
      </c>
    </row>
    <row r="680" spans="2:3" x14ac:dyDescent="0.25">
      <c r="B680" s="3" t="s">
        <v>1394</v>
      </c>
      <c r="C680" s="3" t="s">
        <v>72</v>
      </c>
    </row>
    <row r="681" spans="2:3" x14ac:dyDescent="0.25">
      <c r="B681" s="3" t="s">
        <v>1395</v>
      </c>
      <c r="C681" s="3" t="s">
        <v>1396</v>
      </c>
    </row>
    <row r="682" spans="2:3" x14ac:dyDescent="0.25">
      <c r="B682" s="3" t="s">
        <v>1397</v>
      </c>
      <c r="C682" s="3" t="s">
        <v>1398</v>
      </c>
    </row>
    <row r="683" spans="2:3" x14ac:dyDescent="0.25">
      <c r="B683" s="3" t="s">
        <v>1399</v>
      </c>
      <c r="C683" s="3" t="s">
        <v>1400</v>
      </c>
    </row>
    <row r="684" spans="2:3" x14ac:dyDescent="0.25">
      <c r="B684" s="3" t="s">
        <v>1401</v>
      </c>
      <c r="C684" s="3" t="s">
        <v>1402</v>
      </c>
    </row>
    <row r="685" spans="2:3" x14ac:dyDescent="0.25">
      <c r="B685" s="3" t="s">
        <v>1403</v>
      </c>
      <c r="C685" s="3" t="s">
        <v>1404</v>
      </c>
    </row>
    <row r="686" spans="2:3" x14ac:dyDescent="0.25">
      <c r="B686" s="3" t="s">
        <v>1405</v>
      </c>
      <c r="C686" s="3" t="s">
        <v>1406</v>
      </c>
    </row>
    <row r="687" spans="2:3" x14ac:dyDescent="0.25">
      <c r="B687" s="3" t="s">
        <v>1407</v>
      </c>
      <c r="C687" s="3" t="s">
        <v>1408</v>
      </c>
    </row>
    <row r="688" spans="2:3" x14ac:dyDescent="0.25">
      <c r="B688" s="3" t="s">
        <v>1409</v>
      </c>
      <c r="C688" s="3" t="s">
        <v>90</v>
      </c>
    </row>
    <row r="689" spans="2:3" x14ac:dyDescent="0.25">
      <c r="B689" s="3" t="s">
        <v>1410</v>
      </c>
      <c r="C689" s="3" t="s">
        <v>1411</v>
      </c>
    </row>
    <row r="690" spans="2:3" x14ac:dyDescent="0.25">
      <c r="B690" s="3" t="s">
        <v>1412</v>
      </c>
      <c r="C690" s="3" t="s">
        <v>1413</v>
      </c>
    </row>
    <row r="691" spans="2:3" x14ac:dyDescent="0.25">
      <c r="B691" s="3" t="s">
        <v>1414</v>
      </c>
      <c r="C691" s="3" t="s">
        <v>1415</v>
      </c>
    </row>
    <row r="692" spans="2:3" x14ac:dyDescent="0.25">
      <c r="B692" s="3" t="s">
        <v>1416</v>
      </c>
      <c r="C692" s="3" t="s">
        <v>1417</v>
      </c>
    </row>
    <row r="693" spans="2:3" x14ac:dyDescent="0.25">
      <c r="B693" s="3" t="s">
        <v>1418</v>
      </c>
      <c r="C693" s="3" t="s">
        <v>1419</v>
      </c>
    </row>
    <row r="694" spans="2:3" x14ac:dyDescent="0.25">
      <c r="B694" s="3" t="s">
        <v>1420</v>
      </c>
      <c r="C694" s="3" t="s">
        <v>1421</v>
      </c>
    </row>
    <row r="695" spans="2:3" x14ac:dyDescent="0.25">
      <c r="B695" s="3" t="s">
        <v>1422</v>
      </c>
      <c r="C695" s="3" t="s">
        <v>1423</v>
      </c>
    </row>
    <row r="696" spans="2:3" x14ac:dyDescent="0.25">
      <c r="B696" s="3" t="s">
        <v>1424</v>
      </c>
      <c r="C696" s="3" t="s">
        <v>1425</v>
      </c>
    </row>
    <row r="697" spans="2:3" x14ac:dyDescent="0.25">
      <c r="B697" s="3" t="s">
        <v>1426</v>
      </c>
      <c r="C697" s="3" t="s">
        <v>1427</v>
      </c>
    </row>
    <row r="698" spans="2:3" x14ac:dyDescent="0.25">
      <c r="B698" s="3" t="s">
        <v>1428</v>
      </c>
      <c r="C698" s="3" t="s">
        <v>1429</v>
      </c>
    </row>
    <row r="699" spans="2:3" x14ac:dyDescent="0.25">
      <c r="B699" s="3" t="s">
        <v>1430</v>
      </c>
      <c r="C699" s="3" t="s">
        <v>1431</v>
      </c>
    </row>
    <row r="700" spans="2:3" x14ac:dyDescent="0.25">
      <c r="B700" s="3" t="s">
        <v>1432</v>
      </c>
      <c r="C700" s="3" t="s">
        <v>1433</v>
      </c>
    </row>
    <row r="701" spans="2:3" x14ac:dyDescent="0.25">
      <c r="B701" s="3" t="s">
        <v>1434</v>
      </c>
      <c r="C701" s="3" t="s">
        <v>1435</v>
      </c>
    </row>
    <row r="702" spans="2:3" x14ac:dyDescent="0.25">
      <c r="B702" s="3" t="s">
        <v>1436</v>
      </c>
      <c r="C702" s="3" t="s">
        <v>1437</v>
      </c>
    </row>
    <row r="703" spans="2:3" x14ac:dyDescent="0.25">
      <c r="B703" s="3" t="s">
        <v>1438</v>
      </c>
      <c r="C703" s="3" t="s">
        <v>1439</v>
      </c>
    </row>
    <row r="704" spans="2:3" x14ac:dyDescent="0.25">
      <c r="B704" s="3" t="s">
        <v>1440</v>
      </c>
      <c r="C704" s="3" t="s">
        <v>1441</v>
      </c>
    </row>
    <row r="705" spans="2:3" x14ac:dyDescent="0.25">
      <c r="B705" s="3" t="s">
        <v>1442</v>
      </c>
      <c r="C705" s="3" t="s">
        <v>1443</v>
      </c>
    </row>
    <row r="706" spans="2:3" x14ac:dyDescent="0.25">
      <c r="B706" s="3" t="s">
        <v>1444</v>
      </c>
      <c r="C706" s="3" t="s">
        <v>1445</v>
      </c>
    </row>
    <row r="707" spans="2:3" x14ac:dyDescent="0.25">
      <c r="B707" s="3" t="s">
        <v>1446</v>
      </c>
      <c r="C707" s="3" t="s">
        <v>1447</v>
      </c>
    </row>
    <row r="708" spans="2:3" x14ac:dyDescent="0.25">
      <c r="B708" s="3" t="s">
        <v>1448</v>
      </c>
      <c r="C708" s="3" t="s">
        <v>1449</v>
      </c>
    </row>
    <row r="709" spans="2:3" x14ac:dyDescent="0.25">
      <c r="B709" s="3" t="s">
        <v>1450</v>
      </c>
      <c r="C709" s="3" t="s">
        <v>1451</v>
      </c>
    </row>
    <row r="710" spans="2:3" x14ac:dyDescent="0.25">
      <c r="B710" s="3" t="s">
        <v>1452</v>
      </c>
      <c r="C710" s="3" t="s">
        <v>1453</v>
      </c>
    </row>
    <row r="711" spans="2:3" x14ac:dyDescent="0.25">
      <c r="B711" s="3" t="s">
        <v>1454</v>
      </c>
      <c r="C711" s="3" t="s">
        <v>1455</v>
      </c>
    </row>
    <row r="712" spans="2:3" x14ac:dyDescent="0.25">
      <c r="B712" s="3" t="s">
        <v>1456</v>
      </c>
      <c r="C712" s="3" t="s">
        <v>1457</v>
      </c>
    </row>
    <row r="713" spans="2:3" x14ac:dyDescent="0.25">
      <c r="B713" s="3" t="s">
        <v>1458</v>
      </c>
      <c r="C713" s="3" t="s">
        <v>1459</v>
      </c>
    </row>
    <row r="714" spans="2:3" x14ac:dyDescent="0.25">
      <c r="B714" s="3" t="s">
        <v>1460</v>
      </c>
      <c r="C714" s="3" t="s">
        <v>1461</v>
      </c>
    </row>
    <row r="715" spans="2:3" x14ac:dyDescent="0.25">
      <c r="B715" s="3" t="s">
        <v>1462</v>
      </c>
      <c r="C715" s="3" t="s">
        <v>1463</v>
      </c>
    </row>
    <row r="716" spans="2:3" x14ac:dyDescent="0.25">
      <c r="B716" s="3" t="s">
        <v>1464</v>
      </c>
      <c r="C716" s="3" t="s">
        <v>1465</v>
      </c>
    </row>
    <row r="717" spans="2:3" x14ac:dyDescent="0.25">
      <c r="B717" s="3" t="s">
        <v>1466</v>
      </c>
      <c r="C717" s="3" t="s">
        <v>1467</v>
      </c>
    </row>
    <row r="718" spans="2:3" x14ac:dyDescent="0.25">
      <c r="B718" s="3" t="s">
        <v>1468</v>
      </c>
      <c r="C718" s="3" t="s">
        <v>1469</v>
      </c>
    </row>
    <row r="719" spans="2:3" x14ac:dyDescent="0.25">
      <c r="B719" s="3" t="s">
        <v>1470</v>
      </c>
      <c r="C719" s="3" t="s">
        <v>1471</v>
      </c>
    </row>
    <row r="720" spans="2:3" x14ac:dyDescent="0.25">
      <c r="B720" s="3" t="s">
        <v>1472</v>
      </c>
      <c r="C720" s="3" t="s">
        <v>1473</v>
      </c>
    </row>
    <row r="721" spans="2:3" x14ac:dyDescent="0.25">
      <c r="B721" s="3" t="s">
        <v>1474</v>
      </c>
      <c r="C721" s="3" t="s">
        <v>1475</v>
      </c>
    </row>
    <row r="722" spans="2:3" x14ac:dyDescent="0.25">
      <c r="B722" s="3" t="s">
        <v>1476</v>
      </c>
      <c r="C722" s="3" t="s">
        <v>1477</v>
      </c>
    </row>
    <row r="723" spans="2:3" x14ac:dyDescent="0.25">
      <c r="B723" s="3" t="s">
        <v>1478</v>
      </c>
      <c r="C723" s="3" t="s">
        <v>1479</v>
      </c>
    </row>
    <row r="724" spans="2:3" x14ac:dyDescent="0.25">
      <c r="B724" s="3" t="s">
        <v>1480</v>
      </c>
      <c r="C724" s="3" t="s">
        <v>1481</v>
      </c>
    </row>
    <row r="725" spans="2:3" x14ac:dyDescent="0.25">
      <c r="B725" s="3" t="s">
        <v>1482</v>
      </c>
      <c r="C725" s="3" t="s">
        <v>1483</v>
      </c>
    </row>
    <row r="726" spans="2:3" x14ac:dyDescent="0.25">
      <c r="B726" s="3" t="s">
        <v>1484</v>
      </c>
      <c r="C726" s="3" t="s">
        <v>1485</v>
      </c>
    </row>
    <row r="727" spans="2:3" x14ac:dyDescent="0.25">
      <c r="B727" s="3" t="s">
        <v>1486</v>
      </c>
      <c r="C727" s="3" t="s">
        <v>1487</v>
      </c>
    </row>
    <row r="728" spans="2:3" x14ac:dyDescent="0.25">
      <c r="B728" s="3" t="s">
        <v>1488</v>
      </c>
      <c r="C728" s="3" t="s">
        <v>1489</v>
      </c>
    </row>
    <row r="729" spans="2:3" x14ac:dyDescent="0.25">
      <c r="B729" s="3" t="s">
        <v>1490</v>
      </c>
      <c r="C729" s="3" t="s">
        <v>1491</v>
      </c>
    </row>
    <row r="730" spans="2:3" x14ac:dyDescent="0.25">
      <c r="B730" s="3" t="s">
        <v>1492</v>
      </c>
      <c r="C730" s="3" t="s">
        <v>1493</v>
      </c>
    </row>
    <row r="731" spans="2:3" x14ac:dyDescent="0.25">
      <c r="B731" s="3" t="s">
        <v>1494</v>
      </c>
      <c r="C731" s="3" t="s">
        <v>1495</v>
      </c>
    </row>
    <row r="732" spans="2:3" x14ac:dyDescent="0.25">
      <c r="B732" s="3" t="s">
        <v>1496</v>
      </c>
      <c r="C732" s="3" t="s">
        <v>1497</v>
      </c>
    </row>
    <row r="733" spans="2:3" x14ac:dyDescent="0.25">
      <c r="B733" s="3" t="s">
        <v>1498</v>
      </c>
      <c r="C733" s="3" t="s">
        <v>1499</v>
      </c>
    </row>
    <row r="734" spans="2:3" x14ac:dyDescent="0.25">
      <c r="B734" s="3" t="s">
        <v>1500</v>
      </c>
      <c r="C734" s="3" t="s">
        <v>1501</v>
      </c>
    </row>
    <row r="735" spans="2:3" x14ac:dyDescent="0.25">
      <c r="B735" s="3" t="s">
        <v>1502</v>
      </c>
      <c r="C735" s="3" t="s">
        <v>1503</v>
      </c>
    </row>
    <row r="736" spans="2:3" x14ac:dyDescent="0.25">
      <c r="B736" s="3" t="s">
        <v>1504</v>
      </c>
      <c r="C736" s="3" t="s">
        <v>1505</v>
      </c>
    </row>
    <row r="737" spans="2:3" x14ac:dyDescent="0.25">
      <c r="B737" s="3" t="s">
        <v>1506</v>
      </c>
      <c r="C737" s="3" t="s">
        <v>1507</v>
      </c>
    </row>
    <row r="738" spans="2:3" x14ac:dyDescent="0.25">
      <c r="B738" s="3" t="s">
        <v>1508</v>
      </c>
      <c r="C738" s="3" t="s">
        <v>1509</v>
      </c>
    </row>
    <row r="739" spans="2:3" x14ac:dyDescent="0.25">
      <c r="B739" s="3" t="s">
        <v>1510</v>
      </c>
      <c r="C739" s="3" t="s">
        <v>1511</v>
      </c>
    </row>
    <row r="740" spans="2:3" x14ac:dyDescent="0.25">
      <c r="B740" s="3" t="s">
        <v>1512</v>
      </c>
      <c r="C740" s="3" t="s">
        <v>1513</v>
      </c>
    </row>
    <row r="741" spans="2:3" x14ac:dyDescent="0.25">
      <c r="B741" s="3" t="s">
        <v>1514</v>
      </c>
      <c r="C741" s="3" t="s">
        <v>87</v>
      </c>
    </row>
    <row r="742" spans="2:3" x14ac:dyDescent="0.25">
      <c r="B742" s="3" t="s">
        <v>1515</v>
      </c>
      <c r="C742" s="3" t="s">
        <v>1516</v>
      </c>
    </row>
    <row r="743" spans="2:3" x14ac:dyDescent="0.25">
      <c r="B743" s="3" t="s">
        <v>1517</v>
      </c>
      <c r="C743" s="3" t="s">
        <v>1518</v>
      </c>
    </row>
    <row r="744" spans="2:3" x14ac:dyDescent="0.25">
      <c r="B744" s="3" t="s">
        <v>1519</v>
      </c>
      <c r="C744" s="3" t="s">
        <v>1520</v>
      </c>
    </row>
    <row r="745" spans="2:3" x14ac:dyDescent="0.25">
      <c r="B745" s="3" t="s">
        <v>1521</v>
      </c>
      <c r="C745" s="3" t="s">
        <v>1522</v>
      </c>
    </row>
    <row r="746" spans="2:3" x14ac:dyDescent="0.25">
      <c r="B746" s="3" t="s">
        <v>1523</v>
      </c>
      <c r="C746" s="3" t="s">
        <v>1524</v>
      </c>
    </row>
    <row r="747" spans="2:3" x14ac:dyDescent="0.25">
      <c r="B747" s="3" t="s">
        <v>1525</v>
      </c>
      <c r="C747" s="3" t="s">
        <v>1526</v>
      </c>
    </row>
    <row r="748" spans="2:3" x14ac:dyDescent="0.25">
      <c r="B748" s="3" t="s">
        <v>1527</v>
      </c>
      <c r="C748" s="3" t="s">
        <v>1528</v>
      </c>
    </row>
  </sheetData>
  <mergeCells count="15">
    <mergeCell ref="AX6:BA6"/>
    <mergeCell ref="B37:C37"/>
    <mergeCell ref="AL6:AM6"/>
    <mergeCell ref="AN6:AO6"/>
    <mergeCell ref="AP6:AQ6"/>
    <mergeCell ref="AR6:AS6"/>
    <mergeCell ref="AT6:AU6"/>
    <mergeCell ref="AV6:AW6"/>
    <mergeCell ref="Z6:AA6"/>
    <mergeCell ref="AB6:AC6"/>
    <mergeCell ref="AD6:AE6"/>
    <mergeCell ref="AF6:AG6"/>
    <mergeCell ref="AH6:AI6"/>
    <mergeCell ref="AJ6:AK6"/>
    <mergeCell ref="AN13:AU1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B1:T56"/>
  <sheetViews>
    <sheetView topLeftCell="B33" zoomScale="70" zoomScaleNormal="70" workbookViewId="0">
      <selection activeCell="B1" sqref="B1:G36"/>
    </sheetView>
  </sheetViews>
  <sheetFormatPr baseColWidth="10" defaultRowHeight="15" x14ac:dyDescent="0.25"/>
  <cols>
    <col min="1" max="1" width="3.7109375" style="47" customWidth="1"/>
    <col min="2" max="2" width="8.7109375" style="49" customWidth="1"/>
    <col min="3" max="3" width="72.7109375" style="48" customWidth="1"/>
    <col min="4" max="18" width="13.7109375" style="3" customWidth="1"/>
    <col min="19" max="16384" width="11.42578125" style="47"/>
  </cols>
  <sheetData>
    <row r="1" spans="2:18" s="49" customFormat="1" ht="74.25" customHeight="1" thickBot="1" x14ac:dyDescent="0.3">
      <c r="B1" s="206" t="s">
        <v>1591</v>
      </c>
      <c r="C1" s="207"/>
      <c r="D1" s="148" t="s">
        <v>8</v>
      </c>
      <c r="E1" s="150"/>
      <c r="F1" s="148" t="s">
        <v>9</v>
      </c>
      <c r="G1" s="150"/>
      <c r="H1" s="148" t="s">
        <v>10</v>
      </c>
      <c r="I1" s="150"/>
      <c r="J1" s="148" t="s">
        <v>11</v>
      </c>
      <c r="K1" s="150"/>
      <c r="L1" s="148" t="s">
        <v>12</v>
      </c>
      <c r="M1" s="150"/>
      <c r="N1" s="148" t="s">
        <v>13</v>
      </c>
      <c r="O1" s="150"/>
      <c r="P1" s="148" t="s">
        <v>14</v>
      </c>
      <c r="Q1" s="149"/>
      <c r="R1" s="150"/>
    </row>
    <row r="2" spans="2:18" s="49" customFormat="1" ht="74.25" customHeight="1" x14ac:dyDescent="0.25">
      <c r="B2" s="208"/>
      <c r="C2" s="209"/>
      <c r="D2" s="10" t="s">
        <v>39</v>
      </c>
      <c r="E2" s="11" t="s">
        <v>40</v>
      </c>
      <c r="F2" s="10" t="s">
        <v>39</v>
      </c>
      <c r="G2" s="11" t="s">
        <v>40</v>
      </c>
      <c r="H2" s="10" t="s">
        <v>39</v>
      </c>
      <c r="I2" s="11" t="s">
        <v>40</v>
      </c>
      <c r="J2" s="10" t="s">
        <v>39</v>
      </c>
      <c r="K2" s="11" t="s">
        <v>40</v>
      </c>
      <c r="L2" s="10" t="s">
        <v>39</v>
      </c>
      <c r="M2" s="11" t="s">
        <v>40</v>
      </c>
      <c r="N2" s="10" t="s">
        <v>39</v>
      </c>
      <c r="O2" s="11" t="s">
        <v>40</v>
      </c>
      <c r="P2" s="12" t="s">
        <v>41</v>
      </c>
      <c r="Q2" s="13" t="s">
        <v>42</v>
      </c>
      <c r="R2" s="11" t="s">
        <v>40</v>
      </c>
    </row>
    <row r="3" spans="2:18" s="135" customFormat="1" ht="34.5" customHeight="1" x14ac:dyDescent="0.25">
      <c r="B3" s="158" t="s">
        <v>1529</v>
      </c>
      <c r="C3" s="168"/>
      <c r="D3" s="136">
        <f>SUM(D4,D5,D6,D7,D8)</f>
        <v>0</v>
      </c>
      <c r="E3" s="136">
        <f t="shared" ref="E3:O3" si="0">SUM(E4,E5,E6,E7,E8,E9,E10,E11,E12,E13,E14,E15)</f>
        <v>0</v>
      </c>
      <c r="F3" s="136">
        <f t="shared" si="0"/>
        <v>0</v>
      </c>
      <c r="G3" s="136">
        <f t="shared" si="0"/>
        <v>0</v>
      </c>
      <c r="H3" s="136">
        <f t="shared" si="0"/>
        <v>0</v>
      </c>
      <c r="I3" s="136">
        <f t="shared" si="0"/>
        <v>0</v>
      </c>
      <c r="J3" s="136">
        <f t="shared" si="0"/>
        <v>0</v>
      </c>
      <c r="K3" s="136">
        <f t="shared" si="0"/>
        <v>0</v>
      </c>
      <c r="L3" s="136">
        <f t="shared" si="0"/>
        <v>0</v>
      </c>
      <c r="M3" s="136">
        <f t="shared" si="0"/>
        <v>0</v>
      </c>
      <c r="N3" s="136">
        <f t="shared" si="0"/>
        <v>0</v>
      </c>
      <c r="O3" s="136">
        <f t="shared" si="0"/>
        <v>0</v>
      </c>
      <c r="P3" s="134">
        <f>SUM(P4,P5,P6,P7,P8)</f>
        <v>0</v>
      </c>
      <c r="Q3" s="134">
        <f t="shared" ref="Q3:R3" si="1">SUM(Q4,Q5,Q6,Q7,Q8)</f>
        <v>0</v>
      </c>
      <c r="R3" s="134">
        <f t="shared" si="1"/>
        <v>0</v>
      </c>
    </row>
    <row r="4" spans="2:18" x14ac:dyDescent="0.25">
      <c r="B4" s="153">
        <v>1</v>
      </c>
      <c r="C4" s="59" t="s">
        <v>1572</v>
      </c>
      <c r="D4" s="4">
        <v>0</v>
      </c>
      <c r="E4" s="4">
        <v>0</v>
      </c>
      <c r="F4" s="4">
        <v>0</v>
      </c>
      <c r="G4" s="4">
        <v>0</v>
      </c>
      <c r="H4" s="4">
        <v>0</v>
      </c>
      <c r="I4" s="4">
        <v>0</v>
      </c>
      <c r="J4" s="4">
        <v>0</v>
      </c>
      <c r="K4" s="4">
        <v>0</v>
      </c>
      <c r="L4" s="4">
        <v>0</v>
      </c>
      <c r="M4" s="4">
        <v>0</v>
      </c>
      <c r="N4" s="4">
        <v>0</v>
      </c>
      <c r="O4" s="4">
        <v>0</v>
      </c>
      <c r="P4" s="4"/>
      <c r="Q4" s="103">
        <f>SUM(O4,M4,K4,I4,G4,E4)</f>
        <v>0</v>
      </c>
      <c r="R4" s="104">
        <f>(SUM(P4,N4,L4,J4,H4,F4))</f>
        <v>0</v>
      </c>
    </row>
    <row r="5" spans="2:18" x14ac:dyDescent="0.25">
      <c r="B5" s="154"/>
      <c r="C5" s="59" t="s">
        <v>1530</v>
      </c>
      <c r="D5" s="4">
        <v>0</v>
      </c>
      <c r="E5" s="4">
        <v>0</v>
      </c>
      <c r="F5" s="4">
        <v>0</v>
      </c>
      <c r="G5" s="4">
        <v>0</v>
      </c>
      <c r="H5" s="4">
        <v>0</v>
      </c>
      <c r="I5" s="4">
        <v>0</v>
      </c>
      <c r="J5" s="4">
        <v>0</v>
      </c>
      <c r="K5" s="4">
        <v>0</v>
      </c>
      <c r="L5" s="4">
        <v>0</v>
      </c>
      <c r="M5" s="4">
        <v>0</v>
      </c>
      <c r="N5" s="4">
        <v>0</v>
      </c>
      <c r="O5" s="4">
        <v>0</v>
      </c>
      <c r="P5" s="4"/>
      <c r="Q5" s="103">
        <f t="shared" ref="Q5:Q8" si="2">SUM(O5,M5,K5,I5,G5,E5)</f>
        <v>0</v>
      </c>
      <c r="R5" s="104">
        <f t="shared" ref="R5:R8" si="3">(SUM(P5,N5,L5,J5,H5,F5))</f>
        <v>0</v>
      </c>
    </row>
    <row r="6" spans="2:18" x14ac:dyDescent="0.25">
      <c r="B6" s="154"/>
      <c r="C6" s="59" t="s">
        <v>1531</v>
      </c>
      <c r="D6" s="4">
        <v>0</v>
      </c>
      <c r="E6" s="4">
        <v>0</v>
      </c>
      <c r="F6" s="4">
        <v>0</v>
      </c>
      <c r="G6" s="4">
        <v>0</v>
      </c>
      <c r="H6" s="4">
        <v>0</v>
      </c>
      <c r="I6" s="4">
        <v>0</v>
      </c>
      <c r="J6" s="4">
        <v>0</v>
      </c>
      <c r="K6" s="4">
        <v>0</v>
      </c>
      <c r="L6" s="4">
        <v>0</v>
      </c>
      <c r="M6" s="4">
        <v>0</v>
      </c>
      <c r="N6" s="4">
        <v>0</v>
      </c>
      <c r="O6" s="4">
        <v>0</v>
      </c>
      <c r="P6" s="4"/>
      <c r="Q6" s="103">
        <f t="shared" si="2"/>
        <v>0</v>
      </c>
      <c r="R6" s="104">
        <f t="shared" si="3"/>
        <v>0</v>
      </c>
    </row>
    <row r="7" spans="2:18" x14ac:dyDescent="0.25">
      <c r="B7" s="154"/>
      <c r="C7" s="59" t="s">
        <v>1532</v>
      </c>
      <c r="D7" s="4">
        <v>0</v>
      </c>
      <c r="E7" s="4">
        <v>0</v>
      </c>
      <c r="F7" s="4">
        <v>0</v>
      </c>
      <c r="G7" s="4">
        <v>0</v>
      </c>
      <c r="H7" s="4">
        <v>0</v>
      </c>
      <c r="I7" s="4">
        <v>0</v>
      </c>
      <c r="J7" s="4">
        <v>0</v>
      </c>
      <c r="K7" s="4">
        <v>0</v>
      </c>
      <c r="L7" s="4">
        <v>0</v>
      </c>
      <c r="M7" s="4">
        <v>0</v>
      </c>
      <c r="N7" s="4">
        <v>0</v>
      </c>
      <c r="O7" s="4">
        <v>0</v>
      </c>
      <c r="P7" s="4"/>
      <c r="Q7" s="103">
        <f t="shared" si="2"/>
        <v>0</v>
      </c>
      <c r="R7" s="104">
        <f t="shared" si="3"/>
        <v>0</v>
      </c>
    </row>
    <row r="8" spans="2:18" x14ac:dyDescent="0.25">
      <c r="B8" s="155"/>
      <c r="C8" s="59" t="s">
        <v>1533</v>
      </c>
      <c r="D8" s="4">
        <v>0</v>
      </c>
      <c r="E8" s="4">
        <v>0</v>
      </c>
      <c r="F8" s="4">
        <v>0</v>
      </c>
      <c r="G8" s="4">
        <v>0</v>
      </c>
      <c r="H8" s="4">
        <v>0</v>
      </c>
      <c r="I8" s="4">
        <v>0</v>
      </c>
      <c r="J8" s="4">
        <v>0</v>
      </c>
      <c r="K8" s="4">
        <v>0</v>
      </c>
      <c r="L8" s="4">
        <v>0</v>
      </c>
      <c r="M8" s="4">
        <v>0</v>
      </c>
      <c r="N8" s="4">
        <v>0</v>
      </c>
      <c r="O8" s="4">
        <v>0</v>
      </c>
      <c r="P8" s="4"/>
      <c r="Q8" s="103">
        <f t="shared" si="2"/>
        <v>0</v>
      </c>
      <c r="R8" s="104">
        <f t="shared" si="3"/>
        <v>0</v>
      </c>
    </row>
    <row r="9" spans="2:18" s="135" customFormat="1" ht="34.5" customHeight="1" x14ac:dyDescent="0.25">
      <c r="B9" s="158" t="s">
        <v>83</v>
      </c>
      <c r="C9" s="168"/>
      <c r="D9" s="134">
        <f>SUM(D10,D11,D12,D13,D14,D15,D16)</f>
        <v>0</v>
      </c>
      <c r="E9" s="134">
        <f t="shared" ref="E9:O9" si="4">SUM(E10,E11,E12,E13,E14)</f>
        <v>0</v>
      </c>
      <c r="F9" s="134">
        <f t="shared" si="4"/>
        <v>0</v>
      </c>
      <c r="G9" s="134">
        <f t="shared" si="4"/>
        <v>0</v>
      </c>
      <c r="H9" s="134">
        <f t="shared" si="4"/>
        <v>0</v>
      </c>
      <c r="I9" s="134">
        <f t="shared" si="4"/>
        <v>0</v>
      </c>
      <c r="J9" s="134">
        <f t="shared" si="4"/>
        <v>0</v>
      </c>
      <c r="K9" s="134">
        <f t="shared" si="4"/>
        <v>0</v>
      </c>
      <c r="L9" s="134">
        <f t="shared" si="4"/>
        <v>0</v>
      </c>
      <c r="M9" s="134">
        <f t="shared" si="4"/>
        <v>0</v>
      </c>
      <c r="N9" s="134">
        <f t="shared" si="4"/>
        <v>0</v>
      </c>
      <c r="O9" s="134">
        <f t="shared" si="4"/>
        <v>0</v>
      </c>
      <c r="P9" s="134">
        <f>SUM(P10,P11,P12,P13,P14)</f>
        <v>0</v>
      </c>
      <c r="Q9" s="134">
        <f t="shared" ref="Q9:R9" si="5">SUM(Q10,Q11,Q12,Q13,Q14)</f>
        <v>0</v>
      </c>
      <c r="R9" s="134">
        <f t="shared" si="5"/>
        <v>0</v>
      </c>
    </row>
    <row r="10" spans="2:18" x14ac:dyDescent="0.25">
      <c r="B10" s="153">
        <v>2</v>
      </c>
      <c r="C10" s="59" t="s">
        <v>1535</v>
      </c>
      <c r="D10" s="4">
        <v>0</v>
      </c>
      <c r="E10" s="4">
        <v>0</v>
      </c>
      <c r="F10" s="4">
        <v>0</v>
      </c>
      <c r="G10" s="4">
        <v>0</v>
      </c>
      <c r="H10" s="4">
        <v>0</v>
      </c>
      <c r="I10" s="4">
        <v>0</v>
      </c>
      <c r="J10" s="4">
        <v>0</v>
      </c>
      <c r="K10" s="4">
        <v>0</v>
      </c>
      <c r="L10" s="4">
        <v>0</v>
      </c>
      <c r="M10" s="4">
        <v>0</v>
      </c>
      <c r="N10" s="4">
        <v>0</v>
      </c>
      <c r="O10" s="4">
        <v>0</v>
      </c>
      <c r="P10" s="4"/>
      <c r="Q10" s="103">
        <f t="shared" ref="Q10:Q14" si="6">SUM(O10,M10,K10,I10,G10,E10)</f>
        <v>0</v>
      </c>
      <c r="R10" s="104">
        <f t="shared" ref="R10:R14" si="7">(SUM(P10,N10,L10,J10,H10,F10))</f>
        <v>0</v>
      </c>
    </row>
    <row r="11" spans="2:18" x14ac:dyDescent="0.25">
      <c r="B11" s="154"/>
      <c r="C11" s="59" t="s">
        <v>1536</v>
      </c>
      <c r="D11" s="4">
        <v>0</v>
      </c>
      <c r="E11" s="4">
        <v>0</v>
      </c>
      <c r="F11" s="4">
        <v>0</v>
      </c>
      <c r="G11" s="4">
        <v>0</v>
      </c>
      <c r="H11" s="4">
        <v>0</v>
      </c>
      <c r="I11" s="4">
        <v>0</v>
      </c>
      <c r="J11" s="4">
        <v>0</v>
      </c>
      <c r="K11" s="4">
        <v>0</v>
      </c>
      <c r="L11" s="4">
        <v>0</v>
      </c>
      <c r="M11" s="4">
        <v>0</v>
      </c>
      <c r="N11" s="4">
        <v>0</v>
      </c>
      <c r="O11" s="4">
        <v>0</v>
      </c>
      <c r="P11" s="4"/>
      <c r="Q11" s="103">
        <f t="shared" si="6"/>
        <v>0</v>
      </c>
      <c r="R11" s="104">
        <f t="shared" si="7"/>
        <v>0</v>
      </c>
    </row>
    <row r="12" spans="2:18" x14ac:dyDescent="0.25">
      <c r="B12" s="154"/>
      <c r="C12" s="59" t="s">
        <v>1537</v>
      </c>
      <c r="D12" s="4">
        <v>0</v>
      </c>
      <c r="E12" s="4">
        <v>0</v>
      </c>
      <c r="F12" s="4">
        <v>0</v>
      </c>
      <c r="G12" s="4">
        <v>0</v>
      </c>
      <c r="H12" s="4">
        <v>0</v>
      </c>
      <c r="I12" s="4">
        <v>0</v>
      </c>
      <c r="J12" s="4">
        <v>0</v>
      </c>
      <c r="K12" s="4">
        <v>0</v>
      </c>
      <c r="L12" s="4">
        <v>0</v>
      </c>
      <c r="M12" s="4">
        <v>0</v>
      </c>
      <c r="N12" s="4">
        <v>0</v>
      </c>
      <c r="O12" s="4">
        <v>0</v>
      </c>
      <c r="P12" s="4"/>
      <c r="Q12" s="103">
        <f t="shared" si="6"/>
        <v>0</v>
      </c>
      <c r="R12" s="104">
        <f t="shared" si="7"/>
        <v>0</v>
      </c>
    </row>
    <row r="13" spans="2:18" x14ac:dyDescent="0.25">
      <c r="B13" s="154"/>
      <c r="C13" s="59" t="s">
        <v>1538</v>
      </c>
      <c r="D13" s="4">
        <v>0</v>
      </c>
      <c r="E13" s="4">
        <v>0</v>
      </c>
      <c r="F13" s="4">
        <v>0</v>
      </c>
      <c r="G13" s="4">
        <v>0</v>
      </c>
      <c r="H13" s="4">
        <v>0</v>
      </c>
      <c r="I13" s="4">
        <v>0</v>
      </c>
      <c r="J13" s="4">
        <v>0</v>
      </c>
      <c r="K13" s="4">
        <v>0</v>
      </c>
      <c r="L13" s="4">
        <v>0</v>
      </c>
      <c r="M13" s="4">
        <v>0</v>
      </c>
      <c r="N13" s="4">
        <v>0</v>
      </c>
      <c r="O13" s="4">
        <v>0</v>
      </c>
      <c r="P13" s="27"/>
      <c r="Q13" s="103">
        <f t="shared" si="6"/>
        <v>0</v>
      </c>
      <c r="R13" s="104">
        <f t="shared" si="7"/>
        <v>0</v>
      </c>
    </row>
    <row r="14" spans="2:18" x14ac:dyDescent="0.25">
      <c r="B14" s="154"/>
      <c r="C14" s="59" t="s">
        <v>1539</v>
      </c>
      <c r="D14" s="4">
        <v>0</v>
      </c>
      <c r="E14" s="4">
        <v>0</v>
      </c>
      <c r="F14" s="4">
        <v>0</v>
      </c>
      <c r="G14" s="4">
        <v>0</v>
      </c>
      <c r="H14" s="4">
        <v>0</v>
      </c>
      <c r="I14" s="4">
        <v>0</v>
      </c>
      <c r="J14" s="4">
        <v>0</v>
      </c>
      <c r="K14" s="4">
        <v>0</v>
      </c>
      <c r="L14" s="4">
        <v>0</v>
      </c>
      <c r="M14" s="4">
        <v>0</v>
      </c>
      <c r="N14" s="4">
        <v>0</v>
      </c>
      <c r="O14" s="4">
        <v>0</v>
      </c>
      <c r="P14" s="4"/>
      <c r="Q14" s="103">
        <f t="shared" si="6"/>
        <v>0</v>
      </c>
      <c r="R14" s="104">
        <f t="shared" si="7"/>
        <v>0</v>
      </c>
    </row>
    <row r="15" spans="2:18" x14ac:dyDescent="0.25">
      <c r="B15" s="154"/>
      <c r="C15" s="59" t="s">
        <v>1540</v>
      </c>
      <c r="D15" s="4">
        <v>0</v>
      </c>
      <c r="E15" s="4">
        <v>0</v>
      </c>
      <c r="F15" s="4">
        <v>0</v>
      </c>
      <c r="G15" s="4">
        <v>0</v>
      </c>
      <c r="H15" s="4">
        <v>0</v>
      </c>
      <c r="I15" s="4">
        <v>0</v>
      </c>
      <c r="J15" s="4">
        <v>0</v>
      </c>
      <c r="K15" s="4">
        <v>0</v>
      </c>
      <c r="L15" s="4">
        <v>0</v>
      </c>
      <c r="M15" s="4">
        <v>0</v>
      </c>
      <c r="N15" s="4">
        <v>0</v>
      </c>
      <c r="O15" s="4">
        <v>0</v>
      </c>
      <c r="P15" s="27"/>
      <c r="Q15" s="103">
        <f t="shared" ref="Q15:Q16" si="8">SUM(O15,M15,K15,I15,G15,E15)</f>
        <v>0</v>
      </c>
      <c r="R15" s="104">
        <f t="shared" ref="R15:R16" si="9">(SUM(P15,N15,L15,J15,H15,F15))</f>
        <v>0</v>
      </c>
    </row>
    <row r="16" spans="2:18" x14ac:dyDescent="0.25">
      <c r="B16" s="155"/>
      <c r="C16" s="59" t="s">
        <v>1541</v>
      </c>
      <c r="D16" s="4">
        <v>0</v>
      </c>
      <c r="E16" s="4">
        <v>0</v>
      </c>
      <c r="F16" s="4">
        <v>0</v>
      </c>
      <c r="G16" s="4">
        <v>0</v>
      </c>
      <c r="H16" s="4">
        <v>0</v>
      </c>
      <c r="I16" s="4">
        <v>0</v>
      </c>
      <c r="J16" s="4">
        <v>0</v>
      </c>
      <c r="K16" s="4">
        <v>0</v>
      </c>
      <c r="L16" s="4">
        <v>0</v>
      </c>
      <c r="M16" s="4">
        <v>0</v>
      </c>
      <c r="N16" s="4">
        <v>0</v>
      </c>
      <c r="O16" s="4">
        <v>0</v>
      </c>
      <c r="P16" s="27"/>
      <c r="Q16" s="103">
        <f t="shared" si="8"/>
        <v>0</v>
      </c>
      <c r="R16" s="104">
        <f t="shared" si="9"/>
        <v>0</v>
      </c>
    </row>
    <row r="17" spans="2:18" s="135" customFormat="1" ht="34.5" customHeight="1" x14ac:dyDescent="0.25">
      <c r="B17" s="158" t="s">
        <v>120</v>
      </c>
      <c r="C17" s="168"/>
      <c r="D17" s="136">
        <f>SUM(D18,D19,D20,D21,D22,D23,D24,D25,D26,D27,D28,D29,D30,D31,D32,D33,D34,D35,D36)</f>
        <v>2</v>
      </c>
      <c r="E17" s="136">
        <f t="shared" ref="E17:O17" si="10">SUM(E18,E19,E20,E21,E22,E23,E24,E25,E26,E27,E28,E29)</f>
        <v>0</v>
      </c>
      <c r="F17" s="136">
        <f t="shared" si="10"/>
        <v>0</v>
      </c>
      <c r="G17" s="136">
        <f t="shared" si="10"/>
        <v>0</v>
      </c>
      <c r="H17" s="136">
        <f t="shared" si="10"/>
        <v>0</v>
      </c>
      <c r="I17" s="136">
        <f t="shared" si="10"/>
        <v>0</v>
      </c>
      <c r="J17" s="136">
        <f t="shared" si="10"/>
        <v>0</v>
      </c>
      <c r="K17" s="136">
        <f t="shared" si="10"/>
        <v>0</v>
      </c>
      <c r="L17" s="136">
        <f t="shared" si="10"/>
        <v>0</v>
      </c>
      <c r="M17" s="136">
        <f t="shared" si="10"/>
        <v>0</v>
      </c>
      <c r="N17" s="136">
        <f t="shared" si="10"/>
        <v>0</v>
      </c>
      <c r="O17" s="136">
        <f t="shared" si="10"/>
        <v>0</v>
      </c>
      <c r="P17" s="134">
        <f>SUM(P18,P19,P20,P21,P22)</f>
        <v>0</v>
      </c>
      <c r="Q17" s="134">
        <f t="shared" ref="Q17:R17" si="11">SUM(Q18,Q19,Q20,Q21,Q22)</f>
        <v>0</v>
      </c>
      <c r="R17" s="134">
        <f t="shared" si="11"/>
        <v>0</v>
      </c>
    </row>
    <row r="18" spans="2:18" x14ac:dyDescent="0.25">
      <c r="B18" s="153">
        <v>3</v>
      </c>
      <c r="C18" s="59" t="s">
        <v>1542</v>
      </c>
      <c r="D18" s="4">
        <v>0</v>
      </c>
      <c r="E18" s="4">
        <v>0</v>
      </c>
      <c r="F18" s="4">
        <v>0</v>
      </c>
      <c r="G18" s="4">
        <v>0</v>
      </c>
      <c r="H18" s="4">
        <v>0</v>
      </c>
      <c r="I18" s="4">
        <v>0</v>
      </c>
      <c r="J18" s="4">
        <v>0</v>
      </c>
      <c r="K18" s="4">
        <v>0</v>
      </c>
      <c r="L18" s="4">
        <v>0</v>
      </c>
      <c r="M18" s="4">
        <v>0</v>
      </c>
      <c r="N18" s="4">
        <v>0</v>
      </c>
      <c r="O18" s="4">
        <v>0</v>
      </c>
      <c r="P18" s="27"/>
      <c r="Q18" s="103">
        <f t="shared" ref="Q18:Q22" si="12">SUM(O18,M18,K18,I18,G18,E18)</f>
        <v>0</v>
      </c>
      <c r="R18" s="104">
        <f t="shared" ref="R18:R22" si="13">(SUM(P18,N18,L18,J18,H18,F18))</f>
        <v>0</v>
      </c>
    </row>
    <row r="19" spans="2:18" x14ac:dyDescent="0.25">
      <c r="B19" s="154"/>
      <c r="C19" s="59" t="s">
        <v>1543</v>
      </c>
      <c r="D19" s="4">
        <v>0</v>
      </c>
      <c r="E19" s="4">
        <v>0</v>
      </c>
      <c r="F19" s="4">
        <v>0</v>
      </c>
      <c r="G19" s="4">
        <v>0</v>
      </c>
      <c r="H19" s="4">
        <v>0</v>
      </c>
      <c r="I19" s="4">
        <v>0</v>
      </c>
      <c r="J19" s="4">
        <v>0</v>
      </c>
      <c r="K19" s="4">
        <v>0</v>
      </c>
      <c r="L19" s="4">
        <v>0</v>
      </c>
      <c r="M19" s="4">
        <v>0</v>
      </c>
      <c r="N19" s="4">
        <v>0</v>
      </c>
      <c r="O19" s="4">
        <v>0</v>
      </c>
      <c r="P19" s="39"/>
      <c r="Q19" s="103">
        <f t="shared" si="12"/>
        <v>0</v>
      </c>
      <c r="R19" s="104">
        <f t="shared" si="13"/>
        <v>0</v>
      </c>
    </row>
    <row r="20" spans="2:18" x14ac:dyDescent="0.25">
      <c r="B20" s="154"/>
      <c r="C20" s="59" t="s">
        <v>1534</v>
      </c>
      <c r="D20" s="4">
        <v>0</v>
      </c>
      <c r="E20" s="4">
        <v>0</v>
      </c>
      <c r="F20" s="4">
        <v>0</v>
      </c>
      <c r="G20" s="4">
        <v>0</v>
      </c>
      <c r="H20" s="4">
        <v>0</v>
      </c>
      <c r="I20" s="4">
        <v>0</v>
      </c>
      <c r="J20" s="4">
        <v>0</v>
      </c>
      <c r="K20" s="4">
        <v>0</v>
      </c>
      <c r="L20" s="4">
        <v>0</v>
      </c>
      <c r="M20" s="4">
        <v>0</v>
      </c>
      <c r="N20" s="4">
        <v>0</v>
      </c>
      <c r="O20" s="4">
        <v>0</v>
      </c>
      <c r="P20" s="4"/>
      <c r="Q20" s="103">
        <f t="shared" si="12"/>
        <v>0</v>
      </c>
      <c r="R20" s="104">
        <f t="shared" si="13"/>
        <v>0</v>
      </c>
    </row>
    <row r="21" spans="2:18" x14ac:dyDescent="0.25">
      <c r="B21" s="154"/>
      <c r="C21" s="59" t="s">
        <v>1544</v>
      </c>
      <c r="D21" s="4">
        <v>0</v>
      </c>
      <c r="E21" s="4">
        <v>0</v>
      </c>
      <c r="F21" s="4">
        <v>0</v>
      </c>
      <c r="G21" s="4">
        <v>0</v>
      </c>
      <c r="H21" s="4">
        <v>0</v>
      </c>
      <c r="I21" s="4">
        <v>0</v>
      </c>
      <c r="J21" s="4">
        <v>0</v>
      </c>
      <c r="K21" s="4">
        <v>0</v>
      </c>
      <c r="L21" s="4">
        <v>0</v>
      </c>
      <c r="M21" s="4">
        <v>0</v>
      </c>
      <c r="N21" s="4">
        <v>0</v>
      </c>
      <c r="O21" s="4">
        <v>0</v>
      </c>
      <c r="P21" s="4"/>
      <c r="Q21" s="103">
        <f t="shared" si="12"/>
        <v>0</v>
      </c>
      <c r="R21" s="104">
        <f t="shared" si="13"/>
        <v>0</v>
      </c>
    </row>
    <row r="22" spans="2:18" ht="14.25" customHeight="1" x14ac:dyDescent="0.25">
      <c r="B22" s="154"/>
      <c r="C22" s="59" t="s">
        <v>1545</v>
      </c>
      <c r="D22" s="4">
        <v>0</v>
      </c>
      <c r="E22" s="4">
        <v>0</v>
      </c>
      <c r="F22" s="4">
        <v>0</v>
      </c>
      <c r="G22" s="4">
        <v>0</v>
      </c>
      <c r="H22" s="4">
        <v>0</v>
      </c>
      <c r="I22" s="4">
        <v>0</v>
      </c>
      <c r="J22" s="4">
        <v>0</v>
      </c>
      <c r="K22" s="4">
        <v>0</v>
      </c>
      <c r="L22" s="4">
        <v>0</v>
      </c>
      <c r="M22" s="4">
        <v>0</v>
      </c>
      <c r="N22" s="4">
        <v>0</v>
      </c>
      <c r="O22" s="4">
        <v>0</v>
      </c>
      <c r="P22" s="4"/>
      <c r="Q22" s="103">
        <f t="shared" si="12"/>
        <v>0</v>
      </c>
      <c r="R22" s="104">
        <f t="shared" si="13"/>
        <v>0</v>
      </c>
    </row>
    <row r="23" spans="2:18" x14ac:dyDescent="0.25">
      <c r="B23" s="154"/>
      <c r="C23" s="59" t="s">
        <v>1546</v>
      </c>
      <c r="D23" s="4">
        <v>0</v>
      </c>
      <c r="E23" s="4">
        <v>0</v>
      </c>
      <c r="F23" s="4">
        <v>0</v>
      </c>
      <c r="G23" s="4">
        <v>0</v>
      </c>
      <c r="H23" s="4">
        <v>0</v>
      </c>
      <c r="I23" s="4">
        <v>0</v>
      </c>
      <c r="J23" s="4">
        <v>0</v>
      </c>
      <c r="K23" s="4">
        <v>0</v>
      </c>
      <c r="L23" s="4">
        <v>0</v>
      </c>
      <c r="M23" s="4">
        <v>0</v>
      </c>
      <c r="N23" s="4">
        <v>0</v>
      </c>
      <c r="O23" s="4">
        <v>0</v>
      </c>
      <c r="P23" s="4"/>
      <c r="Q23" s="103">
        <f t="shared" ref="Q23:Q36" si="14">SUM(O23,M23,K23,I23,G23,E23)</f>
        <v>0</v>
      </c>
      <c r="R23" s="104">
        <f t="shared" ref="R23:R36" si="15">(SUM(P23,N23,L23,J23,H23,F23))</f>
        <v>0</v>
      </c>
    </row>
    <row r="24" spans="2:18" x14ac:dyDescent="0.25">
      <c r="B24" s="154"/>
      <c r="C24" s="59" t="s">
        <v>1547</v>
      </c>
      <c r="D24" s="4">
        <v>0</v>
      </c>
      <c r="E24" s="4">
        <v>0</v>
      </c>
      <c r="F24" s="4">
        <v>0</v>
      </c>
      <c r="G24" s="4">
        <v>0</v>
      </c>
      <c r="H24" s="4">
        <v>0</v>
      </c>
      <c r="I24" s="4">
        <v>0</v>
      </c>
      <c r="J24" s="4">
        <v>0</v>
      </c>
      <c r="K24" s="4">
        <v>0</v>
      </c>
      <c r="L24" s="4">
        <v>0</v>
      </c>
      <c r="M24" s="4">
        <v>0</v>
      </c>
      <c r="N24" s="4">
        <v>0</v>
      </c>
      <c r="O24" s="4">
        <v>0</v>
      </c>
      <c r="P24" s="4"/>
      <c r="Q24" s="103">
        <f t="shared" si="14"/>
        <v>0</v>
      </c>
      <c r="R24" s="104">
        <f t="shared" si="15"/>
        <v>0</v>
      </c>
    </row>
    <row r="25" spans="2:18" x14ac:dyDescent="0.25">
      <c r="B25" s="154"/>
      <c r="C25" s="59" t="s">
        <v>1548</v>
      </c>
      <c r="D25" s="4">
        <v>0</v>
      </c>
      <c r="E25" s="4">
        <v>0</v>
      </c>
      <c r="F25" s="4">
        <v>0</v>
      </c>
      <c r="G25" s="4">
        <v>0</v>
      </c>
      <c r="H25" s="4">
        <v>0</v>
      </c>
      <c r="I25" s="4">
        <v>0</v>
      </c>
      <c r="J25" s="4">
        <v>0</v>
      </c>
      <c r="K25" s="4">
        <v>0</v>
      </c>
      <c r="L25" s="4">
        <v>0</v>
      </c>
      <c r="M25" s="4">
        <v>0</v>
      </c>
      <c r="N25" s="4">
        <v>0</v>
      </c>
      <c r="O25" s="4">
        <v>0</v>
      </c>
      <c r="P25" s="4"/>
      <c r="Q25" s="103">
        <f t="shared" si="14"/>
        <v>0</v>
      </c>
      <c r="R25" s="104">
        <f t="shared" si="15"/>
        <v>0</v>
      </c>
    </row>
    <row r="26" spans="2:18" x14ac:dyDescent="0.25">
      <c r="B26" s="154"/>
      <c r="C26" s="59" t="s">
        <v>1549</v>
      </c>
      <c r="D26" s="4">
        <v>0</v>
      </c>
      <c r="E26" s="4">
        <v>0</v>
      </c>
      <c r="F26" s="4">
        <v>0</v>
      </c>
      <c r="G26" s="4">
        <v>0</v>
      </c>
      <c r="H26" s="4">
        <v>0</v>
      </c>
      <c r="I26" s="4">
        <v>0</v>
      </c>
      <c r="J26" s="4">
        <v>0</v>
      </c>
      <c r="K26" s="4">
        <v>0</v>
      </c>
      <c r="L26" s="4">
        <v>0</v>
      </c>
      <c r="M26" s="4">
        <v>0</v>
      </c>
      <c r="N26" s="4">
        <v>0</v>
      </c>
      <c r="O26" s="4">
        <v>0</v>
      </c>
      <c r="P26" s="4"/>
      <c r="Q26" s="103">
        <f t="shared" si="14"/>
        <v>0</v>
      </c>
      <c r="R26" s="104">
        <f t="shared" si="15"/>
        <v>0</v>
      </c>
    </row>
    <row r="27" spans="2:18" x14ac:dyDescent="0.25">
      <c r="B27" s="154"/>
      <c r="C27" s="59" t="s">
        <v>1550</v>
      </c>
      <c r="D27" s="4">
        <v>0</v>
      </c>
      <c r="E27" s="4">
        <v>0</v>
      </c>
      <c r="F27" s="4">
        <v>0</v>
      </c>
      <c r="G27" s="4">
        <v>0</v>
      </c>
      <c r="H27" s="4">
        <v>0</v>
      </c>
      <c r="I27" s="4">
        <v>0</v>
      </c>
      <c r="J27" s="4">
        <v>0</v>
      </c>
      <c r="K27" s="4">
        <v>0</v>
      </c>
      <c r="L27" s="4">
        <v>0</v>
      </c>
      <c r="M27" s="4">
        <v>0</v>
      </c>
      <c r="N27" s="4">
        <v>0</v>
      </c>
      <c r="O27" s="4">
        <v>0</v>
      </c>
      <c r="P27" s="4"/>
      <c r="Q27" s="103">
        <f t="shared" si="14"/>
        <v>0</v>
      </c>
      <c r="R27" s="104">
        <f t="shared" si="15"/>
        <v>0</v>
      </c>
    </row>
    <row r="28" spans="2:18" x14ac:dyDescent="0.25">
      <c r="B28" s="154"/>
      <c r="C28" s="59" t="s">
        <v>1552</v>
      </c>
      <c r="D28" s="4">
        <v>0</v>
      </c>
      <c r="E28" s="4">
        <v>0</v>
      </c>
      <c r="F28" s="4">
        <v>0</v>
      </c>
      <c r="G28" s="4">
        <v>0</v>
      </c>
      <c r="H28" s="4">
        <v>0</v>
      </c>
      <c r="I28" s="4">
        <v>0</v>
      </c>
      <c r="J28" s="4">
        <v>0</v>
      </c>
      <c r="K28" s="4">
        <v>0</v>
      </c>
      <c r="L28" s="4">
        <v>0</v>
      </c>
      <c r="M28" s="4">
        <v>0</v>
      </c>
      <c r="N28" s="4">
        <v>0</v>
      </c>
      <c r="O28" s="4">
        <v>0</v>
      </c>
      <c r="P28" s="4"/>
      <c r="Q28" s="103">
        <f t="shared" si="14"/>
        <v>0</v>
      </c>
      <c r="R28" s="104">
        <f t="shared" si="15"/>
        <v>0</v>
      </c>
    </row>
    <row r="29" spans="2:18" x14ac:dyDescent="0.25">
      <c r="B29" s="154"/>
      <c r="C29" s="59" t="s">
        <v>1553</v>
      </c>
      <c r="D29" s="4">
        <v>0</v>
      </c>
      <c r="E29" s="4">
        <v>0</v>
      </c>
      <c r="F29" s="4">
        <v>0</v>
      </c>
      <c r="G29" s="4">
        <v>0</v>
      </c>
      <c r="H29" s="4">
        <v>0</v>
      </c>
      <c r="I29" s="4">
        <v>0</v>
      </c>
      <c r="J29" s="4">
        <v>0</v>
      </c>
      <c r="K29" s="4">
        <v>0</v>
      </c>
      <c r="L29" s="4">
        <v>0</v>
      </c>
      <c r="M29" s="4">
        <v>0</v>
      </c>
      <c r="N29" s="4">
        <v>0</v>
      </c>
      <c r="O29" s="4">
        <v>0</v>
      </c>
      <c r="P29" s="4"/>
      <c r="Q29" s="103">
        <f t="shared" si="14"/>
        <v>0</v>
      </c>
      <c r="R29" s="104">
        <f t="shared" si="15"/>
        <v>0</v>
      </c>
    </row>
    <row r="30" spans="2:18" x14ac:dyDescent="0.25">
      <c r="B30" s="154"/>
      <c r="C30" s="59" t="s">
        <v>1554</v>
      </c>
      <c r="D30" s="4">
        <v>0</v>
      </c>
      <c r="E30" s="4">
        <v>0</v>
      </c>
      <c r="F30" s="4">
        <v>0</v>
      </c>
      <c r="G30" s="4">
        <v>0</v>
      </c>
      <c r="H30" s="4">
        <v>0</v>
      </c>
      <c r="I30" s="4">
        <v>0</v>
      </c>
      <c r="J30" s="4">
        <v>0</v>
      </c>
      <c r="K30" s="4">
        <v>0</v>
      </c>
      <c r="L30" s="4">
        <v>0</v>
      </c>
      <c r="M30" s="4">
        <v>0</v>
      </c>
      <c r="N30" s="4">
        <v>0</v>
      </c>
      <c r="O30" s="4">
        <v>0</v>
      </c>
      <c r="P30" s="4"/>
      <c r="Q30" s="103">
        <f t="shared" si="14"/>
        <v>0</v>
      </c>
      <c r="R30" s="104">
        <f t="shared" si="15"/>
        <v>0</v>
      </c>
    </row>
    <row r="31" spans="2:18" x14ac:dyDescent="0.25">
      <c r="B31" s="154"/>
      <c r="C31" s="59" t="s">
        <v>1555</v>
      </c>
      <c r="D31" s="4">
        <v>0</v>
      </c>
      <c r="E31" s="4">
        <v>0</v>
      </c>
      <c r="F31" s="4">
        <v>0</v>
      </c>
      <c r="G31" s="4">
        <v>0</v>
      </c>
      <c r="H31" s="4">
        <v>0</v>
      </c>
      <c r="I31" s="4">
        <v>0</v>
      </c>
      <c r="J31" s="4">
        <v>0</v>
      </c>
      <c r="K31" s="4">
        <v>0</v>
      </c>
      <c r="L31" s="4">
        <v>0</v>
      </c>
      <c r="M31" s="4">
        <v>0</v>
      </c>
      <c r="N31" s="4">
        <v>0</v>
      </c>
      <c r="O31" s="4">
        <v>0</v>
      </c>
      <c r="P31" s="4"/>
      <c r="Q31" s="103">
        <f t="shared" si="14"/>
        <v>0</v>
      </c>
      <c r="R31" s="104">
        <f t="shared" si="15"/>
        <v>0</v>
      </c>
    </row>
    <row r="32" spans="2:18" x14ac:dyDescent="0.25">
      <c r="B32" s="154"/>
      <c r="C32" s="59" t="s">
        <v>1556</v>
      </c>
      <c r="D32" s="4">
        <v>0</v>
      </c>
      <c r="E32" s="4">
        <v>0</v>
      </c>
      <c r="F32" s="4">
        <v>0</v>
      </c>
      <c r="G32" s="4">
        <v>0</v>
      </c>
      <c r="H32" s="4">
        <v>0</v>
      </c>
      <c r="I32" s="4">
        <v>0</v>
      </c>
      <c r="J32" s="4">
        <v>0</v>
      </c>
      <c r="K32" s="4">
        <v>0</v>
      </c>
      <c r="L32" s="4">
        <v>0</v>
      </c>
      <c r="M32" s="4">
        <v>0</v>
      </c>
      <c r="N32" s="4">
        <v>0</v>
      </c>
      <c r="O32" s="4">
        <v>0</v>
      </c>
      <c r="P32" s="4"/>
      <c r="Q32" s="103">
        <f t="shared" si="14"/>
        <v>0</v>
      </c>
      <c r="R32" s="104">
        <f t="shared" si="15"/>
        <v>0</v>
      </c>
    </row>
    <row r="33" spans="2:20" x14ac:dyDescent="0.25">
      <c r="B33" s="154"/>
      <c r="C33" s="59" t="s">
        <v>1557</v>
      </c>
      <c r="D33" s="146">
        <v>2</v>
      </c>
      <c r="E33" s="146">
        <v>2</v>
      </c>
      <c r="F33" s="146">
        <v>3</v>
      </c>
      <c r="G33" s="146">
        <v>3</v>
      </c>
      <c r="H33" s="146">
        <v>2</v>
      </c>
      <c r="I33" s="146">
        <v>2</v>
      </c>
      <c r="J33" s="146">
        <v>2</v>
      </c>
      <c r="K33" s="146">
        <v>0</v>
      </c>
      <c r="L33" s="146">
        <v>3</v>
      </c>
      <c r="M33" s="146">
        <v>0</v>
      </c>
      <c r="N33" s="146">
        <v>3</v>
      </c>
      <c r="O33" s="146">
        <v>0</v>
      </c>
      <c r="P33" s="4"/>
      <c r="Q33" s="103">
        <f t="shared" si="14"/>
        <v>7</v>
      </c>
      <c r="R33" s="104">
        <f t="shared" si="15"/>
        <v>13</v>
      </c>
    </row>
    <row r="34" spans="2:20" x14ac:dyDescent="0.25">
      <c r="B34" s="154"/>
      <c r="C34" s="59" t="s">
        <v>1558</v>
      </c>
      <c r="D34" s="4">
        <v>0</v>
      </c>
      <c r="E34" s="4">
        <v>0</v>
      </c>
      <c r="F34" s="4">
        <v>0</v>
      </c>
      <c r="G34" s="4">
        <v>0</v>
      </c>
      <c r="H34" s="4">
        <v>0</v>
      </c>
      <c r="I34" s="4">
        <v>0</v>
      </c>
      <c r="J34" s="4">
        <v>0</v>
      </c>
      <c r="K34" s="4">
        <v>0</v>
      </c>
      <c r="L34" s="4">
        <v>0</v>
      </c>
      <c r="M34" s="4">
        <v>0</v>
      </c>
      <c r="N34" s="4">
        <v>0</v>
      </c>
      <c r="O34" s="4">
        <v>0</v>
      </c>
      <c r="P34" s="27"/>
      <c r="Q34" s="103">
        <f t="shared" si="14"/>
        <v>0</v>
      </c>
      <c r="R34" s="104">
        <f t="shared" si="15"/>
        <v>0</v>
      </c>
    </row>
    <row r="35" spans="2:20" x14ac:dyDescent="0.25">
      <c r="B35" s="154"/>
      <c r="C35" s="59" t="s">
        <v>1597</v>
      </c>
      <c r="D35" s="4">
        <v>0</v>
      </c>
      <c r="E35" s="4">
        <v>0</v>
      </c>
      <c r="F35" s="4">
        <v>0</v>
      </c>
      <c r="G35" s="4">
        <v>0</v>
      </c>
      <c r="H35" s="4">
        <v>0</v>
      </c>
      <c r="I35" s="4">
        <v>0</v>
      </c>
      <c r="J35" s="4">
        <v>0</v>
      </c>
      <c r="K35" s="4">
        <v>0</v>
      </c>
      <c r="L35" s="4">
        <v>0</v>
      </c>
      <c r="M35" s="4">
        <v>0</v>
      </c>
      <c r="N35" s="4">
        <v>0</v>
      </c>
      <c r="O35" s="4">
        <v>0</v>
      </c>
      <c r="P35" s="4"/>
      <c r="Q35" s="4">
        <f t="shared" ref="Q35:R35" si="16">SUM(N35,L35,J35,H35,F35,D35)</f>
        <v>0</v>
      </c>
      <c r="R35" s="4">
        <f t="shared" si="16"/>
        <v>0</v>
      </c>
    </row>
    <row r="36" spans="2:20" x14ac:dyDescent="0.25">
      <c r="B36" s="155"/>
      <c r="C36" s="59" t="s">
        <v>1576</v>
      </c>
      <c r="D36" s="4">
        <v>0</v>
      </c>
      <c r="E36" s="4">
        <v>0</v>
      </c>
      <c r="F36" s="4">
        <v>0</v>
      </c>
      <c r="G36" s="4">
        <v>0</v>
      </c>
      <c r="H36" s="4">
        <v>0</v>
      </c>
      <c r="I36" s="4">
        <v>0</v>
      </c>
      <c r="J36" s="4">
        <v>0</v>
      </c>
      <c r="K36" s="4">
        <v>0</v>
      </c>
      <c r="L36" s="4">
        <v>0</v>
      </c>
      <c r="M36" s="4">
        <v>0</v>
      </c>
      <c r="N36" s="4">
        <v>0</v>
      </c>
      <c r="O36" s="4">
        <v>0</v>
      </c>
      <c r="P36" s="4"/>
      <c r="Q36" s="103">
        <f t="shared" si="14"/>
        <v>0</v>
      </c>
      <c r="R36" s="104">
        <f t="shared" si="15"/>
        <v>0</v>
      </c>
    </row>
    <row r="37" spans="2:20" s="135" customFormat="1" ht="34.5" customHeight="1" x14ac:dyDescent="0.25">
      <c r="B37" s="158" t="s">
        <v>121</v>
      </c>
      <c r="C37" s="168"/>
      <c r="D37" s="136">
        <f>SUM(D38,D39,D40,D41,D42)</f>
        <v>0</v>
      </c>
      <c r="E37" s="136">
        <f t="shared" ref="E37:O37" si="17">SUM(E38,E39,E40,E41,E42,E43,E44,E45,E46,E47,E48,E49)</f>
        <v>51</v>
      </c>
      <c r="F37" s="136">
        <f t="shared" si="17"/>
        <v>84</v>
      </c>
      <c r="G37" s="136">
        <f t="shared" si="17"/>
        <v>36</v>
      </c>
      <c r="H37" s="136">
        <f t="shared" si="17"/>
        <v>36</v>
      </c>
      <c r="I37" s="136">
        <f t="shared" si="17"/>
        <v>38</v>
      </c>
      <c r="J37" s="136">
        <f t="shared" si="17"/>
        <v>79</v>
      </c>
      <c r="K37" s="136">
        <f t="shared" si="17"/>
        <v>0</v>
      </c>
      <c r="L37" s="136">
        <f t="shared" si="17"/>
        <v>76</v>
      </c>
      <c r="M37" s="136">
        <f t="shared" si="17"/>
        <v>0</v>
      </c>
      <c r="N37" s="136">
        <f t="shared" si="17"/>
        <v>43</v>
      </c>
      <c r="O37" s="136">
        <f t="shared" si="17"/>
        <v>0</v>
      </c>
      <c r="P37" s="134">
        <f>SUM(P38,P39,P40,P41,P42)</f>
        <v>0</v>
      </c>
      <c r="Q37" s="134">
        <f t="shared" ref="Q37:R37" si="18">SUM(Q38,Q39,Q40,Q41,Q42)</f>
        <v>0</v>
      </c>
      <c r="R37" s="134">
        <f t="shared" si="18"/>
        <v>0</v>
      </c>
    </row>
    <row r="38" spans="2:20" ht="15" customHeight="1" x14ac:dyDescent="0.25">
      <c r="B38" s="153">
        <v>4</v>
      </c>
      <c r="C38" s="59" t="s">
        <v>1579</v>
      </c>
      <c r="D38" s="4">
        <v>0</v>
      </c>
      <c r="E38" s="4">
        <v>0</v>
      </c>
      <c r="F38" s="4">
        <v>0</v>
      </c>
      <c r="G38" s="4">
        <v>0</v>
      </c>
      <c r="H38" s="4">
        <v>0</v>
      </c>
      <c r="I38" s="4">
        <v>0</v>
      </c>
      <c r="J38" s="4">
        <v>0</v>
      </c>
      <c r="K38" s="4">
        <v>0</v>
      </c>
      <c r="L38" s="4">
        <v>0</v>
      </c>
      <c r="M38" s="4">
        <v>0</v>
      </c>
      <c r="N38" s="4">
        <v>0</v>
      </c>
      <c r="O38" s="4">
        <v>0</v>
      </c>
      <c r="P38" s="27"/>
      <c r="Q38" s="103">
        <f t="shared" ref="Q38:Q42" si="19">SUM(O38,M38,K38,I38,G38,E38)</f>
        <v>0</v>
      </c>
      <c r="R38" s="104">
        <f t="shared" ref="R38:R42" si="20">(SUM(P38,N38,L38,J38,H38,F38))</f>
        <v>0</v>
      </c>
    </row>
    <row r="39" spans="2:20" ht="15" customHeight="1" x14ac:dyDescent="0.25">
      <c r="B39" s="154"/>
      <c r="C39" s="59" t="s">
        <v>1578</v>
      </c>
      <c r="D39" s="4">
        <v>0</v>
      </c>
      <c r="E39" s="4">
        <v>0</v>
      </c>
      <c r="F39" s="4">
        <v>0</v>
      </c>
      <c r="G39" s="4">
        <v>0</v>
      </c>
      <c r="H39" s="4">
        <v>0</v>
      </c>
      <c r="I39" s="4">
        <v>0</v>
      </c>
      <c r="J39" s="4">
        <v>0</v>
      </c>
      <c r="K39" s="4">
        <v>0</v>
      </c>
      <c r="L39" s="4">
        <v>0</v>
      </c>
      <c r="M39" s="4">
        <v>0</v>
      </c>
      <c r="N39" s="4">
        <v>0</v>
      </c>
      <c r="O39" s="4">
        <v>0</v>
      </c>
      <c r="P39" s="4"/>
      <c r="Q39" s="103">
        <f t="shared" si="19"/>
        <v>0</v>
      </c>
      <c r="R39" s="104">
        <f t="shared" si="20"/>
        <v>0</v>
      </c>
    </row>
    <row r="40" spans="2:20" x14ac:dyDescent="0.25">
      <c r="B40" s="154"/>
      <c r="C40" s="59" t="s">
        <v>1577</v>
      </c>
      <c r="D40" s="4">
        <v>0</v>
      </c>
      <c r="E40" s="4">
        <v>0</v>
      </c>
      <c r="F40" s="4">
        <v>0</v>
      </c>
      <c r="G40" s="4">
        <v>0</v>
      </c>
      <c r="H40" s="4">
        <v>0</v>
      </c>
      <c r="I40" s="4">
        <v>0</v>
      </c>
      <c r="J40" s="4">
        <v>0</v>
      </c>
      <c r="K40" s="4">
        <v>0</v>
      </c>
      <c r="L40" s="4">
        <v>0</v>
      </c>
      <c r="M40" s="4">
        <v>0</v>
      </c>
      <c r="N40" s="4">
        <v>0</v>
      </c>
      <c r="O40" s="4">
        <v>0</v>
      </c>
      <c r="P40" s="27"/>
      <c r="Q40" s="103">
        <f t="shared" si="19"/>
        <v>0</v>
      </c>
      <c r="R40" s="104">
        <f t="shared" si="20"/>
        <v>0</v>
      </c>
    </row>
    <row r="41" spans="2:20" x14ac:dyDescent="0.25">
      <c r="B41" s="154"/>
      <c r="C41" s="59" t="s">
        <v>1551</v>
      </c>
      <c r="D41" s="4">
        <v>0</v>
      </c>
      <c r="E41" s="4">
        <v>0</v>
      </c>
      <c r="F41" s="4">
        <v>0</v>
      </c>
      <c r="G41" s="4">
        <v>0</v>
      </c>
      <c r="H41" s="4">
        <v>0</v>
      </c>
      <c r="I41" s="4">
        <v>0</v>
      </c>
      <c r="J41" s="4">
        <v>0</v>
      </c>
      <c r="K41" s="4">
        <v>0</v>
      </c>
      <c r="L41" s="4">
        <v>0</v>
      </c>
      <c r="M41" s="4">
        <v>0</v>
      </c>
      <c r="N41" s="4">
        <v>0</v>
      </c>
      <c r="O41" s="4">
        <v>0</v>
      </c>
      <c r="P41" s="39"/>
      <c r="Q41" s="103">
        <f t="shared" si="19"/>
        <v>0</v>
      </c>
      <c r="R41" s="104">
        <f t="shared" si="20"/>
        <v>0</v>
      </c>
    </row>
    <row r="42" spans="2:20" x14ac:dyDescent="0.25">
      <c r="B42" s="155"/>
      <c r="C42" s="59" t="s">
        <v>1580</v>
      </c>
      <c r="D42" s="4">
        <v>0</v>
      </c>
      <c r="E42" s="4">
        <v>0</v>
      </c>
      <c r="F42" s="4">
        <v>0</v>
      </c>
      <c r="G42" s="4">
        <v>0</v>
      </c>
      <c r="H42" s="4">
        <v>0</v>
      </c>
      <c r="I42" s="4">
        <v>0</v>
      </c>
      <c r="J42" s="4">
        <v>0</v>
      </c>
      <c r="K42" s="4">
        <v>0</v>
      </c>
      <c r="L42" s="4">
        <v>0</v>
      </c>
      <c r="M42" s="4">
        <v>0</v>
      </c>
      <c r="N42" s="4">
        <v>0</v>
      </c>
      <c r="O42" s="4">
        <v>0</v>
      </c>
      <c r="P42" s="4"/>
      <c r="Q42" s="103">
        <f t="shared" si="19"/>
        <v>0</v>
      </c>
      <c r="R42" s="104">
        <f t="shared" si="20"/>
        <v>0</v>
      </c>
    </row>
    <row r="43" spans="2:20" s="135" customFormat="1" ht="34.5" customHeight="1" x14ac:dyDescent="0.25">
      <c r="B43" s="158" t="s">
        <v>1573</v>
      </c>
      <c r="C43" s="168"/>
      <c r="D43" s="136">
        <f>SUM(D44,D45,D46,D47,D48,D49,D50,D51,D52,D53,D54,D55)</f>
        <v>68</v>
      </c>
      <c r="E43" s="136">
        <f t="shared" ref="E43:O43" si="21">SUM(E44,E45,E46,E47,E48,E49,E50,E51,E52,E53,E54,E55)</f>
        <v>48</v>
      </c>
      <c r="F43" s="136">
        <f t="shared" si="21"/>
        <v>78</v>
      </c>
      <c r="G43" s="136">
        <f t="shared" si="21"/>
        <v>28</v>
      </c>
      <c r="H43" s="136">
        <f t="shared" si="21"/>
        <v>31</v>
      </c>
      <c r="I43" s="136">
        <f t="shared" si="21"/>
        <v>33</v>
      </c>
      <c r="J43" s="136">
        <f t="shared" si="21"/>
        <v>73</v>
      </c>
      <c r="K43" s="136">
        <f t="shared" si="21"/>
        <v>0</v>
      </c>
      <c r="L43" s="136">
        <f t="shared" si="21"/>
        <v>68</v>
      </c>
      <c r="M43" s="136">
        <f t="shared" si="21"/>
        <v>0</v>
      </c>
      <c r="N43" s="136">
        <f t="shared" si="21"/>
        <v>41</v>
      </c>
      <c r="O43" s="136">
        <f t="shared" si="21"/>
        <v>0</v>
      </c>
      <c r="P43" s="134">
        <f>SUM(P44,P45,P46,P47,P48)</f>
        <v>14</v>
      </c>
      <c r="Q43" s="134">
        <f t="shared" ref="Q43:R43" si="22">SUM(Q44,Q45,Q46,Q47,Q48)</f>
        <v>14</v>
      </c>
      <c r="R43" s="134">
        <f t="shared" si="22"/>
        <v>5</v>
      </c>
    </row>
    <row r="44" spans="2:20" x14ac:dyDescent="0.25">
      <c r="B44" s="153">
        <v>5</v>
      </c>
      <c r="C44" s="59" t="s">
        <v>1581</v>
      </c>
      <c r="D44" s="138">
        <v>0</v>
      </c>
      <c r="E44" s="138">
        <v>0</v>
      </c>
      <c r="F44" s="138">
        <v>0</v>
      </c>
      <c r="G44" s="138">
        <v>0</v>
      </c>
      <c r="H44" s="138">
        <v>0</v>
      </c>
      <c r="I44" s="138">
        <v>0</v>
      </c>
      <c r="J44" s="138">
        <v>0</v>
      </c>
      <c r="K44" s="138">
        <v>0</v>
      </c>
      <c r="L44" s="138">
        <v>0</v>
      </c>
      <c r="M44" s="138">
        <v>0</v>
      </c>
      <c r="N44" s="138">
        <v>0</v>
      </c>
      <c r="O44" s="138">
        <v>0</v>
      </c>
      <c r="P44" s="4"/>
      <c r="Q44" s="103">
        <f t="shared" ref="Q44" si="23">SUM(O44,M44,K44,I44,G44,E44)</f>
        <v>0</v>
      </c>
      <c r="R44" s="104">
        <f t="shared" ref="R44" si="24">(SUM(P44,N44,L44,J44,H44,F44))</f>
        <v>0</v>
      </c>
    </row>
    <row r="45" spans="2:20" x14ac:dyDescent="0.25">
      <c r="B45" s="154"/>
      <c r="C45" s="59" t="s">
        <v>1585</v>
      </c>
      <c r="D45" s="138">
        <v>0</v>
      </c>
      <c r="E45" s="138">
        <v>0</v>
      </c>
      <c r="F45" s="138">
        <v>0</v>
      </c>
      <c r="G45" s="138">
        <v>0</v>
      </c>
      <c r="H45" s="138">
        <v>0</v>
      </c>
      <c r="I45" s="138">
        <v>0</v>
      </c>
      <c r="J45" s="146">
        <v>2</v>
      </c>
      <c r="K45" s="138">
        <v>0</v>
      </c>
      <c r="L45" s="146">
        <v>2</v>
      </c>
      <c r="M45" s="138">
        <v>0</v>
      </c>
      <c r="N45" s="138">
        <v>0</v>
      </c>
      <c r="O45" s="138">
        <v>0</v>
      </c>
      <c r="P45" s="146">
        <f t="shared" ref="P45:P54" si="25">SUM(D45,F45,H45,J45,L45,N45)</f>
        <v>4</v>
      </c>
      <c r="Q45" s="146">
        <f t="shared" ref="Q45:Q54" si="26">D45+F45+H45+J45+L45+N45</f>
        <v>4</v>
      </c>
      <c r="R45" s="146">
        <f t="shared" ref="R45:R54" si="27">E45+G45+I45+K45+M45+O45</f>
        <v>0</v>
      </c>
      <c r="S45" s="47">
        <f>D45+F45+H45</f>
        <v>0</v>
      </c>
    </row>
    <row r="46" spans="2:20" x14ac:dyDescent="0.25">
      <c r="B46" s="154"/>
      <c r="C46" s="59" t="s">
        <v>1586</v>
      </c>
      <c r="D46" s="138">
        <v>0</v>
      </c>
      <c r="E46" s="138">
        <v>0</v>
      </c>
      <c r="F46" s="138">
        <v>0</v>
      </c>
      <c r="G46" s="138">
        <v>0</v>
      </c>
      <c r="H46" s="138">
        <v>0</v>
      </c>
      <c r="I46" s="138">
        <v>0</v>
      </c>
      <c r="J46" s="138">
        <v>0</v>
      </c>
      <c r="K46" s="138">
        <v>0</v>
      </c>
      <c r="L46" s="138">
        <v>0</v>
      </c>
      <c r="M46" s="138">
        <v>0</v>
      </c>
      <c r="N46" s="138">
        <v>0</v>
      </c>
      <c r="O46" s="138">
        <v>0</v>
      </c>
      <c r="P46" s="138">
        <f t="shared" si="25"/>
        <v>0</v>
      </c>
      <c r="Q46" s="138">
        <f t="shared" si="26"/>
        <v>0</v>
      </c>
      <c r="R46" s="138">
        <f t="shared" si="27"/>
        <v>0</v>
      </c>
    </row>
    <row r="47" spans="2:20" x14ac:dyDescent="0.25">
      <c r="B47" s="154"/>
      <c r="C47" s="59" t="s">
        <v>1584</v>
      </c>
      <c r="D47" s="146">
        <v>1</v>
      </c>
      <c r="E47" s="146">
        <v>1</v>
      </c>
      <c r="F47" s="146">
        <v>1</v>
      </c>
      <c r="G47" s="146">
        <v>1</v>
      </c>
      <c r="H47" s="146">
        <v>1</v>
      </c>
      <c r="I47" s="146">
        <v>1</v>
      </c>
      <c r="J47" s="146">
        <v>1</v>
      </c>
      <c r="K47" s="146">
        <v>0</v>
      </c>
      <c r="L47" s="146">
        <v>1</v>
      </c>
      <c r="M47" s="146">
        <v>0</v>
      </c>
      <c r="N47" s="146">
        <v>1</v>
      </c>
      <c r="O47" s="146">
        <v>0</v>
      </c>
      <c r="P47" s="146">
        <f t="shared" si="25"/>
        <v>6</v>
      </c>
      <c r="Q47" s="146">
        <f t="shared" si="26"/>
        <v>6</v>
      </c>
      <c r="R47" s="146">
        <f t="shared" si="27"/>
        <v>3</v>
      </c>
      <c r="S47" s="47">
        <f>D47+F47+H47</f>
        <v>3</v>
      </c>
      <c r="T47" s="47">
        <f>R47/S47</f>
        <v>1</v>
      </c>
    </row>
    <row r="48" spans="2:20" x14ac:dyDescent="0.25">
      <c r="B48" s="154"/>
      <c r="C48" s="59" t="s">
        <v>1587</v>
      </c>
      <c r="D48" s="138">
        <v>0</v>
      </c>
      <c r="E48" s="138">
        <v>0</v>
      </c>
      <c r="F48" s="146">
        <v>2</v>
      </c>
      <c r="G48" s="146">
        <v>2</v>
      </c>
      <c r="H48" s="138">
        <v>0</v>
      </c>
      <c r="I48" s="138">
        <v>0</v>
      </c>
      <c r="J48" s="138">
        <v>0</v>
      </c>
      <c r="K48" s="138">
        <v>0</v>
      </c>
      <c r="L48" s="146">
        <v>2</v>
      </c>
      <c r="M48" s="138">
        <v>0</v>
      </c>
      <c r="N48" s="138">
        <v>0</v>
      </c>
      <c r="O48" s="138">
        <v>0</v>
      </c>
      <c r="P48" s="146">
        <f t="shared" si="25"/>
        <v>4</v>
      </c>
      <c r="Q48" s="146">
        <f t="shared" si="26"/>
        <v>4</v>
      </c>
      <c r="R48" s="146">
        <f t="shared" si="27"/>
        <v>2</v>
      </c>
      <c r="S48" s="47">
        <f>D48+F48+H48</f>
        <v>2</v>
      </c>
      <c r="T48" s="47">
        <f>R48/S48</f>
        <v>1</v>
      </c>
    </row>
    <row r="49" spans="2:20" x14ac:dyDescent="0.25">
      <c r="B49" s="154"/>
      <c r="C49" s="59" t="s">
        <v>1588</v>
      </c>
      <c r="D49" s="146">
        <v>1</v>
      </c>
      <c r="E49" s="146">
        <v>2</v>
      </c>
      <c r="F49" s="146">
        <v>3</v>
      </c>
      <c r="G49" s="146">
        <v>5</v>
      </c>
      <c r="H49" s="146">
        <v>4</v>
      </c>
      <c r="I49" s="146">
        <v>4</v>
      </c>
      <c r="J49" s="146">
        <v>3</v>
      </c>
      <c r="K49" s="146">
        <v>0</v>
      </c>
      <c r="L49" s="146">
        <v>3</v>
      </c>
      <c r="M49" s="146">
        <v>0</v>
      </c>
      <c r="N49" s="146">
        <v>1</v>
      </c>
      <c r="O49" s="146">
        <v>0</v>
      </c>
      <c r="P49" s="146">
        <f t="shared" si="25"/>
        <v>15</v>
      </c>
      <c r="Q49" s="146">
        <f t="shared" si="26"/>
        <v>15</v>
      </c>
      <c r="R49" s="146">
        <f t="shared" si="27"/>
        <v>11</v>
      </c>
      <c r="S49" s="47">
        <f>D49+F49+H49</f>
        <v>8</v>
      </c>
      <c r="T49" s="47">
        <f>R49/S49</f>
        <v>1.375</v>
      </c>
    </row>
    <row r="50" spans="2:20" x14ac:dyDescent="0.25">
      <c r="B50" s="154"/>
      <c r="C50" s="59" t="s">
        <v>1574</v>
      </c>
      <c r="D50" s="138">
        <v>0</v>
      </c>
      <c r="E50" s="138">
        <v>0</v>
      </c>
      <c r="F50" s="138">
        <v>0</v>
      </c>
      <c r="G50" s="138">
        <v>0</v>
      </c>
      <c r="H50" s="138">
        <v>0</v>
      </c>
      <c r="I50" s="138">
        <v>0</v>
      </c>
      <c r="J50" s="138">
        <v>0</v>
      </c>
      <c r="K50" s="138">
        <v>0</v>
      </c>
      <c r="L50" s="138">
        <v>0</v>
      </c>
      <c r="M50" s="138">
        <v>0</v>
      </c>
      <c r="N50" s="138">
        <v>0</v>
      </c>
      <c r="O50" s="138">
        <v>0</v>
      </c>
      <c r="P50" s="138">
        <f t="shared" si="25"/>
        <v>0</v>
      </c>
      <c r="Q50" s="138">
        <f t="shared" si="26"/>
        <v>0</v>
      </c>
      <c r="R50" s="138">
        <f t="shared" si="27"/>
        <v>0</v>
      </c>
    </row>
    <row r="51" spans="2:20" x14ac:dyDescent="0.25">
      <c r="B51" s="154"/>
      <c r="C51" s="59" t="s">
        <v>1575</v>
      </c>
      <c r="D51" s="138">
        <v>0</v>
      </c>
      <c r="E51" s="138">
        <v>0</v>
      </c>
      <c r="F51" s="138">
        <v>0</v>
      </c>
      <c r="G51" s="138">
        <v>0</v>
      </c>
      <c r="H51" s="138">
        <v>0</v>
      </c>
      <c r="I51" s="138">
        <v>0</v>
      </c>
      <c r="J51" s="138">
        <v>0</v>
      </c>
      <c r="K51" s="138">
        <v>0</v>
      </c>
      <c r="L51" s="138">
        <v>0</v>
      </c>
      <c r="M51" s="138">
        <v>0</v>
      </c>
      <c r="N51" s="138">
        <v>0</v>
      </c>
      <c r="O51" s="138">
        <v>0</v>
      </c>
      <c r="P51" s="138">
        <f t="shared" si="25"/>
        <v>0</v>
      </c>
      <c r="Q51" s="138">
        <f t="shared" si="26"/>
        <v>0</v>
      </c>
      <c r="R51" s="138">
        <f t="shared" si="27"/>
        <v>0</v>
      </c>
    </row>
    <row r="52" spans="2:20" x14ac:dyDescent="0.25">
      <c r="B52" s="154"/>
      <c r="C52" s="59" t="s">
        <v>1582</v>
      </c>
      <c r="D52" s="146">
        <v>0</v>
      </c>
      <c r="E52" s="146">
        <v>0</v>
      </c>
      <c r="F52" s="146">
        <v>0</v>
      </c>
      <c r="G52" s="146">
        <v>0</v>
      </c>
      <c r="H52" s="146">
        <v>0</v>
      </c>
      <c r="I52" s="146">
        <v>0</v>
      </c>
      <c r="J52" s="146">
        <v>1</v>
      </c>
      <c r="K52" s="146">
        <v>0</v>
      </c>
      <c r="L52" s="146">
        <v>1</v>
      </c>
      <c r="M52" s="146">
        <v>0</v>
      </c>
      <c r="N52" s="146">
        <v>0</v>
      </c>
      <c r="O52" s="146">
        <v>0</v>
      </c>
      <c r="P52" s="146">
        <f t="shared" si="25"/>
        <v>2</v>
      </c>
      <c r="Q52" s="146">
        <f t="shared" si="26"/>
        <v>2</v>
      </c>
      <c r="R52" s="146">
        <f t="shared" si="27"/>
        <v>0</v>
      </c>
      <c r="S52" s="47">
        <f>D52+F52+H52</f>
        <v>0</v>
      </c>
    </row>
    <row r="53" spans="2:20" ht="15.75" customHeight="1" x14ac:dyDescent="0.25">
      <c r="B53" s="154"/>
      <c r="C53" s="59" t="s">
        <v>1589</v>
      </c>
      <c r="D53" s="146">
        <v>60</v>
      </c>
      <c r="E53" s="146">
        <f>2*4*5</f>
        <v>40</v>
      </c>
      <c r="F53" s="146">
        <v>60</v>
      </c>
      <c r="G53" s="146">
        <v>8</v>
      </c>
      <c r="H53" s="146">
        <v>15</v>
      </c>
      <c r="I53" s="146">
        <v>15</v>
      </c>
      <c r="J53" s="146">
        <v>18</v>
      </c>
      <c r="K53" s="146"/>
      <c r="L53" s="146">
        <v>30</v>
      </c>
      <c r="M53" s="146"/>
      <c r="N53" s="146">
        <v>18</v>
      </c>
      <c r="O53" s="138">
        <v>0</v>
      </c>
      <c r="P53" s="146">
        <f t="shared" si="25"/>
        <v>201</v>
      </c>
      <c r="Q53" s="146">
        <f t="shared" si="26"/>
        <v>201</v>
      </c>
      <c r="R53" s="146">
        <f t="shared" si="27"/>
        <v>63</v>
      </c>
      <c r="S53" s="47">
        <f>D53+F53+H53</f>
        <v>135</v>
      </c>
      <c r="T53" s="47">
        <f>R53/S53</f>
        <v>0.46666666666666667</v>
      </c>
    </row>
    <row r="54" spans="2:20" x14ac:dyDescent="0.25">
      <c r="B54" s="154"/>
      <c r="C54" s="59" t="s">
        <v>1559</v>
      </c>
      <c r="D54" s="146">
        <v>6</v>
      </c>
      <c r="E54" s="146">
        <v>5</v>
      </c>
      <c r="F54" s="146">
        <v>12</v>
      </c>
      <c r="G54" s="146">
        <v>12</v>
      </c>
      <c r="H54" s="146">
        <v>11</v>
      </c>
      <c r="I54" s="146">
        <v>13</v>
      </c>
      <c r="J54" s="146">
        <v>48</v>
      </c>
      <c r="K54" s="146">
        <v>0</v>
      </c>
      <c r="L54" s="146">
        <v>29</v>
      </c>
      <c r="M54" s="146">
        <v>0</v>
      </c>
      <c r="N54" s="146">
        <v>21</v>
      </c>
      <c r="O54" s="146">
        <v>0</v>
      </c>
      <c r="P54" s="146">
        <f t="shared" si="25"/>
        <v>127</v>
      </c>
      <c r="Q54" s="146">
        <f t="shared" si="26"/>
        <v>127</v>
      </c>
      <c r="R54" s="146">
        <f t="shared" si="27"/>
        <v>30</v>
      </c>
      <c r="S54" s="47">
        <f>D54+F54+H54</f>
        <v>29</v>
      </c>
      <c r="T54" s="47">
        <f>R54/S54</f>
        <v>1.0344827586206897</v>
      </c>
    </row>
    <row r="55" spans="2:20" x14ac:dyDescent="0.25">
      <c r="B55" s="155"/>
      <c r="C55" s="59" t="s">
        <v>1583</v>
      </c>
      <c r="D55" s="138">
        <v>0</v>
      </c>
      <c r="E55" s="138">
        <v>0</v>
      </c>
      <c r="F55" s="138">
        <v>0</v>
      </c>
      <c r="G55" s="138">
        <v>0</v>
      </c>
      <c r="H55" s="138">
        <v>0</v>
      </c>
      <c r="I55" s="138">
        <v>0</v>
      </c>
      <c r="J55" s="138">
        <v>0</v>
      </c>
      <c r="K55" s="138">
        <v>0</v>
      </c>
      <c r="L55" s="138">
        <v>0</v>
      </c>
      <c r="M55" s="138">
        <v>0</v>
      </c>
      <c r="N55" s="138">
        <v>0</v>
      </c>
      <c r="O55" s="138">
        <v>0</v>
      </c>
      <c r="P55" s="4"/>
      <c r="Q55" s="103">
        <f t="shared" ref="Q55" si="28">SUM(O55,M55,K55,I55,G55,E55)</f>
        <v>0</v>
      </c>
      <c r="R55" s="104">
        <f t="shared" ref="R55" si="29">(SUM(P55,N55,L55,J55,H55,F55))</f>
        <v>0</v>
      </c>
    </row>
    <row r="56" spans="2:20" x14ac:dyDescent="0.25">
      <c r="B56" s="43"/>
      <c r="C56" s="43">
        <v>1</v>
      </c>
      <c r="D56" s="43">
        <v>1</v>
      </c>
      <c r="E56" s="43"/>
      <c r="F56" s="43">
        <v>1</v>
      </c>
      <c r="G56" s="43">
        <v>1</v>
      </c>
      <c r="H56" s="43"/>
      <c r="I56" s="43">
        <v>1</v>
      </c>
      <c r="J56" s="43">
        <v>1</v>
      </c>
      <c r="K56" s="43"/>
      <c r="L56" s="43">
        <v>1</v>
      </c>
      <c r="M56" s="43">
        <v>1</v>
      </c>
      <c r="N56" s="43"/>
      <c r="O56" s="43">
        <v>1</v>
      </c>
      <c r="P56" s="43">
        <v>1</v>
      </c>
      <c r="Q56" s="43"/>
      <c r="R56" s="43">
        <v>1</v>
      </c>
    </row>
  </sheetData>
  <mergeCells count="18">
    <mergeCell ref="B17:C17"/>
    <mergeCell ref="B37:C37"/>
    <mergeCell ref="B43:C43"/>
    <mergeCell ref="B44:B55"/>
    <mergeCell ref="N1:O1"/>
    <mergeCell ref="B18:B36"/>
    <mergeCell ref="B38:B42"/>
    <mergeCell ref="P1:R1"/>
    <mergeCell ref="B4:B8"/>
    <mergeCell ref="B10:B16"/>
    <mergeCell ref="B1:C2"/>
    <mergeCell ref="D1:E1"/>
    <mergeCell ref="F1:G1"/>
    <mergeCell ref="H1:I1"/>
    <mergeCell ref="J1:K1"/>
    <mergeCell ref="L1:M1"/>
    <mergeCell ref="B3:C3"/>
    <mergeCell ref="B9:C9"/>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1:R56"/>
  <sheetViews>
    <sheetView topLeftCell="D31" zoomScale="70" zoomScaleNormal="70" workbookViewId="0">
      <selection activeCell="B1" sqref="B1:G36"/>
    </sheetView>
  </sheetViews>
  <sheetFormatPr baseColWidth="10" defaultRowHeight="15" x14ac:dyDescent="0.25"/>
  <cols>
    <col min="1" max="1" width="3.7109375" style="47" customWidth="1"/>
    <col min="2" max="2" width="8.7109375" style="49" customWidth="1"/>
    <col min="3" max="3" width="71.85546875" style="48" customWidth="1"/>
    <col min="4" max="18" width="13.7109375" style="3" customWidth="1"/>
    <col min="19" max="16384" width="11.42578125" style="47"/>
  </cols>
  <sheetData>
    <row r="1" spans="2:18" s="49" customFormat="1" ht="74.25" customHeight="1" thickBot="1" x14ac:dyDescent="0.3">
      <c r="B1" s="210" t="s">
        <v>1591</v>
      </c>
      <c r="C1" s="211"/>
      <c r="D1" s="148" t="s">
        <v>8</v>
      </c>
      <c r="E1" s="150"/>
      <c r="F1" s="148" t="s">
        <v>9</v>
      </c>
      <c r="G1" s="150"/>
      <c r="H1" s="148" t="s">
        <v>10</v>
      </c>
      <c r="I1" s="150"/>
      <c r="J1" s="148" t="s">
        <v>11</v>
      </c>
      <c r="K1" s="150"/>
      <c r="L1" s="148" t="s">
        <v>12</v>
      </c>
      <c r="M1" s="150"/>
      <c r="N1" s="148" t="s">
        <v>13</v>
      </c>
      <c r="O1" s="150"/>
      <c r="P1" s="148" t="s">
        <v>14</v>
      </c>
      <c r="Q1" s="149"/>
      <c r="R1" s="150"/>
    </row>
    <row r="2" spans="2:18" s="49" customFormat="1" ht="74.25" customHeight="1" x14ac:dyDescent="0.25">
      <c r="B2" s="212"/>
      <c r="C2" s="213"/>
      <c r="D2" s="10" t="s">
        <v>39</v>
      </c>
      <c r="E2" s="11" t="s">
        <v>40</v>
      </c>
      <c r="F2" s="10" t="s">
        <v>39</v>
      </c>
      <c r="G2" s="11" t="s">
        <v>40</v>
      </c>
      <c r="H2" s="10" t="s">
        <v>39</v>
      </c>
      <c r="I2" s="11" t="s">
        <v>40</v>
      </c>
      <c r="J2" s="10" t="s">
        <v>39</v>
      </c>
      <c r="K2" s="11" t="s">
        <v>40</v>
      </c>
      <c r="L2" s="10" t="s">
        <v>39</v>
      </c>
      <c r="M2" s="11" t="s">
        <v>40</v>
      </c>
      <c r="N2" s="10" t="s">
        <v>39</v>
      </c>
      <c r="O2" s="11" t="s">
        <v>40</v>
      </c>
      <c r="P2" s="12" t="s">
        <v>41</v>
      </c>
      <c r="Q2" s="13" t="s">
        <v>42</v>
      </c>
      <c r="R2" s="11" t="s">
        <v>40</v>
      </c>
    </row>
    <row r="3" spans="2:18" s="135" customFormat="1" ht="34.5" customHeight="1" x14ac:dyDescent="0.25">
      <c r="B3" s="158" t="s">
        <v>1529</v>
      </c>
      <c r="C3" s="168"/>
      <c r="D3" s="136">
        <f>SUM(D4,D5,D6,D7,D8)</f>
        <v>0</v>
      </c>
      <c r="E3" s="136">
        <f t="shared" ref="E3:O3" si="0">SUM(E4,E5,E6,E7,E8,E9,E10,E11,E12,E13,E14,E15)</f>
        <v>0</v>
      </c>
      <c r="F3" s="136">
        <f t="shared" si="0"/>
        <v>0</v>
      </c>
      <c r="G3" s="136">
        <f t="shared" si="0"/>
        <v>0</v>
      </c>
      <c r="H3" s="136">
        <f t="shared" si="0"/>
        <v>0</v>
      </c>
      <c r="I3" s="136">
        <f t="shared" si="0"/>
        <v>0</v>
      </c>
      <c r="J3" s="136">
        <f t="shared" si="0"/>
        <v>0</v>
      </c>
      <c r="K3" s="136">
        <f t="shared" si="0"/>
        <v>0</v>
      </c>
      <c r="L3" s="136">
        <f t="shared" si="0"/>
        <v>0</v>
      </c>
      <c r="M3" s="136">
        <f t="shared" si="0"/>
        <v>0</v>
      </c>
      <c r="N3" s="136">
        <f t="shared" si="0"/>
        <v>0</v>
      </c>
      <c r="O3" s="136">
        <f t="shared" si="0"/>
        <v>0</v>
      </c>
      <c r="P3" s="134">
        <f>SUM(P4,P5,P6,P7,P8)</f>
        <v>0</v>
      </c>
      <c r="Q3" s="134">
        <f t="shared" ref="Q3:R3" si="1">SUM(Q4,Q5,Q6,Q7,Q8)</f>
        <v>0</v>
      </c>
      <c r="R3" s="134">
        <f t="shared" si="1"/>
        <v>0</v>
      </c>
    </row>
    <row r="4" spans="2:18" x14ac:dyDescent="0.25">
      <c r="B4" s="153">
        <v>1</v>
      </c>
      <c r="C4" s="59" t="s">
        <v>1572</v>
      </c>
      <c r="D4" s="4">
        <v>0</v>
      </c>
      <c r="E4" s="4">
        <v>0</v>
      </c>
      <c r="F4" s="4">
        <v>0</v>
      </c>
      <c r="G4" s="4">
        <v>0</v>
      </c>
      <c r="H4" s="4">
        <v>0</v>
      </c>
      <c r="I4" s="4">
        <v>0</v>
      </c>
      <c r="J4" s="4">
        <v>0</v>
      </c>
      <c r="K4" s="4">
        <v>0</v>
      </c>
      <c r="L4" s="4">
        <v>0</v>
      </c>
      <c r="M4" s="4">
        <v>0</v>
      </c>
      <c r="N4" s="4">
        <v>0</v>
      </c>
      <c r="O4" s="4">
        <v>0</v>
      </c>
      <c r="P4" s="4"/>
      <c r="Q4" s="103">
        <f>SUM(O4,M4,K4,I4,G4,E4)</f>
        <v>0</v>
      </c>
      <c r="R4" s="104">
        <f>(SUM(P4,N4,L4,J4,H4,F4))</f>
        <v>0</v>
      </c>
    </row>
    <row r="5" spans="2:18" x14ac:dyDescent="0.25">
      <c r="B5" s="154"/>
      <c r="C5" s="59" t="s">
        <v>1530</v>
      </c>
      <c r="D5" s="4">
        <v>0</v>
      </c>
      <c r="E5" s="4">
        <v>0</v>
      </c>
      <c r="F5" s="4">
        <v>0</v>
      </c>
      <c r="G5" s="4">
        <v>0</v>
      </c>
      <c r="H5" s="4">
        <v>0</v>
      </c>
      <c r="I5" s="4">
        <v>0</v>
      </c>
      <c r="J5" s="4">
        <v>0</v>
      </c>
      <c r="K5" s="4">
        <v>0</v>
      </c>
      <c r="L5" s="4">
        <v>0</v>
      </c>
      <c r="M5" s="4">
        <v>0</v>
      </c>
      <c r="N5" s="4">
        <v>0</v>
      </c>
      <c r="O5" s="4">
        <v>0</v>
      </c>
      <c r="P5" s="4"/>
      <c r="Q5" s="103">
        <f t="shared" ref="Q5:Q8" si="2">SUM(O5,M5,K5,I5,G5,E5)</f>
        <v>0</v>
      </c>
      <c r="R5" s="104">
        <f t="shared" ref="R5:R8" si="3">(SUM(P5,N5,L5,J5,H5,F5))</f>
        <v>0</v>
      </c>
    </row>
    <row r="6" spans="2:18" x14ac:dyDescent="0.25">
      <c r="B6" s="154"/>
      <c r="C6" s="59" t="s">
        <v>1531</v>
      </c>
      <c r="D6" s="4">
        <v>0</v>
      </c>
      <c r="E6" s="4">
        <v>0</v>
      </c>
      <c r="F6" s="4">
        <v>0</v>
      </c>
      <c r="G6" s="4">
        <v>0</v>
      </c>
      <c r="H6" s="4">
        <v>0</v>
      </c>
      <c r="I6" s="4">
        <v>0</v>
      </c>
      <c r="J6" s="4">
        <v>0</v>
      </c>
      <c r="K6" s="4">
        <v>0</v>
      </c>
      <c r="L6" s="4">
        <v>0</v>
      </c>
      <c r="M6" s="4">
        <v>0</v>
      </c>
      <c r="N6" s="4">
        <v>0</v>
      </c>
      <c r="O6" s="4">
        <v>0</v>
      </c>
      <c r="P6" s="4"/>
      <c r="Q6" s="103">
        <f t="shared" si="2"/>
        <v>0</v>
      </c>
      <c r="R6" s="104">
        <f t="shared" si="3"/>
        <v>0</v>
      </c>
    </row>
    <row r="7" spans="2:18" x14ac:dyDescent="0.25">
      <c r="B7" s="154"/>
      <c r="C7" s="59" t="s">
        <v>1532</v>
      </c>
      <c r="D7" s="4">
        <v>0</v>
      </c>
      <c r="E7" s="4">
        <v>0</v>
      </c>
      <c r="F7" s="4">
        <v>0</v>
      </c>
      <c r="G7" s="4">
        <v>0</v>
      </c>
      <c r="H7" s="4">
        <v>0</v>
      </c>
      <c r="I7" s="4">
        <v>0</v>
      </c>
      <c r="J7" s="4">
        <v>0</v>
      </c>
      <c r="K7" s="4">
        <v>0</v>
      </c>
      <c r="L7" s="4">
        <v>0</v>
      </c>
      <c r="M7" s="4">
        <v>0</v>
      </c>
      <c r="N7" s="4">
        <v>0</v>
      </c>
      <c r="O7" s="4">
        <v>0</v>
      </c>
      <c r="P7" s="4"/>
      <c r="Q7" s="103">
        <f t="shared" si="2"/>
        <v>0</v>
      </c>
      <c r="R7" s="104">
        <f t="shared" si="3"/>
        <v>0</v>
      </c>
    </row>
    <row r="8" spans="2:18" x14ac:dyDescent="0.25">
      <c r="B8" s="155"/>
      <c r="C8" s="59" t="s">
        <v>1533</v>
      </c>
      <c r="D8" s="4">
        <v>0</v>
      </c>
      <c r="E8" s="4">
        <v>0</v>
      </c>
      <c r="F8" s="4">
        <v>0</v>
      </c>
      <c r="G8" s="4">
        <v>0</v>
      </c>
      <c r="H8" s="4">
        <v>0</v>
      </c>
      <c r="I8" s="4">
        <v>0</v>
      </c>
      <c r="J8" s="4">
        <v>0</v>
      </c>
      <c r="K8" s="4">
        <v>0</v>
      </c>
      <c r="L8" s="4">
        <v>0</v>
      </c>
      <c r="M8" s="4">
        <v>0</v>
      </c>
      <c r="N8" s="4">
        <v>0</v>
      </c>
      <c r="O8" s="4">
        <v>0</v>
      </c>
      <c r="P8" s="4"/>
      <c r="Q8" s="103">
        <f t="shared" si="2"/>
        <v>0</v>
      </c>
      <c r="R8" s="104">
        <f t="shared" si="3"/>
        <v>0</v>
      </c>
    </row>
    <row r="9" spans="2:18" s="135" customFormat="1" ht="34.5" customHeight="1" x14ac:dyDescent="0.25">
      <c r="B9" s="158" t="s">
        <v>83</v>
      </c>
      <c r="C9" s="168"/>
      <c r="D9" s="134">
        <f>SUM(D10,D11,D12,D13,D14,D15,D16)</f>
        <v>0</v>
      </c>
      <c r="E9" s="134">
        <f t="shared" ref="E9:O9" si="4">SUM(E10,E11,E12,E13,E14)</f>
        <v>0</v>
      </c>
      <c r="F9" s="134">
        <f t="shared" si="4"/>
        <v>0</v>
      </c>
      <c r="G9" s="134">
        <f t="shared" si="4"/>
        <v>0</v>
      </c>
      <c r="H9" s="134">
        <f t="shared" si="4"/>
        <v>0</v>
      </c>
      <c r="I9" s="134">
        <f t="shared" si="4"/>
        <v>0</v>
      </c>
      <c r="J9" s="134">
        <f t="shared" si="4"/>
        <v>0</v>
      </c>
      <c r="K9" s="134">
        <f t="shared" si="4"/>
        <v>0</v>
      </c>
      <c r="L9" s="134">
        <f t="shared" si="4"/>
        <v>0</v>
      </c>
      <c r="M9" s="134">
        <f t="shared" si="4"/>
        <v>0</v>
      </c>
      <c r="N9" s="134">
        <f t="shared" si="4"/>
        <v>0</v>
      </c>
      <c r="O9" s="134">
        <f t="shared" si="4"/>
        <v>0</v>
      </c>
      <c r="P9" s="134">
        <f>SUM(P10,P11,P12,P13,P14)</f>
        <v>0</v>
      </c>
      <c r="Q9" s="134">
        <f t="shared" ref="Q9:R9" si="5">SUM(Q10,Q11,Q12,Q13,Q14)</f>
        <v>0</v>
      </c>
      <c r="R9" s="134">
        <f t="shared" si="5"/>
        <v>0</v>
      </c>
    </row>
    <row r="10" spans="2:18" x14ac:dyDescent="0.25">
      <c r="B10" s="153">
        <v>2</v>
      </c>
      <c r="C10" s="59" t="s">
        <v>1535</v>
      </c>
      <c r="D10" s="4">
        <v>0</v>
      </c>
      <c r="E10" s="4">
        <v>0</v>
      </c>
      <c r="F10" s="4">
        <v>0</v>
      </c>
      <c r="G10" s="4">
        <v>0</v>
      </c>
      <c r="H10" s="4">
        <v>0</v>
      </c>
      <c r="I10" s="4">
        <v>0</v>
      </c>
      <c r="J10" s="4">
        <v>0</v>
      </c>
      <c r="K10" s="4">
        <v>0</v>
      </c>
      <c r="L10" s="4">
        <v>0</v>
      </c>
      <c r="M10" s="4">
        <v>0</v>
      </c>
      <c r="N10" s="4">
        <v>0</v>
      </c>
      <c r="O10" s="4">
        <v>0</v>
      </c>
      <c r="P10" s="4"/>
      <c r="Q10" s="103">
        <f>SUM(O10,M10,K10,I10,G10,E10)</f>
        <v>0</v>
      </c>
      <c r="R10" s="104">
        <f>(SUM(P10,N10,L10,J10,H10,F10))</f>
        <v>0</v>
      </c>
    </row>
    <row r="11" spans="2:18" x14ac:dyDescent="0.25">
      <c r="B11" s="154"/>
      <c r="C11" s="59" t="s">
        <v>1536</v>
      </c>
      <c r="D11" s="4">
        <v>0</v>
      </c>
      <c r="E11" s="4">
        <v>0</v>
      </c>
      <c r="F11" s="4">
        <v>0</v>
      </c>
      <c r="G11" s="4">
        <v>0</v>
      </c>
      <c r="H11" s="4">
        <v>0</v>
      </c>
      <c r="I11" s="4">
        <v>0</v>
      </c>
      <c r="J11" s="4">
        <v>0</v>
      </c>
      <c r="K11" s="4">
        <v>0</v>
      </c>
      <c r="L11" s="4">
        <v>0</v>
      </c>
      <c r="M11" s="4">
        <v>0</v>
      </c>
      <c r="N11" s="4">
        <v>0</v>
      </c>
      <c r="O11" s="4">
        <v>0</v>
      </c>
      <c r="P11" s="4"/>
      <c r="Q11" s="103">
        <f t="shared" ref="Q11:Q14" si="6">SUM(O11,M11,K11,I11,G11,E11)</f>
        <v>0</v>
      </c>
      <c r="R11" s="104">
        <f t="shared" ref="R11:R14" si="7">(SUM(P11,N11,L11,J11,H11,F11))</f>
        <v>0</v>
      </c>
    </row>
    <row r="12" spans="2:18" x14ac:dyDescent="0.25">
      <c r="B12" s="154"/>
      <c r="C12" s="59" t="s">
        <v>1537</v>
      </c>
      <c r="D12" s="4">
        <v>0</v>
      </c>
      <c r="E12" s="4">
        <v>0</v>
      </c>
      <c r="F12" s="4">
        <v>0</v>
      </c>
      <c r="G12" s="4">
        <v>0</v>
      </c>
      <c r="H12" s="4">
        <v>0</v>
      </c>
      <c r="I12" s="4">
        <v>0</v>
      </c>
      <c r="J12" s="4">
        <v>0</v>
      </c>
      <c r="K12" s="4">
        <v>0</v>
      </c>
      <c r="L12" s="4">
        <v>0</v>
      </c>
      <c r="M12" s="4">
        <v>0</v>
      </c>
      <c r="N12" s="4">
        <v>0</v>
      </c>
      <c r="O12" s="4">
        <v>0</v>
      </c>
      <c r="P12" s="4"/>
      <c r="Q12" s="103">
        <f t="shared" si="6"/>
        <v>0</v>
      </c>
      <c r="R12" s="104">
        <f t="shared" si="7"/>
        <v>0</v>
      </c>
    </row>
    <row r="13" spans="2:18" x14ac:dyDescent="0.25">
      <c r="B13" s="154"/>
      <c r="C13" s="59" t="s">
        <v>1538</v>
      </c>
      <c r="D13" s="4">
        <v>0</v>
      </c>
      <c r="E13" s="4">
        <v>0</v>
      </c>
      <c r="F13" s="4">
        <v>0</v>
      </c>
      <c r="G13" s="4">
        <v>0</v>
      </c>
      <c r="H13" s="4">
        <v>0</v>
      </c>
      <c r="I13" s="4">
        <v>0</v>
      </c>
      <c r="J13" s="4">
        <v>0</v>
      </c>
      <c r="K13" s="4">
        <v>0</v>
      </c>
      <c r="L13" s="4">
        <v>0</v>
      </c>
      <c r="M13" s="4">
        <v>0</v>
      </c>
      <c r="N13" s="4">
        <v>0</v>
      </c>
      <c r="O13" s="4">
        <v>0</v>
      </c>
      <c r="P13" s="27"/>
      <c r="Q13" s="103">
        <f t="shared" si="6"/>
        <v>0</v>
      </c>
      <c r="R13" s="104">
        <f t="shared" si="7"/>
        <v>0</v>
      </c>
    </row>
    <row r="14" spans="2:18" x14ac:dyDescent="0.25">
      <c r="B14" s="154"/>
      <c r="C14" s="59" t="s">
        <v>1539</v>
      </c>
      <c r="D14" s="4">
        <v>0</v>
      </c>
      <c r="E14" s="4">
        <v>0</v>
      </c>
      <c r="F14" s="4">
        <v>0</v>
      </c>
      <c r="G14" s="4">
        <v>0</v>
      </c>
      <c r="H14" s="4">
        <v>0</v>
      </c>
      <c r="I14" s="4">
        <v>0</v>
      </c>
      <c r="J14" s="4">
        <v>0</v>
      </c>
      <c r="K14" s="4">
        <v>0</v>
      </c>
      <c r="L14" s="4">
        <v>0</v>
      </c>
      <c r="M14" s="4">
        <v>0</v>
      </c>
      <c r="N14" s="4">
        <v>0</v>
      </c>
      <c r="O14" s="4">
        <v>0</v>
      </c>
      <c r="P14" s="4"/>
      <c r="Q14" s="103">
        <f t="shared" si="6"/>
        <v>0</v>
      </c>
      <c r="R14" s="104">
        <f t="shared" si="7"/>
        <v>0</v>
      </c>
    </row>
    <row r="15" spans="2:18" x14ac:dyDescent="0.25">
      <c r="B15" s="154"/>
      <c r="C15" s="59" t="s">
        <v>1540</v>
      </c>
      <c r="D15" s="4">
        <v>0</v>
      </c>
      <c r="E15" s="4">
        <v>0</v>
      </c>
      <c r="F15" s="4">
        <v>0</v>
      </c>
      <c r="G15" s="4">
        <v>0</v>
      </c>
      <c r="H15" s="4">
        <v>0</v>
      </c>
      <c r="I15" s="4">
        <v>0</v>
      </c>
      <c r="J15" s="4">
        <v>0</v>
      </c>
      <c r="K15" s="4">
        <v>0</v>
      </c>
      <c r="L15" s="4">
        <v>0</v>
      </c>
      <c r="M15" s="4">
        <v>0</v>
      </c>
      <c r="N15" s="4">
        <v>0</v>
      </c>
      <c r="O15" s="4">
        <v>0</v>
      </c>
      <c r="P15" s="27"/>
      <c r="Q15" s="103">
        <f>SUM(O15,M15,K15,I15,G15,E15)</f>
        <v>0</v>
      </c>
      <c r="R15" s="104">
        <f>(SUM(P15,N15,L15,J15,H15,F15))</f>
        <v>0</v>
      </c>
    </row>
    <row r="16" spans="2:18" x14ac:dyDescent="0.25">
      <c r="B16" s="155"/>
      <c r="C16" s="59" t="s">
        <v>1541</v>
      </c>
      <c r="D16" s="4">
        <v>0</v>
      </c>
      <c r="E16" s="4">
        <v>0</v>
      </c>
      <c r="F16" s="4">
        <v>0</v>
      </c>
      <c r="G16" s="4">
        <v>0</v>
      </c>
      <c r="H16" s="4">
        <v>0</v>
      </c>
      <c r="I16" s="4">
        <v>0</v>
      </c>
      <c r="J16" s="4">
        <v>0</v>
      </c>
      <c r="K16" s="4">
        <v>0</v>
      </c>
      <c r="L16" s="4">
        <v>0</v>
      </c>
      <c r="M16" s="4">
        <v>0</v>
      </c>
      <c r="N16" s="4">
        <v>0</v>
      </c>
      <c r="O16" s="4">
        <v>0</v>
      </c>
      <c r="P16" s="27"/>
      <c r="Q16" s="103">
        <f t="shared" ref="Q16" si="8">SUM(O16,M16,K16,I16,G16,E16)</f>
        <v>0</v>
      </c>
      <c r="R16" s="104">
        <f t="shared" ref="R16" si="9">(SUM(P16,N16,L16,J16,H16,F16))</f>
        <v>0</v>
      </c>
    </row>
    <row r="17" spans="2:18" s="135" customFormat="1" ht="34.5" customHeight="1" x14ac:dyDescent="0.25">
      <c r="B17" s="158" t="s">
        <v>120</v>
      </c>
      <c r="C17" s="168"/>
      <c r="D17" s="136">
        <f>SUM(D18,D19,D20,D21,D22,D23,D24,D25,D26,D27,D28,D29,D30,D31,D32,D33,D34,D35,D36)</f>
        <v>0</v>
      </c>
      <c r="E17" s="136">
        <f t="shared" ref="E17:O17" si="10">SUM(E18,E19,E20,E21,E22,E23,E24,E25,E26,E27,E28,E29)</f>
        <v>0</v>
      </c>
      <c r="F17" s="136">
        <f t="shared" si="10"/>
        <v>0</v>
      </c>
      <c r="G17" s="136">
        <f t="shared" si="10"/>
        <v>0</v>
      </c>
      <c r="H17" s="136">
        <f t="shared" si="10"/>
        <v>0</v>
      </c>
      <c r="I17" s="136">
        <f t="shared" si="10"/>
        <v>0</v>
      </c>
      <c r="J17" s="136">
        <f t="shared" si="10"/>
        <v>0</v>
      </c>
      <c r="K17" s="136">
        <f t="shared" si="10"/>
        <v>0</v>
      </c>
      <c r="L17" s="136">
        <f t="shared" si="10"/>
        <v>0</v>
      </c>
      <c r="M17" s="136">
        <f t="shared" si="10"/>
        <v>0</v>
      </c>
      <c r="N17" s="136">
        <f t="shared" si="10"/>
        <v>0</v>
      </c>
      <c r="O17" s="136">
        <f t="shared" si="10"/>
        <v>0</v>
      </c>
      <c r="P17" s="134">
        <f>SUM(P18,P19,P20,P21,P22)</f>
        <v>0</v>
      </c>
      <c r="Q17" s="134">
        <f t="shared" ref="Q17:R17" si="11">SUM(Q18,Q19,Q20,Q21,Q22)</f>
        <v>0</v>
      </c>
      <c r="R17" s="134">
        <f t="shared" si="11"/>
        <v>0</v>
      </c>
    </row>
    <row r="18" spans="2:18" x14ac:dyDescent="0.25">
      <c r="B18" s="153">
        <v>3</v>
      </c>
      <c r="C18" s="59" t="s">
        <v>1542</v>
      </c>
      <c r="D18" s="4">
        <v>0</v>
      </c>
      <c r="E18" s="4">
        <v>0</v>
      </c>
      <c r="F18" s="4">
        <v>0</v>
      </c>
      <c r="G18" s="4">
        <v>0</v>
      </c>
      <c r="H18" s="4">
        <v>0</v>
      </c>
      <c r="I18" s="4">
        <v>0</v>
      </c>
      <c r="J18" s="4">
        <v>0</v>
      </c>
      <c r="K18" s="4">
        <v>0</v>
      </c>
      <c r="L18" s="4">
        <v>0</v>
      </c>
      <c r="M18" s="4">
        <v>0</v>
      </c>
      <c r="N18" s="4">
        <v>0</v>
      </c>
      <c r="O18" s="4">
        <v>0</v>
      </c>
      <c r="P18" s="27"/>
      <c r="Q18" s="103">
        <f>SUM(O18,M18,K18,I18,G18,E18)</f>
        <v>0</v>
      </c>
      <c r="R18" s="104">
        <f>(SUM(P18,N18,L18,J18,H18,F18))</f>
        <v>0</v>
      </c>
    </row>
    <row r="19" spans="2:18" x14ac:dyDescent="0.25">
      <c r="B19" s="154"/>
      <c r="C19" s="59" t="s">
        <v>1543</v>
      </c>
      <c r="D19" s="4">
        <v>0</v>
      </c>
      <c r="E19" s="4">
        <v>0</v>
      </c>
      <c r="F19" s="4">
        <v>0</v>
      </c>
      <c r="G19" s="4">
        <v>0</v>
      </c>
      <c r="H19" s="4">
        <v>0</v>
      </c>
      <c r="I19" s="4">
        <v>0</v>
      </c>
      <c r="J19" s="4">
        <v>0</v>
      </c>
      <c r="K19" s="4">
        <v>0</v>
      </c>
      <c r="L19" s="4">
        <v>0</v>
      </c>
      <c r="M19" s="4">
        <v>0</v>
      </c>
      <c r="N19" s="4">
        <v>0</v>
      </c>
      <c r="O19" s="4">
        <v>0</v>
      </c>
      <c r="P19" s="39"/>
      <c r="Q19" s="103">
        <f t="shared" ref="Q19:Q22" si="12">SUM(O19,M19,K19,I19,G19,E19)</f>
        <v>0</v>
      </c>
      <c r="R19" s="104">
        <f t="shared" ref="R19:R22" si="13">(SUM(P19,N19,L19,J19,H19,F19))</f>
        <v>0</v>
      </c>
    </row>
    <row r="20" spans="2:18" x14ac:dyDescent="0.25">
      <c r="B20" s="154"/>
      <c r="C20" s="59" t="s">
        <v>1534</v>
      </c>
      <c r="D20" s="4">
        <v>0</v>
      </c>
      <c r="E20" s="4">
        <v>0</v>
      </c>
      <c r="F20" s="4">
        <v>0</v>
      </c>
      <c r="G20" s="4">
        <v>0</v>
      </c>
      <c r="H20" s="4">
        <v>0</v>
      </c>
      <c r="I20" s="4">
        <v>0</v>
      </c>
      <c r="J20" s="4">
        <v>0</v>
      </c>
      <c r="K20" s="4">
        <v>0</v>
      </c>
      <c r="L20" s="4">
        <v>0</v>
      </c>
      <c r="M20" s="4">
        <v>0</v>
      </c>
      <c r="N20" s="4">
        <v>0</v>
      </c>
      <c r="O20" s="4">
        <v>0</v>
      </c>
      <c r="P20" s="4"/>
      <c r="Q20" s="103">
        <f t="shared" si="12"/>
        <v>0</v>
      </c>
      <c r="R20" s="104">
        <f t="shared" si="13"/>
        <v>0</v>
      </c>
    </row>
    <row r="21" spans="2:18" x14ac:dyDescent="0.25">
      <c r="B21" s="154"/>
      <c r="C21" s="59" t="s">
        <v>1544</v>
      </c>
      <c r="D21" s="4">
        <v>0</v>
      </c>
      <c r="E21" s="4">
        <v>0</v>
      </c>
      <c r="F21" s="4">
        <v>0</v>
      </c>
      <c r="G21" s="4">
        <v>0</v>
      </c>
      <c r="H21" s="4">
        <v>0</v>
      </c>
      <c r="I21" s="4">
        <v>0</v>
      </c>
      <c r="J21" s="4">
        <v>0</v>
      </c>
      <c r="K21" s="4">
        <v>0</v>
      </c>
      <c r="L21" s="4">
        <v>0</v>
      </c>
      <c r="M21" s="4">
        <v>0</v>
      </c>
      <c r="N21" s="4">
        <v>0</v>
      </c>
      <c r="O21" s="4">
        <v>0</v>
      </c>
      <c r="P21" s="4"/>
      <c r="Q21" s="103">
        <f t="shared" si="12"/>
        <v>0</v>
      </c>
      <c r="R21" s="104">
        <f t="shared" si="13"/>
        <v>0</v>
      </c>
    </row>
    <row r="22" spans="2:18" ht="14.25" customHeight="1" x14ac:dyDescent="0.25">
      <c r="B22" s="154"/>
      <c r="C22" s="59" t="s">
        <v>1545</v>
      </c>
      <c r="D22" s="4">
        <v>0</v>
      </c>
      <c r="E22" s="4">
        <v>0</v>
      </c>
      <c r="F22" s="4">
        <v>0</v>
      </c>
      <c r="G22" s="4">
        <v>0</v>
      </c>
      <c r="H22" s="4">
        <v>0</v>
      </c>
      <c r="I22" s="4">
        <v>0</v>
      </c>
      <c r="J22" s="4">
        <v>0</v>
      </c>
      <c r="K22" s="4">
        <v>0</v>
      </c>
      <c r="L22" s="4">
        <v>0</v>
      </c>
      <c r="M22" s="4">
        <v>0</v>
      </c>
      <c r="N22" s="4">
        <v>0</v>
      </c>
      <c r="O22" s="4">
        <v>0</v>
      </c>
      <c r="P22" s="4"/>
      <c r="Q22" s="103">
        <f t="shared" si="12"/>
        <v>0</v>
      </c>
      <c r="R22" s="104">
        <f t="shared" si="13"/>
        <v>0</v>
      </c>
    </row>
    <row r="23" spans="2:18" x14ac:dyDescent="0.25">
      <c r="B23" s="154"/>
      <c r="C23" s="59" t="s">
        <v>1546</v>
      </c>
      <c r="D23" s="4">
        <v>0</v>
      </c>
      <c r="E23" s="4">
        <v>0</v>
      </c>
      <c r="F23" s="4">
        <v>0</v>
      </c>
      <c r="G23" s="4">
        <v>0</v>
      </c>
      <c r="H23" s="4">
        <v>0</v>
      </c>
      <c r="I23" s="4">
        <v>0</v>
      </c>
      <c r="J23" s="4">
        <v>0</v>
      </c>
      <c r="K23" s="4">
        <v>0</v>
      </c>
      <c r="L23" s="4">
        <v>0</v>
      </c>
      <c r="M23" s="4">
        <v>0</v>
      </c>
      <c r="N23" s="4">
        <v>0</v>
      </c>
      <c r="O23" s="4">
        <v>0</v>
      </c>
      <c r="P23" s="4"/>
      <c r="Q23" s="103">
        <f>SUM(O23,M23,K23,I23,G23,E23)</f>
        <v>0</v>
      </c>
      <c r="R23" s="104">
        <f>(SUM(P23,N23,L23,J23,H23,F23))</f>
        <v>0</v>
      </c>
    </row>
    <row r="24" spans="2:18" x14ac:dyDescent="0.25">
      <c r="B24" s="154"/>
      <c r="C24" s="59" t="s">
        <v>1547</v>
      </c>
      <c r="D24" s="4">
        <v>0</v>
      </c>
      <c r="E24" s="4">
        <v>0</v>
      </c>
      <c r="F24" s="4">
        <v>0</v>
      </c>
      <c r="G24" s="4">
        <v>0</v>
      </c>
      <c r="H24" s="4">
        <v>0</v>
      </c>
      <c r="I24" s="4">
        <v>0</v>
      </c>
      <c r="J24" s="4">
        <v>0</v>
      </c>
      <c r="K24" s="4">
        <v>0</v>
      </c>
      <c r="L24" s="4">
        <v>0</v>
      </c>
      <c r="M24" s="4">
        <v>0</v>
      </c>
      <c r="N24" s="4">
        <v>0</v>
      </c>
      <c r="O24" s="4">
        <v>0</v>
      </c>
      <c r="P24" s="4"/>
      <c r="Q24" s="103">
        <f t="shared" ref="Q24:Q30" si="14">SUM(O24,M24,K24,I24,G24,E24)</f>
        <v>0</v>
      </c>
      <c r="R24" s="104">
        <f t="shared" ref="R24:R30" si="15">(SUM(P24,N24,L24,J24,H24,F24))</f>
        <v>0</v>
      </c>
    </row>
    <row r="25" spans="2:18" x14ac:dyDescent="0.25">
      <c r="B25" s="154"/>
      <c r="C25" s="59" t="s">
        <v>1548</v>
      </c>
      <c r="D25" s="4">
        <v>0</v>
      </c>
      <c r="E25" s="4">
        <v>0</v>
      </c>
      <c r="F25" s="4">
        <v>0</v>
      </c>
      <c r="G25" s="4">
        <v>0</v>
      </c>
      <c r="H25" s="4">
        <v>0</v>
      </c>
      <c r="I25" s="4">
        <v>0</v>
      </c>
      <c r="J25" s="4">
        <v>0</v>
      </c>
      <c r="K25" s="4">
        <v>0</v>
      </c>
      <c r="L25" s="4">
        <v>0</v>
      </c>
      <c r="M25" s="4">
        <v>0</v>
      </c>
      <c r="N25" s="4">
        <v>0</v>
      </c>
      <c r="O25" s="4">
        <v>0</v>
      </c>
      <c r="P25" s="4"/>
      <c r="Q25" s="103">
        <f t="shared" si="14"/>
        <v>0</v>
      </c>
      <c r="R25" s="104">
        <f t="shared" si="15"/>
        <v>0</v>
      </c>
    </row>
    <row r="26" spans="2:18" x14ac:dyDescent="0.25">
      <c r="B26" s="154"/>
      <c r="C26" s="59" t="s">
        <v>1549</v>
      </c>
      <c r="D26" s="4">
        <v>0</v>
      </c>
      <c r="E26" s="4">
        <v>0</v>
      </c>
      <c r="F26" s="4">
        <v>0</v>
      </c>
      <c r="G26" s="4">
        <v>0</v>
      </c>
      <c r="H26" s="4">
        <v>0</v>
      </c>
      <c r="I26" s="4">
        <v>0</v>
      </c>
      <c r="J26" s="4">
        <v>0</v>
      </c>
      <c r="K26" s="4">
        <v>0</v>
      </c>
      <c r="L26" s="4">
        <v>0</v>
      </c>
      <c r="M26" s="4">
        <v>0</v>
      </c>
      <c r="N26" s="4">
        <v>0</v>
      </c>
      <c r="O26" s="4">
        <v>0</v>
      </c>
      <c r="P26" s="4"/>
      <c r="Q26" s="103">
        <f t="shared" si="14"/>
        <v>0</v>
      </c>
      <c r="R26" s="104">
        <f t="shared" si="15"/>
        <v>0</v>
      </c>
    </row>
    <row r="27" spans="2:18" x14ac:dyDescent="0.25">
      <c r="B27" s="154"/>
      <c r="C27" s="59" t="s">
        <v>1550</v>
      </c>
      <c r="D27" s="4">
        <v>0</v>
      </c>
      <c r="E27" s="4">
        <v>0</v>
      </c>
      <c r="F27" s="4">
        <v>0</v>
      </c>
      <c r="G27" s="4">
        <v>0</v>
      </c>
      <c r="H27" s="4">
        <v>0</v>
      </c>
      <c r="I27" s="4">
        <v>0</v>
      </c>
      <c r="J27" s="4">
        <v>0</v>
      </c>
      <c r="K27" s="4">
        <v>0</v>
      </c>
      <c r="L27" s="4">
        <v>0</v>
      </c>
      <c r="M27" s="4">
        <v>0</v>
      </c>
      <c r="N27" s="4">
        <v>0</v>
      </c>
      <c r="O27" s="4">
        <v>0</v>
      </c>
      <c r="P27" s="4"/>
      <c r="Q27" s="103">
        <f t="shared" si="14"/>
        <v>0</v>
      </c>
      <c r="R27" s="104">
        <f t="shared" si="15"/>
        <v>0</v>
      </c>
    </row>
    <row r="28" spans="2:18" x14ac:dyDescent="0.25">
      <c r="B28" s="154"/>
      <c r="C28" s="59" t="s">
        <v>1552</v>
      </c>
      <c r="D28" s="4">
        <v>0</v>
      </c>
      <c r="E28" s="4">
        <v>0</v>
      </c>
      <c r="F28" s="4">
        <v>0</v>
      </c>
      <c r="G28" s="4">
        <v>0</v>
      </c>
      <c r="H28" s="4">
        <v>0</v>
      </c>
      <c r="I28" s="4">
        <v>0</v>
      </c>
      <c r="J28" s="4">
        <v>0</v>
      </c>
      <c r="K28" s="4">
        <v>0</v>
      </c>
      <c r="L28" s="4">
        <v>0</v>
      </c>
      <c r="M28" s="4">
        <v>0</v>
      </c>
      <c r="N28" s="4">
        <v>0</v>
      </c>
      <c r="O28" s="4">
        <v>0</v>
      </c>
      <c r="P28" s="4"/>
      <c r="Q28" s="103">
        <f t="shared" si="14"/>
        <v>0</v>
      </c>
      <c r="R28" s="104">
        <f t="shared" si="15"/>
        <v>0</v>
      </c>
    </row>
    <row r="29" spans="2:18" x14ac:dyDescent="0.25">
      <c r="B29" s="154"/>
      <c r="C29" s="59" t="s">
        <v>1553</v>
      </c>
      <c r="D29" s="4">
        <v>0</v>
      </c>
      <c r="E29" s="4">
        <v>0</v>
      </c>
      <c r="F29" s="4">
        <v>0</v>
      </c>
      <c r="G29" s="4">
        <v>0</v>
      </c>
      <c r="H29" s="4">
        <v>0</v>
      </c>
      <c r="I29" s="4">
        <v>0</v>
      </c>
      <c r="J29" s="4">
        <v>0</v>
      </c>
      <c r="K29" s="4">
        <v>0</v>
      </c>
      <c r="L29" s="4">
        <v>0</v>
      </c>
      <c r="M29" s="4">
        <v>0</v>
      </c>
      <c r="N29" s="4">
        <v>0</v>
      </c>
      <c r="O29" s="4">
        <v>0</v>
      </c>
      <c r="P29" s="4"/>
      <c r="Q29" s="103">
        <f t="shared" si="14"/>
        <v>0</v>
      </c>
      <c r="R29" s="104">
        <f t="shared" si="15"/>
        <v>0</v>
      </c>
    </row>
    <row r="30" spans="2:18" x14ac:dyDescent="0.25">
      <c r="B30" s="154"/>
      <c r="C30" s="59" t="s">
        <v>1554</v>
      </c>
      <c r="D30" s="4">
        <v>0</v>
      </c>
      <c r="E30" s="4">
        <v>0</v>
      </c>
      <c r="F30" s="4">
        <v>0</v>
      </c>
      <c r="G30" s="4">
        <v>0</v>
      </c>
      <c r="H30" s="4">
        <v>0</v>
      </c>
      <c r="I30" s="4">
        <v>0</v>
      </c>
      <c r="J30" s="4">
        <v>0</v>
      </c>
      <c r="K30" s="4">
        <v>0</v>
      </c>
      <c r="L30" s="4">
        <v>0</v>
      </c>
      <c r="M30" s="4">
        <v>0</v>
      </c>
      <c r="N30" s="4">
        <v>0</v>
      </c>
      <c r="O30" s="4">
        <v>0</v>
      </c>
      <c r="P30" s="4"/>
      <c r="Q30" s="103">
        <f t="shared" si="14"/>
        <v>0</v>
      </c>
      <c r="R30" s="104">
        <f t="shared" si="15"/>
        <v>0</v>
      </c>
    </row>
    <row r="31" spans="2:18" x14ac:dyDescent="0.25">
      <c r="B31" s="154"/>
      <c r="C31" s="59" t="s">
        <v>1555</v>
      </c>
      <c r="D31" s="4">
        <v>0</v>
      </c>
      <c r="E31" s="4">
        <v>0</v>
      </c>
      <c r="F31" s="4">
        <v>0</v>
      </c>
      <c r="G31" s="4">
        <v>0</v>
      </c>
      <c r="H31" s="4">
        <v>0</v>
      </c>
      <c r="I31" s="4">
        <v>0</v>
      </c>
      <c r="J31" s="4">
        <v>0</v>
      </c>
      <c r="K31" s="4">
        <v>0</v>
      </c>
      <c r="L31" s="4">
        <v>0</v>
      </c>
      <c r="M31" s="4">
        <v>0</v>
      </c>
      <c r="N31" s="4">
        <v>0</v>
      </c>
      <c r="O31" s="4">
        <v>0</v>
      </c>
      <c r="P31" s="4"/>
      <c r="Q31" s="103">
        <f t="shared" ref="Q31:Q32" si="16">SUM(O31,M31,K31,I31,G31,E31)</f>
        <v>0</v>
      </c>
      <c r="R31" s="104">
        <f t="shared" ref="R31:R32" si="17">(SUM(P31,N31,L31,J31,H31,F31))</f>
        <v>0</v>
      </c>
    </row>
    <row r="32" spans="2:18" x14ac:dyDescent="0.25">
      <c r="B32" s="154"/>
      <c r="C32" s="59" t="s">
        <v>1556</v>
      </c>
      <c r="D32" s="4">
        <v>0</v>
      </c>
      <c r="E32" s="4">
        <v>0</v>
      </c>
      <c r="F32" s="4">
        <v>0</v>
      </c>
      <c r="G32" s="4">
        <v>0</v>
      </c>
      <c r="H32" s="4">
        <v>0</v>
      </c>
      <c r="I32" s="4">
        <v>0</v>
      </c>
      <c r="J32" s="4">
        <v>0</v>
      </c>
      <c r="K32" s="4">
        <v>0</v>
      </c>
      <c r="L32" s="4">
        <v>0</v>
      </c>
      <c r="M32" s="4">
        <v>0</v>
      </c>
      <c r="N32" s="4">
        <v>0</v>
      </c>
      <c r="O32" s="4">
        <v>0</v>
      </c>
      <c r="P32" s="4"/>
      <c r="Q32" s="103">
        <f t="shared" si="16"/>
        <v>0</v>
      </c>
      <c r="R32" s="104">
        <f t="shared" si="17"/>
        <v>0</v>
      </c>
    </row>
    <row r="33" spans="2:18" x14ac:dyDescent="0.25">
      <c r="B33" s="154"/>
      <c r="C33" s="59" t="s">
        <v>1557</v>
      </c>
      <c r="D33" s="4">
        <v>0</v>
      </c>
      <c r="E33" s="4">
        <v>0</v>
      </c>
      <c r="F33" s="4">
        <v>0</v>
      </c>
      <c r="G33" s="4">
        <v>0</v>
      </c>
      <c r="H33" s="4">
        <v>0</v>
      </c>
      <c r="I33" s="4">
        <v>0</v>
      </c>
      <c r="J33" s="4">
        <v>0</v>
      </c>
      <c r="K33" s="4">
        <v>0</v>
      </c>
      <c r="L33" s="4">
        <v>0</v>
      </c>
      <c r="M33" s="4">
        <v>0</v>
      </c>
      <c r="N33" s="4">
        <v>0</v>
      </c>
      <c r="O33" s="4">
        <v>0</v>
      </c>
      <c r="P33" s="4"/>
      <c r="Q33" s="103">
        <f>SUM(O33,M33,K33,I33,G33,E33)</f>
        <v>0</v>
      </c>
      <c r="R33" s="104">
        <f>(SUM(P33,N33,L33,J33,H33,F33))</f>
        <v>0</v>
      </c>
    </row>
    <row r="34" spans="2:18" x14ac:dyDescent="0.25">
      <c r="B34" s="154"/>
      <c r="C34" s="59" t="s">
        <v>1558</v>
      </c>
      <c r="D34" s="4">
        <v>0</v>
      </c>
      <c r="E34" s="4">
        <v>0</v>
      </c>
      <c r="F34" s="4">
        <v>0</v>
      </c>
      <c r="G34" s="4">
        <v>0</v>
      </c>
      <c r="H34" s="4">
        <v>0</v>
      </c>
      <c r="I34" s="4">
        <v>0</v>
      </c>
      <c r="J34" s="4">
        <v>0</v>
      </c>
      <c r="K34" s="4">
        <v>0</v>
      </c>
      <c r="L34" s="4">
        <v>0</v>
      </c>
      <c r="M34" s="4">
        <v>0</v>
      </c>
      <c r="N34" s="4">
        <v>0</v>
      </c>
      <c r="O34" s="4">
        <v>0</v>
      </c>
      <c r="P34" s="27"/>
      <c r="Q34" s="103">
        <f t="shared" ref="Q34:Q36" si="18">SUM(O34,M34,K34,I34,G34,E34)</f>
        <v>0</v>
      </c>
      <c r="R34" s="104">
        <f t="shared" ref="R34:R36" si="19">(SUM(P34,N34,L34,J34,H34,F34))</f>
        <v>0</v>
      </c>
    </row>
    <row r="35" spans="2:18" x14ac:dyDescent="0.25">
      <c r="B35" s="154"/>
      <c r="C35" s="59" t="s">
        <v>1597</v>
      </c>
      <c r="D35" s="4">
        <v>0</v>
      </c>
      <c r="E35" s="4">
        <v>0</v>
      </c>
      <c r="F35" s="4">
        <v>0</v>
      </c>
      <c r="G35" s="4">
        <v>0</v>
      </c>
      <c r="H35" s="4">
        <v>0</v>
      </c>
      <c r="I35" s="4">
        <v>0</v>
      </c>
      <c r="J35" s="4">
        <v>0</v>
      </c>
      <c r="K35" s="4">
        <v>0</v>
      </c>
      <c r="L35" s="4">
        <v>0</v>
      </c>
      <c r="M35" s="4">
        <v>0</v>
      </c>
      <c r="N35" s="4">
        <v>0</v>
      </c>
      <c r="O35" s="4">
        <v>0</v>
      </c>
      <c r="P35" s="4"/>
      <c r="Q35" s="4">
        <f t="shared" ref="Q35:R35" si="20">SUM(N35,L35,J35,H35,F35,D35)</f>
        <v>0</v>
      </c>
      <c r="R35" s="4">
        <f t="shared" si="20"/>
        <v>0</v>
      </c>
    </row>
    <row r="36" spans="2:18" x14ac:dyDescent="0.25">
      <c r="B36" s="155"/>
      <c r="C36" s="59" t="s">
        <v>1576</v>
      </c>
      <c r="D36" s="4">
        <v>0</v>
      </c>
      <c r="E36" s="4">
        <v>0</v>
      </c>
      <c r="F36" s="4">
        <v>0</v>
      </c>
      <c r="G36" s="4">
        <v>0</v>
      </c>
      <c r="H36" s="4">
        <v>0</v>
      </c>
      <c r="I36" s="4">
        <v>0</v>
      </c>
      <c r="J36" s="4">
        <v>0</v>
      </c>
      <c r="K36" s="4">
        <v>0</v>
      </c>
      <c r="L36" s="4">
        <v>0</v>
      </c>
      <c r="M36" s="4">
        <v>0</v>
      </c>
      <c r="N36" s="4">
        <v>0</v>
      </c>
      <c r="O36" s="4">
        <v>0</v>
      </c>
      <c r="P36" s="4"/>
      <c r="Q36" s="103">
        <f t="shared" si="18"/>
        <v>0</v>
      </c>
      <c r="R36" s="104">
        <f t="shared" si="19"/>
        <v>0</v>
      </c>
    </row>
    <row r="37" spans="2:18" s="135" customFormat="1" ht="34.5" customHeight="1" x14ac:dyDescent="0.25">
      <c r="B37" s="158" t="s">
        <v>121</v>
      </c>
      <c r="C37" s="168"/>
      <c r="D37" s="136">
        <f>SUM(D38,D39,D40,D41,D42)</f>
        <v>0</v>
      </c>
      <c r="E37" s="136">
        <f t="shared" ref="E37:O37" si="21">SUM(E38,E39,E40,E41,E42,E43,E44,E45,E46,E47,E48,E49)</f>
        <v>0</v>
      </c>
      <c r="F37" s="136">
        <f t="shared" si="21"/>
        <v>0</v>
      </c>
      <c r="G37" s="136">
        <f t="shared" si="21"/>
        <v>0</v>
      </c>
      <c r="H37" s="136">
        <f t="shared" si="21"/>
        <v>0</v>
      </c>
      <c r="I37" s="136">
        <f t="shared" si="21"/>
        <v>0</v>
      </c>
      <c r="J37" s="136">
        <f t="shared" si="21"/>
        <v>0</v>
      </c>
      <c r="K37" s="136">
        <f t="shared" si="21"/>
        <v>0</v>
      </c>
      <c r="L37" s="136">
        <f t="shared" si="21"/>
        <v>0</v>
      </c>
      <c r="M37" s="136">
        <f t="shared" si="21"/>
        <v>0</v>
      </c>
      <c r="N37" s="136">
        <f t="shared" si="21"/>
        <v>0</v>
      </c>
      <c r="O37" s="136">
        <f t="shared" si="21"/>
        <v>0</v>
      </c>
      <c r="P37" s="134">
        <f>SUM(P38,P39,P40,P41,P42)</f>
        <v>0</v>
      </c>
      <c r="Q37" s="134">
        <f t="shared" ref="Q37:R37" si="22">SUM(Q38,Q39,Q40,Q41,Q42)</f>
        <v>0</v>
      </c>
      <c r="R37" s="134">
        <f t="shared" si="22"/>
        <v>0</v>
      </c>
    </row>
    <row r="38" spans="2:18" ht="15" customHeight="1" x14ac:dyDescent="0.25">
      <c r="B38" s="153">
        <v>4</v>
      </c>
      <c r="C38" s="59" t="s">
        <v>1579</v>
      </c>
      <c r="D38" s="4">
        <v>0</v>
      </c>
      <c r="E38" s="4">
        <v>0</v>
      </c>
      <c r="F38" s="4">
        <v>0</v>
      </c>
      <c r="G38" s="4">
        <v>0</v>
      </c>
      <c r="H38" s="4">
        <v>0</v>
      </c>
      <c r="I38" s="4">
        <v>0</v>
      </c>
      <c r="J38" s="4">
        <v>0</v>
      </c>
      <c r="K38" s="4">
        <v>0</v>
      </c>
      <c r="L38" s="4">
        <v>0</v>
      </c>
      <c r="M38" s="4">
        <v>0</v>
      </c>
      <c r="N38" s="4">
        <v>0</v>
      </c>
      <c r="O38" s="4">
        <v>0</v>
      </c>
      <c r="P38" s="27"/>
      <c r="Q38" s="103">
        <f>SUM(O38,M38,K38,I38,G38,E38)</f>
        <v>0</v>
      </c>
      <c r="R38" s="104">
        <f>(SUM(P38,N38,L38,J38,H38,F38))</f>
        <v>0</v>
      </c>
    </row>
    <row r="39" spans="2:18" ht="15" customHeight="1" x14ac:dyDescent="0.25">
      <c r="B39" s="154"/>
      <c r="C39" s="59" t="s">
        <v>1578</v>
      </c>
      <c r="D39" s="4">
        <v>0</v>
      </c>
      <c r="E39" s="4">
        <v>0</v>
      </c>
      <c r="F39" s="4">
        <v>0</v>
      </c>
      <c r="G39" s="4">
        <v>0</v>
      </c>
      <c r="H39" s="4">
        <v>0</v>
      </c>
      <c r="I39" s="4">
        <v>0</v>
      </c>
      <c r="J39" s="4">
        <v>0</v>
      </c>
      <c r="K39" s="4">
        <v>0</v>
      </c>
      <c r="L39" s="4">
        <v>0</v>
      </c>
      <c r="M39" s="4">
        <v>0</v>
      </c>
      <c r="N39" s="4">
        <v>0</v>
      </c>
      <c r="O39" s="4">
        <v>0</v>
      </c>
      <c r="P39" s="4"/>
      <c r="Q39" s="103">
        <f t="shared" ref="Q39:Q42" si="23">SUM(O39,M39,K39,I39,G39,E39)</f>
        <v>0</v>
      </c>
      <c r="R39" s="104">
        <f t="shared" ref="R39:R42" si="24">(SUM(P39,N39,L39,J39,H39,F39))</f>
        <v>0</v>
      </c>
    </row>
    <row r="40" spans="2:18" x14ac:dyDescent="0.25">
      <c r="B40" s="154"/>
      <c r="C40" s="59" t="s">
        <v>1577</v>
      </c>
      <c r="D40" s="4">
        <v>0</v>
      </c>
      <c r="E40" s="4">
        <v>0</v>
      </c>
      <c r="F40" s="4">
        <v>0</v>
      </c>
      <c r="G40" s="4">
        <v>0</v>
      </c>
      <c r="H40" s="4">
        <v>0</v>
      </c>
      <c r="I40" s="4">
        <v>0</v>
      </c>
      <c r="J40" s="4">
        <v>0</v>
      </c>
      <c r="K40" s="4">
        <v>0</v>
      </c>
      <c r="L40" s="4">
        <v>0</v>
      </c>
      <c r="M40" s="4">
        <v>0</v>
      </c>
      <c r="N40" s="4">
        <v>0</v>
      </c>
      <c r="O40" s="4">
        <v>0</v>
      </c>
      <c r="P40" s="27"/>
      <c r="Q40" s="103">
        <f t="shared" si="23"/>
        <v>0</v>
      </c>
      <c r="R40" s="104">
        <f t="shared" si="24"/>
        <v>0</v>
      </c>
    </row>
    <row r="41" spans="2:18" x14ac:dyDescent="0.25">
      <c r="B41" s="154"/>
      <c r="C41" s="59" t="s">
        <v>1551</v>
      </c>
      <c r="D41" s="4">
        <v>0</v>
      </c>
      <c r="E41" s="4">
        <v>0</v>
      </c>
      <c r="F41" s="4">
        <v>0</v>
      </c>
      <c r="G41" s="4">
        <v>0</v>
      </c>
      <c r="H41" s="4">
        <v>0</v>
      </c>
      <c r="I41" s="4">
        <v>0</v>
      </c>
      <c r="J41" s="4">
        <v>0</v>
      </c>
      <c r="K41" s="4">
        <v>0</v>
      </c>
      <c r="L41" s="4">
        <v>0</v>
      </c>
      <c r="M41" s="4">
        <v>0</v>
      </c>
      <c r="N41" s="4">
        <v>0</v>
      </c>
      <c r="O41" s="4">
        <v>0</v>
      </c>
      <c r="P41" s="39"/>
      <c r="Q41" s="103">
        <f t="shared" si="23"/>
        <v>0</v>
      </c>
      <c r="R41" s="104">
        <f t="shared" si="24"/>
        <v>0</v>
      </c>
    </row>
    <row r="42" spans="2:18" x14ac:dyDescent="0.25">
      <c r="B42" s="155"/>
      <c r="C42" s="59" t="s">
        <v>1580</v>
      </c>
      <c r="D42" s="4">
        <v>0</v>
      </c>
      <c r="E42" s="4">
        <v>0</v>
      </c>
      <c r="F42" s="4">
        <v>0</v>
      </c>
      <c r="G42" s="4">
        <v>0</v>
      </c>
      <c r="H42" s="4">
        <v>0</v>
      </c>
      <c r="I42" s="4">
        <v>0</v>
      </c>
      <c r="J42" s="4">
        <v>0</v>
      </c>
      <c r="K42" s="4">
        <v>0</v>
      </c>
      <c r="L42" s="4">
        <v>0</v>
      </c>
      <c r="M42" s="4">
        <v>0</v>
      </c>
      <c r="N42" s="4">
        <v>0</v>
      </c>
      <c r="O42" s="4">
        <v>0</v>
      </c>
      <c r="P42" s="4"/>
      <c r="Q42" s="103">
        <f t="shared" si="23"/>
        <v>0</v>
      </c>
      <c r="R42" s="104">
        <f t="shared" si="24"/>
        <v>0</v>
      </c>
    </row>
    <row r="43" spans="2:18" s="135" customFormat="1" ht="34.5" customHeight="1" x14ac:dyDescent="0.25">
      <c r="B43" s="158" t="s">
        <v>1573</v>
      </c>
      <c r="C43" s="168"/>
      <c r="D43" s="136">
        <f>SUM(D44,D45,D46,D47,D48,D49,D50,D51,D52,D53,D54,D55)</f>
        <v>0</v>
      </c>
      <c r="E43" s="136">
        <f t="shared" ref="E43:O43" si="25">SUM(E44,E45,E46,E47,E48,E49,E50,E51,E52,E53,E54,E55)</f>
        <v>0</v>
      </c>
      <c r="F43" s="136">
        <f t="shared" si="25"/>
        <v>0</v>
      </c>
      <c r="G43" s="136">
        <f t="shared" si="25"/>
        <v>0</v>
      </c>
      <c r="H43" s="136">
        <f t="shared" si="25"/>
        <v>0</v>
      </c>
      <c r="I43" s="136">
        <f t="shared" si="25"/>
        <v>0</v>
      </c>
      <c r="J43" s="136">
        <f t="shared" si="25"/>
        <v>0</v>
      </c>
      <c r="K43" s="136">
        <f t="shared" si="25"/>
        <v>0</v>
      </c>
      <c r="L43" s="136">
        <f t="shared" si="25"/>
        <v>0</v>
      </c>
      <c r="M43" s="136">
        <f t="shared" si="25"/>
        <v>0</v>
      </c>
      <c r="N43" s="136">
        <f t="shared" si="25"/>
        <v>0</v>
      </c>
      <c r="O43" s="136">
        <f t="shared" si="25"/>
        <v>0</v>
      </c>
      <c r="P43" s="134">
        <f>SUM(P44,P45,P46,P47,P48)</f>
        <v>0</v>
      </c>
      <c r="Q43" s="134">
        <f t="shared" ref="Q43:R43" si="26">SUM(Q44,Q45,Q46,Q47,Q48)</f>
        <v>0</v>
      </c>
      <c r="R43" s="134">
        <f t="shared" si="26"/>
        <v>0</v>
      </c>
    </row>
    <row r="44" spans="2:18" x14ac:dyDescent="0.25">
      <c r="B44" s="153">
        <v>5</v>
      </c>
      <c r="C44" s="59" t="s">
        <v>1581</v>
      </c>
      <c r="D44" s="4">
        <v>0</v>
      </c>
      <c r="E44" s="4">
        <v>0</v>
      </c>
      <c r="F44" s="4">
        <v>0</v>
      </c>
      <c r="G44" s="4">
        <v>0</v>
      </c>
      <c r="H44" s="4">
        <v>0</v>
      </c>
      <c r="I44" s="4">
        <v>0</v>
      </c>
      <c r="J44" s="4">
        <v>0</v>
      </c>
      <c r="K44" s="4">
        <v>0</v>
      </c>
      <c r="L44" s="4">
        <v>0</v>
      </c>
      <c r="M44" s="4">
        <v>0</v>
      </c>
      <c r="N44" s="4">
        <v>0</v>
      </c>
      <c r="O44" s="4">
        <v>0</v>
      </c>
      <c r="P44" s="4"/>
      <c r="Q44" s="103">
        <f>SUM(O44,M44,K44,I44,G44,E44)</f>
        <v>0</v>
      </c>
      <c r="R44" s="104">
        <f>(SUM(P44,N44,L44,J44,H44,F44))</f>
        <v>0</v>
      </c>
    </row>
    <row r="45" spans="2:18" x14ac:dyDescent="0.25">
      <c r="B45" s="154"/>
      <c r="C45" s="59" t="s">
        <v>1585</v>
      </c>
      <c r="D45" s="4">
        <v>0</v>
      </c>
      <c r="E45" s="4">
        <v>0</v>
      </c>
      <c r="F45" s="4">
        <v>0</v>
      </c>
      <c r="G45" s="4">
        <v>0</v>
      </c>
      <c r="H45" s="4">
        <v>0</v>
      </c>
      <c r="I45" s="4">
        <v>0</v>
      </c>
      <c r="J45" s="4">
        <v>0</v>
      </c>
      <c r="K45" s="4">
        <v>0</v>
      </c>
      <c r="L45" s="4">
        <v>0</v>
      </c>
      <c r="M45" s="4">
        <v>0</v>
      </c>
      <c r="N45" s="4">
        <v>0</v>
      </c>
      <c r="O45" s="4">
        <v>0</v>
      </c>
      <c r="P45" s="4"/>
      <c r="Q45" s="103">
        <f t="shared" ref="Q45:Q49" si="27">SUM(O45,M45,K45,I45,G45,E45)</f>
        <v>0</v>
      </c>
      <c r="R45" s="104">
        <f t="shared" ref="R45:R49" si="28">(SUM(P45,N45,L45,J45,H45,F45))</f>
        <v>0</v>
      </c>
    </row>
    <row r="46" spans="2:18" x14ac:dyDescent="0.25">
      <c r="B46" s="154"/>
      <c r="C46" s="59" t="s">
        <v>1586</v>
      </c>
      <c r="D46" s="4">
        <v>0</v>
      </c>
      <c r="E46" s="4">
        <v>0</v>
      </c>
      <c r="F46" s="4">
        <v>0</v>
      </c>
      <c r="G46" s="4">
        <v>0</v>
      </c>
      <c r="H46" s="4">
        <v>0</v>
      </c>
      <c r="I46" s="4">
        <v>0</v>
      </c>
      <c r="J46" s="4">
        <v>0</v>
      </c>
      <c r="K46" s="4">
        <v>0</v>
      </c>
      <c r="L46" s="4">
        <v>0</v>
      </c>
      <c r="M46" s="4">
        <v>0</v>
      </c>
      <c r="N46" s="4">
        <v>0</v>
      </c>
      <c r="O46" s="4">
        <v>0</v>
      </c>
      <c r="P46" s="4"/>
      <c r="Q46" s="103">
        <f t="shared" si="27"/>
        <v>0</v>
      </c>
      <c r="R46" s="104">
        <f t="shared" si="28"/>
        <v>0</v>
      </c>
    </row>
    <row r="47" spans="2:18" x14ac:dyDescent="0.25">
      <c r="B47" s="154"/>
      <c r="C47" s="59" t="s">
        <v>1584</v>
      </c>
      <c r="D47" s="4">
        <v>0</v>
      </c>
      <c r="E47" s="4">
        <v>0</v>
      </c>
      <c r="F47" s="4">
        <v>0</v>
      </c>
      <c r="G47" s="4">
        <v>0</v>
      </c>
      <c r="H47" s="4">
        <v>0</v>
      </c>
      <c r="I47" s="4">
        <v>0</v>
      </c>
      <c r="J47" s="4">
        <v>0</v>
      </c>
      <c r="K47" s="4">
        <v>0</v>
      </c>
      <c r="L47" s="4">
        <v>0</v>
      </c>
      <c r="M47" s="4">
        <v>0</v>
      </c>
      <c r="N47" s="4">
        <v>0</v>
      </c>
      <c r="O47" s="4">
        <v>0</v>
      </c>
      <c r="P47" s="4"/>
      <c r="Q47" s="103">
        <f t="shared" si="27"/>
        <v>0</v>
      </c>
      <c r="R47" s="104">
        <f t="shared" si="28"/>
        <v>0</v>
      </c>
    </row>
    <row r="48" spans="2:18" x14ac:dyDescent="0.25">
      <c r="B48" s="154"/>
      <c r="C48" s="59" t="s">
        <v>1587</v>
      </c>
      <c r="D48" s="4">
        <v>0</v>
      </c>
      <c r="E48" s="4">
        <v>0</v>
      </c>
      <c r="F48" s="4">
        <v>0</v>
      </c>
      <c r="G48" s="4">
        <v>0</v>
      </c>
      <c r="H48" s="4">
        <v>0</v>
      </c>
      <c r="I48" s="4">
        <v>0</v>
      </c>
      <c r="J48" s="4">
        <v>0</v>
      </c>
      <c r="K48" s="4">
        <v>0</v>
      </c>
      <c r="L48" s="4">
        <v>0</v>
      </c>
      <c r="M48" s="4">
        <v>0</v>
      </c>
      <c r="N48" s="4">
        <v>0</v>
      </c>
      <c r="O48" s="4">
        <v>0</v>
      </c>
      <c r="P48" s="4"/>
      <c r="Q48" s="103">
        <f t="shared" si="27"/>
        <v>0</v>
      </c>
      <c r="R48" s="104">
        <f t="shared" si="28"/>
        <v>0</v>
      </c>
    </row>
    <row r="49" spans="2:18" x14ac:dyDescent="0.25">
      <c r="B49" s="154"/>
      <c r="C49" s="59" t="s">
        <v>1588</v>
      </c>
      <c r="D49" s="4">
        <v>0</v>
      </c>
      <c r="E49" s="4">
        <v>0</v>
      </c>
      <c r="F49" s="4">
        <v>0</v>
      </c>
      <c r="G49" s="4">
        <v>0</v>
      </c>
      <c r="H49" s="4">
        <v>0</v>
      </c>
      <c r="I49" s="4">
        <v>0</v>
      </c>
      <c r="J49" s="4">
        <v>0</v>
      </c>
      <c r="K49" s="4">
        <v>0</v>
      </c>
      <c r="L49" s="4">
        <v>0</v>
      </c>
      <c r="M49" s="4">
        <v>0</v>
      </c>
      <c r="N49" s="4">
        <v>0</v>
      </c>
      <c r="O49" s="4">
        <v>0</v>
      </c>
      <c r="P49" s="4"/>
      <c r="Q49" s="103">
        <f t="shared" si="27"/>
        <v>0</v>
      </c>
      <c r="R49" s="104">
        <f t="shared" si="28"/>
        <v>0</v>
      </c>
    </row>
    <row r="50" spans="2:18" x14ac:dyDescent="0.25">
      <c r="B50" s="154"/>
      <c r="C50" s="59" t="s">
        <v>1574</v>
      </c>
      <c r="D50" s="4">
        <v>0</v>
      </c>
      <c r="E50" s="4">
        <v>0</v>
      </c>
      <c r="F50" s="4">
        <v>0</v>
      </c>
      <c r="G50" s="4">
        <v>0</v>
      </c>
      <c r="H50" s="4">
        <v>0</v>
      </c>
      <c r="I50" s="4">
        <v>0</v>
      </c>
      <c r="J50" s="4">
        <v>0</v>
      </c>
      <c r="K50" s="4">
        <v>0</v>
      </c>
      <c r="L50" s="4">
        <v>0</v>
      </c>
      <c r="M50" s="4">
        <v>0</v>
      </c>
      <c r="N50" s="4">
        <v>0</v>
      </c>
      <c r="O50" s="4">
        <v>0</v>
      </c>
      <c r="P50" s="4"/>
      <c r="Q50" s="103">
        <f t="shared" ref="Q50:Q55" si="29">SUM(O50,M50,K50,I50,G50,E50)</f>
        <v>0</v>
      </c>
      <c r="R50" s="104">
        <f t="shared" ref="R50:R55" si="30">(SUM(P50,N50,L50,J50,H50,F50))</f>
        <v>0</v>
      </c>
    </row>
    <row r="51" spans="2:18" x14ac:dyDescent="0.25">
      <c r="B51" s="154"/>
      <c r="C51" s="59" t="s">
        <v>1575</v>
      </c>
      <c r="D51" s="4">
        <v>0</v>
      </c>
      <c r="E51" s="4">
        <v>0</v>
      </c>
      <c r="F51" s="4">
        <v>0</v>
      </c>
      <c r="G51" s="4">
        <v>0</v>
      </c>
      <c r="H51" s="4">
        <v>0</v>
      </c>
      <c r="I51" s="4">
        <v>0</v>
      </c>
      <c r="J51" s="4">
        <v>0</v>
      </c>
      <c r="K51" s="4">
        <v>0</v>
      </c>
      <c r="L51" s="4">
        <v>0</v>
      </c>
      <c r="M51" s="4">
        <v>0</v>
      </c>
      <c r="N51" s="4">
        <v>0</v>
      </c>
      <c r="O51" s="4">
        <v>0</v>
      </c>
      <c r="P51" s="4"/>
      <c r="Q51" s="103">
        <f t="shared" si="29"/>
        <v>0</v>
      </c>
      <c r="R51" s="104">
        <f t="shared" si="30"/>
        <v>0</v>
      </c>
    </row>
    <row r="52" spans="2:18" x14ac:dyDescent="0.25">
      <c r="B52" s="154"/>
      <c r="C52" s="59" t="s">
        <v>1582</v>
      </c>
      <c r="D52" s="4">
        <v>0</v>
      </c>
      <c r="E52" s="4">
        <v>0</v>
      </c>
      <c r="F52" s="4">
        <v>0</v>
      </c>
      <c r="G52" s="4">
        <v>0</v>
      </c>
      <c r="H52" s="4">
        <v>0</v>
      </c>
      <c r="I52" s="4">
        <v>0</v>
      </c>
      <c r="J52" s="4">
        <v>0</v>
      </c>
      <c r="K52" s="4">
        <v>0</v>
      </c>
      <c r="L52" s="4">
        <v>0</v>
      </c>
      <c r="M52" s="4">
        <v>0</v>
      </c>
      <c r="N52" s="4">
        <v>0</v>
      </c>
      <c r="O52" s="4">
        <v>0</v>
      </c>
      <c r="P52" s="4"/>
      <c r="Q52" s="103">
        <f t="shared" si="29"/>
        <v>0</v>
      </c>
      <c r="R52" s="104">
        <f t="shared" si="30"/>
        <v>0</v>
      </c>
    </row>
    <row r="53" spans="2:18" ht="15.75" customHeight="1" x14ac:dyDescent="0.25">
      <c r="B53" s="154"/>
      <c r="C53" s="59" t="s">
        <v>1589</v>
      </c>
      <c r="D53" s="4">
        <v>0</v>
      </c>
      <c r="E53" s="4">
        <v>0</v>
      </c>
      <c r="F53" s="4">
        <v>0</v>
      </c>
      <c r="G53" s="4">
        <v>0</v>
      </c>
      <c r="H53" s="4">
        <v>0</v>
      </c>
      <c r="I53" s="4">
        <v>0</v>
      </c>
      <c r="J53" s="4">
        <v>0</v>
      </c>
      <c r="K53" s="4">
        <v>0</v>
      </c>
      <c r="L53" s="4">
        <v>0</v>
      </c>
      <c r="M53" s="4">
        <v>0</v>
      </c>
      <c r="N53" s="4">
        <v>0</v>
      </c>
      <c r="O53" s="4">
        <v>0</v>
      </c>
      <c r="P53" s="4"/>
      <c r="Q53" s="103">
        <f t="shared" si="29"/>
        <v>0</v>
      </c>
      <c r="R53" s="104">
        <f t="shared" si="30"/>
        <v>0</v>
      </c>
    </row>
    <row r="54" spans="2:18" x14ac:dyDescent="0.25">
      <c r="B54" s="154"/>
      <c r="C54" s="59" t="s">
        <v>1559</v>
      </c>
      <c r="D54" s="4">
        <v>0</v>
      </c>
      <c r="E54" s="4">
        <v>0</v>
      </c>
      <c r="F54" s="4">
        <v>0</v>
      </c>
      <c r="G54" s="4">
        <v>0</v>
      </c>
      <c r="H54" s="4">
        <v>0</v>
      </c>
      <c r="I54" s="4">
        <v>0</v>
      </c>
      <c r="J54" s="4">
        <v>0</v>
      </c>
      <c r="K54" s="4">
        <v>0</v>
      </c>
      <c r="L54" s="4">
        <v>0</v>
      </c>
      <c r="M54" s="4">
        <v>0</v>
      </c>
      <c r="N54" s="4">
        <v>0</v>
      </c>
      <c r="O54" s="4">
        <v>0</v>
      </c>
      <c r="P54" s="4"/>
      <c r="Q54" s="103">
        <f t="shared" si="29"/>
        <v>0</v>
      </c>
      <c r="R54" s="104">
        <f t="shared" si="30"/>
        <v>0</v>
      </c>
    </row>
    <row r="55" spans="2:18" x14ac:dyDescent="0.25">
      <c r="B55" s="155"/>
      <c r="C55" s="59" t="s">
        <v>1583</v>
      </c>
      <c r="D55" s="4">
        <v>0</v>
      </c>
      <c r="E55" s="4">
        <v>0</v>
      </c>
      <c r="F55" s="4">
        <v>0</v>
      </c>
      <c r="G55" s="4">
        <v>0</v>
      </c>
      <c r="H55" s="4">
        <v>0</v>
      </c>
      <c r="I55" s="4">
        <v>0</v>
      </c>
      <c r="J55" s="4">
        <v>0</v>
      </c>
      <c r="K55" s="4">
        <v>0</v>
      </c>
      <c r="L55" s="4">
        <v>0</v>
      </c>
      <c r="M55" s="4">
        <v>0</v>
      </c>
      <c r="N55" s="4">
        <v>0</v>
      </c>
      <c r="O55" s="4">
        <v>0</v>
      </c>
      <c r="P55" s="4"/>
      <c r="Q55" s="103">
        <f t="shared" si="29"/>
        <v>0</v>
      </c>
      <c r="R55" s="104">
        <f t="shared" si="30"/>
        <v>0</v>
      </c>
    </row>
    <row r="56" spans="2:18" x14ac:dyDescent="0.25">
      <c r="B56" s="43"/>
      <c r="C56" s="43">
        <v>1</v>
      </c>
      <c r="D56" s="43">
        <v>1</v>
      </c>
      <c r="E56" s="43"/>
      <c r="F56" s="43">
        <v>1</v>
      </c>
      <c r="G56" s="43">
        <v>1</v>
      </c>
      <c r="H56" s="43"/>
      <c r="I56" s="43">
        <v>1</v>
      </c>
      <c r="J56" s="43">
        <v>1</v>
      </c>
      <c r="K56" s="43"/>
      <c r="L56" s="43">
        <v>1</v>
      </c>
      <c r="M56" s="43">
        <v>1</v>
      </c>
      <c r="N56" s="43"/>
      <c r="O56" s="43">
        <v>1</v>
      </c>
      <c r="P56" s="43">
        <v>1</v>
      </c>
      <c r="Q56" s="43"/>
      <c r="R56" s="43">
        <v>1</v>
      </c>
    </row>
  </sheetData>
  <mergeCells count="18">
    <mergeCell ref="B17:C17"/>
    <mergeCell ref="B37:C37"/>
    <mergeCell ref="B43:C43"/>
    <mergeCell ref="B44:B55"/>
    <mergeCell ref="N1:O1"/>
    <mergeCell ref="B18:B36"/>
    <mergeCell ref="B38:B42"/>
    <mergeCell ref="P1:R1"/>
    <mergeCell ref="B4:B8"/>
    <mergeCell ref="B10:B16"/>
    <mergeCell ref="B1:C2"/>
    <mergeCell ref="D1:E1"/>
    <mergeCell ref="F1:G1"/>
    <mergeCell ref="H1:I1"/>
    <mergeCell ref="J1:K1"/>
    <mergeCell ref="L1:M1"/>
    <mergeCell ref="B3:C3"/>
    <mergeCell ref="B9:C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1:T56"/>
  <sheetViews>
    <sheetView topLeftCell="B31" zoomScale="70" zoomScaleNormal="70" workbookViewId="0">
      <selection activeCell="B1" sqref="B1:G36"/>
    </sheetView>
  </sheetViews>
  <sheetFormatPr baseColWidth="10" defaultRowHeight="15" x14ac:dyDescent="0.25"/>
  <cols>
    <col min="1" max="1" width="3.7109375" style="47" customWidth="1"/>
    <col min="2" max="2" width="8.7109375" style="49" customWidth="1"/>
    <col min="3" max="3" width="75.28515625" style="48" customWidth="1"/>
    <col min="4" max="17" width="13.7109375" style="116" customWidth="1"/>
    <col min="18" max="16384" width="11.42578125" style="47"/>
  </cols>
  <sheetData>
    <row r="1" spans="2:17" s="49" customFormat="1" ht="74.25" customHeight="1" thickBot="1" x14ac:dyDescent="0.3">
      <c r="B1" s="215" t="s">
        <v>1591</v>
      </c>
      <c r="C1" s="216"/>
      <c r="D1" s="148" t="s">
        <v>8</v>
      </c>
      <c r="E1" s="150"/>
      <c r="F1" s="148" t="s">
        <v>9</v>
      </c>
      <c r="G1" s="150"/>
      <c r="H1" s="148" t="s">
        <v>10</v>
      </c>
      <c r="I1" s="150"/>
      <c r="J1" s="148" t="s">
        <v>11</v>
      </c>
      <c r="K1" s="150"/>
      <c r="L1" s="148" t="s">
        <v>12</v>
      </c>
      <c r="M1" s="150"/>
      <c r="N1" s="148" t="s">
        <v>13</v>
      </c>
      <c r="O1" s="150"/>
      <c r="P1" s="148" t="s">
        <v>14</v>
      </c>
      <c r="Q1" s="150"/>
    </row>
    <row r="2" spans="2:17" s="49" customFormat="1" ht="74.25" customHeight="1" thickBot="1" x14ac:dyDescent="0.3">
      <c r="B2" s="217"/>
      <c r="C2" s="218"/>
      <c r="D2" s="69" t="s">
        <v>39</v>
      </c>
      <c r="E2" s="70" t="s">
        <v>40</v>
      </c>
      <c r="F2" s="69" t="s">
        <v>39</v>
      </c>
      <c r="G2" s="70" t="s">
        <v>40</v>
      </c>
      <c r="H2" s="69" t="s">
        <v>39</v>
      </c>
      <c r="I2" s="70" t="s">
        <v>40</v>
      </c>
      <c r="J2" s="69" t="s">
        <v>39</v>
      </c>
      <c r="K2" s="70" t="s">
        <v>40</v>
      </c>
      <c r="L2" s="69" t="s">
        <v>39</v>
      </c>
      <c r="M2" s="70" t="s">
        <v>40</v>
      </c>
      <c r="N2" s="69" t="s">
        <v>39</v>
      </c>
      <c r="O2" s="70" t="s">
        <v>40</v>
      </c>
      <c r="P2" s="71" t="s">
        <v>1592</v>
      </c>
      <c r="Q2" s="72" t="s">
        <v>40</v>
      </c>
    </row>
    <row r="3" spans="2:17" s="135" customFormat="1" ht="34.5" customHeight="1" x14ac:dyDescent="0.25">
      <c r="B3" s="158" t="s">
        <v>1529</v>
      </c>
      <c r="C3" s="168"/>
      <c r="D3" s="136">
        <f>SUM(D4,D5,D6,D7,D8)</f>
        <v>4</v>
      </c>
      <c r="E3" s="136">
        <f t="shared" ref="E3:O3" si="0">SUM(E4,E5,E6,E7,E8,E9,E10,E11,E12,E13,E14,E15)</f>
        <v>4</v>
      </c>
      <c r="F3" s="136">
        <f t="shared" si="0"/>
        <v>5</v>
      </c>
      <c r="G3" s="136">
        <f t="shared" si="0"/>
        <v>5</v>
      </c>
      <c r="H3" s="136">
        <f t="shared" si="0"/>
        <v>5</v>
      </c>
      <c r="I3" s="136">
        <f t="shared" si="0"/>
        <v>5</v>
      </c>
      <c r="J3" s="136">
        <f t="shared" si="0"/>
        <v>5</v>
      </c>
      <c r="K3" s="136">
        <f t="shared" si="0"/>
        <v>0</v>
      </c>
      <c r="L3" s="136">
        <f t="shared" si="0"/>
        <v>4</v>
      </c>
      <c r="M3" s="136">
        <f t="shared" si="0"/>
        <v>0</v>
      </c>
      <c r="N3" s="136">
        <f t="shared" si="0"/>
        <v>4</v>
      </c>
      <c r="O3" s="136">
        <f t="shared" si="0"/>
        <v>0</v>
      </c>
      <c r="P3" s="134">
        <f>SUM(Q4,Q5,Q6,Q7,Q8)</f>
        <v>14</v>
      </c>
      <c r="Q3" s="134">
        <f>SUM(R4,R5,R6,R7,R8)</f>
        <v>0</v>
      </c>
    </row>
    <row r="4" spans="2:17" x14ac:dyDescent="0.25">
      <c r="B4" s="214">
        <v>1</v>
      </c>
      <c r="C4" s="67" t="s">
        <v>1572</v>
      </c>
      <c r="D4" s="97">
        <v>4</v>
      </c>
      <c r="E4" s="97">
        <v>4</v>
      </c>
      <c r="F4" s="97">
        <v>4</v>
      </c>
      <c r="G4" s="97">
        <v>4</v>
      </c>
      <c r="H4" s="97">
        <v>4</v>
      </c>
      <c r="I4" s="97">
        <v>4</v>
      </c>
      <c r="J4" s="97">
        <v>4</v>
      </c>
      <c r="K4" s="97"/>
      <c r="L4" s="97">
        <v>4</v>
      </c>
      <c r="M4" s="97"/>
      <c r="N4" s="97">
        <v>4</v>
      </c>
      <c r="O4" s="97"/>
      <c r="P4" s="97">
        <f>SUM(N4,L4,J4,H4,F4,D4)</f>
        <v>24</v>
      </c>
      <c r="Q4" s="98">
        <f>(SUM(O4,M4,K4,I4,G4,E4))</f>
        <v>12</v>
      </c>
    </row>
    <row r="5" spans="2:17" x14ac:dyDescent="0.25">
      <c r="B5" s="214"/>
      <c r="C5" s="81" t="s">
        <v>1530</v>
      </c>
      <c r="D5" s="99"/>
      <c r="E5" s="99"/>
      <c r="F5" s="99"/>
      <c r="G5" s="99"/>
      <c r="H5" s="99"/>
      <c r="I5" s="99"/>
      <c r="J5" s="99"/>
      <c r="K5" s="99"/>
      <c r="L5" s="99"/>
      <c r="M5" s="99"/>
      <c r="N5" s="99"/>
      <c r="O5" s="99"/>
      <c r="P5" s="99"/>
      <c r="Q5" s="100"/>
    </row>
    <row r="6" spans="2:17" x14ac:dyDescent="0.25">
      <c r="B6" s="214"/>
      <c r="C6" s="81" t="s">
        <v>1531</v>
      </c>
      <c r="D6" s="99"/>
      <c r="E6" s="99"/>
      <c r="F6" s="99"/>
      <c r="G6" s="99"/>
      <c r="H6" s="99"/>
      <c r="I6" s="99"/>
      <c r="J6" s="99"/>
      <c r="K6" s="99"/>
      <c r="L6" s="99"/>
      <c r="M6" s="99"/>
      <c r="N6" s="99"/>
      <c r="O6" s="99"/>
      <c r="P6" s="99"/>
      <c r="Q6" s="100"/>
    </row>
    <row r="7" spans="2:17" x14ac:dyDescent="0.25">
      <c r="B7" s="214"/>
      <c r="C7" s="65" t="s">
        <v>1532</v>
      </c>
      <c r="D7" s="101"/>
      <c r="E7" s="101"/>
      <c r="F7" s="101">
        <v>1</v>
      </c>
      <c r="G7" s="101">
        <v>1</v>
      </c>
      <c r="H7" s="101"/>
      <c r="I7" s="101"/>
      <c r="J7" s="101">
        <v>1</v>
      </c>
      <c r="K7" s="101"/>
      <c r="L7" s="101"/>
      <c r="M7" s="101"/>
      <c r="N7" s="101"/>
      <c r="O7" s="101"/>
      <c r="P7" s="97">
        <f t="shared" ref="P7:P8" si="1">SUM(N7,L7,J7,H7,F7,D7)</f>
        <v>2</v>
      </c>
      <c r="Q7" s="98">
        <f>(SUM(O7,M7,K7,I7,G7,E7))</f>
        <v>1</v>
      </c>
    </row>
    <row r="8" spans="2:17" x14ac:dyDescent="0.25">
      <c r="B8" s="214"/>
      <c r="C8" s="68" t="s">
        <v>1533</v>
      </c>
      <c r="D8" s="102"/>
      <c r="E8" s="102"/>
      <c r="F8" s="102"/>
      <c r="G8" s="102"/>
      <c r="H8" s="102">
        <v>1</v>
      </c>
      <c r="I8" s="102">
        <v>1</v>
      </c>
      <c r="J8" s="102"/>
      <c r="K8" s="102"/>
      <c r="L8" s="102"/>
      <c r="M8" s="102"/>
      <c r="N8" s="102"/>
      <c r="O8" s="102"/>
      <c r="P8" s="97">
        <f t="shared" si="1"/>
        <v>1</v>
      </c>
      <c r="Q8" s="98">
        <f t="shared" ref="Q8" si="2">(SUM(O8,M8,K8,I8,G8,E8))</f>
        <v>1</v>
      </c>
    </row>
    <row r="9" spans="2:17" s="135" customFormat="1" ht="34.5" customHeight="1" x14ac:dyDescent="0.25">
      <c r="B9" s="158" t="s">
        <v>83</v>
      </c>
      <c r="C9" s="168"/>
      <c r="D9" s="134">
        <f>SUM(D10,D11,D12,D13,D14,D15,D16)</f>
        <v>0</v>
      </c>
      <c r="E9" s="134">
        <f t="shared" ref="E9:O9" si="3">SUM(E10,E11,E12,E13,E14)</f>
        <v>0</v>
      </c>
      <c r="F9" s="134">
        <f t="shared" si="3"/>
        <v>0</v>
      </c>
      <c r="G9" s="134">
        <f t="shared" si="3"/>
        <v>0</v>
      </c>
      <c r="H9" s="134">
        <f t="shared" si="3"/>
        <v>0</v>
      </c>
      <c r="I9" s="134">
        <f t="shared" si="3"/>
        <v>0</v>
      </c>
      <c r="J9" s="134">
        <f t="shared" si="3"/>
        <v>0</v>
      </c>
      <c r="K9" s="134">
        <f t="shared" si="3"/>
        <v>0</v>
      </c>
      <c r="L9" s="134">
        <f t="shared" si="3"/>
        <v>0</v>
      </c>
      <c r="M9" s="134">
        <f t="shared" si="3"/>
        <v>0</v>
      </c>
      <c r="N9" s="134">
        <f t="shared" si="3"/>
        <v>0</v>
      </c>
      <c r="O9" s="134">
        <f t="shared" si="3"/>
        <v>0</v>
      </c>
      <c r="P9" s="134">
        <f>SUM(Q10,Q11,Q12,Q13,Q14)</f>
        <v>0</v>
      </c>
      <c r="Q9" s="134">
        <f>SUM(R10,R11,R12,R13,R14)</f>
        <v>0</v>
      </c>
    </row>
    <row r="10" spans="2:17" x14ac:dyDescent="0.25">
      <c r="B10" s="214">
        <v>2</v>
      </c>
      <c r="C10" s="83" t="s">
        <v>1535</v>
      </c>
      <c r="D10" s="103"/>
      <c r="E10" s="103"/>
      <c r="F10" s="103"/>
      <c r="G10" s="103"/>
      <c r="H10" s="103"/>
      <c r="I10" s="103"/>
      <c r="J10" s="103"/>
      <c r="K10" s="103"/>
      <c r="L10" s="103"/>
      <c r="M10" s="103"/>
      <c r="N10" s="103"/>
      <c r="O10" s="103"/>
      <c r="P10" s="103"/>
      <c r="Q10" s="104"/>
    </row>
    <row r="11" spans="2:17" x14ac:dyDescent="0.25">
      <c r="B11" s="214"/>
      <c r="C11" s="81" t="s">
        <v>1536</v>
      </c>
      <c r="D11" s="99"/>
      <c r="E11" s="99"/>
      <c r="F11" s="99"/>
      <c r="G11" s="99"/>
      <c r="H11" s="99"/>
      <c r="I11" s="99"/>
      <c r="J11" s="99"/>
      <c r="K11" s="99"/>
      <c r="L11" s="99"/>
      <c r="M11" s="99"/>
      <c r="N11" s="99"/>
      <c r="O11" s="99"/>
      <c r="P11" s="99"/>
      <c r="Q11" s="100"/>
    </row>
    <row r="12" spans="2:17" x14ac:dyDescent="0.25">
      <c r="B12" s="214"/>
      <c r="C12" s="81" t="s">
        <v>1537</v>
      </c>
      <c r="D12" s="99"/>
      <c r="E12" s="99"/>
      <c r="F12" s="99"/>
      <c r="G12" s="99"/>
      <c r="H12" s="99"/>
      <c r="I12" s="99"/>
      <c r="J12" s="99"/>
      <c r="K12" s="99"/>
      <c r="L12" s="99"/>
      <c r="M12" s="99"/>
      <c r="N12" s="99"/>
      <c r="O12" s="99"/>
      <c r="P12" s="99"/>
      <c r="Q12" s="100"/>
    </row>
    <row r="13" spans="2:17" x14ac:dyDescent="0.25">
      <c r="B13" s="214"/>
      <c r="C13" s="81" t="s">
        <v>1538</v>
      </c>
      <c r="D13" s="99"/>
      <c r="E13" s="99"/>
      <c r="F13" s="99"/>
      <c r="G13" s="99"/>
      <c r="H13" s="99"/>
      <c r="I13" s="99"/>
      <c r="J13" s="99"/>
      <c r="K13" s="99"/>
      <c r="L13" s="99"/>
      <c r="M13" s="99"/>
      <c r="N13" s="99"/>
      <c r="O13" s="99"/>
      <c r="P13" s="105"/>
      <c r="Q13" s="106"/>
    </row>
    <row r="14" spans="2:17" x14ac:dyDescent="0.25">
      <c r="B14" s="214"/>
      <c r="C14" s="81" t="s">
        <v>1539</v>
      </c>
      <c r="D14" s="99"/>
      <c r="E14" s="99"/>
      <c r="F14" s="99"/>
      <c r="G14" s="99"/>
      <c r="H14" s="99"/>
      <c r="I14" s="99"/>
      <c r="J14" s="99"/>
      <c r="K14" s="99"/>
      <c r="L14" s="99"/>
      <c r="M14" s="99"/>
      <c r="N14" s="99"/>
      <c r="O14" s="99"/>
      <c r="P14" s="99"/>
      <c r="Q14" s="100"/>
    </row>
    <row r="15" spans="2:17" x14ac:dyDescent="0.25">
      <c r="B15" s="214"/>
      <c r="C15" s="81" t="s">
        <v>1540</v>
      </c>
      <c r="D15" s="99"/>
      <c r="E15" s="99"/>
      <c r="F15" s="99"/>
      <c r="G15" s="99"/>
      <c r="H15" s="99"/>
      <c r="I15" s="99"/>
      <c r="J15" s="99"/>
      <c r="K15" s="99"/>
      <c r="L15" s="99"/>
      <c r="M15" s="99"/>
      <c r="N15" s="99"/>
      <c r="O15" s="99"/>
      <c r="P15" s="105"/>
      <c r="Q15" s="106"/>
    </row>
    <row r="16" spans="2:17" x14ac:dyDescent="0.25">
      <c r="B16" s="214"/>
      <c r="C16" s="66" t="s">
        <v>1541</v>
      </c>
      <c r="D16" s="107"/>
      <c r="E16" s="107"/>
      <c r="F16" s="107"/>
      <c r="G16" s="107"/>
      <c r="H16" s="107"/>
      <c r="I16" s="107"/>
      <c r="J16" s="107"/>
      <c r="K16" s="107"/>
      <c r="L16" s="107"/>
      <c r="M16" s="107"/>
      <c r="N16" s="107"/>
      <c r="O16" s="107"/>
      <c r="P16" s="108"/>
      <c r="Q16" s="109"/>
    </row>
    <row r="17" spans="2:17" s="135" customFormat="1" ht="34.5" customHeight="1" x14ac:dyDescent="0.25">
      <c r="B17" s="158" t="s">
        <v>120</v>
      </c>
      <c r="C17" s="168"/>
      <c r="D17" s="136">
        <f>SUM(D18,D19,D20,D21,D22,D23,D24,D25,D26,D27,D28,D29,D30,D31,D32,D33,D34,D35,D36)</f>
        <v>2</v>
      </c>
      <c r="E17" s="136">
        <f t="shared" ref="E17:O17" si="4">SUM(E18,E19,E20,E21,E22,E23,E24,E25,E26,E27,E28,E29)</f>
        <v>0</v>
      </c>
      <c r="F17" s="136">
        <f t="shared" si="4"/>
        <v>0</v>
      </c>
      <c r="G17" s="136">
        <f t="shared" si="4"/>
        <v>0</v>
      </c>
      <c r="H17" s="136">
        <f t="shared" si="4"/>
        <v>0</v>
      </c>
      <c r="I17" s="136">
        <f t="shared" si="4"/>
        <v>0</v>
      </c>
      <c r="J17" s="136">
        <f t="shared" si="4"/>
        <v>1</v>
      </c>
      <c r="K17" s="136">
        <f t="shared" si="4"/>
        <v>0</v>
      </c>
      <c r="L17" s="136">
        <f t="shared" si="4"/>
        <v>2</v>
      </c>
      <c r="M17" s="136">
        <f t="shared" si="4"/>
        <v>0</v>
      </c>
      <c r="N17" s="136">
        <f t="shared" si="4"/>
        <v>0</v>
      </c>
      <c r="O17" s="136">
        <f t="shared" si="4"/>
        <v>0</v>
      </c>
      <c r="P17" s="134">
        <f>SUM(Q18,Q19,Q20,Q21,Q22)</f>
        <v>0</v>
      </c>
      <c r="Q17" s="134">
        <f>SUM(R18,R19,R20,R21,R22)</f>
        <v>0</v>
      </c>
    </row>
    <row r="18" spans="2:17" x14ac:dyDescent="0.25">
      <c r="B18" s="214">
        <v>3</v>
      </c>
      <c r="C18" s="83" t="s">
        <v>1542</v>
      </c>
      <c r="D18" s="103"/>
      <c r="E18" s="103"/>
      <c r="F18" s="103"/>
      <c r="G18" s="103"/>
      <c r="H18" s="103"/>
      <c r="I18" s="103"/>
      <c r="J18" s="103"/>
      <c r="K18" s="103"/>
      <c r="L18" s="103"/>
      <c r="M18" s="103"/>
      <c r="N18" s="103"/>
      <c r="O18" s="103"/>
      <c r="P18" s="110"/>
      <c r="Q18" s="111"/>
    </row>
    <row r="19" spans="2:17" x14ac:dyDescent="0.25">
      <c r="B19" s="214"/>
      <c r="C19" s="81" t="s">
        <v>1543</v>
      </c>
      <c r="D19" s="99"/>
      <c r="E19" s="99"/>
      <c r="F19" s="99"/>
      <c r="G19" s="99"/>
      <c r="H19" s="99"/>
      <c r="I19" s="99"/>
      <c r="J19" s="99"/>
      <c r="K19" s="99"/>
      <c r="L19" s="99"/>
      <c r="M19" s="99"/>
      <c r="N19" s="99"/>
      <c r="O19" s="99"/>
      <c r="P19" s="105"/>
      <c r="Q19" s="100"/>
    </row>
    <row r="20" spans="2:17" x14ac:dyDescent="0.25">
      <c r="B20" s="214"/>
      <c r="C20" s="81" t="s">
        <v>1534</v>
      </c>
      <c r="D20" s="99"/>
      <c r="E20" s="99"/>
      <c r="F20" s="99"/>
      <c r="G20" s="99"/>
      <c r="H20" s="99"/>
      <c r="I20" s="99"/>
      <c r="J20" s="99"/>
      <c r="K20" s="99"/>
      <c r="L20" s="99"/>
      <c r="M20" s="99"/>
      <c r="N20" s="99"/>
      <c r="O20" s="99"/>
      <c r="P20" s="99"/>
      <c r="Q20" s="100"/>
    </row>
    <row r="21" spans="2:17" x14ac:dyDescent="0.25">
      <c r="B21" s="214"/>
      <c r="C21" s="65" t="s">
        <v>1544</v>
      </c>
      <c r="D21" s="101"/>
      <c r="E21" s="101"/>
      <c r="F21" s="101"/>
      <c r="G21" s="101"/>
      <c r="H21" s="101"/>
      <c r="I21" s="101"/>
      <c r="J21" s="101"/>
      <c r="K21" s="101"/>
      <c r="L21" s="101"/>
      <c r="M21" s="101"/>
      <c r="N21" s="101"/>
      <c r="O21" s="101"/>
      <c r="P21" s="97">
        <f t="shared" ref="P21:P23" si="5">SUM(N21,L21,J21,H21,F21,D21)</f>
        <v>0</v>
      </c>
      <c r="Q21" s="98">
        <f t="shared" ref="Q21:Q23" si="6">(SUM(O21,M21,K21,I21,G21,E21))</f>
        <v>0</v>
      </c>
    </row>
    <row r="22" spans="2:17" ht="14.25" customHeight="1" x14ac:dyDescent="0.25">
      <c r="B22" s="214"/>
      <c r="C22" s="65" t="s">
        <v>1545</v>
      </c>
      <c r="D22" s="101"/>
      <c r="E22" s="101"/>
      <c r="F22" s="101"/>
      <c r="G22" s="101"/>
      <c r="H22" s="101"/>
      <c r="I22" s="101"/>
      <c r="J22" s="101"/>
      <c r="K22" s="101"/>
      <c r="L22" s="101"/>
      <c r="M22" s="101"/>
      <c r="N22" s="101"/>
      <c r="O22" s="101"/>
      <c r="P22" s="97">
        <f t="shared" si="5"/>
        <v>0</v>
      </c>
      <c r="Q22" s="98">
        <f t="shared" si="6"/>
        <v>0</v>
      </c>
    </row>
    <row r="23" spans="2:17" x14ac:dyDescent="0.25">
      <c r="B23" s="214"/>
      <c r="C23" s="65" t="s">
        <v>1546</v>
      </c>
      <c r="D23" s="101"/>
      <c r="E23" s="101"/>
      <c r="F23" s="101"/>
      <c r="G23" s="101"/>
      <c r="H23" s="101"/>
      <c r="I23" s="101"/>
      <c r="J23" s="101">
        <v>1</v>
      </c>
      <c r="K23" s="101"/>
      <c r="L23" s="101">
        <v>2</v>
      </c>
      <c r="M23" s="101"/>
      <c r="N23" s="101"/>
      <c r="O23" s="101"/>
      <c r="P23" s="97">
        <f t="shared" si="5"/>
        <v>3</v>
      </c>
      <c r="Q23" s="98">
        <f t="shared" si="6"/>
        <v>0</v>
      </c>
    </row>
    <row r="24" spans="2:17" x14ac:dyDescent="0.25">
      <c r="B24" s="214"/>
      <c r="C24" s="81" t="s">
        <v>1547</v>
      </c>
      <c r="D24" s="99"/>
      <c r="E24" s="99"/>
      <c r="F24" s="99"/>
      <c r="G24" s="99"/>
      <c r="H24" s="99"/>
      <c r="I24" s="99"/>
      <c r="J24" s="99"/>
      <c r="K24" s="99"/>
      <c r="L24" s="99"/>
      <c r="M24" s="99"/>
      <c r="N24" s="99"/>
      <c r="O24" s="99"/>
      <c r="P24" s="99"/>
      <c r="Q24" s="100"/>
    </row>
    <row r="25" spans="2:17" x14ac:dyDescent="0.25">
      <c r="B25" s="214"/>
      <c r="C25" s="65" t="s">
        <v>1548</v>
      </c>
      <c r="D25" s="101"/>
      <c r="E25" s="101"/>
      <c r="F25" s="101"/>
      <c r="G25" s="101"/>
      <c r="H25" s="101"/>
      <c r="I25" s="101"/>
      <c r="J25" s="101"/>
      <c r="K25" s="101"/>
      <c r="L25" s="101"/>
      <c r="M25" s="101"/>
      <c r="N25" s="101"/>
      <c r="O25" s="101"/>
      <c r="P25" s="97">
        <f>SUM(N25,L25,J25,H25,F25,D25)</f>
        <v>0</v>
      </c>
      <c r="Q25" s="98">
        <f>(SUM(O25,M25,K25,I25,G25,E25))</f>
        <v>0</v>
      </c>
    </row>
    <row r="26" spans="2:17" x14ac:dyDescent="0.25">
      <c r="B26" s="214"/>
      <c r="C26" s="81" t="s">
        <v>1549</v>
      </c>
      <c r="D26" s="99"/>
      <c r="E26" s="99"/>
      <c r="F26" s="99"/>
      <c r="G26" s="99"/>
      <c r="H26" s="99"/>
      <c r="I26" s="99"/>
      <c r="J26" s="99"/>
      <c r="K26" s="99"/>
      <c r="L26" s="99"/>
      <c r="M26" s="99"/>
      <c r="N26" s="99"/>
      <c r="O26" s="99"/>
      <c r="P26" s="99"/>
      <c r="Q26" s="100"/>
    </row>
    <row r="27" spans="2:17" x14ac:dyDescent="0.25">
      <c r="B27" s="214"/>
      <c r="C27" s="81" t="s">
        <v>1550</v>
      </c>
      <c r="D27" s="99"/>
      <c r="E27" s="99"/>
      <c r="F27" s="99"/>
      <c r="G27" s="99"/>
      <c r="H27" s="99"/>
      <c r="I27" s="99"/>
      <c r="J27" s="99"/>
      <c r="K27" s="99"/>
      <c r="L27" s="99"/>
      <c r="M27" s="99"/>
      <c r="N27" s="99"/>
      <c r="O27" s="99"/>
      <c r="P27" s="99"/>
      <c r="Q27" s="100"/>
    </row>
    <row r="28" spans="2:17" x14ac:dyDescent="0.25">
      <c r="B28" s="214"/>
      <c r="C28" s="81" t="s">
        <v>1552</v>
      </c>
      <c r="D28" s="99"/>
      <c r="E28" s="99"/>
      <c r="F28" s="99"/>
      <c r="G28" s="99"/>
      <c r="H28" s="99"/>
      <c r="I28" s="99"/>
      <c r="J28" s="99"/>
      <c r="K28" s="99"/>
      <c r="L28" s="99"/>
      <c r="M28" s="99"/>
      <c r="N28" s="99"/>
      <c r="O28" s="99"/>
      <c r="P28" s="99"/>
      <c r="Q28" s="100"/>
    </row>
    <row r="29" spans="2:17" x14ac:dyDescent="0.25">
      <c r="B29" s="214"/>
      <c r="C29" s="81" t="s">
        <v>1553</v>
      </c>
      <c r="D29" s="99"/>
      <c r="E29" s="99"/>
      <c r="F29" s="99"/>
      <c r="G29" s="99"/>
      <c r="H29" s="99"/>
      <c r="I29" s="99"/>
      <c r="J29" s="99"/>
      <c r="K29" s="99"/>
      <c r="L29" s="99"/>
      <c r="M29" s="99"/>
      <c r="N29" s="99"/>
      <c r="O29" s="99"/>
      <c r="P29" s="99"/>
      <c r="Q29" s="100"/>
    </row>
    <row r="30" spans="2:17" x14ac:dyDescent="0.25">
      <c r="B30" s="214"/>
      <c r="C30" s="81" t="s">
        <v>1554</v>
      </c>
      <c r="D30" s="99"/>
      <c r="E30" s="99"/>
      <c r="F30" s="99"/>
      <c r="G30" s="99"/>
      <c r="H30" s="99"/>
      <c r="I30" s="99"/>
      <c r="J30" s="99"/>
      <c r="K30" s="99"/>
      <c r="L30" s="99"/>
      <c r="M30" s="99"/>
      <c r="N30" s="99"/>
      <c r="O30" s="99"/>
      <c r="P30" s="99"/>
      <c r="Q30" s="100"/>
    </row>
    <row r="31" spans="2:17" x14ac:dyDescent="0.25">
      <c r="B31" s="214"/>
      <c r="C31" s="81" t="s">
        <v>1555</v>
      </c>
      <c r="D31" s="99"/>
      <c r="E31" s="99"/>
      <c r="F31" s="99"/>
      <c r="G31" s="99"/>
      <c r="H31" s="99"/>
      <c r="I31" s="99"/>
      <c r="J31" s="99"/>
      <c r="K31" s="99"/>
      <c r="L31" s="99"/>
      <c r="M31" s="99"/>
      <c r="N31" s="99"/>
      <c r="O31" s="99"/>
      <c r="P31" s="99"/>
      <c r="Q31" s="100"/>
    </row>
    <row r="32" spans="2:17" x14ac:dyDescent="0.25">
      <c r="B32" s="214"/>
      <c r="C32" s="81" t="s">
        <v>1556</v>
      </c>
      <c r="D32" s="99"/>
      <c r="E32" s="99"/>
      <c r="F32" s="99"/>
      <c r="G32" s="99"/>
      <c r="H32" s="99"/>
      <c r="I32" s="99"/>
      <c r="J32" s="99"/>
      <c r="K32" s="99"/>
      <c r="L32" s="99"/>
      <c r="M32" s="99"/>
      <c r="N32" s="99"/>
      <c r="O32" s="99"/>
      <c r="P32" s="99"/>
      <c r="Q32" s="100"/>
    </row>
    <row r="33" spans="2:20" x14ac:dyDescent="0.25">
      <c r="B33" s="214"/>
      <c r="C33" s="65" t="s">
        <v>1557</v>
      </c>
      <c r="D33" s="101">
        <v>2</v>
      </c>
      <c r="E33" s="101">
        <v>2</v>
      </c>
      <c r="F33" s="101">
        <v>2</v>
      </c>
      <c r="G33" s="101">
        <v>2</v>
      </c>
      <c r="H33" s="101"/>
      <c r="I33" s="101">
        <v>2</v>
      </c>
      <c r="J33" s="101"/>
      <c r="K33" s="101">
        <v>2</v>
      </c>
      <c r="L33" s="101"/>
      <c r="M33" s="101"/>
      <c r="N33" s="101"/>
      <c r="O33" s="101">
        <v>1</v>
      </c>
      <c r="P33" s="97">
        <f t="shared" ref="P33:P36" si="7">SUM(N33,L33,J33,H33,F33,D33)</f>
        <v>4</v>
      </c>
      <c r="Q33" s="98">
        <f>(SUM(O33,M33,K33,I33,G33,E33))</f>
        <v>9</v>
      </c>
    </row>
    <row r="34" spans="2:20" x14ac:dyDescent="0.25">
      <c r="B34" s="214"/>
      <c r="C34" s="65" t="s">
        <v>1558</v>
      </c>
      <c r="D34" s="101"/>
      <c r="E34" s="101"/>
      <c r="F34" s="101"/>
      <c r="G34" s="101"/>
      <c r="H34" s="101"/>
      <c r="I34" s="101"/>
      <c r="J34" s="101">
        <v>1</v>
      </c>
      <c r="K34" s="101"/>
      <c r="L34" s="101"/>
      <c r="M34" s="101"/>
      <c r="N34" s="101"/>
      <c r="O34" s="101"/>
      <c r="P34" s="97">
        <f t="shared" si="7"/>
        <v>1</v>
      </c>
      <c r="Q34" s="98">
        <f t="shared" ref="Q34:Q36" si="8">(SUM(O34,M34,K34,I34,G34,E34))</f>
        <v>0</v>
      </c>
    </row>
    <row r="35" spans="2:20" x14ac:dyDescent="0.25">
      <c r="B35" s="214"/>
      <c r="C35" s="117" t="s">
        <v>1597</v>
      </c>
      <c r="D35" s="118"/>
      <c r="E35" s="118"/>
      <c r="F35" s="118"/>
      <c r="G35" s="118"/>
      <c r="H35" s="118">
        <v>2</v>
      </c>
      <c r="I35" s="118">
        <v>2</v>
      </c>
      <c r="J35" s="118">
        <v>2</v>
      </c>
      <c r="K35" s="118"/>
      <c r="L35" s="118"/>
      <c r="M35" s="118"/>
      <c r="N35" s="118"/>
      <c r="O35" s="118"/>
      <c r="P35" s="97">
        <f t="shared" si="7"/>
        <v>4</v>
      </c>
      <c r="Q35" s="98">
        <f t="shared" si="8"/>
        <v>2</v>
      </c>
    </row>
    <row r="36" spans="2:20" x14ac:dyDescent="0.25">
      <c r="B36" s="214"/>
      <c r="C36" s="68" t="s">
        <v>1576</v>
      </c>
      <c r="D36" s="102"/>
      <c r="E36" s="102"/>
      <c r="F36" s="102"/>
      <c r="G36" s="102"/>
      <c r="H36" s="102"/>
      <c r="I36" s="102"/>
      <c r="J36" s="102"/>
      <c r="K36" s="102"/>
      <c r="L36" s="102"/>
      <c r="M36" s="102"/>
      <c r="N36" s="102"/>
      <c r="O36" s="102"/>
      <c r="P36" s="97">
        <f t="shared" si="7"/>
        <v>0</v>
      </c>
      <c r="Q36" s="98">
        <f t="shared" si="8"/>
        <v>0</v>
      </c>
    </row>
    <row r="37" spans="2:20" s="135" customFormat="1" ht="34.5" customHeight="1" x14ac:dyDescent="0.25">
      <c r="B37" s="158" t="s">
        <v>121</v>
      </c>
      <c r="C37" s="168"/>
      <c r="D37" s="136">
        <f>SUM(D38,D39,D40,D41,D42)</f>
        <v>0</v>
      </c>
      <c r="E37" s="136">
        <f t="shared" ref="E37:O37" si="9">SUM(E38,E39,E40,E41,E42,E43,E44,E45,E46,E47,E48,E49)</f>
        <v>46</v>
      </c>
      <c r="F37" s="136">
        <f t="shared" si="9"/>
        <v>62</v>
      </c>
      <c r="G37" s="136">
        <f t="shared" si="9"/>
        <v>43</v>
      </c>
      <c r="H37" s="136">
        <f t="shared" si="9"/>
        <v>44</v>
      </c>
      <c r="I37" s="136">
        <f t="shared" si="9"/>
        <v>5</v>
      </c>
      <c r="J37" s="136">
        <f t="shared" si="9"/>
        <v>7</v>
      </c>
      <c r="K37" s="136">
        <f t="shared" si="9"/>
        <v>0</v>
      </c>
      <c r="L37" s="136">
        <f t="shared" si="9"/>
        <v>2</v>
      </c>
      <c r="M37" s="136">
        <f t="shared" si="9"/>
        <v>0</v>
      </c>
      <c r="N37" s="136">
        <f t="shared" si="9"/>
        <v>33</v>
      </c>
      <c r="O37" s="136">
        <f t="shared" si="9"/>
        <v>0</v>
      </c>
      <c r="P37" s="134">
        <f>SUM(Q38,Q39,Q40,Q41,Q42)</f>
        <v>0</v>
      </c>
      <c r="Q37" s="134">
        <f>SUM(R38,R39,R40,R41,R42)</f>
        <v>0</v>
      </c>
    </row>
    <row r="38" spans="2:20" ht="15" customHeight="1" x14ac:dyDescent="0.25">
      <c r="B38" s="214">
        <v>4</v>
      </c>
      <c r="C38" s="83" t="s">
        <v>1579</v>
      </c>
      <c r="D38" s="103"/>
      <c r="E38" s="103"/>
      <c r="F38" s="103"/>
      <c r="G38" s="103"/>
      <c r="H38" s="103"/>
      <c r="I38" s="103"/>
      <c r="J38" s="103"/>
      <c r="K38" s="103"/>
      <c r="L38" s="103"/>
      <c r="M38" s="103"/>
      <c r="N38" s="103"/>
      <c r="O38" s="103"/>
      <c r="P38" s="110"/>
      <c r="Q38" s="111"/>
    </row>
    <row r="39" spans="2:20" ht="15" customHeight="1" x14ac:dyDescent="0.25">
      <c r="B39" s="214"/>
      <c r="C39" s="81" t="s">
        <v>1578</v>
      </c>
      <c r="D39" s="99"/>
      <c r="E39" s="99"/>
      <c r="F39" s="99"/>
      <c r="G39" s="99"/>
      <c r="H39" s="99"/>
      <c r="I39" s="99"/>
      <c r="J39" s="99"/>
      <c r="K39" s="99"/>
      <c r="L39" s="99"/>
      <c r="M39" s="99"/>
      <c r="N39" s="99"/>
      <c r="O39" s="99"/>
      <c r="P39" s="99"/>
      <c r="Q39" s="100"/>
    </row>
    <row r="40" spans="2:20" x14ac:dyDescent="0.25">
      <c r="B40" s="214"/>
      <c r="C40" s="81" t="s">
        <v>1577</v>
      </c>
      <c r="D40" s="99"/>
      <c r="E40" s="99"/>
      <c r="F40" s="99"/>
      <c r="G40" s="99"/>
      <c r="H40" s="99"/>
      <c r="I40" s="99"/>
      <c r="J40" s="99"/>
      <c r="K40" s="99"/>
      <c r="L40" s="99"/>
      <c r="M40" s="99"/>
      <c r="N40" s="99"/>
      <c r="O40" s="99"/>
      <c r="P40" s="105"/>
      <c r="Q40" s="106"/>
    </row>
    <row r="41" spans="2:20" x14ac:dyDescent="0.25">
      <c r="B41" s="214"/>
      <c r="C41" s="81" t="s">
        <v>1551</v>
      </c>
      <c r="D41" s="99"/>
      <c r="E41" s="99"/>
      <c r="F41" s="99"/>
      <c r="G41" s="99"/>
      <c r="H41" s="99"/>
      <c r="I41" s="99"/>
      <c r="J41" s="99"/>
      <c r="K41" s="99"/>
      <c r="L41" s="99"/>
      <c r="M41" s="99"/>
      <c r="N41" s="99"/>
      <c r="O41" s="99"/>
      <c r="P41" s="105"/>
      <c r="Q41" s="100"/>
    </row>
    <row r="42" spans="2:20" x14ac:dyDescent="0.25">
      <c r="B42" s="214"/>
      <c r="C42" s="66" t="s">
        <v>1580</v>
      </c>
      <c r="D42" s="107"/>
      <c r="E42" s="107"/>
      <c r="F42" s="107"/>
      <c r="G42" s="107"/>
      <c r="H42" s="107"/>
      <c r="I42" s="107"/>
      <c r="J42" s="107"/>
      <c r="K42" s="107"/>
      <c r="L42" s="107"/>
      <c r="M42" s="107"/>
      <c r="N42" s="107"/>
      <c r="O42" s="107"/>
      <c r="P42" s="107"/>
      <c r="Q42" s="112"/>
    </row>
    <row r="43" spans="2:20" s="135" customFormat="1" ht="34.5" customHeight="1" x14ac:dyDescent="0.25">
      <c r="B43" s="158" t="s">
        <v>1573</v>
      </c>
      <c r="C43" s="168"/>
      <c r="D43" s="136">
        <f>SUM(D44,D45,D46,D47,D48,D49,D50,D51,D52,D53,D54,D55)</f>
        <v>63</v>
      </c>
      <c r="E43" s="136">
        <f t="shared" ref="E43:O43" si="10">SUM(E44,E45,E46,E47,E48,E49,E50,E51,E52,E53,E54,E55)</f>
        <v>43</v>
      </c>
      <c r="F43" s="136">
        <f t="shared" si="10"/>
        <v>61</v>
      </c>
      <c r="G43" s="136">
        <f t="shared" si="10"/>
        <v>42</v>
      </c>
      <c r="H43" s="136">
        <f t="shared" si="10"/>
        <v>43</v>
      </c>
      <c r="I43" s="136">
        <f t="shared" si="10"/>
        <v>4</v>
      </c>
      <c r="J43" s="136">
        <f t="shared" si="10"/>
        <v>4</v>
      </c>
      <c r="K43" s="136">
        <f t="shared" si="10"/>
        <v>0</v>
      </c>
      <c r="L43" s="136">
        <f t="shared" si="10"/>
        <v>1</v>
      </c>
      <c r="M43" s="136">
        <f t="shared" si="10"/>
        <v>0</v>
      </c>
      <c r="N43" s="136">
        <f t="shared" si="10"/>
        <v>29</v>
      </c>
      <c r="O43" s="136">
        <f t="shared" si="10"/>
        <v>0</v>
      </c>
      <c r="P43" s="134">
        <f>SUM(Q44,Q45,Q46,Q47,Q48)</f>
        <v>13</v>
      </c>
      <c r="Q43" s="134">
        <f>SUM(R44,R45,R46,R47,R48)</f>
        <v>5</v>
      </c>
    </row>
    <row r="44" spans="2:20" x14ac:dyDescent="0.25">
      <c r="B44" s="214">
        <v>5</v>
      </c>
      <c r="C44" s="84" t="s">
        <v>1581</v>
      </c>
      <c r="D44" s="113"/>
      <c r="E44" s="113"/>
      <c r="F44" s="113"/>
      <c r="G44" s="113"/>
      <c r="H44" s="113"/>
      <c r="I44" s="113"/>
      <c r="J44" s="113"/>
      <c r="K44" s="113"/>
      <c r="L44" s="113"/>
      <c r="M44" s="113"/>
      <c r="N44" s="113"/>
      <c r="O44" s="113"/>
      <c r="P44" s="97">
        <f>SUM(N44,L44,J44,H44,F44,D44)</f>
        <v>0</v>
      </c>
      <c r="Q44" s="98">
        <f>(SUM(O44,M44,K44,I44,G44,E44))</f>
        <v>0</v>
      </c>
    </row>
    <row r="45" spans="2:20" x14ac:dyDescent="0.25">
      <c r="B45" s="214"/>
      <c r="C45" s="81" t="s">
        <v>1585</v>
      </c>
      <c r="D45" s="99"/>
      <c r="E45" s="99"/>
      <c r="F45" s="99"/>
      <c r="G45" s="99"/>
      <c r="H45" s="99"/>
      <c r="I45" s="99"/>
      <c r="J45" s="99"/>
      <c r="K45" s="99"/>
      <c r="L45" s="99"/>
      <c r="M45" s="99"/>
      <c r="N45" s="99"/>
      <c r="O45" s="99"/>
      <c r="P45" s="99"/>
      <c r="Q45" s="100"/>
    </row>
    <row r="46" spans="2:20" x14ac:dyDescent="0.25">
      <c r="B46" s="214"/>
      <c r="C46" s="81" t="s">
        <v>1586</v>
      </c>
      <c r="D46" s="99"/>
      <c r="E46" s="99"/>
      <c r="F46" s="99"/>
      <c r="G46" s="99"/>
      <c r="H46" s="99"/>
      <c r="I46" s="99"/>
      <c r="J46" s="99"/>
      <c r="K46" s="99"/>
      <c r="L46" s="99"/>
      <c r="M46" s="99"/>
      <c r="N46" s="99"/>
      <c r="O46" s="99"/>
      <c r="P46" s="99"/>
      <c r="Q46" s="100"/>
    </row>
    <row r="47" spans="2:20" x14ac:dyDescent="0.25">
      <c r="B47" s="214"/>
      <c r="C47" s="81" t="s">
        <v>1584</v>
      </c>
      <c r="D47" s="99"/>
      <c r="E47" s="99"/>
      <c r="F47" s="99"/>
      <c r="G47" s="99"/>
      <c r="H47" s="99"/>
      <c r="I47" s="99"/>
      <c r="J47" s="99"/>
      <c r="K47" s="99"/>
      <c r="L47" s="99"/>
      <c r="M47" s="99"/>
      <c r="N47" s="99"/>
      <c r="O47" s="99"/>
      <c r="P47" s="99"/>
      <c r="Q47" s="100"/>
    </row>
    <row r="48" spans="2:20" x14ac:dyDescent="0.25">
      <c r="B48" s="214"/>
      <c r="C48" s="84" t="s">
        <v>1587</v>
      </c>
      <c r="D48" s="113">
        <v>3</v>
      </c>
      <c r="E48" s="113">
        <v>3</v>
      </c>
      <c r="F48" s="113">
        <v>1</v>
      </c>
      <c r="G48" s="113">
        <v>1</v>
      </c>
      <c r="H48" s="113">
        <v>1</v>
      </c>
      <c r="I48" s="113">
        <v>1</v>
      </c>
      <c r="J48" s="113">
        <v>3</v>
      </c>
      <c r="K48" s="113"/>
      <c r="L48" s="113">
        <v>1</v>
      </c>
      <c r="M48" s="113"/>
      <c r="N48" s="113">
        <v>4</v>
      </c>
      <c r="O48" s="113"/>
      <c r="P48" s="101">
        <f t="shared" ref="P48" si="11">SUM(D48,F48,H48,J48,L48,N48)</f>
        <v>13</v>
      </c>
      <c r="Q48" s="101">
        <f>D48+F48+H48+J48+L48+N48</f>
        <v>13</v>
      </c>
      <c r="R48" s="101">
        <f>E48+G48+I48+K48+M48+O48</f>
        <v>5</v>
      </c>
      <c r="S48" s="47">
        <f>D48+F48+H48</f>
        <v>5</v>
      </c>
      <c r="T48" s="47">
        <f>R48/S48</f>
        <v>1</v>
      </c>
    </row>
    <row r="49" spans="2:20" x14ac:dyDescent="0.25">
      <c r="B49" s="214"/>
      <c r="C49" s="81" t="s">
        <v>1588</v>
      </c>
      <c r="D49" s="99"/>
      <c r="E49" s="99"/>
      <c r="F49" s="99"/>
      <c r="G49" s="99"/>
      <c r="H49" s="99"/>
      <c r="I49" s="99"/>
      <c r="J49" s="99"/>
      <c r="K49" s="99"/>
      <c r="L49" s="99"/>
      <c r="M49" s="99"/>
      <c r="N49" s="99"/>
      <c r="O49" s="99"/>
      <c r="P49" s="99"/>
      <c r="Q49" s="100"/>
    </row>
    <row r="50" spans="2:20" x14ac:dyDescent="0.25">
      <c r="B50" s="214"/>
      <c r="C50" s="81" t="s">
        <v>1574</v>
      </c>
      <c r="D50" s="99"/>
      <c r="E50" s="99"/>
      <c r="F50" s="99"/>
      <c r="G50" s="99"/>
      <c r="H50" s="99"/>
      <c r="I50" s="99"/>
      <c r="J50" s="99"/>
      <c r="K50" s="99"/>
      <c r="L50" s="99"/>
      <c r="M50" s="99"/>
      <c r="N50" s="99"/>
      <c r="O50" s="99"/>
      <c r="P50" s="99"/>
      <c r="Q50" s="100"/>
    </row>
    <row r="51" spans="2:20" x14ac:dyDescent="0.25">
      <c r="B51" s="214"/>
      <c r="C51" s="81" t="s">
        <v>1575</v>
      </c>
      <c r="D51" s="99"/>
      <c r="E51" s="99"/>
      <c r="F51" s="99"/>
      <c r="G51" s="99"/>
      <c r="H51" s="99"/>
      <c r="I51" s="99"/>
      <c r="J51" s="99"/>
      <c r="K51" s="99"/>
      <c r="L51" s="99"/>
      <c r="M51" s="99"/>
      <c r="N51" s="99"/>
      <c r="O51" s="99"/>
      <c r="P51" s="99"/>
      <c r="Q51" s="100"/>
    </row>
    <row r="52" spans="2:20" x14ac:dyDescent="0.25">
      <c r="B52" s="214"/>
      <c r="C52" s="81" t="s">
        <v>1582</v>
      </c>
      <c r="D52" s="99"/>
      <c r="E52" s="99"/>
      <c r="F52" s="99"/>
      <c r="G52" s="99"/>
      <c r="H52" s="99"/>
      <c r="I52" s="99"/>
      <c r="J52" s="99"/>
      <c r="K52" s="99"/>
      <c r="L52" s="99"/>
      <c r="M52" s="99"/>
      <c r="N52" s="99"/>
      <c r="O52" s="99"/>
      <c r="P52" s="99"/>
      <c r="Q52" s="100"/>
    </row>
    <row r="53" spans="2:20" ht="15.75" customHeight="1" x14ac:dyDescent="0.25">
      <c r="B53" s="214"/>
      <c r="C53" s="84" t="s">
        <v>1589</v>
      </c>
      <c r="D53" s="113">
        <v>60</v>
      </c>
      <c r="E53" s="113">
        <v>40</v>
      </c>
      <c r="F53" s="113">
        <v>60</v>
      </c>
      <c r="G53" s="113">
        <v>40</v>
      </c>
      <c r="H53" s="113">
        <v>40</v>
      </c>
      <c r="I53" s="113"/>
      <c r="J53" s="113"/>
      <c r="K53" s="113"/>
      <c r="L53" s="113"/>
      <c r="M53" s="113"/>
      <c r="N53" s="113">
        <v>24</v>
      </c>
      <c r="O53" s="113"/>
      <c r="P53" s="101">
        <f t="shared" ref="P53:P55" si="12">SUM(D53,F53,H53,J53,L53,N53)</f>
        <v>184</v>
      </c>
      <c r="Q53" s="101">
        <f t="shared" ref="Q53:R55" si="13">D53+F53+H53+J53+L53+N53</f>
        <v>184</v>
      </c>
      <c r="R53" s="101">
        <f t="shared" si="13"/>
        <v>80</v>
      </c>
      <c r="S53" s="47">
        <f>D53+F53+H53</f>
        <v>160</v>
      </c>
      <c r="T53" s="47">
        <f>R53/S53</f>
        <v>0.5</v>
      </c>
    </row>
    <row r="54" spans="2:20" x14ac:dyDescent="0.25">
      <c r="B54" s="214"/>
      <c r="C54" s="65" t="s">
        <v>1559</v>
      </c>
      <c r="D54" s="101"/>
      <c r="E54" s="101"/>
      <c r="F54" s="101"/>
      <c r="G54" s="101">
        <v>1</v>
      </c>
      <c r="H54" s="101">
        <v>2</v>
      </c>
      <c r="I54" s="101">
        <v>3</v>
      </c>
      <c r="J54" s="101">
        <v>1</v>
      </c>
      <c r="K54" s="101"/>
      <c r="L54" s="101"/>
      <c r="M54" s="101"/>
      <c r="N54" s="101"/>
      <c r="O54" s="101"/>
      <c r="P54" s="101">
        <f t="shared" si="12"/>
        <v>3</v>
      </c>
      <c r="Q54" s="101">
        <f t="shared" si="13"/>
        <v>3</v>
      </c>
      <c r="R54" s="101">
        <f t="shared" si="13"/>
        <v>4</v>
      </c>
      <c r="S54" s="47">
        <f>D54+F54+H54</f>
        <v>2</v>
      </c>
      <c r="T54" s="47">
        <f>R54/S54</f>
        <v>2</v>
      </c>
    </row>
    <row r="55" spans="2:20" x14ac:dyDescent="0.25">
      <c r="B55" s="219"/>
      <c r="C55" s="84" t="s">
        <v>1583</v>
      </c>
      <c r="D55" s="113"/>
      <c r="E55" s="113"/>
      <c r="F55" s="113"/>
      <c r="G55" s="113"/>
      <c r="H55" s="113"/>
      <c r="I55" s="113"/>
      <c r="J55" s="113"/>
      <c r="K55" s="113"/>
      <c r="L55" s="113"/>
      <c r="M55" s="113"/>
      <c r="N55" s="113">
        <v>1</v>
      </c>
      <c r="O55" s="113"/>
      <c r="P55" s="101">
        <f t="shared" si="12"/>
        <v>1</v>
      </c>
      <c r="Q55" s="101">
        <f t="shared" si="13"/>
        <v>1</v>
      </c>
      <c r="R55" s="101">
        <f t="shared" si="13"/>
        <v>0</v>
      </c>
      <c r="S55" s="47">
        <f>D55+F55+H55</f>
        <v>0</v>
      </c>
    </row>
    <row r="56" spans="2:20" ht="15.75" thickBot="1" x14ac:dyDescent="0.3">
      <c r="B56" s="73"/>
      <c r="C56" s="74">
        <v>1</v>
      </c>
      <c r="D56" s="114">
        <v>1</v>
      </c>
      <c r="E56" s="114"/>
      <c r="F56" s="114">
        <v>1</v>
      </c>
      <c r="G56" s="114">
        <v>1</v>
      </c>
      <c r="H56" s="114"/>
      <c r="I56" s="114">
        <v>1</v>
      </c>
      <c r="J56" s="114">
        <v>1</v>
      </c>
      <c r="K56" s="114"/>
      <c r="L56" s="114">
        <v>1</v>
      </c>
      <c r="M56" s="114">
        <v>1</v>
      </c>
      <c r="N56" s="114"/>
      <c r="O56" s="114">
        <v>1</v>
      </c>
      <c r="P56" s="114">
        <v>1</v>
      </c>
      <c r="Q56" s="115">
        <v>1</v>
      </c>
    </row>
  </sheetData>
  <mergeCells count="18">
    <mergeCell ref="B17:C17"/>
    <mergeCell ref="B37:C37"/>
    <mergeCell ref="B43:C43"/>
    <mergeCell ref="B44:B55"/>
    <mergeCell ref="N1:O1"/>
    <mergeCell ref="B18:B36"/>
    <mergeCell ref="B38:B42"/>
    <mergeCell ref="P1:Q1"/>
    <mergeCell ref="B4:B8"/>
    <mergeCell ref="B10:B16"/>
    <mergeCell ref="B1:C2"/>
    <mergeCell ref="D1:E1"/>
    <mergeCell ref="F1:G1"/>
    <mergeCell ref="H1:I1"/>
    <mergeCell ref="J1:K1"/>
    <mergeCell ref="L1:M1"/>
    <mergeCell ref="B3:C3"/>
    <mergeCell ref="B9:C9"/>
  </mergeCells>
  <pageMargins left="0.7" right="0.7" top="0.75" bottom="0.75" header="0.3" footer="0.3"/>
  <pageSetup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66"/>
  </sheetPr>
  <dimension ref="B1:M55"/>
  <sheetViews>
    <sheetView zoomScale="60" zoomScaleNormal="60" workbookViewId="0">
      <selection activeCell="B1" sqref="B1:G36"/>
    </sheetView>
  </sheetViews>
  <sheetFormatPr baseColWidth="10" defaultRowHeight="15" x14ac:dyDescent="0.25"/>
  <cols>
    <col min="1" max="1" width="3.7109375" style="47" customWidth="1"/>
    <col min="2" max="2" width="8.7109375" style="49" customWidth="1"/>
    <col min="3" max="3" width="73.7109375" style="48" customWidth="1"/>
    <col min="4" max="13" width="29.7109375" style="47" customWidth="1"/>
    <col min="14" max="14" width="24.140625" style="47" customWidth="1"/>
    <col min="15" max="16384" width="11.42578125" style="47"/>
  </cols>
  <sheetData>
    <row r="1" spans="2:13" s="49" customFormat="1" ht="74.25" customHeight="1" x14ac:dyDescent="0.25">
      <c r="B1" s="156" t="s">
        <v>1591</v>
      </c>
      <c r="C1" s="157"/>
      <c r="D1" s="50" t="s">
        <v>1565</v>
      </c>
      <c r="E1" s="51" t="s">
        <v>1566</v>
      </c>
      <c r="F1" s="52" t="s">
        <v>1567</v>
      </c>
      <c r="G1" s="53" t="s">
        <v>1568</v>
      </c>
      <c r="H1" s="54" t="s">
        <v>1569</v>
      </c>
      <c r="I1" s="63" t="s">
        <v>1563</v>
      </c>
      <c r="J1" s="55" t="s">
        <v>1570</v>
      </c>
      <c r="K1" s="56" t="s">
        <v>1571</v>
      </c>
      <c r="L1" s="62" t="s">
        <v>1590</v>
      </c>
      <c r="M1" s="57" t="s">
        <v>1564</v>
      </c>
    </row>
    <row r="2" spans="2:13" s="61" customFormat="1" ht="34.5" customHeight="1" x14ac:dyDescent="0.25">
      <c r="B2" s="158" t="s">
        <v>1529</v>
      </c>
      <c r="C2" s="159"/>
      <c r="D2" s="64">
        <f t="shared" ref="D2:L2" si="0">SUM(D3:D7)</f>
        <v>38</v>
      </c>
      <c r="E2" s="64">
        <f t="shared" si="0"/>
        <v>201</v>
      </c>
      <c r="F2" s="64">
        <f t="shared" si="0"/>
        <v>44</v>
      </c>
      <c r="G2" s="64">
        <f t="shared" si="0"/>
        <v>0</v>
      </c>
      <c r="H2" s="64">
        <f t="shared" si="0"/>
        <v>0</v>
      </c>
      <c r="I2" s="64">
        <f t="shared" si="0"/>
        <v>0</v>
      </c>
      <c r="J2" s="64">
        <f t="shared" si="0"/>
        <v>0</v>
      </c>
      <c r="K2" s="64">
        <f t="shared" si="0"/>
        <v>0</v>
      </c>
      <c r="L2" s="64">
        <f t="shared" si="0"/>
        <v>0</v>
      </c>
      <c r="M2" s="60">
        <f>SUM(M3:M7)</f>
        <v>14</v>
      </c>
    </row>
    <row r="3" spans="2:13" x14ac:dyDescent="0.25">
      <c r="B3" s="153">
        <v>1</v>
      </c>
      <c r="C3" s="59" t="s">
        <v>1572</v>
      </c>
      <c r="D3" s="58">
        <f>Sociodemográfica!R4</f>
        <v>0</v>
      </c>
      <c r="E3" s="58">
        <f>Económicofinanciera!R4</f>
        <v>140</v>
      </c>
      <c r="F3" s="58">
        <f>Geográficoambiental!R4</f>
        <v>0</v>
      </c>
      <c r="G3" s="58">
        <f>'Gobierno Seguridad y Justicia'!R4</f>
        <v>0</v>
      </c>
      <c r="H3" s="58">
        <f>'Tecnologías de Información'!R4</f>
        <v>0</v>
      </c>
      <c r="I3" s="58">
        <f>'Coordinación del Sistema'!R4</f>
        <v>0</v>
      </c>
      <c r="J3" s="58">
        <f>'Asuntos Jurídicos'!Q4</f>
        <v>0</v>
      </c>
      <c r="K3" s="58">
        <f>Administrativa!R4</f>
        <v>0</v>
      </c>
      <c r="L3" s="58">
        <f>'Órgano de Control y Vigilancia'!R4</f>
        <v>0</v>
      </c>
      <c r="M3" s="58">
        <f>'Dirección General'!Q4</f>
        <v>12</v>
      </c>
    </row>
    <row r="4" spans="2:13" x14ac:dyDescent="0.25">
      <c r="B4" s="154"/>
      <c r="C4" s="59" t="s">
        <v>1530</v>
      </c>
      <c r="D4" s="58">
        <f>Sociodemográfica!R5</f>
        <v>16</v>
      </c>
      <c r="E4" s="58">
        <f>Económicofinanciera!R5</f>
        <v>3</v>
      </c>
      <c r="F4" s="58">
        <f>Geográficoambiental!R5</f>
        <v>17</v>
      </c>
      <c r="G4" s="58">
        <f>'Gobierno Seguridad y Justicia'!R5</f>
        <v>0</v>
      </c>
      <c r="H4" s="58">
        <f>'Tecnologías de Información'!R5</f>
        <v>0</v>
      </c>
      <c r="I4" s="58">
        <f>'Coordinación del Sistema'!R5</f>
        <v>0</v>
      </c>
      <c r="J4" s="58">
        <f>'Asuntos Jurídicos'!Q5</f>
        <v>0</v>
      </c>
      <c r="K4" s="58">
        <f>Administrativa!R5</f>
        <v>0</v>
      </c>
      <c r="L4" s="58">
        <f>'Órgano de Control y Vigilancia'!R5</f>
        <v>0</v>
      </c>
      <c r="M4" s="58">
        <f>'Dirección General'!Q5</f>
        <v>0</v>
      </c>
    </row>
    <row r="5" spans="2:13" x14ac:dyDescent="0.25">
      <c r="B5" s="154"/>
      <c r="C5" s="59" t="s">
        <v>1531</v>
      </c>
      <c r="D5" s="58">
        <f>Sociodemográfica!R6</f>
        <v>0</v>
      </c>
      <c r="E5" s="58">
        <f>Económicofinanciera!R6</f>
        <v>2</v>
      </c>
      <c r="F5" s="58">
        <f>Geográficoambiental!R6</f>
        <v>1</v>
      </c>
      <c r="G5" s="58">
        <f>'Gobierno Seguridad y Justicia'!R6</f>
        <v>0</v>
      </c>
      <c r="H5" s="58">
        <f>'Tecnologías de Información'!R6</f>
        <v>0</v>
      </c>
      <c r="I5" s="58">
        <f>'Coordinación del Sistema'!R6</f>
        <v>0</v>
      </c>
      <c r="J5" s="58">
        <f>'Asuntos Jurídicos'!Q6</f>
        <v>0</v>
      </c>
      <c r="K5" s="58">
        <f>Administrativa!R6</f>
        <v>0</v>
      </c>
      <c r="L5" s="58">
        <f>'Órgano de Control y Vigilancia'!R6</f>
        <v>0</v>
      </c>
      <c r="M5" s="58">
        <f>'Dirección General'!Q6</f>
        <v>0</v>
      </c>
    </row>
    <row r="6" spans="2:13" x14ac:dyDescent="0.25">
      <c r="B6" s="154"/>
      <c r="C6" s="59" t="s">
        <v>1595</v>
      </c>
      <c r="D6" s="58">
        <f>Sociodemográfica!R7</f>
        <v>0</v>
      </c>
      <c r="E6" s="58">
        <f>Económicofinanciera!R7</f>
        <v>0</v>
      </c>
      <c r="F6" s="58">
        <f>Geográficoambiental!R7</f>
        <v>2</v>
      </c>
      <c r="G6" s="58">
        <f>'Gobierno Seguridad y Justicia'!R7</f>
        <v>0</v>
      </c>
      <c r="H6" s="58">
        <f>'Tecnologías de Información'!R7</f>
        <v>0</v>
      </c>
      <c r="I6" s="58">
        <f>'Coordinación del Sistema'!R7</f>
        <v>0</v>
      </c>
      <c r="J6" s="58">
        <f>'Asuntos Jurídicos'!Q7</f>
        <v>0</v>
      </c>
      <c r="K6" s="58">
        <f>Administrativa!R7</f>
        <v>0</v>
      </c>
      <c r="L6" s="58">
        <f>'Órgano de Control y Vigilancia'!R7</f>
        <v>0</v>
      </c>
      <c r="M6" s="58">
        <f>'Dirección General'!Q7</f>
        <v>1</v>
      </c>
    </row>
    <row r="7" spans="2:13" x14ac:dyDescent="0.25">
      <c r="B7" s="155"/>
      <c r="C7" s="59" t="s">
        <v>1533</v>
      </c>
      <c r="D7" s="58">
        <f>Sociodemográfica!R8</f>
        <v>22</v>
      </c>
      <c r="E7" s="58">
        <f>Económicofinanciera!R8</f>
        <v>56</v>
      </c>
      <c r="F7" s="58">
        <f>Geográficoambiental!R8</f>
        <v>24</v>
      </c>
      <c r="G7" s="58">
        <f>'Gobierno Seguridad y Justicia'!R8</f>
        <v>0</v>
      </c>
      <c r="H7" s="58">
        <f>'Tecnologías de Información'!R8</f>
        <v>0</v>
      </c>
      <c r="I7" s="58">
        <f>'Coordinación del Sistema'!R8</f>
        <v>0</v>
      </c>
      <c r="J7" s="58">
        <f>'Asuntos Jurídicos'!Q8</f>
        <v>0</v>
      </c>
      <c r="K7" s="58">
        <f>Administrativa!R8</f>
        <v>0</v>
      </c>
      <c r="L7" s="58">
        <f>'Órgano de Control y Vigilancia'!R8</f>
        <v>0</v>
      </c>
      <c r="M7" s="58">
        <f>'Dirección General'!Q8</f>
        <v>1</v>
      </c>
    </row>
    <row r="8" spans="2:13" s="61" customFormat="1" ht="34.5" customHeight="1" x14ac:dyDescent="0.25">
      <c r="B8" s="160" t="s">
        <v>83</v>
      </c>
      <c r="C8" s="160"/>
      <c r="D8" s="64">
        <f t="shared" ref="D8:L8" si="1">SUM(D9:D15)</f>
        <v>7</v>
      </c>
      <c r="E8" s="64">
        <f t="shared" si="1"/>
        <v>0</v>
      </c>
      <c r="F8" s="64">
        <f t="shared" si="1"/>
        <v>2</v>
      </c>
      <c r="G8" s="64">
        <f t="shared" si="1"/>
        <v>0</v>
      </c>
      <c r="H8" s="64">
        <f t="shared" si="1"/>
        <v>64</v>
      </c>
      <c r="I8" s="64">
        <f t="shared" si="1"/>
        <v>0</v>
      </c>
      <c r="J8" s="64">
        <f t="shared" si="1"/>
        <v>0</v>
      </c>
      <c r="K8" s="64">
        <f t="shared" si="1"/>
        <v>0</v>
      </c>
      <c r="L8" s="64">
        <f t="shared" si="1"/>
        <v>0</v>
      </c>
      <c r="M8" s="64">
        <f>SUM(M9:M15)</f>
        <v>0</v>
      </c>
    </row>
    <row r="9" spans="2:13" x14ac:dyDescent="0.25">
      <c r="B9" s="153">
        <v>2</v>
      </c>
      <c r="C9" s="59" t="s">
        <v>1535</v>
      </c>
      <c r="D9" s="58">
        <f>Sociodemográfica!R10</f>
        <v>7</v>
      </c>
      <c r="E9" s="58">
        <f>Económicofinanciera!R10</f>
        <v>0</v>
      </c>
      <c r="F9" s="58">
        <f>Geográficoambiental!R10</f>
        <v>2</v>
      </c>
      <c r="G9" s="58">
        <f>'Gobierno Seguridad y Justicia'!R10</f>
        <v>0</v>
      </c>
      <c r="H9" s="58">
        <f>'Tecnologías de Información'!R10</f>
        <v>12</v>
      </c>
      <c r="I9" s="58">
        <f>'Coordinación del Sistema'!R10</f>
        <v>0</v>
      </c>
      <c r="J9" s="58">
        <f>'Asuntos Jurídicos'!Q10</f>
        <v>0</v>
      </c>
      <c r="K9" s="58">
        <f>Administrativa!R10</f>
        <v>0</v>
      </c>
      <c r="L9" s="58">
        <f>'Órgano de Control y Vigilancia'!R10</f>
        <v>0</v>
      </c>
      <c r="M9" s="58">
        <f>'Dirección General'!Q10</f>
        <v>0</v>
      </c>
    </row>
    <row r="10" spans="2:13" x14ac:dyDescent="0.25">
      <c r="B10" s="154"/>
      <c r="C10" s="59" t="s">
        <v>1536</v>
      </c>
      <c r="D10" s="58">
        <f>Sociodemográfica!R11</f>
        <v>0</v>
      </c>
      <c r="E10" s="58">
        <f>Económicofinanciera!R11</f>
        <v>0</v>
      </c>
      <c r="F10" s="58">
        <f>Geográficoambiental!R11</f>
        <v>0</v>
      </c>
      <c r="G10" s="58">
        <f>'Gobierno Seguridad y Justicia'!R11</f>
        <v>0</v>
      </c>
      <c r="H10" s="58">
        <f>'Tecnologías de Información'!R11</f>
        <v>21</v>
      </c>
      <c r="I10" s="58">
        <f>'Coordinación del Sistema'!R11</f>
        <v>0</v>
      </c>
      <c r="J10" s="58">
        <f>'Asuntos Jurídicos'!Q11</f>
        <v>0</v>
      </c>
      <c r="K10" s="58">
        <f>Administrativa!R11</f>
        <v>0</v>
      </c>
      <c r="L10" s="58">
        <f>'Órgano de Control y Vigilancia'!R11</f>
        <v>0</v>
      </c>
      <c r="M10" s="58">
        <f>'Dirección General'!Q11</f>
        <v>0</v>
      </c>
    </row>
    <row r="11" spans="2:13" x14ac:dyDescent="0.25">
      <c r="B11" s="154"/>
      <c r="C11" s="59" t="s">
        <v>1537</v>
      </c>
      <c r="D11" s="58">
        <f>Sociodemográfica!R12</f>
        <v>0</v>
      </c>
      <c r="E11" s="58">
        <f>Económicofinanciera!R12</f>
        <v>0</v>
      </c>
      <c r="F11" s="58">
        <f>Geográficoambiental!R12</f>
        <v>0</v>
      </c>
      <c r="G11" s="58">
        <f>'Gobierno Seguridad y Justicia'!R12</f>
        <v>0</v>
      </c>
      <c r="H11" s="58">
        <f>'Tecnologías de Información'!R12</f>
        <v>0</v>
      </c>
      <c r="I11" s="58">
        <f>'Coordinación del Sistema'!R12</f>
        <v>0</v>
      </c>
      <c r="J11" s="58">
        <f>'Asuntos Jurídicos'!Q12</f>
        <v>0</v>
      </c>
      <c r="K11" s="58">
        <f>Administrativa!R12</f>
        <v>0</v>
      </c>
      <c r="L11" s="58">
        <f>'Órgano de Control y Vigilancia'!R12</f>
        <v>0</v>
      </c>
      <c r="M11" s="58">
        <f>'Dirección General'!Q12</f>
        <v>0</v>
      </c>
    </row>
    <row r="12" spans="2:13" x14ac:dyDescent="0.25">
      <c r="B12" s="154"/>
      <c r="C12" s="59" t="s">
        <v>1538</v>
      </c>
      <c r="D12" s="58">
        <f>Sociodemográfica!R13</f>
        <v>0</v>
      </c>
      <c r="E12" s="58">
        <f>Económicofinanciera!R13</f>
        <v>0</v>
      </c>
      <c r="F12" s="58">
        <f>Geográficoambiental!R13</f>
        <v>0</v>
      </c>
      <c r="G12" s="58">
        <f>'Gobierno Seguridad y Justicia'!R13</f>
        <v>0</v>
      </c>
      <c r="H12" s="58">
        <f>'Tecnologías de Información'!R13</f>
        <v>1</v>
      </c>
      <c r="I12" s="58">
        <f>'Coordinación del Sistema'!R13</f>
        <v>0</v>
      </c>
      <c r="J12" s="58">
        <f>'Asuntos Jurídicos'!Q13</f>
        <v>0</v>
      </c>
      <c r="K12" s="58">
        <f>Administrativa!R13</f>
        <v>0</v>
      </c>
      <c r="L12" s="58">
        <f>'Órgano de Control y Vigilancia'!R13</f>
        <v>0</v>
      </c>
      <c r="M12" s="58">
        <f>'Dirección General'!Q13</f>
        <v>0</v>
      </c>
    </row>
    <row r="13" spans="2:13" x14ac:dyDescent="0.25">
      <c r="B13" s="154"/>
      <c r="C13" s="59" t="s">
        <v>1539</v>
      </c>
      <c r="D13" s="58">
        <f>Sociodemográfica!R14</f>
        <v>0</v>
      </c>
      <c r="E13" s="58">
        <f>Económicofinanciera!R14</f>
        <v>0</v>
      </c>
      <c r="F13" s="58">
        <f>Geográficoambiental!R14</f>
        <v>0</v>
      </c>
      <c r="G13" s="58">
        <f>'Gobierno Seguridad y Justicia'!R14</f>
        <v>0</v>
      </c>
      <c r="H13" s="58">
        <f>'Tecnologías de Información'!R14</f>
        <v>18</v>
      </c>
      <c r="I13" s="58">
        <f>'Coordinación del Sistema'!R14</f>
        <v>0</v>
      </c>
      <c r="J13" s="58">
        <f>'Asuntos Jurídicos'!Q14</f>
        <v>0</v>
      </c>
      <c r="K13" s="58">
        <f>Administrativa!R14</f>
        <v>0</v>
      </c>
      <c r="L13" s="58">
        <f>'Órgano de Control y Vigilancia'!R14</f>
        <v>0</v>
      </c>
      <c r="M13" s="58">
        <f>'Dirección General'!Q14</f>
        <v>0</v>
      </c>
    </row>
    <row r="14" spans="2:13" x14ac:dyDescent="0.25">
      <c r="B14" s="154"/>
      <c r="C14" s="59" t="s">
        <v>1540</v>
      </c>
      <c r="D14" s="58">
        <f>Sociodemográfica!R15</f>
        <v>0</v>
      </c>
      <c r="E14" s="58">
        <f>Económicofinanciera!R15</f>
        <v>0</v>
      </c>
      <c r="F14" s="58">
        <f>Geográficoambiental!R15</f>
        <v>0</v>
      </c>
      <c r="G14" s="58">
        <f>'Gobierno Seguridad y Justicia'!R15</f>
        <v>0</v>
      </c>
      <c r="H14" s="58">
        <f>'Tecnologías de Información'!R15</f>
        <v>0</v>
      </c>
      <c r="I14" s="58">
        <f>'Coordinación del Sistema'!R15</f>
        <v>0</v>
      </c>
      <c r="J14" s="58">
        <f>'Asuntos Jurídicos'!Q15</f>
        <v>0</v>
      </c>
      <c r="K14" s="58">
        <f>Administrativa!R15</f>
        <v>0</v>
      </c>
      <c r="L14" s="58">
        <f>'Órgano de Control y Vigilancia'!R15</f>
        <v>0</v>
      </c>
      <c r="M14" s="58">
        <f>'Dirección General'!Q15</f>
        <v>0</v>
      </c>
    </row>
    <row r="15" spans="2:13" x14ac:dyDescent="0.25">
      <c r="B15" s="155"/>
      <c r="C15" s="59" t="s">
        <v>1541</v>
      </c>
      <c r="D15" s="58">
        <f>Sociodemográfica!R16</f>
        <v>0</v>
      </c>
      <c r="E15" s="58">
        <f>Económicofinanciera!R16</f>
        <v>0</v>
      </c>
      <c r="F15" s="58">
        <f>Geográficoambiental!R16</f>
        <v>0</v>
      </c>
      <c r="G15" s="58">
        <f>'Gobierno Seguridad y Justicia'!R16</f>
        <v>0</v>
      </c>
      <c r="H15" s="58">
        <f>'Tecnologías de Información'!R16</f>
        <v>12</v>
      </c>
      <c r="I15" s="58">
        <f>'Coordinación del Sistema'!R16</f>
        <v>0</v>
      </c>
      <c r="J15" s="58">
        <f>'Asuntos Jurídicos'!Q16</f>
        <v>0</v>
      </c>
      <c r="K15" s="58">
        <f>Administrativa!R16</f>
        <v>0</v>
      </c>
      <c r="L15" s="58">
        <f>'Órgano de Control y Vigilancia'!R16</f>
        <v>0</v>
      </c>
      <c r="M15" s="58">
        <f>'Dirección General'!Q16</f>
        <v>0</v>
      </c>
    </row>
    <row r="16" spans="2:13" s="61" customFormat="1" ht="34.5" customHeight="1" x14ac:dyDescent="0.25">
      <c r="B16" s="160" t="s">
        <v>120</v>
      </c>
      <c r="C16" s="160"/>
      <c r="D16" s="64">
        <f t="shared" ref="D16:L16" si="2">SUM(D17:D35)</f>
        <v>125</v>
      </c>
      <c r="E16" s="64">
        <f t="shared" si="2"/>
        <v>488</v>
      </c>
      <c r="F16" s="64">
        <f t="shared" si="2"/>
        <v>88</v>
      </c>
      <c r="G16" s="64">
        <f t="shared" si="2"/>
        <v>8</v>
      </c>
      <c r="H16" s="64">
        <f t="shared" si="2"/>
        <v>3</v>
      </c>
      <c r="I16" s="64">
        <f t="shared" si="2"/>
        <v>192</v>
      </c>
      <c r="J16" s="64">
        <f t="shared" si="2"/>
        <v>9</v>
      </c>
      <c r="K16" s="64">
        <f t="shared" si="2"/>
        <v>13</v>
      </c>
      <c r="L16" s="64">
        <f t="shared" si="2"/>
        <v>0</v>
      </c>
      <c r="M16" s="64">
        <f>SUM(M17:M35)</f>
        <v>11</v>
      </c>
    </row>
    <row r="17" spans="2:13" x14ac:dyDescent="0.25">
      <c r="B17" s="153">
        <v>3</v>
      </c>
      <c r="C17" s="59" t="s">
        <v>1542</v>
      </c>
      <c r="D17" s="58">
        <f>Sociodemográfica!R18</f>
        <v>10</v>
      </c>
      <c r="E17" s="58">
        <f>Económicofinanciera!R18</f>
        <v>21</v>
      </c>
      <c r="F17" s="58">
        <f>Geográficoambiental!R18</f>
        <v>0</v>
      </c>
      <c r="G17" s="58">
        <f>'Gobierno Seguridad y Justicia'!R18</f>
        <v>0</v>
      </c>
      <c r="H17" s="58">
        <f>'Tecnologías de Información'!R18</f>
        <v>0</v>
      </c>
      <c r="I17" s="58">
        <f>'Coordinación del Sistema'!R18</f>
        <v>0</v>
      </c>
      <c r="J17" s="58">
        <f>'Asuntos Jurídicos'!Q18</f>
        <v>0</v>
      </c>
      <c r="K17" s="58">
        <f>Administrativa!R18</f>
        <v>0</v>
      </c>
      <c r="L17" s="58">
        <f>'Órgano de Control y Vigilancia'!R18</f>
        <v>0</v>
      </c>
      <c r="M17" s="58">
        <f>'Dirección General'!Q18</f>
        <v>0</v>
      </c>
    </row>
    <row r="18" spans="2:13" x14ac:dyDescent="0.25">
      <c r="B18" s="154"/>
      <c r="C18" s="59" t="s">
        <v>1543</v>
      </c>
      <c r="D18" s="58">
        <f>Sociodemográfica!R19</f>
        <v>0</v>
      </c>
      <c r="E18" s="58">
        <f>Económicofinanciera!R19</f>
        <v>3</v>
      </c>
      <c r="F18" s="58">
        <f>Geográficoambiental!R19</f>
        <v>0</v>
      </c>
      <c r="G18" s="58">
        <f>'Gobierno Seguridad y Justicia'!R19</f>
        <v>0</v>
      </c>
      <c r="H18" s="58">
        <f>'Tecnologías de Información'!R19</f>
        <v>0</v>
      </c>
      <c r="I18" s="58">
        <f>'Coordinación del Sistema'!R19</f>
        <v>0</v>
      </c>
      <c r="J18" s="58">
        <f>'Asuntos Jurídicos'!Q19</f>
        <v>0</v>
      </c>
      <c r="K18" s="58">
        <f>Administrativa!R19</f>
        <v>0</v>
      </c>
      <c r="L18" s="58">
        <f>'Órgano de Control y Vigilancia'!R19</f>
        <v>0</v>
      </c>
      <c r="M18" s="58">
        <f>'Dirección General'!Q19</f>
        <v>0</v>
      </c>
    </row>
    <row r="19" spans="2:13" x14ac:dyDescent="0.25">
      <c r="B19" s="154"/>
      <c r="C19" s="59" t="s">
        <v>1534</v>
      </c>
      <c r="D19" s="58">
        <f>Sociodemográfica!R20</f>
        <v>30</v>
      </c>
      <c r="E19" s="58">
        <f>Económicofinanciera!R20</f>
        <v>0</v>
      </c>
      <c r="F19" s="58">
        <f>Geográficoambiental!R20</f>
        <v>3</v>
      </c>
      <c r="G19" s="58">
        <f>'Gobierno Seguridad y Justicia'!R20</f>
        <v>0</v>
      </c>
      <c r="H19" s="58">
        <f>'Tecnologías de Información'!R20</f>
        <v>0</v>
      </c>
      <c r="I19" s="58">
        <f>'Coordinación del Sistema'!R20</f>
        <v>0</v>
      </c>
      <c r="J19" s="58">
        <f>'Asuntos Jurídicos'!Q20</f>
        <v>0</v>
      </c>
      <c r="K19" s="58">
        <f>Administrativa!R20</f>
        <v>0</v>
      </c>
      <c r="L19" s="58">
        <f>'Órgano de Control y Vigilancia'!R20</f>
        <v>0</v>
      </c>
      <c r="M19" s="58">
        <f>'Dirección General'!Q20</f>
        <v>0</v>
      </c>
    </row>
    <row r="20" spans="2:13" x14ac:dyDescent="0.25">
      <c r="B20" s="154"/>
      <c r="C20" s="59" t="s">
        <v>1544</v>
      </c>
      <c r="D20" s="58">
        <f>Sociodemográfica!R21</f>
        <v>0</v>
      </c>
      <c r="E20" s="58">
        <f>Económicofinanciera!R21</f>
        <v>0</v>
      </c>
      <c r="F20" s="58">
        <f>Geográficoambiental!R21</f>
        <v>0</v>
      </c>
      <c r="G20" s="58">
        <f>'Gobierno Seguridad y Justicia'!R21</f>
        <v>0</v>
      </c>
      <c r="H20" s="58">
        <f>'Tecnologías de Información'!R21</f>
        <v>0</v>
      </c>
      <c r="I20" s="58">
        <f>'Coordinación del Sistema'!R21</f>
        <v>5</v>
      </c>
      <c r="J20" s="58">
        <f>'Asuntos Jurídicos'!Q21</f>
        <v>0</v>
      </c>
      <c r="K20" s="58">
        <f>Administrativa!R21</f>
        <v>0</v>
      </c>
      <c r="L20" s="58">
        <f>'Órgano de Control y Vigilancia'!R21</f>
        <v>0</v>
      </c>
      <c r="M20" s="58">
        <f>'Dirección General'!Q21</f>
        <v>0</v>
      </c>
    </row>
    <row r="21" spans="2:13" ht="14.25" customHeight="1" x14ac:dyDescent="0.25">
      <c r="B21" s="154"/>
      <c r="C21" s="59" t="s">
        <v>1545</v>
      </c>
      <c r="D21" s="58">
        <f>Sociodemográfica!R22</f>
        <v>0</v>
      </c>
      <c r="E21" s="58">
        <f>Económicofinanciera!R22</f>
        <v>0</v>
      </c>
      <c r="F21" s="58">
        <f>Geográficoambiental!R22</f>
        <v>0</v>
      </c>
      <c r="G21" s="58">
        <f>'Gobierno Seguridad y Justicia'!R22</f>
        <v>0</v>
      </c>
      <c r="H21" s="58">
        <f>'Tecnologías de Información'!R22</f>
        <v>0</v>
      </c>
      <c r="I21" s="58">
        <f>'Coordinación del Sistema'!R22</f>
        <v>3</v>
      </c>
      <c r="J21" s="58">
        <f>'Asuntos Jurídicos'!Q22</f>
        <v>0</v>
      </c>
      <c r="K21" s="58">
        <f>Administrativa!R22</f>
        <v>0</v>
      </c>
      <c r="L21" s="58">
        <f>'Órgano de Control y Vigilancia'!R22</f>
        <v>0</v>
      </c>
      <c r="M21" s="58">
        <f>'Dirección General'!Q22</f>
        <v>0</v>
      </c>
    </row>
    <row r="22" spans="2:13" x14ac:dyDescent="0.25">
      <c r="B22" s="154"/>
      <c r="C22" s="59" t="s">
        <v>1546</v>
      </c>
      <c r="D22" s="58">
        <f>Sociodemográfica!R23</f>
        <v>0</v>
      </c>
      <c r="E22" s="58">
        <f>Económicofinanciera!R23</f>
        <v>0</v>
      </c>
      <c r="F22" s="58">
        <f>Geográficoambiental!R23</f>
        <v>4</v>
      </c>
      <c r="G22" s="58">
        <f>'Gobierno Seguridad y Justicia'!R23</f>
        <v>0</v>
      </c>
      <c r="H22" s="58">
        <f>'Tecnologías de Información'!R23</f>
        <v>0</v>
      </c>
      <c r="I22" s="58">
        <f>'Coordinación del Sistema'!R23</f>
        <v>3</v>
      </c>
      <c r="J22" s="58">
        <f>'Asuntos Jurídicos'!Q23</f>
        <v>0</v>
      </c>
      <c r="K22" s="58">
        <f>Administrativa!R23</f>
        <v>0</v>
      </c>
      <c r="L22" s="58">
        <f>'Órgano de Control y Vigilancia'!R23</f>
        <v>0</v>
      </c>
      <c r="M22" s="58">
        <f>'Dirección General'!Q23</f>
        <v>0</v>
      </c>
    </row>
    <row r="23" spans="2:13" x14ac:dyDescent="0.25">
      <c r="B23" s="154"/>
      <c r="C23" s="59" t="s">
        <v>1547</v>
      </c>
      <c r="D23" s="58">
        <f>Sociodemográfica!R24</f>
        <v>0</v>
      </c>
      <c r="E23" s="58">
        <f>Económicofinanciera!R24</f>
        <v>390</v>
      </c>
      <c r="F23" s="58">
        <f>Geográficoambiental!R24</f>
        <v>0</v>
      </c>
      <c r="G23" s="58">
        <f>'Gobierno Seguridad y Justicia'!R24</f>
        <v>0</v>
      </c>
      <c r="H23" s="58">
        <f>'Tecnologías de Información'!R24</f>
        <v>0</v>
      </c>
      <c r="I23" s="58">
        <f>'Coordinación del Sistema'!R24</f>
        <v>0</v>
      </c>
      <c r="J23" s="58">
        <f>'Asuntos Jurídicos'!Q24</f>
        <v>0</v>
      </c>
      <c r="K23" s="58">
        <f>Administrativa!R24</f>
        <v>0</v>
      </c>
      <c r="L23" s="58">
        <f>'Órgano de Control y Vigilancia'!R24</f>
        <v>0</v>
      </c>
      <c r="M23" s="58">
        <f>'Dirección General'!Q24</f>
        <v>0</v>
      </c>
    </row>
    <row r="24" spans="2:13" x14ac:dyDescent="0.25">
      <c r="B24" s="154"/>
      <c r="C24" s="59" t="s">
        <v>1548</v>
      </c>
      <c r="D24" s="58">
        <f>Sociodemográfica!R25</f>
        <v>55</v>
      </c>
      <c r="E24" s="58">
        <f>Económicofinanciera!R25</f>
        <v>31</v>
      </c>
      <c r="F24" s="58">
        <f>Geográficoambiental!R25</f>
        <v>0</v>
      </c>
      <c r="G24" s="58">
        <f>'Gobierno Seguridad y Justicia'!R25</f>
        <v>0</v>
      </c>
      <c r="H24" s="58">
        <f>'Tecnologías de Información'!R25</f>
        <v>0</v>
      </c>
      <c r="I24" s="58">
        <f>'Coordinación del Sistema'!R25</f>
        <v>0</v>
      </c>
      <c r="J24" s="58">
        <f>'Asuntos Jurídicos'!Q25</f>
        <v>0</v>
      </c>
      <c r="K24" s="58">
        <f>Administrativa!R25</f>
        <v>0</v>
      </c>
      <c r="L24" s="58">
        <f>'Órgano de Control y Vigilancia'!R25</f>
        <v>0</v>
      </c>
      <c r="M24" s="58">
        <f>'Dirección General'!Q25</f>
        <v>0</v>
      </c>
    </row>
    <row r="25" spans="2:13" x14ac:dyDescent="0.25">
      <c r="B25" s="154"/>
      <c r="C25" s="59" t="s">
        <v>1549</v>
      </c>
      <c r="D25" s="58">
        <f>Sociodemográfica!R26</f>
        <v>0</v>
      </c>
      <c r="E25" s="58">
        <f>Económicofinanciera!R26</f>
        <v>25</v>
      </c>
      <c r="F25" s="58">
        <f>Geográficoambiental!R26</f>
        <v>0</v>
      </c>
      <c r="G25" s="58">
        <f>'Gobierno Seguridad y Justicia'!R26</f>
        <v>0</v>
      </c>
      <c r="H25" s="58">
        <f>'Tecnologías de Información'!R26</f>
        <v>3</v>
      </c>
      <c r="I25" s="58">
        <f>'Coordinación del Sistema'!R26</f>
        <v>75</v>
      </c>
      <c r="J25" s="58">
        <f>'Asuntos Jurídicos'!Q26</f>
        <v>0</v>
      </c>
      <c r="K25" s="58">
        <f>Administrativa!R26</f>
        <v>0</v>
      </c>
      <c r="L25" s="58">
        <f>'Órgano de Control y Vigilancia'!R26</f>
        <v>0</v>
      </c>
      <c r="M25" s="58">
        <f>'Dirección General'!Q26</f>
        <v>0</v>
      </c>
    </row>
    <row r="26" spans="2:13" x14ac:dyDescent="0.25">
      <c r="B26" s="154"/>
      <c r="C26" s="59" t="s">
        <v>1550</v>
      </c>
      <c r="D26" s="58">
        <f>Sociodemográfica!R27</f>
        <v>0</v>
      </c>
      <c r="E26" s="58">
        <f>Económicofinanciera!R27</f>
        <v>0</v>
      </c>
      <c r="F26" s="58">
        <f>Geográficoambiental!R27</f>
        <v>0</v>
      </c>
      <c r="G26" s="58">
        <f>'Gobierno Seguridad y Justicia'!R27</f>
        <v>0</v>
      </c>
      <c r="H26" s="58">
        <f>'Tecnologías de Información'!R27</f>
        <v>0</v>
      </c>
      <c r="I26" s="58">
        <f>'Coordinación del Sistema'!R27</f>
        <v>5</v>
      </c>
      <c r="J26" s="58">
        <f>'Asuntos Jurídicos'!Q27</f>
        <v>0</v>
      </c>
      <c r="K26" s="58">
        <f>Administrativa!R27</f>
        <v>0</v>
      </c>
      <c r="L26" s="58">
        <f>'Órgano de Control y Vigilancia'!R27</f>
        <v>0</v>
      </c>
      <c r="M26" s="58">
        <f>'Dirección General'!Q27</f>
        <v>0</v>
      </c>
    </row>
    <row r="27" spans="2:13" x14ac:dyDescent="0.25">
      <c r="B27" s="154"/>
      <c r="C27" s="59" t="s">
        <v>1552</v>
      </c>
      <c r="D27" s="58">
        <f>Sociodemográfica!R28</f>
        <v>0</v>
      </c>
      <c r="E27" s="58">
        <f>Económicofinanciera!R28</f>
        <v>0</v>
      </c>
      <c r="F27" s="58">
        <f>Geográficoambiental!R28</f>
        <v>0</v>
      </c>
      <c r="G27" s="58">
        <f>'Gobierno Seguridad y Justicia'!R28</f>
        <v>0</v>
      </c>
      <c r="H27" s="58">
        <f>'Tecnologías de Información'!R28</f>
        <v>0</v>
      </c>
      <c r="I27" s="58">
        <f>'Coordinación del Sistema'!R28</f>
        <v>4</v>
      </c>
      <c r="J27" s="58">
        <f>'Asuntos Jurídicos'!Q28</f>
        <v>4</v>
      </c>
      <c r="K27" s="58">
        <f>Administrativa!R28</f>
        <v>0</v>
      </c>
      <c r="L27" s="58">
        <f>'Órgano de Control y Vigilancia'!R28</f>
        <v>0</v>
      </c>
      <c r="M27" s="58">
        <f>'Dirección General'!Q28</f>
        <v>0</v>
      </c>
    </row>
    <row r="28" spans="2:13" x14ac:dyDescent="0.25">
      <c r="B28" s="154"/>
      <c r="C28" s="59" t="s">
        <v>1553</v>
      </c>
      <c r="D28" s="58">
        <f>Sociodemográfica!R29</f>
        <v>2</v>
      </c>
      <c r="E28" s="58">
        <f>Económicofinanciera!R29</f>
        <v>0</v>
      </c>
      <c r="F28" s="58">
        <f>Geográficoambiental!R29</f>
        <v>0</v>
      </c>
      <c r="G28" s="58">
        <f>'Gobierno Seguridad y Justicia'!R29</f>
        <v>2</v>
      </c>
      <c r="H28" s="58">
        <f>'Tecnologías de Información'!R29</f>
        <v>0</v>
      </c>
      <c r="I28" s="58">
        <f>'Coordinación del Sistema'!R29</f>
        <v>1</v>
      </c>
      <c r="J28" s="58">
        <f>'Asuntos Jurídicos'!Q29</f>
        <v>0</v>
      </c>
      <c r="K28" s="58">
        <f>Administrativa!R29</f>
        <v>0</v>
      </c>
      <c r="L28" s="58">
        <f>'Órgano de Control y Vigilancia'!R29</f>
        <v>0</v>
      </c>
      <c r="M28" s="58">
        <f>'Dirección General'!Q29</f>
        <v>0</v>
      </c>
    </row>
    <row r="29" spans="2:13" x14ac:dyDescent="0.25">
      <c r="B29" s="154"/>
      <c r="C29" s="59" t="s">
        <v>1554</v>
      </c>
      <c r="D29" s="58">
        <f>Sociodemográfica!R30</f>
        <v>0</v>
      </c>
      <c r="E29" s="58">
        <f>Económicofinanciera!R30</f>
        <v>3</v>
      </c>
      <c r="F29" s="58">
        <f>Geográficoambiental!R30</f>
        <v>0</v>
      </c>
      <c r="G29" s="58">
        <f>'Gobierno Seguridad y Justicia'!R30</f>
        <v>1</v>
      </c>
      <c r="H29" s="58">
        <f>'Tecnologías de Información'!R30</f>
        <v>0</v>
      </c>
      <c r="I29" s="58">
        <f>'Coordinación del Sistema'!R30</f>
        <v>3</v>
      </c>
      <c r="J29" s="58">
        <f>'Asuntos Jurídicos'!Q30</f>
        <v>0</v>
      </c>
      <c r="K29" s="58">
        <f>Administrativa!R30</f>
        <v>0</v>
      </c>
      <c r="L29" s="58">
        <f>'Órgano de Control y Vigilancia'!R30</f>
        <v>0</v>
      </c>
      <c r="M29" s="58">
        <f>'Dirección General'!Q30</f>
        <v>0</v>
      </c>
    </row>
    <row r="30" spans="2:13" x14ac:dyDescent="0.25">
      <c r="B30" s="154"/>
      <c r="C30" s="59" t="s">
        <v>1555</v>
      </c>
      <c r="D30" s="58">
        <f>Sociodemográfica!R31</f>
        <v>0</v>
      </c>
      <c r="E30" s="58">
        <f>Económicofinanciera!R31</f>
        <v>0</v>
      </c>
      <c r="F30" s="58">
        <f>Geográficoambiental!R31</f>
        <v>0</v>
      </c>
      <c r="G30" s="58">
        <f>'Gobierno Seguridad y Justicia'!R31</f>
        <v>0</v>
      </c>
      <c r="H30" s="58">
        <f>'Tecnologías de Información'!R31</f>
        <v>0</v>
      </c>
      <c r="I30" s="58">
        <f>'Coordinación del Sistema'!R31</f>
        <v>0</v>
      </c>
      <c r="J30" s="58">
        <f>'Asuntos Jurídicos'!Q31</f>
        <v>0</v>
      </c>
      <c r="K30" s="58">
        <f>Administrativa!R31</f>
        <v>0</v>
      </c>
      <c r="L30" s="58">
        <f>'Órgano de Control y Vigilancia'!R31</f>
        <v>0</v>
      </c>
      <c r="M30" s="58">
        <f>'Dirección General'!Q31</f>
        <v>0</v>
      </c>
    </row>
    <row r="31" spans="2:13" x14ac:dyDescent="0.25">
      <c r="B31" s="154"/>
      <c r="C31" s="59" t="s">
        <v>1556</v>
      </c>
      <c r="D31" s="58">
        <f>Sociodemográfica!R32</f>
        <v>0</v>
      </c>
      <c r="E31" s="58">
        <f>Económicofinanciera!R32</f>
        <v>0</v>
      </c>
      <c r="F31" s="58">
        <f>Geográficoambiental!R32</f>
        <v>0</v>
      </c>
      <c r="G31" s="58">
        <f>'Gobierno Seguridad y Justicia'!R32</f>
        <v>5</v>
      </c>
      <c r="H31" s="58">
        <f>'Tecnologías de Información'!R32</f>
        <v>0</v>
      </c>
      <c r="I31" s="58">
        <f>'Coordinación del Sistema'!R32</f>
        <v>75</v>
      </c>
      <c r="J31" s="58">
        <f>'Asuntos Jurídicos'!Q32</f>
        <v>0</v>
      </c>
      <c r="K31" s="58">
        <f>Administrativa!R32</f>
        <v>0</v>
      </c>
      <c r="L31" s="58">
        <f>'Órgano de Control y Vigilancia'!R32</f>
        <v>0</v>
      </c>
      <c r="M31" s="58">
        <f>'Dirección General'!Q32</f>
        <v>0</v>
      </c>
    </row>
    <row r="32" spans="2:13" x14ac:dyDescent="0.25">
      <c r="B32" s="154"/>
      <c r="C32" s="59" t="s">
        <v>1557</v>
      </c>
      <c r="D32" s="58">
        <f>Sociodemográfica!R33</f>
        <v>28</v>
      </c>
      <c r="E32" s="58">
        <f>Económicofinanciera!R33</f>
        <v>12</v>
      </c>
      <c r="F32" s="58">
        <f>Geográficoambiental!R33</f>
        <v>23</v>
      </c>
      <c r="G32" s="58">
        <f>'Gobierno Seguridad y Justicia'!R33</f>
        <v>0</v>
      </c>
      <c r="H32" s="58">
        <f>'Tecnologías de Información'!R33</f>
        <v>0</v>
      </c>
      <c r="I32" s="58">
        <f>'Coordinación del Sistema'!R33</f>
        <v>8</v>
      </c>
      <c r="J32" s="58">
        <f>'Asuntos Jurídicos'!Q33</f>
        <v>5</v>
      </c>
      <c r="K32" s="58">
        <f>Administrativa!R33</f>
        <v>13</v>
      </c>
      <c r="L32" s="58">
        <f>'Órgano de Control y Vigilancia'!R33</f>
        <v>0</v>
      </c>
      <c r="M32" s="58">
        <f>'Dirección General'!Q33</f>
        <v>9</v>
      </c>
    </row>
    <row r="33" spans="2:13" x14ac:dyDescent="0.25">
      <c r="B33" s="154"/>
      <c r="C33" s="59" t="s">
        <v>1558</v>
      </c>
      <c r="D33" s="58">
        <f>Sociodemográfica!R34</f>
        <v>0</v>
      </c>
      <c r="E33" s="58">
        <f>Económicofinanciera!R34</f>
        <v>0</v>
      </c>
      <c r="F33" s="58">
        <f>Geográficoambiental!R34</f>
        <v>1</v>
      </c>
      <c r="G33" s="58">
        <f>'Gobierno Seguridad y Justicia'!R34</f>
        <v>0</v>
      </c>
      <c r="H33" s="58">
        <f>'Tecnologías de Información'!R34</f>
        <v>0</v>
      </c>
      <c r="I33" s="58">
        <f>'Coordinación del Sistema'!R34</f>
        <v>10</v>
      </c>
      <c r="J33" s="58">
        <f>'Asuntos Jurídicos'!Q34</f>
        <v>0</v>
      </c>
      <c r="K33" s="58">
        <f>Administrativa!R34</f>
        <v>0</v>
      </c>
      <c r="L33" s="58">
        <f>'Órgano de Control y Vigilancia'!R34</f>
        <v>0</v>
      </c>
      <c r="M33" s="58">
        <f>'Dirección General'!Q34</f>
        <v>0</v>
      </c>
    </row>
    <row r="34" spans="2:13" x14ac:dyDescent="0.25">
      <c r="B34" s="154"/>
      <c r="C34" s="59" t="s">
        <v>1597</v>
      </c>
      <c r="D34" s="58">
        <f>Sociodemográfica!R35</f>
        <v>0</v>
      </c>
      <c r="E34" s="58">
        <f>Económicofinanciera!R36</f>
        <v>0</v>
      </c>
      <c r="F34" s="58">
        <f>Geográficoambiental!R35</f>
        <v>57</v>
      </c>
      <c r="G34" s="58">
        <f>'Gobierno Seguridad y Justicia'!R36</f>
        <v>0</v>
      </c>
      <c r="H34" s="58">
        <f>'Tecnologías de Información'!R36</f>
        <v>0</v>
      </c>
      <c r="I34" s="58">
        <f>'Coordinación del Sistema'!R36</f>
        <v>0</v>
      </c>
      <c r="J34" s="58">
        <f>'Asuntos Jurídicos'!Q36</f>
        <v>0</v>
      </c>
      <c r="K34" s="58">
        <f>Administrativa!R36</f>
        <v>0</v>
      </c>
      <c r="L34" s="58">
        <f>'Órgano de Control y Vigilancia'!R36</f>
        <v>0</v>
      </c>
      <c r="M34" s="58">
        <f>'Dirección General'!Q35</f>
        <v>2</v>
      </c>
    </row>
    <row r="35" spans="2:13" x14ac:dyDescent="0.25">
      <c r="B35" s="155"/>
      <c r="C35" s="59" t="s">
        <v>1576</v>
      </c>
      <c r="D35" s="58">
        <f>Sociodemográfica!R36</f>
        <v>0</v>
      </c>
      <c r="E35" s="58">
        <f>Económicofinanciera!R37</f>
        <v>3</v>
      </c>
      <c r="F35" s="58">
        <f>Geográficoambiental!R36</f>
        <v>0</v>
      </c>
      <c r="G35" s="58">
        <f>'Gobierno Seguridad y Justicia'!R37</f>
        <v>0</v>
      </c>
      <c r="H35" s="58">
        <f>'Tecnologías de Información'!R37</f>
        <v>0</v>
      </c>
      <c r="I35" s="58">
        <f>'Coordinación del Sistema'!R37</f>
        <v>0</v>
      </c>
      <c r="J35" s="58">
        <f>'Asuntos Jurídicos'!P37</f>
        <v>0</v>
      </c>
      <c r="K35" s="58">
        <f>Administrativa!R37</f>
        <v>0</v>
      </c>
      <c r="L35" s="58">
        <f>'Órgano de Control y Vigilancia'!R37</f>
        <v>0</v>
      </c>
      <c r="M35" s="58">
        <f>'Dirección General'!Q36</f>
        <v>0</v>
      </c>
    </row>
    <row r="36" spans="2:13" s="61" customFormat="1" ht="34.5" customHeight="1" x14ac:dyDescent="0.25">
      <c r="B36" s="160" t="s">
        <v>121</v>
      </c>
      <c r="C36" s="160"/>
      <c r="D36" s="64">
        <f t="shared" ref="D36:L36" si="3">SUM(D37:D41)</f>
        <v>6</v>
      </c>
      <c r="E36" s="64">
        <f t="shared" si="3"/>
        <v>3</v>
      </c>
      <c r="F36" s="64">
        <f t="shared" si="3"/>
        <v>19</v>
      </c>
      <c r="G36" s="64">
        <f t="shared" si="3"/>
        <v>0</v>
      </c>
      <c r="H36" s="64">
        <f t="shared" si="3"/>
        <v>0</v>
      </c>
      <c r="I36" s="64">
        <f t="shared" si="3"/>
        <v>0</v>
      </c>
      <c r="J36" s="64">
        <f t="shared" si="3"/>
        <v>63</v>
      </c>
      <c r="K36" s="64">
        <f t="shared" si="3"/>
        <v>5</v>
      </c>
      <c r="L36" s="64">
        <f t="shared" si="3"/>
        <v>0</v>
      </c>
      <c r="M36" s="64">
        <f>SUM(M37:M41)</f>
        <v>0</v>
      </c>
    </row>
    <row r="37" spans="2:13" ht="15" customHeight="1" x14ac:dyDescent="0.25">
      <c r="B37" s="153">
        <v>4</v>
      </c>
      <c r="C37" s="59" t="s">
        <v>1579</v>
      </c>
      <c r="D37" s="58">
        <f>Sociodemográfica!R38</f>
        <v>0</v>
      </c>
      <c r="E37" s="58">
        <f>Económicofinanciera!R39</f>
        <v>3</v>
      </c>
      <c r="F37" s="58">
        <f>Geográficoambiental!R38</f>
        <v>0</v>
      </c>
      <c r="G37" s="58">
        <f>'Gobierno Seguridad y Justicia'!R39</f>
        <v>0</v>
      </c>
      <c r="H37" s="58">
        <f>'Tecnologías de Información'!R39</f>
        <v>0</v>
      </c>
      <c r="I37" s="58">
        <f>'Coordinación del Sistema'!R39</f>
        <v>0</v>
      </c>
      <c r="J37" s="58">
        <f>'Asuntos Jurídicos'!Q39</f>
        <v>0</v>
      </c>
      <c r="K37" s="58">
        <f>Administrativa!R39</f>
        <v>0</v>
      </c>
      <c r="L37" s="58">
        <f>'Órgano de Control y Vigilancia'!R39</f>
        <v>0</v>
      </c>
      <c r="M37" s="58">
        <f>'Dirección General'!Q38</f>
        <v>0</v>
      </c>
    </row>
    <row r="38" spans="2:13" ht="15" customHeight="1" x14ac:dyDescent="0.25">
      <c r="B38" s="154"/>
      <c r="C38" s="59" t="s">
        <v>1578</v>
      </c>
      <c r="D38" s="58">
        <f>Sociodemográfica!R39</f>
        <v>0</v>
      </c>
      <c r="E38" s="58">
        <f>Económicofinanciera!R40</f>
        <v>0</v>
      </c>
      <c r="F38" s="58">
        <f>Geográficoambiental!R39</f>
        <v>0</v>
      </c>
      <c r="G38" s="58">
        <f>'Gobierno Seguridad y Justicia'!R40</f>
        <v>0</v>
      </c>
      <c r="H38" s="58">
        <f>'Tecnologías de Información'!R40</f>
        <v>0</v>
      </c>
      <c r="I38" s="58">
        <f>'Coordinación del Sistema'!R40</f>
        <v>0</v>
      </c>
      <c r="J38" s="58">
        <f>'Asuntos Jurídicos'!Q40</f>
        <v>0</v>
      </c>
      <c r="K38" s="58">
        <f>Administrativa!R40</f>
        <v>0</v>
      </c>
      <c r="L38" s="58">
        <f>'Órgano de Control y Vigilancia'!R40</f>
        <v>0</v>
      </c>
      <c r="M38" s="58">
        <f>'Dirección General'!Q39</f>
        <v>0</v>
      </c>
    </row>
    <row r="39" spans="2:13" x14ac:dyDescent="0.25">
      <c r="B39" s="154"/>
      <c r="C39" s="59" t="s">
        <v>1577</v>
      </c>
      <c r="D39" s="58">
        <f>Sociodemográfica!R40</f>
        <v>2</v>
      </c>
      <c r="E39" s="58">
        <f>Económicofinanciera!R41</f>
        <v>0</v>
      </c>
      <c r="F39" s="58">
        <f>Geográficoambiental!R40</f>
        <v>8</v>
      </c>
      <c r="G39" s="58">
        <f>'Gobierno Seguridad y Justicia'!R41</f>
        <v>0</v>
      </c>
      <c r="H39" s="58">
        <f>'Tecnologías de Información'!R41</f>
        <v>0</v>
      </c>
      <c r="I39" s="58">
        <f>'Coordinación del Sistema'!R41</f>
        <v>0</v>
      </c>
      <c r="J39" s="58">
        <f>'Asuntos Jurídicos'!Q41</f>
        <v>0</v>
      </c>
      <c r="K39" s="58">
        <f>Administrativa!R41</f>
        <v>0</v>
      </c>
      <c r="L39" s="58">
        <f>'Órgano de Control y Vigilancia'!R41</f>
        <v>0</v>
      </c>
      <c r="M39" s="58">
        <f>'Dirección General'!Q40</f>
        <v>0</v>
      </c>
    </row>
    <row r="40" spans="2:13" x14ac:dyDescent="0.25">
      <c r="B40" s="154"/>
      <c r="C40" s="59" t="s">
        <v>1551</v>
      </c>
      <c r="D40" s="58">
        <f>Sociodemográfica!R41</f>
        <v>0</v>
      </c>
      <c r="E40" s="58">
        <f>Económicofinanciera!R42</f>
        <v>0</v>
      </c>
      <c r="F40" s="58">
        <f>Geográficoambiental!R41</f>
        <v>10</v>
      </c>
      <c r="G40" s="58">
        <f>'Gobierno Seguridad y Justicia'!R42</f>
        <v>0</v>
      </c>
      <c r="H40" s="58">
        <f>'Tecnologías de Información'!R42</f>
        <v>0</v>
      </c>
      <c r="I40" s="58">
        <f>'Coordinación del Sistema'!R42</f>
        <v>0</v>
      </c>
      <c r="J40" s="58">
        <f>'Asuntos Jurídicos'!Q42</f>
        <v>0</v>
      </c>
      <c r="K40" s="58">
        <f>Administrativa!R42</f>
        <v>0</v>
      </c>
      <c r="L40" s="58">
        <f>'Órgano de Control y Vigilancia'!R42</f>
        <v>0</v>
      </c>
      <c r="M40" s="58">
        <f>'Dirección General'!Q41</f>
        <v>0</v>
      </c>
    </row>
    <row r="41" spans="2:13" x14ac:dyDescent="0.25">
      <c r="B41" s="155"/>
      <c r="C41" s="59" t="s">
        <v>1580</v>
      </c>
      <c r="D41" s="58">
        <f>Sociodemográfica!R42</f>
        <v>4</v>
      </c>
      <c r="E41" s="58">
        <f>Económicofinanciera!R43</f>
        <v>0</v>
      </c>
      <c r="F41" s="58">
        <f>Geográficoambiental!R42</f>
        <v>1</v>
      </c>
      <c r="G41" s="58">
        <f>'Gobierno Seguridad y Justicia'!R43</f>
        <v>0</v>
      </c>
      <c r="H41" s="58">
        <f>'Tecnologías de Información'!R43</f>
        <v>0</v>
      </c>
      <c r="I41" s="58">
        <f>'Coordinación del Sistema'!R43</f>
        <v>0</v>
      </c>
      <c r="J41" s="58">
        <f>'Asuntos Jurídicos'!P43</f>
        <v>63</v>
      </c>
      <c r="K41" s="58">
        <f>Administrativa!R43</f>
        <v>5</v>
      </c>
      <c r="L41" s="58">
        <f>'Órgano de Control y Vigilancia'!R43</f>
        <v>0</v>
      </c>
      <c r="M41" s="58">
        <f>'Dirección General'!Q42</f>
        <v>0</v>
      </c>
    </row>
    <row r="42" spans="2:13" s="61" customFormat="1" ht="34.5" customHeight="1" x14ac:dyDescent="0.25">
      <c r="B42" s="160" t="s">
        <v>1573</v>
      </c>
      <c r="C42" s="160"/>
      <c r="D42" s="64">
        <f t="shared" ref="D42:L42" si="4">SUM(D43:D54)</f>
        <v>96</v>
      </c>
      <c r="E42" s="64">
        <f t="shared" si="4"/>
        <v>121</v>
      </c>
      <c r="F42" s="64">
        <f t="shared" si="4"/>
        <v>138</v>
      </c>
      <c r="G42" s="64">
        <f t="shared" si="4"/>
        <v>21</v>
      </c>
      <c r="H42" s="64">
        <f t="shared" si="4"/>
        <v>684</v>
      </c>
      <c r="I42" s="64">
        <f t="shared" si="4"/>
        <v>33</v>
      </c>
      <c r="J42" s="64">
        <f t="shared" si="4"/>
        <v>49</v>
      </c>
      <c r="K42" s="64">
        <f t="shared" si="4"/>
        <v>110</v>
      </c>
      <c r="L42" s="64">
        <f t="shared" si="4"/>
        <v>1</v>
      </c>
      <c r="M42" s="64">
        <f>SUM(M43:M54)</f>
        <v>201</v>
      </c>
    </row>
    <row r="43" spans="2:13" x14ac:dyDescent="0.25">
      <c r="B43" s="153">
        <v>5</v>
      </c>
      <c r="C43" s="59" t="s">
        <v>1581</v>
      </c>
      <c r="D43" s="58">
        <f>Sociodemográfica!R44</f>
        <v>0</v>
      </c>
      <c r="E43" s="58">
        <f>Económicofinanciera!R45</f>
        <v>0</v>
      </c>
      <c r="F43" s="58">
        <f>Geográficoambiental!R44</f>
        <v>0</v>
      </c>
      <c r="G43" s="58">
        <f>'Gobierno Seguridad y Justicia'!R45</f>
        <v>0</v>
      </c>
      <c r="H43" s="58">
        <f>'Tecnologías de Información'!R45</f>
        <v>0</v>
      </c>
      <c r="I43" s="58">
        <f>'Coordinación del Sistema'!R45</f>
        <v>0</v>
      </c>
      <c r="J43" s="58">
        <f>'Asuntos Jurídicos'!Q45</f>
        <v>5</v>
      </c>
      <c r="K43" s="58">
        <f>Administrativa!R45</f>
        <v>0</v>
      </c>
      <c r="L43" s="58">
        <f>'Órgano de Control y Vigilancia'!R45</f>
        <v>0</v>
      </c>
      <c r="M43" s="58">
        <f>'Dirección General'!Q44</f>
        <v>0</v>
      </c>
    </row>
    <row r="44" spans="2:13" x14ac:dyDescent="0.25">
      <c r="B44" s="154"/>
      <c r="C44" s="59" t="s">
        <v>1585</v>
      </c>
      <c r="D44" s="58">
        <f>Sociodemográfica!R45</f>
        <v>0</v>
      </c>
      <c r="E44" s="58">
        <f>Económicofinanciera!R46</f>
        <v>0</v>
      </c>
      <c r="F44" s="58">
        <f>Geográficoambiental!R45</f>
        <v>0</v>
      </c>
      <c r="G44" s="58">
        <f>'Gobierno Seguridad y Justicia'!R46</f>
        <v>0</v>
      </c>
      <c r="H44" s="58">
        <f>'Tecnologías de Información'!R46</f>
        <v>0</v>
      </c>
      <c r="I44" s="58">
        <f>'Coordinación del Sistema'!R46</f>
        <v>0</v>
      </c>
      <c r="J44" s="58">
        <f>'Asuntos Jurídicos'!Q46</f>
        <v>14</v>
      </c>
      <c r="K44" s="58">
        <f>Administrativa!R46</f>
        <v>0</v>
      </c>
      <c r="L44" s="58">
        <f>'Órgano de Control y Vigilancia'!R46</f>
        <v>0</v>
      </c>
      <c r="M44" s="58">
        <f>'Dirección General'!Q45</f>
        <v>0</v>
      </c>
    </row>
    <row r="45" spans="2:13" x14ac:dyDescent="0.25">
      <c r="B45" s="154"/>
      <c r="C45" s="59" t="s">
        <v>1586</v>
      </c>
      <c r="D45" s="58">
        <f>Sociodemográfica!R46</f>
        <v>0</v>
      </c>
      <c r="E45" s="58">
        <f>Económicofinanciera!R47</f>
        <v>0</v>
      </c>
      <c r="F45" s="58">
        <f>Geográficoambiental!R46</f>
        <v>0</v>
      </c>
      <c r="G45" s="58">
        <f>'Gobierno Seguridad y Justicia'!R47</f>
        <v>0</v>
      </c>
      <c r="H45" s="58">
        <f>'Tecnologías de Información'!R47</f>
        <v>0</v>
      </c>
      <c r="I45" s="58">
        <f>'Coordinación del Sistema'!R47</f>
        <v>0</v>
      </c>
      <c r="J45" s="58">
        <f>'Asuntos Jurídicos'!Q47</f>
        <v>0</v>
      </c>
      <c r="K45" s="58">
        <f>Administrativa!R47</f>
        <v>3</v>
      </c>
      <c r="L45" s="58">
        <f>'Órgano de Control y Vigilancia'!R47</f>
        <v>0</v>
      </c>
      <c r="M45" s="58">
        <f>'Dirección General'!Q46</f>
        <v>0</v>
      </c>
    </row>
    <row r="46" spans="2:13" x14ac:dyDescent="0.25">
      <c r="B46" s="154"/>
      <c r="C46" s="59" t="s">
        <v>1584</v>
      </c>
      <c r="D46" s="58">
        <f>Sociodemográfica!R47</f>
        <v>0</v>
      </c>
      <c r="E46" s="58">
        <f>Económicofinanciera!R48</f>
        <v>0</v>
      </c>
      <c r="F46" s="58">
        <f>Geográficoambiental!R47</f>
        <v>0</v>
      </c>
      <c r="G46" s="58">
        <f>'Gobierno Seguridad y Justicia'!R48</f>
        <v>0</v>
      </c>
      <c r="H46" s="58">
        <f>'Tecnologías de Información'!R48</f>
        <v>0</v>
      </c>
      <c r="I46" s="58">
        <f>'Coordinación del Sistema'!R48</f>
        <v>0</v>
      </c>
      <c r="J46" s="58">
        <f>'Asuntos Jurídicos'!Q48</f>
        <v>3</v>
      </c>
      <c r="K46" s="58">
        <f>Administrativa!R48</f>
        <v>2</v>
      </c>
      <c r="L46" s="58">
        <f>'Órgano de Control y Vigilancia'!R48</f>
        <v>0</v>
      </c>
      <c r="M46" s="58">
        <f>'Dirección General'!Q47</f>
        <v>0</v>
      </c>
    </row>
    <row r="47" spans="2:13" x14ac:dyDescent="0.25">
      <c r="B47" s="154"/>
      <c r="C47" s="59" t="s">
        <v>1587</v>
      </c>
      <c r="D47" s="58">
        <f>Sociodemográfica!R48</f>
        <v>0</v>
      </c>
      <c r="E47" s="58">
        <f>Económicofinanciera!R49</f>
        <v>0</v>
      </c>
      <c r="F47" s="58">
        <f>Geográficoambiental!R48</f>
        <v>0</v>
      </c>
      <c r="G47" s="58">
        <f>'Gobierno Seguridad y Justicia'!R49</f>
        <v>0</v>
      </c>
      <c r="H47" s="58">
        <f>'Tecnologías de Información'!R49</f>
        <v>0</v>
      </c>
      <c r="I47" s="58">
        <f>'Coordinación del Sistema'!R49</f>
        <v>0</v>
      </c>
      <c r="J47" s="58">
        <f>'Asuntos Jurídicos'!Q49</f>
        <v>0</v>
      </c>
      <c r="K47" s="58">
        <f>Administrativa!R49</f>
        <v>11</v>
      </c>
      <c r="L47" s="58">
        <f>'Órgano de Control y Vigilancia'!R49</f>
        <v>0</v>
      </c>
      <c r="M47" s="58">
        <f>'Dirección General'!Q48</f>
        <v>13</v>
      </c>
    </row>
    <row r="48" spans="2:13" x14ac:dyDescent="0.25">
      <c r="B48" s="154"/>
      <c r="C48" s="59" t="s">
        <v>1588</v>
      </c>
      <c r="D48" s="58">
        <f>Sociodemográfica!R49</f>
        <v>0</v>
      </c>
      <c r="E48" s="58">
        <f>Económicofinanciera!R50</f>
        <v>0</v>
      </c>
      <c r="F48" s="58">
        <f>Geográficoambiental!R49</f>
        <v>0</v>
      </c>
      <c r="G48" s="58">
        <f>'Gobierno Seguridad y Justicia'!R50</f>
        <v>0</v>
      </c>
      <c r="H48" s="58">
        <f>'Tecnologías de Información'!R50</f>
        <v>475</v>
      </c>
      <c r="I48" s="58">
        <f>'Coordinación del Sistema'!R50</f>
        <v>0</v>
      </c>
      <c r="J48" s="58">
        <f>'Asuntos Jurídicos'!Q50</f>
        <v>0</v>
      </c>
      <c r="K48" s="58">
        <f>Administrativa!R50</f>
        <v>0</v>
      </c>
      <c r="L48" s="58">
        <f>'Órgano de Control y Vigilancia'!R50</f>
        <v>0</v>
      </c>
      <c r="M48" s="58">
        <f>'Dirección General'!Q49</f>
        <v>0</v>
      </c>
    </row>
    <row r="49" spans="2:13" x14ac:dyDescent="0.25">
      <c r="B49" s="154"/>
      <c r="C49" s="59" t="s">
        <v>1574</v>
      </c>
      <c r="D49" s="58">
        <f>Sociodemográfica!R50</f>
        <v>0</v>
      </c>
      <c r="E49" s="58">
        <f>Económicofinanciera!R51</f>
        <v>0</v>
      </c>
      <c r="F49" s="58">
        <f>Geográficoambiental!R50</f>
        <v>0</v>
      </c>
      <c r="G49" s="58">
        <f>'Gobierno Seguridad y Justicia'!R51</f>
        <v>0</v>
      </c>
      <c r="H49" s="58">
        <f>'Tecnologías de Información'!R51</f>
        <v>140</v>
      </c>
      <c r="I49" s="58">
        <f>'Coordinación del Sistema'!R51</f>
        <v>0</v>
      </c>
      <c r="J49" s="58">
        <f>'Asuntos Jurídicos'!Q51</f>
        <v>0</v>
      </c>
      <c r="K49" s="58">
        <f>Administrativa!R51</f>
        <v>0</v>
      </c>
      <c r="L49" s="58">
        <f>'Órgano de Control y Vigilancia'!R51</f>
        <v>0</v>
      </c>
      <c r="M49" s="58">
        <f>'Dirección General'!Q50</f>
        <v>0</v>
      </c>
    </row>
    <row r="50" spans="2:13" x14ac:dyDescent="0.25">
      <c r="B50" s="154"/>
      <c r="C50" s="59" t="s">
        <v>1575</v>
      </c>
      <c r="D50" s="58">
        <f>Sociodemográfica!R51</f>
        <v>0</v>
      </c>
      <c r="E50" s="58">
        <f>Económicofinanciera!R52</f>
        <v>0</v>
      </c>
      <c r="F50" s="58">
        <f>Geográficoambiental!R51</f>
        <v>0</v>
      </c>
      <c r="G50" s="58">
        <f>'Gobierno Seguridad y Justicia'!R52</f>
        <v>0</v>
      </c>
      <c r="H50" s="58">
        <f>'Tecnologías de Información'!R52</f>
        <v>0</v>
      </c>
      <c r="I50" s="58">
        <f>'Coordinación del Sistema'!R52</f>
        <v>0</v>
      </c>
      <c r="J50" s="58">
        <f>'Asuntos Jurídicos'!Q52</f>
        <v>0</v>
      </c>
      <c r="K50" s="58">
        <f>Administrativa!R52</f>
        <v>0</v>
      </c>
      <c r="L50" s="58">
        <f>'Órgano de Control y Vigilancia'!R52</f>
        <v>0</v>
      </c>
      <c r="M50" s="58">
        <f>'Dirección General'!Q51</f>
        <v>0</v>
      </c>
    </row>
    <row r="51" spans="2:13" x14ac:dyDescent="0.25">
      <c r="B51" s="154"/>
      <c r="C51" s="59" t="s">
        <v>1582</v>
      </c>
      <c r="D51" s="58">
        <f>Sociodemográfica!R52</f>
        <v>0</v>
      </c>
      <c r="E51" s="58">
        <f>Económicofinanciera!R53</f>
        <v>120</v>
      </c>
      <c r="F51" s="58">
        <f>Geográficoambiental!R52</f>
        <v>0</v>
      </c>
      <c r="G51" s="58">
        <f>'Gobierno Seguridad y Justicia'!R53</f>
        <v>20</v>
      </c>
      <c r="H51" s="58">
        <f>'Tecnologías de Información'!R53</f>
        <v>68</v>
      </c>
      <c r="I51" s="58">
        <f>'Coordinación del Sistema'!R53</f>
        <v>32</v>
      </c>
      <c r="J51" s="58">
        <f>'Asuntos Jurídicos'!Q53</f>
        <v>26</v>
      </c>
      <c r="K51" s="58">
        <f>Administrativa!R53</f>
        <v>63</v>
      </c>
      <c r="L51" s="58">
        <f>'Órgano de Control y Vigilancia'!R53</f>
        <v>0</v>
      </c>
      <c r="M51" s="58">
        <f>'Dirección General'!Q52</f>
        <v>0</v>
      </c>
    </row>
    <row r="52" spans="2:13" ht="15.75" customHeight="1" x14ac:dyDescent="0.25">
      <c r="B52" s="154"/>
      <c r="C52" s="59" t="s">
        <v>1589</v>
      </c>
      <c r="D52" s="58">
        <f>Sociodemográfica!R53</f>
        <v>96</v>
      </c>
      <c r="E52" s="58">
        <f>Económicofinanciera!R54</f>
        <v>0</v>
      </c>
      <c r="F52" s="58">
        <f>Geográficoambiental!R53</f>
        <v>138</v>
      </c>
      <c r="G52" s="58">
        <f>'Gobierno Seguridad y Justicia'!R54</f>
        <v>0</v>
      </c>
      <c r="H52" s="58">
        <f>'Tecnologías de Información'!R54</f>
        <v>0</v>
      </c>
      <c r="I52" s="58">
        <f>'Coordinación del Sistema'!R54</f>
        <v>0</v>
      </c>
      <c r="J52" s="58">
        <f>'Asuntos Jurídicos'!Q54</f>
        <v>0</v>
      </c>
      <c r="K52" s="58">
        <f>Administrativa!R54</f>
        <v>30</v>
      </c>
      <c r="L52" s="58">
        <f>'Órgano de Control y Vigilancia'!R54</f>
        <v>0</v>
      </c>
      <c r="M52" s="58">
        <f>'Dirección General'!Q53</f>
        <v>184</v>
      </c>
    </row>
    <row r="53" spans="2:13" x14ac:dyDescent="0.25">
      <c r="B53" s="154"/>
      <c r="C53" s="59" t="s">
        <v>1559</v>
      </c>
      <c r="D53" s="58">
        <f>Sociodemográfica!R54</f>
        <v>0</v>
      </c>
      <c r="E53" s="58">
        <f>Económicofinanciera!R55</f>
        <v>0</v>
      </c>
      <c r="F53" s="58">
        <f>Geográficoambiental!R54</f>
        <v>0</v>
      </c>
      <c r="G53" s="58">
        <f>'Gobierno Seguridad y Justicia'!R55</f>
        <v>0</v>
      </c>
      <c r="H53" s="58">
        <f>'Tecnologías de Información'!R55</f>
        <v>0</v>
      </c>
      <c r="I53" s="58">
        <f>'Coordinación del Sistema'!R55</f>
        <v>0</v>
      </c>
      <c r="J53" s="58">
        <f>'Asuntos Jurídicos'!Q55</f>
        <v>0</v>
      </c>
      <c r="K53" s="58">
        <f>Administrativa!R55</f>
        <v>0</v>
      </c>
      <c r="L53" s="58">
        <f>'Órgano de Control y Vigilancia'!R55</f>
        <v>0</v>
      </c>
      <c r="M53" s="58">
        <f>'Dirección General'!Q54</f>
        <v>3</v>
      </c>
    </row>
    <row r="54" spans="2:13" x14ac:dyDescent="0.25">
      <c r="B54" s="155"/>
      <c r="C54" s="59" t="s">
        <v>1583</v>
      </c>
      <c r="D54" s="58">
        <f>Sociodemográfica!R55</f>
        <v>0</v>
      </c>
      <c r="E54" s="58">
        <f>Económicofinanciera!R56</f>
        <v>1</v>
      </c>
      <c r="F54" s="58">
        <f>Geográficoambiental!R55</f>
        <v>0</v>
      </c>
      <c r="G54" s="58">
        <f>'Gobierno Seguridad y Justicia'!R56</f>
        <v>1</v>
      </c>
      <c r="H54" s="58">
        <f>'Tecnologías de Información'!R56</f>
        <v>1</v>
      </c>
      <c r="I54" s="58">
        <f>'Coordinación del Sistema'!R56</f>
        <v>1</v>
      </c>
      <c r="J54" s="58">
        <f>'Asuntos Jurídicos'!Q56</f>
        <v>1</v>
      </c>
      <c r="K54" s="58">
        <f>Administrativa!R56</f>
        <v>1</v>
      </c>
      <c r="L54" s="58">
        <f>'Órgano de Control y Vigilancia'!R56</f>
        <v>1</v>
      </c>
      <c r="M54" s="58">
        <f>'Dirección General'!Q55</f>
        <v>1</v>
      </c>
    </row>
    <row r="55" spans="2:13" x14ac:dyDescent="0.25">
      <c r="C55" s="47"/>
    </row>
  </sheetData>
  <mergeCells count="11">
    <mergeCell ref="B43:B54"/>
    <mergeCell ref="B1:C1"/>
    <mergeCell ref="B2:C2"/>
    <mergeCell ref="B8:C8"/>
    <mergeCell ref="B16:C16"/>
    <mergeCell ref="B42:C42"/>
    <mergeCell ref="B36:C36"/>
    <mergeCell ref="B3:B7"/>
    <mergeCell ref="B9:B15"/>
    <mergeCell ref="B17:B35"/>
    <mergeCell ref="B37:B4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T56"/>
  <sheetViews>
    <sheetView topLeftCell="A31" zoomScale="70" zoomScaleNormal="70" workbookViewId="0">
      <selection activeCell="B1" sqref="B1:G36"/>
    </sheetView>
  </sheetViews>
  <sheetFormatPr baseColWidth="10" defaultRowHeight="15" x14ac:dyDescent="0.25"/>
  <cols>
    <col min="1" max="1" width="3.7109375" style="47" customWidth="1"/>
    <col min="2" max="2" width="8.7109375" style="49" customWidth="1"/>
    <col min="3" max="3" width="72.5703125" style="48" customWidth="1"/>
    <col min="4" max="15" width="13.7109375" style="3" customWidth="1"/>
    <col min="16" max="16" width="17.42578125" style="3" customWidth="1"/>
    <col min="17" max="18" width="13.7109375" style="3" customWidth="1"/>
    <col min="19" max="16384" width="11.42578125" style="47"/>
  </cols>
  <sheetData>
    <row r="1" spans="2:19" s="49" customFormat="1" ht="74.25" customHeight="1" thickBot="1" x14ac:dyDescent="0.3">
      <c r="B1" s="161" t="s">
        <v>1591</v>
      </c>
      <c r="C1" s="162"/>
      <c r="D1" s="148" t="s">
        <v>8</v>
      </c>
      <c r="E1" s="150"/>
      <c r="F1" s="148" t="s">
        <v>9</v>
      </c>
      <c r="G1" s="150"/>
      <c r="H1" s="148" t="s">
        <v>10</v>
      </c>
      <c r="I1" s="150"/>
      <c r="J1" s="148" t="s">
        <v>11</v>
      </c>
      <c r="K1" s="150"/>
      <c r="L1" s="148" t="s">
        <v>12</v>
      </c>
      <c r="M1" s="150"/>
      <c r="N1" s="148" t="s">
        <v>13</v>
      </c>
      <c r="O1" s="150"/>
      <c r="P1" s="148" t="s">
        <v>14</v>
      </c>
      <c r="Q1" s="149"/>
      <c r="R1" s="150"/>
    </row>
    <row r="2" spans="2:19" s="49" customFormat="1" ht="74.25" customHeight="1" x14ac:dyDescent="0.25">
      <c r="B2" s="163"/>
      <c r="C2" s="164"/>
      <c r="D2" s="10" t="s">
        <v>39</v>
      </c>
      <c r="E2" s="11" t="s">
        <v>40</v>
      </c>
      <c r="F2" s="10" t="s">
        <v>39</v>
      </c>
      <c r="G2" s="11" t="s">
        <v>40</v>
      </c>
      <c r="H2" s="10" t="s">
        <v>39</v>
      </c>
      <c r="I2" s="11" t="s">
        <v>40</v>
      </c>
      <c r="J2" s="10" t="s">
        <v>39</v>
      </c>
      <c r="K2" s="11" t="s">
        <v>40</v>
      </c>
      <c r="L2" s="10" t="s">
        <v>39</v>
      </c>
      <c r="M2" s="11" t="s">
        <v>40</v>
      </c>
      <c r="N2" s="10" t="s">
        <v>39</v>
      </c>
      <c r="O2" s="11" t="s">
        <v>40</v>
      </c>
      <c r="P2" s="12" t="s">
        <v>41</v>
      </c>
      <c r="Q2" s="13" t="s">
        <v>42</v>
      </c>
      <c r="R2" s="11" t="s">
        <v>40</v>
      </c>
      <c r="S2" s="49" t="s">
        <v>1601</v>
      </c>
    </row>
    <row r="3" spans="2:19" s="61" customFormat="1" ht="34.5" customHeight="1" x14ac:dyDescent="0.25">
      <c r="B3" s="158" t="s">
        <v>1529</v>
      </c>
      <c r="C3" s="168"/>
      <c r="D3" s="136">
        <f>SUM(D4,D5,D6,D7,D8)</f>
        <v>4</v>
      </c>
      <c r="E3" s="136">
        <f t="shared" ref="E3" si="0">SUM(E4,E5,E6,E7,E8,E9,E10,E11,E12,E13,E14,E15)</f>
        <v>5</v>
      </c>
      <c r="F3" s="136">
        <f t="shared" ref="F3" si="1">SUM(F4,F5,F6,F7,F8,F9,F10,F11,F12,F13,F14,F15)</f>
        <v>5</v>
      </c>
      <c r="G3" s="136">
        <f t="shared" ref="G3" si="2">SUM(G4,G5,G6,G7,G8,G9,G10,G11,G12,G13,G14,G15)</f>
        <v>6</v>
      </c>
      <c r="H3" s="136">
        <f t="shared" ref="H3" si="3">SUM(H4,H5,H6,H7,H8,H9,H10,H11,H12,H13,H14,H15)</f>
        <v>5</v>
      </c>
      <c r="I3" s="136">
        <f t="shared" ref="I3" si="4">SUM(I4,I5,I6,I7,I8,I9,I10,I11,I12,I13,I14,I15)</f>
        <v>21</v>
      </c>
      <c r="J3" s="136">
        <f t="shared" ref="J3" si="5">SUM(J4,J5,J6,J7,J8,J9,J10,J11,J12,J13,J14,J15)</f>
        <v>3</v>
      </c>
      <c r="K3" s="136">
        <f t="shared" ref="K3" si="6">SUM(K4,K5,K6,K7,K8,K9,K10,K11,K12,K13,K14,K15)</f>
        <v>0</v>
      </c>
      <c r="L3" s="136">
        <f t="shared" ref="L3" si="7">SUM(L4,L5,L6,L7,L8,L9,L10,L11,L12,L13,L14,L15)</f>
        <v>6</v>
      </c>
      <c r="M3" s="136">
        <f t="shared" ref="M3" si="8">SUM(M4,M5,M6,M7,M8,M9,M10,M11,M12,M13,M14,M15)</f>
        <v>0</v>
      </c>
      <c r="N3" s="136">
        <f t="shared" ref="N3" si="9">SUM(N4,N5,N6,N7,N8,N9,N10,N11,N12,N13,N14,N15)</f>
        <v>4</v>
      </c>
      <c r="O3" s="136">
        <f t="shared" ref="O3" si="10">SUM(O4,O5,O6,O7,O8,O9,O10,O11,O12,O13,O14,O15)</f>
        <v>0</v>
      </c>
      <c r="P3" s="134">
        <f>SUM(P4,P5,P6,P7,P8)</f>
        <v>21</v>
      </c>
      <c r="Q3" s="134">
        <f t="shared" ref="Q3:R3" si="11">SUM(Q4,Q5,Q6,Q7,Q8)</f>
        <v>22</v>
      </c>
      <c r="R3" s="134">
        <f t="shared" si="11"/>
        <v>38</v>
      </c>
    </row>
    <row r="4" spans="2:19" x14ac:dyDescent="0.25">
      <c r="B4" s="165">
        <v>1</v>
      </c>
      <c r="C4" s="59" t="s">
        <v>1572</v>
      </c>
      <c r="D4" s="26">
        <v>0</v>
      </c>
      <c r="E4" s="26">
        <v>0</v>
      </c>
      <c r="F4" s="26">
        <v>0</v>
      </c>
      <c r="G4" s="26">
        <v>0</v>
      </c>
      <c r="H4" s="26">
        <v>0</v>
      </c>
      <c r="I4" s="26">
        <v>0</v>
      </c>
      <c r="J4" s="26">
        <v>0</v>
      </c>
      <c r="K4" s="26">
        <v>0</v>
      </c>
      <c r="L4" s="26">
        <v>0</v>
      </c>
      <c r="M4" s="26">
        <v>0</v>
      </c>
      <c r="N4" s="26">
        <v>0</v>
      </c>
      <c r="O4" s="26">
        <v>0</v>
      </c>
      <c r="P4" s="26">
        <f>SUM(D4,F4,H4,J4,L4,N4)</f>
        <v>0</v>
      </c>
      <c r="Q4" s="103">
        <f>SUM(O4,M4,K4,I4,G4,E4)</f>
        <v>0</v>
      </c>
      <c r="R4" s="104">
        <f>(SUM(P4,N4,L4,J4,H4,F4))</f>
        <v>0</v>
      </c>
    </row>
    <row r="5" spans="2:19" x14ac:dyDescent="0.25">
      <c r="B5" s="166"/>
      <c r="C5" s="127" t="s">
        <v>1530</v>
      </c>
      <c r="D5" s="123">
        <v>2</v>
      </c>
      <c r="E5" s="123">
        <v>0</v>
      </c>
      <c r="F5" s="123">
        <v>0</v>
      </c>
      <c r="G5" s="123">
        <v>0</v>
      </c>
      <c r="H5" s="123">
        <v>1</v>
      </c>
      <c r="I5" s="123">
        <v>1</v>
      </c>
      <c r="J5" s="123">
        <v>2</v>
      </c>
      <c r="K5" s="123">
        <v>0</v>
      </c>
      <c r="L5" s="123">
        <v>2</v>
      </c>
      <c r="M5" s="123">
        <v>0</v>
      </c>
      <c r="N5" s="123">
        <v>2</v>
      </c>
      <c r="O5" s="123">
        <v>0</v>
      </c>
      <c r="P5" s="123">
        <f t="shared" ref="P5:P8" si="12">SUM(D5,F5,H5,J5,L5,N5)</f>
        <v>9</v>
      </c>
      <c r="Q5" s="129">
        <f t="shared" ref="Q5:Q8" si="13">SUM(O5,M5,K5,I5,G5,E5)</f>
        <v>1</v>
      </c>
      <c r="R5" s="130">
        <f t="shared" ref="R5:R8" si="14">(SUM(P5,N5,L5,J5,H5,F5))</f>
        <v>16</v>
      </c>
    </row>
    <row r="6" spans="2:19" x14ac:dyDescent="0.25">
      <c r="B6" s="166"/>
      <c r="C6" s="59" t="s">
        <v>1531</v>
      </c>
      <c r="D6" s="4">
        <v>0</v>
      </c>
      <c r="E6" s="4">
        <v>0</v>
      </c>
      <c r="F6" s="4">
        <v>0</v>
      </c>
      <c r="G6" s="4">
        <v>0</v>
      </c>
      <c r="H6" s="4">
        <v>0</v>
      </c>
      <c r="I6" s="4">
        <v>0</v>
      </c>
      <c r="J6" s="4">
        <v>0</v>
      </c>
      <c r="K6" s="4">
        <v>0</v>
      </c>
      <c r="L6" s="4">
        <v>0</v>
      </c>
      <c r="M6" s="4">
        <v>0</v>
      </c>
      <c r="N6" s="4">
        <v>0</v>
      </c>
      <c r="O6" s="4">
        <v>0</v>
      </c>
      <c r="P6" s="4">
        <f t="shared" si="12"/>
        <v>0</v>
      </c>
      <c r="Q6" s="103">
        <f t="shared" si="13"/>
        <v>0</v>
      </c>
      <c r="R6" s="104">
        <f t="shared" si="14"/>
        <v>0</v>
      </c>
    </row>
    <row r="7" spans="2:19" x14ac:dyDescent="0.25">
      <c r="B7" s="166"/>
      <c r="C7" s="59" t="s">
        <v>1532</v>
      </c>
      <c r="D7" s="4">
        <v>0</v>
      </c>
      <c r="E7" s="4">
        <v>0</v>
      </c>
      <c r="F7" s="4">
        <v>0</v>
      </c>
      <c r="G7" s="4">
        <v>0</v>
      </c>
      <c r="H7" s="4">
        <v>0</v>
      </c>
      <c r="I7" s="4">
        <v>0</v>
      </c>
      <c r="J7" s="4">
        <v>0</v>
      </c>
      <c r="K7" s="4">
        <v>0</v>
      </c>
      <c r="L7" s="4">
        <v>0</v>
      </c>
      <c r="M7" s="4">
        <v>0</v>
      </c>
      <c r="N7" s="4">
        <v>0</v>
      </c>
      <c r="O7" s="4">
        <v>0</v>
      </c>
      <c r="P7" s="4">
        <f t="shared" si="12"/>
        <v>0</v>
      </c>
      <c r="Q7" s="103">
        <f t="shared" si="13"/>
        <v>0</v>
      </c>
      <c r="R7" s="104">
        <f t="shared" si="14"/>
        <v>0</v>
      </c>
    </row>
    <row r="8" spans="2:19" x14ac:dyDescent="0.25">
      <c r="B8" s="167"/>
      <c r="C8" s="127" t="s">
        <v>1533</v>
      </c>
      <c r="D8" s="123">
        <v>2</v>
      </c>
      <c r="E8" s="123">
        <v>1</v>
      </c>
      <c r="F8" s="123">
        <v>3</v>
      </c>
      <c r="G8" s="123">
        <f>1+1</f>
        <v>2</v>
      </c>
      <c r="H8" s="123">
        <v>2</v>
      </c>
      <c r="I8" s="123">
        <v>18</v>
      </c>
      <c r="J8" s="123">
        <v>1</v>
      </c>
      <c r="K8" s="123">
        <v>0</v>
      </c>
      <c r="L8" s="123">
        <v>2</v>
      </c>
      <c r="M8" s="123">
        <v>0</v>
      </c>
      <c r="N8" s="123">
        <v>2</v>
      </c>
      <c r="O8" s="123">
        <v>0</v>
      </c>
      <c r="P8" s="123">
        <f t="shared" si="12"/>
        <v>12</v>
      </c>
      <c r="Q8" s="129">
        <f t="shared" si="13"/>
        <v>21</v>
      </c>
      <c r="R8" s="130">
        <f t="shared" si="14"/>
        <v>22</v>
      </c>
    </row>
    <row r="9" spans="2:19" s="61" customFormat="1" ht="34.5" customHeight="1" x14ac:dyDescent="0.25">
      <c r="B9" s="158" t="s">
        <v>83</v>
      </c>
      <c r="C9" s="168"/>
      <c r="D9" s="134">
        <f>SUM(D10,D11,D12,D13,D14,D15,D16)</f>
        <v>1</v>
      </c>
      <c r="E9" s="134">
        <f t="shared" ref="E9" si="15">SUM(E10,E11,E12,E13,E14)</f>
        <v>2</v>
      </c>
      <c r="F9" s="134">
        <f t="shared" ref="F9:G9" si="16">SUM(F10,F11,F12,F13,F14)</f>
        <v>1</v>
      </c>
      <c r="G9" s="134">
        <f t="shared" si="16"/>
        <v>2</v>
      </c>
      <c r="H9" s="134">
        <f t="shared" ref="H9" si="17">SUM(H10,H11,H12,H13,H14)</f>
        <v>1</v>
      </c>
      <c r="I9" s="134">
        <f t="shared" ref="I9:J9" si="18">SUM(I10,I11,I12,I13,I14)</f>
        <v>1</v>
      </c>
      <c r="J9" s="134">
        <f t="shared" si="18"/>
        <v>0</v>
      </c>
      <c r="K9" s="134">
        <f t="shared" ref="K9" si="19">SUM(K10,K11,K12,K13,K14)</f>
        <v>0</v>
      </c>
      <c r="L9" s="134">
        <f t="shared" ref="L9:M9" si="20">SUM(L10,L11,L12,L13,L14)</f>
        <v>1</v>
      </c>
      <c r="M9" s="134">
        <f t="shared" si="20"/>
        <v>0</v>
      </c>
      <c r="N9" s="134">
        <f t="shared" ref="N9" si="21">SUM(N10,N11,N12,N13,N14)</f>
        <v>0</v>
      </c>
      <c r="O9" s="134">
        <f t="shared" ref="O9" si="22">SUM(O10,O11,O12,O13,O14)</f>
        <v>0</v>
      </c>
      <c r="P9" s="134">
        <f>SUM(P10,P11,P12,P13,P14)</f>
        <v>4</v>
      </c>
      <c r="Q9" s="134">
        <f t="shared" ref="Q9" si="23">SUM(Q10,Q11,Q12,Q13,Q14)</f>
        <v>5</v>
      </c>
      <c r="R9" s="134">
        <f t="shared" ref="R9" si="24">SUM(R10,R11,R12,R13,R14)</f>
        <v>7</v>
      </c>
    </row>
    <row r="10" spans="2:19" x14ac:dyDescent="0.25">
      <c r="B10" s="165">
        <v>2</v>
      </c>
      <c r="C10" s="127" t="s">
        <v>1535</v>
      </c>
      <c r="D10" s="123">
        <v>1</v>
      </c>
      <c r="E10" s="123">
        <v>2</v>
      </c>
      <c r="F10" s="123">
        <v>1</v>
      </c>
      <c r="G10" s="123">
        <f>1+1</f>
        <v>2</v>
      </c>
      <c r="H10" s="123">
        <v>1</v>
      </c>
      <c r="I10" s="123">
        <v>1</v>
      </c>
      <c r="J10" s="123">
        <v>0</v>
      </c>
      <c r="K10" s="123">
        <v>0</v>
      </c>
      <c r="L10" s="123">
        <v>1</v>
      </c>
      <c r="M10" s="123">
        <v>0</v>
      </c>
      <c r="N10" s="123">
        <v>0</v>
      </c>
      <c r="O10" s="123">
        <v>0</v>
      </c>
      <c r="P10" s="128">
        <f t="shared" ref="P10:P16" si="25">SUM(D10,F10,H10,J10,L10,N10)</f>
        <v>4</v>
      </c>
      <c r="Q10" s="129">
        <f>SUM(O10,M10,K10,I10,G10,E10)</f>
        <v>5</v>
      </c>
      <c r="R10" s="130">
        <f>(SUM(P10,N10,L10,J10,H10,F10))</f>
        <v>7</v>
      </c>
    </row>
    <row r="11" spans="2:19" x14ac:dyDescent="0.25">
      <c r="B11" s="166"/>
      <c r="C11" s="59" t="s">
        <v>1536</v>
      </c>
      <c r="D11" s="4">
        <v>0</v>
      </c>
      <c r="E11" s="4">
        <v>0</v>
      </c>
      <c r="F11" s="4">
        <v>0</v>
      </c>
      <c r="G11" s="4">
        <v>0</v>
      </c>
      <c r="H11" s="4">
        <v>0</v>
      </c>
      <c r="I11" s="4">
        <v>0</v>
      </c>
      <c r="J11" s="4">
        <v>0</v>
      </c>
      <c r="K11" s="4">
        <v>0</v>
      </c>
      <c r="L11" s="4">
        <v>0</v>
      </c>
      <c r="M11" s="4">
        <v>0</v>
      </c>
      <c r="N11" s="4">
        <v>0</v>
      </c>
      <c r="O11" s="4">
        <v>0</v>
      </c>
      <c r="P11" s="133">
        <f t="shared" si="25"/>
        <v>0</v>
      </c>
      <c r="Q11" s="103">
        <f t="shared" ref="Q11:Q14" si="26">SUM(O11,M11,K11,I11,G11,E11)</f>
        <v>0</v>
      </c>
      <c r="R11" s="104">
        <f t="shared" ref="R11:R14" si="27">(SUM(P11,N11,L11,J11,H11,F11))</f>
        <v>0</v>
      </c>
    </row>
    <row r="12" spans="2:19" x14ac:dyDescent="0.25">
      <c r="B12" s="166"/>
      <c r="C12" s="59" t="s">
        <v>1537</v>
      </c>
      <c r="D12" s="4">
        <v>0</v>
      </c>
      <c r="E12" s="4">
        <v>0</v>
      </c>
      <c r="F12" s="4">
        <v>0</v>
      </c>
      <c r="G12" s="4">
        <v>0</v>
      </c>
      <c r="H12" s="4">
        <v>0</v>
      </c>
      <c r="I12" s="4">
        <v>0</v>
      </c>
      <c r="J12" s="4">
        <v>0</v>
      </c>
      <c r="K12" s="4">
        <v>0</v>
      </c>
      <c r="L12" s="4">
        <v>0</v>
      </c>
      <c r="M12" s="4">
        <v>0</v>
      </c>
      <c r="N12" s="4">
        <v>0</v>
      </c>
      <c r="O12" s="4">
        <v>0</v>
      </c>
      <c r="P12" s="133">
        <f t="shared" si="25"/>
        <v>0</v>
      </c>
      <c r="Q12" s="103">
        <f t="shared" si="26"/>
        <v>0</v>
      </c>
      <c r="R12" s="104">
        <f t="shared" si="27"/>
        <v>0</v>
      </c>
    </row>
    <row r="13" spans="2:19" x14ac:dyDescent="0.25">
      <c r="B13" s="166"/>
      <c r="C13" s="59" t="s">
        <v>1538</v>
      </c>
      <c r="D13" s="4">
        <v>0</v>
      </c>
      <c r="E13" s="4">
        <v>0</v>
      </c>
      <c r="F13" s="4">
        <v>0</v>
      </c>
      <c r="G13" s="4">
        <v>0</v>
      </c>
      <c r="H13" s="4">
        <v>0</v>
      </c>
      <c r="I13" s="4">
        <v>0</v>
      </c>
      <c r="J13" s="4">
        <v>0</v>
      </c>
      <c r="K13" s="4">
        <v>0</v>
      </c>
      <c r="L13" s="4">
        <v>0</v>
      </c>
      <c r="M13" s="4">
        <v>0</v>
      </c>
      <c r="N13" s="4">
        <v>0</v>
      </c>
      <c r="O13" s="4">
        <v>0</v>
      </c>
      <c r="P13" s="133">
        <f t="shared" si="25"/>
        <v>0</v>
      </c>
      <c r="Q13" s="103">
        <f t="shared" si="26"/>
        <v>0</v>
      </c>
      <c r="R13" s="104">
        <f t="shared" si="27"/>
        <v>0</v>
      </c>
    </row>
    <row r="14" spans="2:19" x14ac:dyDescent="0.25">
      <c r="B14" s="166"/>
      <c r="C14" s="59" t="s">
        <v>1539</v>
      </c>
      <c r="D14" s="4">
        <v>0</v>
      </c>
      <c r="E14" s="4">
        <v>0</v>
      </c>
      <c r="F14" s="4">
        <v>0</v>
      </c>
      <c r="G14" s="4">
        <v>0</v>
      </c>
      <c r="H14" s="4">
        <v>0</v>
      </c>
      <c r="I14" s="4">
        <v>0</v>
      </c>
      <c r="J14" s="4">
        <v>0</v>
      </c>
      <c r="K14" s="4">
        <v>0</v>
      </c>
      <c r="L14" s="4">
        <v>0</v>
      </c>
      <c r="M14" s="4">
        <v>0</v>
      </c>
      <c r="N14" s="4">
        <v>0</v>
      </c>
      <c r="O14" s="4">
        <v>0</v>
      </c>
      <c r="P14" s="133">
        <f t="shared" si="25"/>
        <v>0</v>
      </c>
      <c r="Q14" s="103">
        <f t="shared" si="26"/>
        <v>0</v>
      </c>
      <c r="R14" s="104">
        <f t="shared" si="27"/>
        <v>0</v>
      </c>
    </row>
    <row r="15" spans="2:19" x14ac:dyDescent="0.25">
      <c r="B15" s="166"/>
      <c r="C15" s="59" t="s">
        <v>1540</v>
      </c>
      <c r="D15" s="4">
        <v>0</v>
      </c>
      <c r="E15" s="4">
        <v>0</v>
      </c>
      <c r="F15" s="4">
        <v>0</v>
      </c>
      <c r="G15" s="4">
        <v>0</v>
      </c>
      <c r="H15" s="4">
        <v>0</v>
      </c>
      <c r="I15" s="4">
        <v>0</v>
      </c>
      <c r="J15" s="4">
        <v>0</v>
      </c>
      <c r="K15" s="4">
        <v>0</v>
      </c>
      <c r="L15" s="4">
        <v>0</v>
      </c>
      <c r="M15" s="4">
        <v>0</v>
      </c>
      <c r="N15" s="4">
        <v>0</v>
      </c>
      <c r="O15" s="4">
        <v>0</v>
      </c>
      <c r="P15" s="133">
        <f t="shared" si="25"/>
        <v>0</v>
      </c>
      <c r="Q15" s="103">
        <f>SUM(O15,M15,K15,I15,G15,E15)</f>
        <v>0</v>
      </c>
      <c r="R15" s="104">
        <f>(SUM(P15,N15,L15,J15,H15,F15))</f>
        <v>0</v>
      </c>
    </row>
    <row r="16" spans="2:19" x14ac:dyDescent="0.25">
      <c r="B16" s="167"/>
      <c r="C16" s="59" t="s">
        <v>1541</v>
      </c>
      <c r="D16" s="4">
        <v>0</v>
      </c>
      <c r="E16" s="4">
        <v>0</v>
      </c>
      <c r="F16" s="4">
        <v>0</v>
      </c>
      <c r="G16" s="4">
        <v>0</v>
      </c>
      <c r="H16" s="4">
        <v>0</v>
      </c>
      <c r="I16" s="4">
        <v>0</v>
      </c>
      <c r="J16" s="4">
        <v>0</v>
      </c>
      <c r="K16" s="4">
        <v>0</v>
      </c>
      <c r="L16" s="4">
        <v>0</v>
      </c>
      <c r="M16" s="4">
        <v>0</v>
      </c>
      <c r="N16" s="4">
        <v>0</v>
      </c>
      <c r="O16" s="4">
        <v>0</v>
      </c>
      <c r="P16" s="133">
        <f t="shared" si="25"/>
        <v>0</v>
      </c>
      <c r="Q16" s="103">
        <f t="shared" ref="Q16" si="28">SUM(O16,M16,K16,I16,G16,E16)</f>
        <v>0</v>
      </c>
      <c r="R16" s="104">
        <f t="shared" ref="R16" si="29">(SUM(P16,N16,L16,J16,H16,F16))</f>
        <v>0</v>
      </c>
    </row>
    <row r="17" spans="2:18" s="61" customFormat="1" ht="34.5" customHeight="1" x14ac:dyDescent="0.25">
      <c r="B17" s="158" t="s">
        <v>120</v>
      </c>
      <c r="C17" s="168"/>
      <c r="D17" s="136">
        <f>SUM(D18,D19,D20,D21,D22,D23,D24,D25,D26,D27,D28,D29,D30,D31,D32,D33,D34,D35,D36)</f>
        <v>12</v>
      </c>
      <c r="E17" s="136">
        <f t="shared" ref="E17" si="30">SUM(E18,E19,E20,E21,E22,E23,E24,E25,E26,E27,E28,E29)</f>
        <v>2</v>
      </c>
      <c r="F17" s="136">
        <f t="shared" ref="F17" si="31">SUM(F18,F19,F20,F21,F22,F23,F24,F25,F26,F27,F28,F29)</f>
        <v>10</v>
      </c>
      <c r="G17" s="136">
        <f t="shared" ref="G17" si="32">SUM(G18,G19,G20,G21,G22,G23,G24,G25,G26,G27,G28,G29)</f>
        <v>7</v>
      </c>
      <c r="H17" s="136">
        <f t="shared" ref="H17" si="33">SUM(H18,H19,H20,H21,H22,H23,H24,H25,H26,H27,H28,H29)</f>
        <v>6</v>
      </c>
      <c r="I17" s="136">
        <f t="shared" ref="I17" si="34">SUM(I18,I19,I20,I21,I22,I23,I24,I25,I26,I27,I28,I29)</f>
        <v>7</v>
      </c>
      <c r="J17" s="136">
        <f t="shared" ref="J17" si="35">SUM(J18,J19,J20,J21,J22,J23,J24,J25,J26,J27,J28,J29)</f>
        <v>13</v>
      </c>
      <c r="K17" s="136">
        <f t="shared" ref="K17" si="36">SUM(K18,K19,K20,K21,K22,K23,K24,K25,K26,K27,K28,K29)</f>
        <v>0</v>
      </c>
      <c r="L17" s="136">
        <f t="shared" ref="L17" si="37">SUM(L18,L19,L20,L21,L22,L23,L24,L25,L26,L27,L28,L29)</f>
        <v>11</v>
      </c>
      <c r="M17" s="136">
        <f t="shared" ref="M17" si="38">SUM(M18,M19,M20,M21,M22,M23,M24,M25,M26,M27,M28,M29)</f>
        <v>0</v>
      </c>
      <c r="N17" s="136">
        <f t="shared" ref="N17" si="39">SUM(N18,N19,N20,N21,N22,N23,N24,N25,N26,N27,N28,N29)</f>
        <v>6</v>
      </c>
      <c r="O17" s="136">
        <f t="shared" ref="O17" si="40">SUM(O18,O19,O20,O21,O22,O23,O24,O25,O26,O27,O28,O29)</f>
        <v>0</v>
      </c>
      <c r="P17" s="134">
        <f>SUM(P18,P19,P20,P21,P22)</f>
        <v>20</v>
      </c>
      <c r="Q17" s="134">
        <f t="shared" ref="Q17" si="41">SUM(Q18,Q19,Q20,Q21,Q22)</f>
        <v>3</v>
      </c>
      <c r="R17" s="134">
        <f t="shared" ref="R17" si="42">SUM(R18,R19,R20,R21,R22)</f>
        <v>40</v>
      </c>
    </row>
    <row r="18" spans="2:18" x14ac:dyDescent="0.25">
      <c r="B18" s="165">
        <v>3</v>
      </c>
      <c r="C18" s="127" t="s">
        <v>1542</v>
      </c>
      <c r="D18" s="123">
        <v>0</v>
      </c>
      <c r="E18" s="123">
        <v>0</v>
      </c>
      <c r="F18" s="123">
        <v>5</v>
      </c>
      <c r="G18" s="123">
        <v>3</v>
      </c>
      <c r="H18" s="123">
        <v>0</v>
      </c>
      <c r="I18" s="123">
        <v>0</v>
      </c>
      <c r="J18" s="123">
        <v>0</v>
      </c>
      <c r="K18" s="123">
        <v>0</v>
      </c>
      <c r="L18" s="123">
        <v>0</v>
      </c>
      <c r="M18" s="123">
        <v>0</v>
      </c>
      <c r="N18" s="123">
        <v>0</v>
      </c>
      <c r="O18" s="123">
        <v>0</v>
      </c>
      <c r="P18" s="131">
        <f t="shared" ref="P18:P36" si="43">SUM(D18,F18,H18,J18,L18,N18)</f>
        <v>5</v>
      </c>
      <c r="Q18" s="129">
        <f>SUM(O18,M18,K18,I18,G18,E18)</f>
        <v>3</v>
      </c>
      <c r="R18" s="130">
        <f>(SUM(P18,N18,L18,J18,H18,F18))</f>
        <v>10</v>
      </c>
    </row>
    <row r="19" spans="2:18" x14ac:dyDescent="0.25">
      <c r="B19" s="166"/>
      <c r="C19" s="59" t="s">
        <v>1543</v>
      </c>
      <c r="D19" s="26">
        <v>0</v>
      </c>
      <c r="E19" s="26">
        <v>0</v>
      </c>
      <c r="F19" s="26">
        <v>0</v>
      </c>
      <c r="G19" s="26">
        <v>0</v>
      </c>
      <c r="H19" s="26">
        <v>0</v>
      </c>
      <c r="I19" s="26">
        <v>0</v>
      </c>
      <c r="J19" s="26">
        <v>0</v>
      </c>
      <c r="K19" s="26">
        <v>0</v>
      </c>
      <c r="L19" s="26">
        <v>0</v>
      </c>
      <c r="M19" s="26">
        <v>0</v>
      </c>
      <c r="N19" s="26">
        <v>0</v>
      </c>
      <c r="O19" s="26">
        <v>0</v>
      </c>
      <c r="P19" s="132">
        <f t="shared" si="43"/>
        <v>0</v>
      </c>
      <c r="Q19" s="103">
        <f t="shared" ref="Q19:Q23" si="44">SUM(O19,M19,K19,I19,G19,E19)</f>
        <v>0</v>
      </c>
      <c r="R19" s="104">
        <f t="shared" ref="R19:R23" si="45">(SUM(P19,N19,L19,J19,H19,F19))</f>
        <v>0</v>
      </c>
    </row>
    <row r="20" spans="2:18" x14ac:dyDescent="0.25">
      <c r="B20" s="166"/>
      <c r="C20" s="127" t="s">
        <v>1534</v>
      </c>
      <c r="D20" s="123">
        <v>0</v>
      </c>
      <c r="E20" s="123">
        <v>0</v>
      </c>
      <c r="F20" s="123">
        <v>0</v>
      </c>
      <c r="G20" s="123">
        <v>0</v>
      </c>
      <c r="H20" s="123">
        <v>0</v>
      </c>
      <c r="I20" s="123">
        <v>0</v>
      </c>
      <c r="J20" s="123">
        <v>8</v>
      </c>
      <c r="K20" s="123">
        <v>0</v>
      </c>
      <c r="L20" s="123">
        <v>6</v>
      </c>
      <c r="M20" s="123">
        <v>0</v>
      </c>
      <c r="N20" s="123">
        <v>1</v>
      </c>
      <c r="O20" s="123">
        <v>0</v>
      </c>
      <c r="P20" s="131">
        <f t="shared" si="43"/>
        <v>15</v>
      </c>
      <c r="Q20" s="129">
        <f t="shared" si="44"/>
        <v>0</v>
      </c>
      <c r="R20" s="130">
        <f t="shared" si="45"/>
        <v>30</v>
      </c>
    </row>
    <row r="21" spans="2:18" x14ac:dyDescent="0.25">
      <c r="B21" s="166"/>
      <c r="C21" s="59" t="s">
        <v>1544</v>
      </c>
      <c r="D21" s="4">
        <v>0</v>
      </c>
      <c r="E21" s="4">
        <v>0</v>
      </c>
      <c r="F21" s="4">
        <v>0</v>
      </c>
      <c r="G21" s="4">
        <v>0</v>
      </c>
      <c r="H21" s="4">
        <v>0</v>
      </c>
      <c r="I21" s="4">
        <v>0</v>
      </c>
      <c r="J21" s="4">
        <v>0</v>
      </c>
      <c r="K21" s="4">
        <v>0</v>
      </c>
      <c r="L21" s="4">
        <v>0</v>
      </c>
      <c r="M21" s="4">
        <v>0</v>
      </c>
      <c r="N21" s="4">
        <v>0</v>
      </c>
      <c r="O21" s="4">
        <v>0</v>
      </c>
      <c r="P21" s="132">
        <f t="shared" si="43"/>
        <v>0</v>
      </c>
      <c r="Q21" s="103">
        <f t="shared" si="44"/>
        <v>0</v>
      </c>
      <c r="R21" s="104">
        <f t="shared" si="45"/>
        <v>0</v>
      </c>
    </row>
    <row r="22" spans="2:18" ht="14.25" customHeight="1" x14ac:dyDescent="0.25">
      <c r="B22" s="166"/>
      <c r="C22" s="59" t="s">
        <v>1545</v>
      </c>
      <c r="D22" s="4">
        <v>0</v>
      </c>
      <c r="E22" s="4">
        <v>0</v>
      </c>
      <c r="F22" s="4">
        <v>0</v>
      </c>
      <c r="G22" s="4">
        <v>0</v>
      </c>
      <c r="H22" s="4">
        <v>0</v>
      </c>
      <c r="I22" s="4">
        <v>0</v>
      </c>
      <c r="J22" s="4">
        <v>0</v>
      </c>
      <c r="K22" s="4">
        <v>0</v>
      </c>
      <c r="L22" s="4">
        <v>0</v>
      </c>
      <c r="M22" s="4">
        <v>0</v>
      </c>
      <c r="N22" s="4">
        <v>0</v>
      </c>
      <c r="O22" s="4">
        <v>0</v>
      </c>
      <c r="P22" s="132">
        <f t="shared" si="43"/>
        <v>0</v>
      </c>
      <c r="Q22" s="103">
        <f t="shared" si="44"/>
        <v>0</v>
      </c>
      <c r="R22" s="104">
        <f t="shared" si="45"/>
        <v>0</v>
      </c>
    </row>
    <row r="23" spans="2:18" x14ac:dyDescent="0.25">
      <c r="B23" s="166"/>
      <c r="C23" s="59" t="s">
        <v>1546</v>
      </c>
      <c r="D23" s="4">
        <v>0</v>
      </c>
      <c r="E23" s="4">
        <v>0</v>
      </c>
      <c r="F23" s="4">
        <v>0</v>
      </c>
      <c r="G23" s="4">
        <v>0</v>
      </c>
      <c r="H23" s="4">
        <v>0</v>
      </c>
      <c r="I23" s="4">
        <v>0</v>
      </c>
      <c r="J23" s="4">
        <v>0</v>
      </c>
      <c r="K23" s="4">
        <v>0</v>
      </c>
      <c r="L23" s="4">
        <v>0</v>
      </c>
      <c r="M23" s="4">
        <v>0</v>
      </c>
      <c r="N23" s="4">
        <v>0</v>
      </c>
      <c r="O23" s="4">
        <v>0</v>
      </c>
      <c r="P23" s="124">
        <f t="shared" si="43"/>
        <v>0</v>
      </c>
      <c r="Q23" s="103">
        <f t="shared" si="44"/>
        <v>0</v>
      </c>
      <c r="R23" s="104">
        <f t="shared" si="45"/>
        <v>0</v>
      </c>
    </row>
    <row r="24" spans="2:18" x14ac:dyDescent="0.25">
      <c r="B24" s="166"/>
      <c r="C24" s="59" t="s">
        <v>1547</v>
      </c>
      <c r="D24" s="26">
        <v>0</v>
      </c>
      <c r="E24" s="26">
        <v>0</v>
      </c>
      <c r="F24" s="26">
        <v>0</v>
      </c>
      <c r="G24" s="26">
        <v>0</v>
      </c>
      <c r="H24" s="26">
        <v>0</v>
      </c>
      <c r="I24" s="26">
        <v>0</v>
      </c>
      <c r="J24" s="26">
        <v>0</v>
      </c>
      <c r="K24" s="26">
        <v>0</v>
      </c>
      <c r="L24" s="26">
        <v>0</v>
      </c>
      <c r="M24" s="26">
        <v>0</v>
      </c>
      <c r="N24" s="26">
        <v>0</v>
      </c>
      <c r="O24" s="26">
        <v>0</v>
      </c>
      <c r="P24" s="124">
        <f t="shared" si="43"/>
        <v>0</v>
      </c>
      <c r="Q24" s="103">
        <f t="shared" ref="Q24:Q36" si="46">SUM(O24,M24,K24,I24,G24,E24)</f>
        <v>0</v>
      </c>
      <c r="R24" s="104">
        <f t="shared" ref="R24:R36" si="47">(SUM(P24,N24,L24,J24,H24,F24))</f>
        <v>0</v>
      </c>
    </row>
    <row r="25" spans="2:18" x14ac:dyDescent="0.25">
      <c r="B25" s="166"/>
      <c r="C25" s="127" t="s">
        <v>1548</v>
      </c>
      <c r="D25" s="123">
        <v>5</v>
      </c>
      <c r="E25" s="123">
        <v>2</v>
      </c>
      <c r="F25" s="123">
        <v>5</v>
      </c>
      <c r="G25" s="123">
        <v>4</v>
      </c>
      <c r="H25" s="123">
        <v>5</v>
      </c>
      <c r="I25" s="123">
        <v>6</v>
      </c>
      <c r="J25" s="123">
        <v>5</v>
      </c>
      <c r="K25" s="123">
        <v>0</v>
      </c>
      <c r="L25" s="123">
        <v>5</v>
      </c>
      <c r="M25" s="123">
        <v>0</v>
      </c>
      <c r="N25" s="123">
        <v>5</v>
      </c>
      <c r="O25" s="123">
        <v>0</v>
      </c>
      <c r="P25" s="131">
        <f t="shared" si="43"/>
        <v>30</v>
      </c>
      <c r="Q25" s="129">
        <f t="shared" si="46"/>
        <v>12</v>
      </c>
      <c r="R25" s="130">
        <f t="shared" si="47"/>
        <v>55</v>
      </c>
    </row>
    <row r="26" spans="2:18" x14ac:dyDescent="0.25">
      <c r="B26" s="166"/>
      <c r="C26" s="59" t="s">
        <v>1549</v>
      </c>
      <c r="D26" s="4">
        <v>0</v>
      </c>
      <c r="E26" s="4">
        <v>0</v>
      </c>
      <c r="F26" s="4">
        <v>0</v>
      </c>
      <c r="G26" s="4">
        <v>0</v>
      </c>
      <c r="H26" s="4">
        <v>0</v>
      </c>
      <c r="I26" s="4">
        <v>0</v>
      </c>
      <c r="J26" s="4">
        <v>0</v>
      </c>
      <c r="K26" s="4">
        <v>0</v>
      </c>
      <c r="L26" s="4">
        <v>0</v>
      </c>
      <c r="M26" s="4">
        <v>0</v>
      </c>
      <c r="N26" s="4">
        <v>0</v>
      </c>
      <c r="O26" s="4">
        <v>0</v>
      </c>
      <c r="P26" s="124">
        <f t="shared" si="43"/>
        <v>0</v>
      </c>
      <c r="Q26" s="103">
        <f t="shared" si="46"/>
        <v>0</v>
      </c>
      <c r="R26" s="104">
        <f t="shared" si="47"/>
        <v>0</v>
      </c>
    </row>
    <row r="27" spans="2:18" x14ac:dyDescent="0.25">
      <c r="B27" s="166"/>
      <c r="C27" s="59" t="s">
        <v>1550</v>
      </c>
      <c r="D27" s="4">
        <v>0</v>
      </c>
      <c r="E27" s="4">
        <v>0</v>
      </c>
      <c r="F27" s="4">
        <v>0</v>
      </c>
      <c r="G27" s="4">
        <v>0</v>
      </c>
      <c r="H27" s="4">
        <v>0</v>
      </c>
      <c r="I27" s="4">
        <v>0</v>
      </c>
      <c r="J27" s="4">
        <v>0</v>
      </c>
      <c r="K27" s="4">
        <v>0</v>
      </c>
      <c r="L27" s="4">
        <v>0</v>
      </c>
      <c r="M27" s="4">
        <v>0</v>
      </c>
      <c r="N27" s="4">
        <v>0</v>
      </c>
      <c r="O27" s="4">
        <v>0</v>
      </c>
      <c r="P27" s="124">
        <f t="shared" si="43"/>
        <v>0</v>
      </c>
      <c r="Q27" s="103">
        <f t="shared" si="46"/>
        <v>0</v>
      </c>
      <c r="R27" s="104">
        <f t="shared" si="47"/>
        <v>0</v>
      </c>
    </row>
    <row r="28" spans="2:18" x14ac:dyDescent="0.25">
      <c r="B28" s="166"/>
      <c r="C28" s="59" t="s">
        <v>1552</v>
      </c>
      <c r="D28" s="4">
        <v>0</v>
      </c>
      <c r="E28" s="4">
        <v>0</v>
      </c>
      <c r="F28" s="4">
        <v>0</v>
      </c>
      <c r="G28" s="4">
        <v>0</v>
      </c>
      <c r="H28" s="4">
        <v>0</v>
      </c>
      <c r="I28" s="4">
        <v>0</v>
      </c>
      <c r="J28" s="4">
        <v>0</v>
      </c>
      <c r="K28" s="4">
        <v>0</v>
      </c>
      <c r="L28" s="4">
        <v>0</v>
      </c>
      <c r="M28" s="4">
        <v>0</v>
      </c>
      <c r="N28" s="4">
        <v>0</v>
      </c>
      <c r="O28" s="4">
        <v>0</v>
      </c>
      <c r="P28" s="124">
        <f t="shared" si="43"/>
        <v>0</v>
      </c>
      <c r="Q28" s="103">
        <f t="shared" si="46"/>
        <v>0</v>
      </c>
      <c r="R28" s="104">
        <f t="shared" si="47"/>
        <v>0</v>
      </c>
    </row>
    <row r="29" spans="2:18" x14ac:dyDescent="0.25">
      <c r="B29" s="166"/>
      <c r="C29" s="127" t="s">
        <v>1553</v>
      </c>
      <c r="D29" s="123">
        <v>0</v>
      </c>
      <c r="E29" s="123">
        <v>0</v>
      </c>
      <c r="F29" s="123">
        <v>0</v>
      </c>
      <c r="G29" s="123">
        <v>0</v>
      </c>
      <c r="H29" s="123">
        <v>1</v>
      </c>
      <c r="I29" s="123">
        <v>1</v>
      </c>
      <c r="J29" s="123">
        <v>0</v>
      </c>
      <c r="K29" s="123">
        <v>0</v>
      </c>
      <c r="L29" s="123">
        <v>0</v>
      </c>
      <c r="M29" s="123">
        <v>0</v>
      </c>
      <c r="N29" s="123">
        <v>0</v>
      </c>
      <c r="O29" s="123">
        <v>0</v>
      </c>
      <c r="P29" s="131">
        <f t="shared" si="43"/>
        <v>1</v>
      </c>
      <c r="Q29" s="129">
        <f t="shared" si="46"/>
        <v>1</v>
      </c>
      <c r="R29" s="130">
        <f t="shared" si="47"/>
        <v>2</v>
      </c>
    </row>
    <row r="30" spans="2:18" x14ac:dyDescent="0.25">
      <c r="B30" s="166"/>
      <c r="C30" s="59" t="s">
        <v>1554</v>
      </c>
      <c r="D30" s="4">
        <v>0</v>
      </c>
      <c r="E30" s="4">
        <v>0</v>
      </c>
      <c r="F30" s="4">
        <v>0</v>
      </c>
      <c r="G30" s="4">
        <v>0</v>
      </c>
      <c r="H30" s="4">
        <v>0</v>
      </c>
      <c r="I30" s="4">
        <v>0</v>
      </c>
      <c r="J30" s="4">
        <v>0</v>
      </c>
      <c r="K30" s="4">
        <v>0</v>
      </c>
      <c r="L30" s="4">
        <v>0</v>
      </c>
      <c r="M30" s="4">
        <v>0</v>
      </c>
      <c r="N30" s="4">
        <v>0</v>
      </c>
      <c r="O30" s="4">
        <v>0</v>
      </c>
      <c r="P30" s="124">
        <f t="shared" si="43"/>
        <v>0</v>
      </c>
      <c r="Q30" s="103">
        <f t="shared" si="46"/>
        <v>0</v>
      </c>
      <c r="R30" s="104">
        <f t="shared" si="47"/>
        <v>0</v>
      </c>
    </row>
    <row r="31" spans="2:18" x14ac:dyDescent="0.25">
      <c r="B31" s="166"/>
      <c r="C31" s="59" t="s">
        <v>1555</v>
      </c>
      <c r="D31" s="4">
        <v>0</v>
      </c>
      <c r="E31" s="4">
        <v>0</v>
      </c>
      <c r="F31" s="4">
        <v>0</v>
      </c>
      <c r="G31" s="4">
        <v>0</v>
      </c>
      <c r="H31" s="4">
        <v>0</v>
      </c>
      <c r="I31" s="4">
        <v>0</v>
      </c>
      <c r="J31" s="4">
        <v>0</v>
      </c>
      <c r="K31" s="4">
        <v>0</v>
      </c>
      <c r="L31" s="4">
        <v>0</v>
      </c>
      <c r="M31" s="4">
        <v>0</v>
      </c>
      <c r="N31" s="4">
        <v>0</v>
      </c>
      <c r="O31" s="4">
        <v>0</v>
      </c>
      <c r="P31" s="124">
        <f t="shared" si="43"/>
        <v>0</v>
      </c>
      <c r="Q31" s="103">
        <f t="shared" si="46"/>
        <v>0</v>
      </c>
      <c r="R31" s="104">
        <f t="shared" si="47"/>
        <v>0</v>
      </c>
    </row>
    <row r="32" spans="2:18" x14ac:dyDescent="0.25">
      <c r="B32" s="166"/>
      <c r="C32" s="59" t="s">
        <v>1556</v>
      </c>
      <c r="D32" s="4">
        <v>0</v>
      </c>
      <c r="E32" s="4">
        <v>0</v>
      </c>
      <c r="F32" s="4">
        <v>0</v>
      </c>
      <c r="G32" s="4">
        <v>0</v>
      </c>
      <c r="H32" s="4">
        <v>0</v>
      </c>
      <c r="I32" s="4">
        <v>0</v>
      </c>
      <c r="J32" s="4">
        <v>0</v>
      </c>
      <c r="K32" s="4">
        <v>0</v>
      </c>
      <c r="L32" s="4">
        <v>0</v>
      </c>
      <c r="M32" s="4">
        <v>0</v>
      </c>
      <c r="N32" s="4">
        <v>0</v>
      </c>
      <c r="O32" s="4">
        <v>0</v>
      </c>
      <c r="P32" s="124">
        <f t="shared" si="43"/>
        <v>0</v>
      </c>
      <c r="Q32" s="103">
        <f t="shared" si="46"/>
        <v>0</v>
      </c>
      <c r="R32" s="104">
        <f t="shared" si="47"/>
        <v>0</v>
      </c>
    </row>
    <row r="33" spans="2:18" x14ac:dyDescent="0.25">
      <c r="B33" s="166"/>
      <c r="C33" s="127" t="s">
        <v>1557</v>
      </c>
      <c r="D33" s="123">
        <v>2</v>
      </c>
      <c r="E33" s="123">
        <v>2</v>
      </c>
      <c r="F33" s="123">
        <v>2</v>
      </c>
      <c r="G33" s="123">
        <v>0</v>
      </c>
      <c r="H33" s="123">
        <v>5</v>
      </c>
      <c r="I33" s="123">
        <v>3</v>
      </c>
      <c r="J33" s="123">
        <v>2</v>
      </c>
      <c r="K33" s="123">
        <v>0</v>
      </c>
      <c r="L33" s="123">
        <v>2</v>
      </c>
      <c r="M33" s="123">
        <v>0</v>
      </c>
      <c r="N33" s="123">
        <v>2</v>
      </c>
      <c r="O33" s="123">
        <v>0</v>
      </c>
      <c r="P33" s="131">
        <f t="shared" si="43"/>
        <v>15</v>
      </c>
      <c r="Q33" s="129">
        <f t="shared" si="46"/>
        <v>5</v>
      </c>
      <c r="R33" s="130">
        <f t="shared" si="47"/>
        <v>28</v>
      </c>
    </row>
    <row r="34" spans="2:18" x14ac:dyDescent="0.25">
      <c r="B34" s="166"/>
      <c r="C34" s="59" t="s">
        <v>1558</v>
      </c>
      <c r="D34" s="26">
        <v>0</v>
      </c>
      <c r="E34" s="26">
        <v>0</v>
      </c>
      <c r="F34" s="26">
        <v>0</v>
      </c>
      <c r="G34" s="26">
        <v>0</v>
      </c>
      <c r="H34" s="26">
        <v>0</v>
      </c>
      <c r="I34" s="26">
        <v>0</v>
      </c>
      <c r="J34" s="26">
        <v>0</v>
      </c>
      <c r="K34" s="26">
        <v>0</v>
      </c>
      <c r="L34" s="26">
        <v>0</v>
      </c>
      <c r="M34" s="26">
        <v>0</v>
      </c>
      <c r="N34" s="26">
        <v>0</v>
      </c>
      <c r="O34" s="26">
        <v>0</v>
      </c>
      <c r="P34" s="124">
        <f t="shared" si="43"/>
        <v>0</v>
      </c>
      <c r="Q34" s="103">
        <f t="shared" si="46"/>
        <v>0</v>
      </c>
      <c r="R34" s="104">
        <f t="shared" si="47"/>
        <v>0</v>
      </c>
    </row>
    <row r="35" spans="2:18" x14ac:dyDescent="0.25">
      <c r="B35" s="166"/>
      <c r="C35" s="127" t="s">
        <v>1597</v>
      </c>
      <c r="D35" s="123">
        <v>5</v>
      </c>
      <c r="E35" s="123">
        <v>5</v>
      </c>
      <c r="F35" s="123">
        <v>5</v>
      </c>
      <c r="G35" s="123">
        <v>5</v>
      </c>
      <c r="H35" s="123">
        <v>5</v>
      </c>
      <c r="I35" s="123">
        <v>5</v>
      </c>
      <c r="J35" s="123">
        <v>5</v>
      </c>
      <c r="K35" s="123"/>
      <c r="L35" s="123">
        <v>5</v>
      </c>
      <c r="M35" s="123"/>
      <c r="N35" s="123">
        <v>5</v>
      </c>
      <c r="O35" s="123"/>
      <c r="P35" s="131">
        <f t="shared" si="43"/>
        <v>30</v>
      </c>
      <c r="Q35" s="129"/>
      <c r="R35" s="130"/>
    </row>
    <row r="36" spans="2:18" x14ac:dyDescent="0.25">
      <c r="B36" s="167"/>
      <c r="C36" s="59" t="s">
        <v>1576</v>
      </c>
      <c r="D36" s="26">
        <v>0</v>
      </c>
      <c r="E36" s="26">
        <v>0</v>
      </c>
      <c r="F36" s="26">
        <v>0</v>
      </c>
      <c r="G36" s="26">
        <v>0</v>
      </c>
      <c r="H36" s="26">
        <v>0</v>
      </c>
      <c r="I36" s="26">
        <v>0</v>
      </c>
      <c r="J36" s="26">
        <v>0</v>
      </c>
      <c r="K36" s="26">
        <v>0</v>
      </c>
      <c r="L36" s="26">
        <v>0</v>
      </c>
      <c r="M36" s="26">
        <v>0</v>
      </c>
      <c r="N36" s="26">
        <v>0</v>
      </c>
      <c r="O36" s="26">
        <v>0</v>
      </c>
      <c r="P36" s="124">
        <f t="shared" si="43"/>
        <v>0</v>
      </c>
      <c r="Q36" s="103">
        <f t="shared" si="46"/>
        <v>0</v>
      </c>
      <c r="R36" s="104">
        <f t="shared" si="47"/>
        <v>0</v>
      </c>
    </row>
    <row r="37" spans="2:18" s="61" customFormat="1" ht="34.5" customHeight="1" x14ac:dyDescent="0.25">
      <c r="B37" s="158" t="s">
        <v>121</v>
      </c>
      <c r="C37" s="168"/>
      <c r="D37" s="136">
        <f>SUM(D38,D39,D40,D41,D42)</f>
        <v>0</v>
      </c>
      <c r="E37" s="136">
        <f t="shared" ref="E37" si="48">SUM(E38,E39,E40,E41,E42,E43,E44,E45,E46,E47,E48,E49)</f>
        <v>40</v>
      </c>
      <c r="F37" s="136">
        <f t="shared" ref="F37" si="49">SUM(F38,F39,F40,F41,F42,F43,F44,F45,F46,F47,F48,F49)</f>
        <v>50</v>
      </c>
      <c r="G37" s="136">
        <f t="shared" ref="G37" si="50">SUM(G38,G39,G40,G41,G42,G43,G44,G45,G46,G47,G48,G49)</f>
        <v>1</v>
      </c>
      <c r="H37" s="136">
        <f t="shared" ref="H37" si="51">SUM(H38,H39,H40,H41,H42,H43,H44,H45,H46,H47,H48,H49)</f>
        <v>81</v>
      </c>
      <c r="I37" s="136">
        <f t="shared" ref="I37" si="52">SUM(I38,I39,I40,I41,I42,I43,I44,I45,I46,I47,I48,I49)</f>
        <v>58</v>
      </c>
      <c r="J37" s="136">
        <f t="shared" ref="J37" si="53">SUM(J38,J39,J40,J41,J42,J43,J44,J45,J46,J47,J48,J49)</f>
        <v>80</v>
      </c>
      <c r="K37" s="136">
        <f t="shared" ref="K37" si="54">SUM(K38,K39,K40,K41,K42,K43,K44,K45,K46,K47,K48,K49)</f>
        <v>0</v>
      </c>
      <c r="L37" s="136">
        <f t="shared" ref="L37" si="55">SUM(L38,L39,L40,L41,L42,L43,L44,L45,L46,L47,L48,L49)</f>
        <v>32</v>
      </c>
      <c r="M37" s="136">
        <f t="shared" ref="M37" si="56">SUM(M38,M39,M40,M41,M42,M43,M44,M45,M46,M47,M48,M49)</f>
        <v>0</v>
      </c>
      <c r="N37" s="136">
        <f t="shared" ref="N37" si="57">SUM(N38,N39,N40,N41,N42,N43,N44,N45,N46,N47,N48,N49)</f>
        <v>32</v>
      </c>
      <c r="O37" s="136">
        <f t="shared" ref="O37" si="58">SUM(O38,O39,O40,O41,O42,O43,O44,O45,O46,O47,O48,O49)</f>
        <v>0</v>
      </c>
      <c r="P37" s="134">
        <f>SUM(P38,P39,P40,P41,P42)</f>
        <v>3</v>
      </c>
      <c r="Q37" s="134">
        <f t="shared" ref="Q37" si="59">SUM(Q38,Q39,Q40,Q41,Q42)</f>
        <v>3</v>
      </c>
      <c r="R37" s="134">
        <f t="shared" ref="R37" si="60">SUM(R38,R39,R40,R41,R42)</f>
        <v>6</v>
      </c>
    </row>
    <row r="38" spans="2:18" ht="15" customHeight="1" x14ac:dyDescent="0.25">
      <c r="B38" s="165">
        <v>4</v>
      </c>
      <c r="C38" s="59" t="s">
        <v>1579</v>
      </c>
      <c r="D38" s="26">
        <v>0</v>
      </c>
      <c r="E38" s="26">
        <v>0</v>
      </c>
      <c r="F38" s="26">
        <v>0</v>
      </c>
      <c r="G38" s="26">
        <v>0</v>
      </c>
      <c r="H38" s="26">
        <v>0</v>
      </c>
      <c r="I38" s="26">
        <v>0</v>
      </c>
      <c r="J38" s="26">
        <v>0</v>
      </c>
      <c r="K38" s="26">
        <v>0</v>
      </c>
      <c r="L38" s="26">
        <v>0</v>
      </c>
      <c r="M38" s="26">
        <v>0</v>
      </c>
      <c r="N38" s="26">
        <v>0</v>
      </c>
      <c r="O38" s="26">
        <v>0</v>
      </c>
      <c r="P38" s="124">
        <f t="shared" ref="P38:P42" si="61">SUM(D38,F38,H38,J38,L38,N38)</f>
        <v>0</v>
      </c>
      <c r="Q38" s="103">
        <f>SUM(O38,M38,K38,I38,G38,E38)</f>
        <v>0</v>
      </c>
      <c r="R38" s="104">
        <f>(SUM(P38,N38,L38,J38,H38,F38))</f>
        <v>0</v>
      </c>
    </row>
    <row r="39" spans="2:18" ht="15" customHeight="1" x14ac:dyDescent="0.25">
      <c r="B39" s="166"/>
      <c r="C39" s="59" t="s">
        <v>1578</v>
      </c>
      <c r="D39" s="26">
        <v>0</v>
      </c>
      <c r="E39" s="26">
        <v>0</v>
      </c>
      <c r="F39" s="26">
        <v>0</v>
      </c>
      <c r="G39" s="26">
        <v>0</v>
      </c>
      <c r="H39" s="26">
        <v>0</v>
      </c>
      <c r="I39" s="26">
        <v>0</v>
      </c>
      <c r="J39" s="26">
        <v>0</v>
      </c>
      <c r="K39" s="26">
        <v>0</v>
      </c>
      <c r="L39" s="26">
        <v>0</v>
      </c>
      <c r="M39" s="26">
        <v>0</v>
      </c>
      <c r="N39" s="26">
        <v>0</v>
      </c>
      <c r="O39" s="26">
        <v>0</v>
      </c>
      <c r="P39" s="124">
        <f t="shared" si="61"/>
        <v>0</v>
      </c>
      <c r="Q39" s="103">
        <f t="shared" ref="Q39:Q42" si="62">SUM(O39,M39,K39,I39,G39,E39)</f>
        <v>0</v>
      </c>
      <c r="R39" s="104">
        <f t="shared" ref="R39:R42" si="63">(SUM(P39,N39,L39,J39,H39,F39))</f>
        <v>0</v>
      </c>
    </row>
    <row r="40" spans="2:18" x14ac:dyDescent="0.25">
      <c r="B40" s="166"/>
      <c r="C40" s="127" t="s">
        <v>1577</v>
      </c>
      <c r="D40" s="123">
        <v>0</v>
      </c>
      <c r="E40" s="123">
        <v>0</v>
      </c>
      <c r="F40" s="123">
        <v>0</v>
      </c>
      <c r="G40" s="123">
        <v>0</v>
      </c>
      <c r="H40" s="123">
        <v>1</v>
      </c>
      <c r="I40" s="123">
        <v>1</v>
      </c>
      <c r="J40" s="123">
        <v>0</v>
      </c>
      <c r="K40" s="123">
        <v>0</v>
      </c>
      <c r="L40" s="123">
        <v>0</v>
      </c>
      <c r="M40" s="123">
        <v>0</v>
      </c>
      <c r="N40" s="123">
        <v>0</v>
      </c>
      <c r="O40" s="123">
        <v>0</v>
      </c>
      <c r="P40" s="131">
        <f t="shared" si="61"/>
        <v>1</v>
      </c>
      <c r="Q40" s="129">
        <f t="shared" si="62"/>
        <v>1</v>
      </c>
      <c r="R40" s="130">
        <f t="shared" si="63"/>
        <v>2</v>
      </c>
    </row>
    <row r="41" spans="2:18" x14ac:dyDescent="0.25">
      <c r="B41" s="166"/>
      <c r="C41" s="59" t="s">
        <v>1551</v>
      </c>
      <c r="D41" s="26">
        <v>0</v>
      </c>
      <c r="E41" s="26">
        <v>0</v>
      </c>
      <c r="F41" s="26">
        <v>0</v>
      </c>
      <c r="G41" s="26">
        <v>0</v>
      </c>
      <c r="H41" s="26">
        <v>0</v>
      </c>
      <c r="I41" s="26">
        <v>0</v>
      </c>
      <c r="J41" s="26">
        <v>0</v>
      </c>
      <c r="K41" s="26">
        <v>0</v>
      </c>
      <c r="L41" s="26">
        <v>0</v>
      </c>
      <c r="M41" s="26">
        <v>0</v>
      </c>
      <c r="N41" s="26">
        <v>0</v>
      </c>
      <c r="O41" s="26">
        <v>0</v>
      </c>
      <c r="P41" s="124">
        <f t="shared" si="61"/>
        <v>0</v>
      </c>
      <c r="Q41" s="103">
        <f t="shared" si="62"/>
        <v>0</v>
      </c>
      <c r="R41" s="104">
        <f t="shared" si="63"/>
        <v>0</v>
      </c>
    </row>
    <row r="42" spans="2:18" x14ac:dyDescent="0.25">
      <c r="B42" s="167"/>
      <c r="C42" s="127" t="s">
        <v>1580</v>
      </c>
      <c r="D42" s="123">
        <v>0</v>
      </c>
      <c r="E42" s="123">
        <v>0</v>
      </c>
      <c r="F42" s="123">
        <v>2</v>
      </c>
      <c r="G42" s="123">
        <v>1</v>
      </c>
      <c r="H42" s="123">
        <v>0</v>
      </c>
      <c r="I42" s="123">
        <v>1</v>
      </c>
      <c r="J42" s="123">
        <v>0</v>
      </c>
      <c r="K42" s="123">
        <v>0</v>
      </c>
      <c r="L42" s="123">
        <v>0</v>
      </c>
      <c r="M42" s="123">
        <v>0</v>
      </c>
      <c r="N42" s="123">
        <v>0</v>
      </c>
      <c r="O42" s="123">
        <v>0</v>
      </c>
      <c r="P42" s="131">
        <f t="shared" si="61"/>
        <v>2</v>
      </c>
      <c r="Q42" s="129">
        <f t="shared" si="62"/>
        <v>2</v>
      </c>
      <c r="R42" s="130">
        <f t="shared" si="63"/>
        <v>4</v>
      </c>
    </row>
    <row r="43" spans="2:18" s="61" customFormat="1" ht="34.5" customHeight="1" x14ac:dyDescent="0.25">
      <c r="B43" s="158" t="s">
        <v>1573</v>
      </c>
      <c r="C43" s="168"/>
      <c r="D43" s="136">
        <f>SUM(D44,D45,D46,D47,D48,D49,D50,D51,D52,D53,D54,D55)</f>
        <v>56</v>
      </c>
      <c r="E43" s="136">
        <f t="shared" ref="E43:O43" si="64">SUM(E44,E45,E46,E47,E48,E49,E50,E51,E52,E53,E54,E55)</f>
        <v>40</v>
      </c>
      <c r="F43" s="136">
        <f t="shared" si="64"/>
        <v>48</v>
      </c>
      <c r="G43" s="136">
        <f t="shared" si="64"/>
        <v>0</v>
      </c>
      <c r="H43" s="136">
        <f t="shared" si="64"/>
        <v>80</v>
      </c>
      <c r="I43" s="136">
        <f t="shared" si="64"/>
        <v>56</v>
      </c>
      <c r="J43" s="136">
        <f t="shared" si="64"/>
        <v>80</v>
      </c>
      <c r="K43" s="136">
        <f t="shared" si="64"/>
        <v>0</v>
      </c>
      <c r="L43" s="136">
        <f t="shared" si="64"/>
        <v>32</v>
      </c>
      <c r="M43" s="136">
        <f t="shared" si="64"/>
        <v>0</v>
      </c>
      <c r="N43" s="136">
        <f t="shared" si="64"/>
        <v>32</v>
      </c>
      <c r="O43" s="136">
        <f t="shared" si="64"/>
        <v>0</v>
      </c>
      <c r="P43" s="134">
        <f>SUM(P44,P45,P46,P47,P48)</f>
        <v>0</v>
      </c>
      <c r="Q43" s="134">
        <f t="shared" ref="Q43" si="65">SUM(Q44,Q45,Q46,Q47,Q48)</f>
        <v>0</v>
      </c>
      <c r="R43" s="134">
        <f t="shared" ref="R43" si="66">SUM(R44,R45,R46,R47,R48)</f>
        <v>0</v>
      </c>
    </row>
    <row r="44" spans="2:18" x14ac:dyDescent="0.25">
      <c r="B44" s="165">
        <v>5</v>
      </c>
      <c r="C44" s="59" t="s">
        <v>1581</v>
      </c>
      <c r="D44" s="26">
        <v>0</v>
      </c>
      <c r="E44" s="26">
        <v>0</v>
      </c>
      <c r="F44" s="26">
        <v>0</v>
      </c>
      <c r="G44" s="26">
        <v>0</v>
      </c>
      <c r="H44" s="26">
        <v>0</v>
      </c>
      <c r="I44" s="26">
        <v>0</v>
      </c>
      <c r="J44" s="26">
        <v>0</v>
      </c>
      <c r="K44" s="26">
        <v>0</v>
      </c>
      <c r="L44" s="26">
        <v>0</v>
      </c>
      <c r="M44" s="26">
        <v>0</v>
      </c>
      <c r="N44" s="26">
        <v>0</v>
      </c>
      <c r="O44" s="26">
        <v>0</v>
      </c>
      <c r="P44" s="124">
        <f t="shared" ref="P44:P55" si="67">SUM(D44,F44,H44,J44,L44,N44)</f>
        <v>0</v>
      </c>
      <c r="Q44" s="103">
        <f>SUM(O44,M44,K44,I44,G44,E44)</f>
        <v>0</v>
      </c>
      <c r="R44" s="104">
        <f>(SUM(P44,N44,L44,J44,H44,F44))</f>
        <v>0</v>
      </c>
    </row>
    <row r="45" spans="2:18" x14ac:dyDescent="0.25">
      <c r="B45" s="166"/>
      <c r="C45" s="59" t="s">
        <v>1585</v>
      </c>
      <c r="D45" s="26">
        <v>0</v>
      </c>
      <c r="E45" s="26">
        <v>0</v>
      </c>
      <c r="F45" s="26">
        <v>0</v>
      </c>
      <c r="G45" s="26">
        <v>0</v>
      </c>
      <c r="H45" s="26">
        <v>0</v>
      </c>
      <c r="I45" s="26">
        <v>0</v>
      </c>
      <c r="J45" s="26">
        <v>0</v>
      </c>
      <c r="K45" s="26">
        <v>0</v>
      </c>
      <c r="L45" s="26">
        <v>0</v>
      </c>
      <c r="M45" s="26">
        <v>0</v>
      </c>
      <c r="N45" s="26">
        <v>0</v>
      </c>
      <c r="O45" s="26">
        <v>0</v>
      </c>
      <c r="P45" s="125">
        <f t="shared" si="67"/>
        <v>0</v>
      </c>
      <c r="Q45" s="103">
        <f t="shared" ref="Q45:Q49" si="68">SUM(O45,M45,K45,I45,G45,E45)</f>
        <v>0</v>
      </c>
      <c r="R45" s="104">
        <f t="shared" ref="R45:R49" si="69">(SUM(P45,N45,L45,J45,H45,F45))</f>
        <v>0</v>
      </c>
    </row>
    <row r="46" spans="2:18" x14ac:dyDescent="0.25">
      <c r="B46" s="166"/>
      <c r="C46" s="59" t="s">
        <v>1586</v>
      </c>
      <c r="D46" s="26">
        <v>0</v>
      </c>
      <c r="E46" s="26">
        <v>0</v>
      </c>
      <c r="F46" s="26">
        <v>0</v>
      </c>
      <c r="G46" s="26">
        <v>0</v>
      </c>
      <c r="H46" s="26">
        <v>0</v>
      </c>
      <c r="I46" s="26">
        <v>0</v>
      </c>
      <c r="J46" s="26">
        <v>0</v>
      </c>
      <c r="K46" s="26">
        <v>0</v>
      </c>
      <c r="L46" s="26">
        <v>0</v>
      </c>
      <c r="M46" s="26">
        <v>0</v>
      </c>
      <c r="N46" s="26">
        <v>0</v>
      </c>
      <c r="O46" s="26">
        <v>0</v>
      </c>
      <c r="P46" s="125">
        <f t="shared" si="67"/>
        <v>0</v>
      </c>
      <c r="Q46" s="103">
        <f t="shared" si="68"/>
        <v>0</v>
      </c>
      <c r="R46" s="104">
        <f t="shared" si="69"/>
        <v>0</v>
      </c>
    </row>
    <row r="47" spans="2:18" x14ac:dyDescent="0.25">
      <c r="B47" s="166"/>
      <c r="C47" s="59" t="s">
        <v>1584</v>
      </c>
      <c r="D47" s="26">
        <v>0</v>
      </c>
      <c r="E47" s="26">
        <v>0</v>
      </c>
      <c r="F47" s="26">
        <v>0</v>
      </c>
      <c r="G47" s="26">
        <v>0</v>
      </c>
      <c r="H47" s="26">
        <v>0</v>
      </c>
      <c r="I47" s="26">
        <v>0</v>
      </c>
      <c r="J47" s="26">
        <v>0</v>
      </c>
      <c r="K47" s="26">
        <v>0</v>
      </c>
      <c r="L47" s="26">
        <v>0</v>
      </c>
      <c r="M47" s="26">
        <v>0</v>
      </c>
      <c r="N47" s="26">
        <v>0</v>
      </c>
      <c r="O47" s="26">
        <v>0</v>
      </c>
      <c r="P47" s="125">
        <f t="shared" si="67"/>
        <v>0</v>
      </c>
      <c r="Q47" s="103">
        <f t="shared" si="68"/>
        <v>0</v>
      </c>
      <c r="R47" s="104">
        <f t="shared" si="69"/>
        <v>0</v>
      </c>
    </row>
    <row r="48" spans="2:18" x14ac:dyDescent="0.25">
      <c r="B48" s="166"/>
      <c r="C48" s="59" t="s">
        <v>1587</v>
      </c>
      <c r="D48" s="26">
        <v>0</v>
      </c>
      <c r="E48" s="26">
        <v>0</v>
      </c>
      <c r="F48" s="26">
        <v>0</v>
      </c>
      <c r="G48" s="26">
        <v>0</v>
      </c>
      <c r="H48" s="26">
        <v>0</v>
      </c>
      <c r="I48" s="26">
        <v>0</v>
      </c>
      <c r="J48" s="26">
        <v>0</v>
      </c>
      <c r="K48" s="26">
        <v>0</v>
      </c>
      <c r="L48" s="26">
        <v>0</v>
      </c>
      <c r="M48" s="26">
        <v>0</v>
      </c>
      <c r="N48" s="26">
        <v>0</v>
      </c>
      <c r="O48" s="26">
        <v>0</v>
      </c>
      <c r="P48" s="125">
        <f t="shared" si="67"/>
        <v>0</v>
      </c>
      <c r="Q48" s="103">
        <f t="shared" si="68"/>
        <v>0</v>
      </c>
      <c r="R48" s="104">
        <f t="shared" si="69"/>
        <v>0</v>
      </c>
    </row>
    <row r="49" spans="2:20" x14ac:dyDescent="0.25">
      <c r="B49" s="166"/>
      <c r="C49" s="59" t="s">
        <v>1588</v>
      </c>
      <c r="D49" s="26">
        <v>0</v>
      </c>
      <c r="E49" s="26">
        <v>0</v>
      </c>
      <c r="F49" s="26">
        <v>0</v>
      </c>
      <c r="G49" s="26">
        <v>0</v>
      </c>
      <c r="H49" s="26">
        <v>0</v>
      </c>
      <c r="I49" s="26">
        <v>0</v>
      </c>
      <c r="J49" s="26">
        <v>0</v>
      </c>
      <c r="K49" s="26">
        <v>0</v>
      </c>
      <c r="L49" s="26">
        <v>0</v>
      </c>
      <c r="M49" s="26">
        <v>0</v>
      </c>
      <c r="N49" s="26">
        <v>0</v>
      </c>
      <c r="O49" s="26">
        <v>0</v>
      </c>
      <c r="P49" s="125">
        <f t="shared" si="67"/>
        <v>0</v>
      </c>
      <c r="Q49" s="103">
        <f t="shared" si="68"/>
        <v>0</v>
      </c>
      <c r="R49" s="104">
        <f t="shared" si="69"/>
        <v>0</v>
      </c>
    </row>
    <row r="50" spans="2:20" x14ac:dyDescent="0.25">
      <c r="B50" s="166"/>
      <c r="C50" s="59" t="s">
        <v>1574</v>
      </c>
      <c r="D50" s="26">
        <v>0</v>
      </c>
      <c r="E50" s="26">
        <v>0</v>
      </c>
      <c r="F50" s="26">
        <v>0</v>
      </c>
      <c r="G50" s="26">
        <v>0</v>
      </c>
      <c r="H50" s="26">
        <v>0</v>
      </c>
      <c r="I50" s="26">
        <v>0</v>
      </c>
      <c r="J50" s="26">
        <v>0</v>
      </c>
      <c r="K50" s="26">
        <v>0</v>
      </c>
      <c r="L50" s="26">
        <v>0</v>
      </c>
      <c r="M50" s="26">
        <v>0</v>
      </c>
      <c r="N50" s="26">
        <v>0</v>
      </c>
      <c r="O50" s="26">
        <v>0</v>
      </c>
      <c r="P50" s="125">
        <f t="shared" si="67"/>
        <v>0</v>
      </c>
      <c r="Q50" s="103">
        <f t="shared" ref="Q50:Q55" si="70">SUM(O50,M50,K50,I50,G50,E50)</f>
        <v>0</v>
      </c>
      <c r="R50" s="104">
        <f t="shared" ref="R50:R55" si="71">(SUM(P50,N50,L50,J50,H50,F50))</f>
        <v>0</v>
      </c>
    </row>
    <row r="51" spans="2:20" x14ac:dyDescent="0.25">
      <c r="B51" s="166"/>
      <c r="C51" s="59" t="s">
        <v>1575</v>
      </c>
      <c r="D51" s="26">
        <v>0</v>
      </c>
      <c r="E51" s="26">
        <v>0</v>
      </c>
      <c r="F51" s="26">
        <v>0</v>
      </c>
      <c r="G51" s="26">
        <v>0</v>
      </c>
      <c r="H51" s="26">
        <v>0</v>
      </c>
      <c r="I51" s="26">
        <v>0</v>
      </c>
      <c r="J51" s="26">
        <v>0</v>
      </c>
      <c r="K51" s="26">
        <v>0</v>
      </c>
      <c r="L51" s="26">
        <v>0</v>
      </c>
      <c r="M51" s="26">
        <v>0</v>
      </c>
      <c r="N51" s="26">
        <v>0</v>
      </c>
      <c r="O51" s="26">
        <v>0</v>
      </c>
      <c r="P51" s="125">
        <f t="shared" si="67"/>
        <v>0</v>
      </c>
      <c r="Q51" s="103">
        <f t="shared" si="70"/>
        <v>0</v>
      </c>
      <c r="R51" s="104">
        <f t="shared" si="71"/>
        <v>0</v>
      </c>
    </row>
    <row r="52" spans="2:20" x14ac:dyDescent="0.25">
      <c r="B52" s="166"/>
      <c r="C52" s="59" t="s">
        <v>1582</v>
      </c>
      <c r="D52" s="26">
        <v>0</v>
      </c>
      <c r="E52" s="26">
        <v>0</v>
      </c>
      <c r="F52" s="26">
        <v>0</v>
      </c>
      <c r="G52" s="26">
        <v>0</v>
      </c>
      <c r="H52" s="26">
        <v>0</v>
      </c>
      <c r="I52" s="26">
        <v>0</v>
      </c>
      <c r="J52" s="26">
        <v>0</v>
      </c>
      <c r="K52" s="26">
        <v>0</v>
      </c>
      <c r="L52" s="26">
        <v>0</v>
      </c>
      <c r="M52" s="26">
        <v>0</v>
      </c>
      <c r="N52" s="26">
        <v>0</v>
      </c>
      <c r="O52" s="26">
        <v>0</v>
      </c>
      <c r="P52" s="125">
        <f t="shared" si="67"/>
        <v>0</v>
      </c>
      <c r="Q52" s="103">
        <f t="shared" si="70"/>
        <v>0</v>
      </c>
      <c r="R52" s="104">
        <f t="shared" si="71"/>
        <v>0</v>
      </c>
    </row>
    <row r="53" spans="2:20" x14ac:dyDescent="0.25">
      <c r="B53" s="166"/>
      <c r="C53" s="127" t="s">
        <v>1589</v>
      </c>
      <c r="D53" s="123">
        <v>56</v>
      </c>
      <c r="E53" s="123">
        <v>40</v>
      </c>
      <c r="F53" s="123">
        <v>48</v>
      </c>
      <c r="G53" s="123">
        <v>0</v>
      </c>
      <c r="H53" s="123">
        <v>80</v>
      </c>
      <c r="I53" s="123">
        <v>56</v>
      </c>
      <c r="J53" s="123">
        <v>80</v>
      </c>
      <c r="K53" s="123">
        <v>0</v>
      </c>
      <c r="L53" s="123">
        <v>32</v>
      </c>
      <c r="M53" s="123">
        <v>0</v>
      </c>
      <c r="N53" s="123">
        <v>32</v>
      </c>
      <c r="O53" s="123">
        <v>0</v>
      </c>
      <c r="P53" s="128">
        <f t="shared" si="67"/>
        <v>328</v>
      </c>
      <c r="Q53" s="129">
        <f>D53+F53+H53+J53+L53+N53</f>
        <v>328</v>
      </c>
      <c r="R53" s="130">
        <f>E53+G53+I53+K53+M53+O53</f>
        <v>96</v>
      </c>
      <c r="S53" s="47">
        <f>D53+F53+H53</f>
        <v>184</v>
      </c>
      <c r="T53" s="47">
        <f>R53/S53</f>
        <v>0.52173913043478259</v>
      </c>
    </row>
    <row r="54" spans="2:20" x14ac:dyDescent="0.25">
      <c r="B54" s="166"/>
      <c r="C54" s="59" t="s">
        <v>1559</v>
      </c>
      <c r="D54" s="4">
        <v>0</v>
      </c>
      <c r="E54" s="4">
        <v>0</v>
      </c>
      <c r="F54" s="4">
        <v>0</v>
      </c>
      <c r="G54" s="4">
        <v>0</v>
      </c>
      <c r="H54" s="4">
        <v>0</v>
      </c>
      <c r="I54" s="4">
        <v>0</v>
      </c>
      <c r="J54" s="4">
        <v>0</v>
      </c>
      <c r="K54" s="4">
        <v>0</v>
      </c>
      <c r="L54" s="4">
        <v>0</v>
      </c>
      <c r="M54" s="4">
        <v>0</v>
      </c>
      <c r="N54" s="4">
        <v>0</v>
      </c>
      <c r="O54" s="4">
        <v>0</v>
      </c>
      <c r="P54" s="126">
        <f t="shared" si="67"/>
        <v>0</v>
      </c>
      <c r="Q54" s="103">
        <f t="shared" si="70"/>
        <v>0</v>
      </c>
      <c r="R54" s="104">
        <f t="shared" si="71"/>
        <v>0</v>
      </c>
    </row>
    <row r="55" spans="2:20" x14ac:dyDescent="0.25">
      <c r="B55" s="167"/>
      <c r="C55" s="59" t="s">
        <v>1583</v>
      </c>
      <c r="D55" s="4">
        <v>0</v>
      </c>
      <c r="E55" s="4">
        <v>0</v>
      </c>
      <c r="F55" s="4">
        <v>0</v>
      </c>
      <c r="G55" s="4">
        <v>0</v>
      </c>
      <c r="H55" s="4">
        <v>0</v>
      </c>
      <c r="I55" s="4">
        <v>0</v>
      </c>
      <c r="J55" s="4">
        <v>0</v>
      </c>
      <c r="K55" s="4">
        <v>0</v>
      </c>
      <c r="L55" s="4">
        <v>0</v>
      </c>
      <c r="M55" s="4">
        <v>0</v>
      </c>
      <c r="N55" s="4">
        <v>0</v>
      </c>
      <c r="O55" s="4">
        <v>0</v>
      </c>
      <c r="P55" s="126">
        <f t="shared" si="67"/>
        <v>0</v>
      </c>
      <c r="Q55" s="103">
        <f t="shared" si="70"/>
        <v>0</v>
      </c>
      <c r="R55" s="104">
        <f t="shared" si="71"/>
        <v>0</v>
      </c>
    </row>
    <row r="56" spans="2:20" x14ac:dyDescent="0.25">
      <c r="B56" s="43"/>
      <c r="C56" s="43">
        <v>1</v>
      </c>
      <c r="D56" s="43">
        <v>1</v>
      </c>
      <c r="E56" s="43"/>
      <c r="F56" s="43">
        <v>1</v>
      </c>
      <c r="G56" s="43">
        <v>1</v>
      </c>
      <c r="H56" s="43"/>
      <c r="I56" s="43">
        <v>1</v>
      </c>
      <c r="J56" s="43">
        <v>1</v>
      </c>
      <c r="K56" s="43"/>
      <c r="L56" s="43">
        <v>1</v>
      </c>
      <c r="M56" s="43">
        <v>1</v>
      </c>
      <c r="N56" s="43"/>
      <c r="O56" s="43">
        <v>1</v>
      </c>
      <c r="P56" s="43">
        <v>1</v>
      </c>
      <c r="Q56" s="43"/>
      <c r="R56" s="43">
        <v>1</v>
      </c>
    </row>
  </sheetData>
  <mergeCells count="18">
    <mergeCell ref="B44:B55"/>
    <mergeCell ref="B4:B8"/>
    <mergeCell ref="B3:C3"/>
    <mergeCell ref="B9:C9"/>
    <mergeCell ref="B17:C17"/>
    <mergeCell ref="B37:C37"/>
    <mergeCell ref="B43:C43"/>
    <mergeCell ref="B10:B16"/>
    <mergeCell ref="B1:C2"/>
    <mergeCell ref="B18:B36"/>
    <mergeCell ref="B38:B42"/>
    <mergeCell ref="P1:R1"/>
    <mergeCell ref="D1:E1"/>
    <mergeCell ref="F1:G1"/>
    <mergeCell ref="H1:I1"/>
    <mergeCell ref="J1:K1"/>
    <mergeCell ref="L1:M1"/>
    <mergeCell ref="N1:O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T56"/>
  <sheetViews>
    <sheetView topLeftCell="A37" zoomScale="70" zoomScaleNormal="70" workbookViewId="0">
      <selection activeCell="B1" sqref="B1:G36"/>
    </sheetView>
  </sheetViews>
  <sheetFormatPr baseColWidth="10" defaultRowHeight="15" x14ac:dyDescent="0.25"/>
  <cols>
    <col min="1" max="1" width="3.7109375" style="47" customWidth="1"/>
    <col min="2" max="2" width="8.7109375" style="49" customWidth="1"/>
    <col min="3" max="3" width="73" style="48" customWidth="1"/>
    <col min="4" max="18" width="13.7109375" style="3" customWidth="1"/>
    <col min="19" max="16384" width="11.42578125" style="47"/>
  </cols>
  <sheetData>
    <row r="1" spans="2:18" s="49" customFormat="1" ht="74.25" customHeight="1" thickBot="1" x14ac:dyDescent="0.3">
      <c r="B1" s="169" t="s">
        <v>1591</v>
      </c>
      <c r="C1" s="170"/>
      <c r="D1" s="148" t="s">
        <v>8</v>
      </c>
      <c r="E1" s="150"/>
      <c r="F1" s="148" t="s">
        <v>9</v>
      </c>
      <c r="G1" s="150"/>
      <c r="H1" s="148" t="s">
        <v>10</v>
      </c>
      <c r="I1" s="150"/>
      <c r="J1" s="148" t="s">
        <v>11</v>
      </c>
      <c r="K1" s="150"/>
      <c r="L1" s="148" t="s">
        <v>12</v>
      </c>
      <c r="M1" s="150"/>
      <c r="N1" s="148" t="s">
        <v>13</v>
      </c>
      <c r="O1" s="150"/>
      <c r="P1" s="148" t="s">
        <v>14</v>
      </c>
      <c r="Q1" s="149"/>
      <c r="R1" s="150"/>
    </row>
    <row r="2" spans="2:18" s="49" customFormat="1" ht="74.25" customHeight="1" x14ac:dyDescent="0.25">
      <c r="B2" s="171"/>
      <c r="C2" s="172"/>
      <c r="D2" s="10" t="s">
        <v>39</v>
      </c>
      <c r="E2" s="11" t="s">
        <v>40</v>
      </c>
      <c r="F2" s="10" t="s">
        <v>39</v>
      </c>
      <c r="G2" s="11" t="s">
        <v>40</v>
      </c>
      <c r="H2" s="10" t="s">
        <v>39</v>
      </c>
      <c r="I2" s="11" t="s">
        <v>40</v>
      </c>
      <c r="J2" s="10" t="s">
        <v>39</v>
      </c>
      <c r="K2" s="11" t="s">
        <v>40</v>
      </c>
      <c r="L2" s="10" t="s">
        <v>39</v>
      </c>
      <c r="M2" s="11" t="s">
        <v>40</v>
      </c>
      <c r="N2" s="10" t="s">
        <v>39</v>
      </c>
      <c r="O2" s="11" t="s">
        <v>40</v>
      </c>
      <c r="P2" s="12" t="s">
        <v>41</v>
      </c>
      <c r="Q2" s="13" t="s">
        <v>42</v>
      </c>
      <c r="R2" s="11" t="s">
        <v>40</v>
      </c>
    </row>
    <row r="3" spans="2:18" s="135" customFormat="1" ht="34.5" customHeight="1" x14ac:dyDescent="0.25">
      <c r="B3" s="158" t="s">
        <v>1529</v>
      </c>
      <c r="C3" s="168"/>
      <c r="D3" s="136">
        <f>SUM(D4,D5,D6,D7,D8)</f>
        <v>57</v>
      </c>
      <c r="E3" s="136">
        <f t="shared" ref="E3:O3" si="0">SUM(E4,E5,E6,E7,E8,E9,E10,E11,E12,E13,E14,E15)</f>
        <v>57</v>
      </c>
      <c r="F3" s="136">
        <f t="shared" si="0"/>
        <v>56</v>
      </c>
      <c r="G3" s="136">
        <f t="shared" si="0"/>
        <v>53</v>
      </c>
      <c r="H3" s="136">
        <f t="shared" si="0"/>
        <v>56</v>
      </c>
      <c r="I3" s="136">
        <f t="shared" si="0"/>
        <v>55</v>
      </c>
      <c r="J3" s="136">
        <f t="shared" si="0"/>
        <v>56</v>
      </c>
      <c r="K3" s="136">
        <f t="shared" si="0"/>
        <v>1</v>
      </c>
      <c r="L3" s="136">
        <f t="shared" si="0"/>
        <v>55</v>
      </c>
      <c r="M3" s="136">
        <f t="shared" si="0"/>
        <v>35</v>
      </c>
      <c r="N3" s="136">
        <f t="shared" si="0"/>
        <v>58</v>
      </c>
      <c r="O3" s="136">
        <f t="shared" si="0"/>
        <v>0</v>
      </c>
      <c r="P3" s="134">
        <f>SUM(P4,P5,P6,P7,P8)</f>
        <v>0</v>
      </c>
      <c r="Q3" s="134">
        <f t="shared" ref="Q3:R3" si="1">SUM(Q4,Q5,Q6,Q7,Q8)</f>
        <v>338</v>
      </c>
      <c r="R3" s="134">
        <f t="shared" si="1"/>
        <v>201</v>
      </c>
    </row>
    <row r="4" spans="2:18" x14ac:dyDescent="0.25">
      <c r="B4" s="153">
        <v>1</v>
      </c>
      <c r="C4" s="77" t="s">
        <v>1572</v>
      </c>
      <c r="D4" s="78">
        <v>35</v>
      </c>
      <c r="E4" s="78">
        <v>35</v>
      </c>
      <c r="F4" s="78">
        <v>35</v>
      </c>
      <c r="G4" s="78">
        <v>35</v>
      </c>
      <c r="H4" s="78">
        <v>35</v>
      </c>
      <c r="I4" s="78">
        <v>35</v>
      </c>
      <c r="J4" s="78">
        <v>35</v>
      </c>
      <c r="K4" s="78">
        <v>0</v>
      </c>
      <c r="L4" s="78">
        <v>35</v>
      </c>
      <c r="M4" s="78">
        <v>35</v>
      </c>
      <c r="N4" s="78">
        <v>35</v>
      </c>
      <c r="O4" s="78">
        <v>0</v>
      </c>
      <c r="P4" s="78"/>
      <c r="Q4" s="78">
        <f>SUM(N4,L4,J4,H4,F4,D4)</f>
        <v>210</v>
      </c>
      <c r="R4" s="78">
        <f>SUM(O4,M4,K4,I4,G4,E4)</f>
        <v>140</v>
      </c>
    </row>
    <row r="5" spans="2:18" x14ac:dyDescent="0.25">
      <c r="B5" s="154"/>
      <c r="C5" s="77" t="s">
        <v>1530</v>
      </c>
      <c r="D5" s="78">
        <v>1</v>
      </c>
      <c r="E5" s="78">
        <v>1</v>
      </c>
      <c r="F5" s="78">
        <v>0</v>
      </c>
      <c r="G5" s="78">
        <v>0</v>
      </c>
      <c r="H5" s="78">
        <v>1</v>
      </c>
      <c r="I5" s="78">
        <v>1</v>
      </c>
      <c r="J5" s="78">
        <v>1</v>
      </c>
      <c r="K5" s="78">
        <v>1</v>
      </c>
      <c r="L5" s="78">
        <v>0</v>
      </c>
      <c r="M5" s="78">
        <v>0</v>
      </c>
      <c r="N5" s="78">
        <v>3</v>
      </c>
      <c r="O5" s="78">
        <v>0</v>
      </c>
      <c r="P5" s="78"/>
      <c r="Q5" s="78">
        <f t="shared" ref="Q5:Q8" si="2">SUM(N5,L5,J5,H5,F5,D5)</f>
        <v>6</v>
      </c>
      <c r="R5" s="78">
        <f t="shared" ref="R5:R8" si="3">SUM(O5,M5,K5,I5,G5,E5)</f>
        <v>3</v>
      </c>
    </row>
    <row r="6" spans="2:18" x14ac:dyDescent="0.25">
      <c r="B6" s="154"/>
      <c r="C6" s="77" t="s">
        <v>1531</v>
      </c>
      <c r="D6" s="78">
        <v>1</v>
      </c>
      <c r="E6" s="78">
        <v>1</v>
      </c>
      <c r="F6" s="78">
        <v>1</v>
      </c>
      <c r="G6" s="78">
        <v>1</v>
      </c>
      <c r="H6" s="78">
        <v>0</v>
      </c>
      <c r="I6" s="78">
        <v>0</v>
      </c>
      <c r="J6" s="78">
        <v>0</v>
      </c>
      <c r="K6" s="78">
        <v>0</v>
      </c>
      <c r="L6" s="78">
        <v>0</v>
      </c>
      <c r="M6" s="78">
        <v>0</v>
      </c>
      <c r="N6" s="78">
        <v>0</v>
      </c>
      <c r="O6" s="78">
        <v>0</v>
      </c>
      <c r="P6" s="78"/>
      <c r="Q6" s="78">
        <f t="shared" si="2"/>
        <v>2</v>
      </c>
      <c r="R6" s="78">
        <f t="shared" si="3"/>
        <v>2</v>
      </c>
    </row>
    <row r="7" spans="2:18" x14ac:dyDescent="0.25">
      <c r="B7" s="154"/>
      <c r="C7" s="77" t="s">
        <v>1532</v>
      </c>
      <c r="D7" s="78">
        <v>0</v>
      </c>
      <c r="E7" s="78">
        <v>0</v>
      </c>
      <c r="F7" s="78">
        <v>0</v>
      </c>
      <c r="G7" s="78">
        <v>0</v>
      </c>
      <c r="H7" s="78">
        <v>0</v>
      </c>
      <c r="I7" s="78">
        <v>0</v>
      </c>
      <c r="J7" s="78">
        <v>0</v>
      </c>
      <c r="K7" s="78">
        <v>0</v>
      </c>
      <c r="L7" s="78">
        <v>0</v>
      </c>
      <c r="M7" s="78">
        <v>0</v>
      </c>
      <c r="N7" s="78">
        <v>0</v>
      </c>
      <c r="O7" s="78">
        <v>0</v>
      </c>
      <c r="P7" s="78"/>
      <c r="Q7" s="78">
        <f t="shared" si="2"/>
        <v>0</v>
      </c>
      <c r="R7" s="78">
        <f t="shared" si="3"/>
        <v>0</v>
      </c>
    </row>
    <row r="8" spans="2:18" x14ac:dyDescent="0.25">
      <c r="B8" s="155"/>
      <c r="C8" s="77" t="s">
        <v>1533</v>
      </c>
      <c r="D8" s="78">
        <v>20</v>
      </c>
      <c r="E8" s="78">
        <v>20</v>
      </c>
      <c r="F8" s="78">
        <v>20</v>
      </c>
      <c r="G8" s="78">
        <v>17</v>
      </c>
      <c r="H8" s="78">
        <v>20</v>
      </c>
      <c r="I8" s="78">
        <v>19</v>
      </c>
      <c r="J8" s="78">
        <v>20</v>
      </c>
      <c r="K8" s="78">
        <v>0</v>
      </c>
      <c r="L8" s="78">
        <v>20</v>
      </c>
      <c r="M8" s="78">
        <v>0</v>
      </c>
      <c r="N8" s="78">
        <v>20</v>
      </c>
      <c r="O8" s="78">
        <v>0</v>
      </c>
      <c r="P8" s="78"/>
      <c r="Q8" s="78">
        <f t="shared" si="2"/>
        <v>120</v>
      </c>
      <c r="R8" s="78">
        <f t="shared" si="3"/>
        <v>56</v>
      </c>
    </row>
    <row r="9" spans="2:18" s="135" customFormat="1" ht="34.5" customHeight="1" x14ac:dyDescent="0.25">
      <c r="B9" s="158" t="s">
        <v>83</v>
      </c>
      <c r="C9" s="168"/>
      <c r="D9" s="134">
        <f>SUM(D10,D11,D12,D13,D14,D15,D16)</f>
        <v>0</v>
      </c>
      <c r="E9" s="134">
        <f t="shared" ref="E9:O9" si="4">SUM(E10,E11,E12,E13,E14)</f>
        <v>0</v>
      </c>
      <c r="F9" s="134">
        <f t="shared" si="4"/>
        <v>0</v>
      </c>
      <c r="G9" s="134">
        <f t="shared" si="4"/>
        <v>0</v>
      </c>
      <c r="H9" s="134">
        <f t="shared" si="4"/>
        <v>0</v>
      </c>
      <c r="I9" s="134">
        <f t="shared" si="4"/>
        <v>0</v>
      </c>
      <c r="J9" s="134">
        <f t="shared" si="4"/>
        <v>0</v>
      </c>
      <c r="K9" s="134">
        <f t="shared" si="4"/>
        <v>0</v>
      </c>
      <c r="L9" s="134">
        <f t="shared" si="4"/>
        <v>0</v>
      </c>
      <c r="M9" s="134">
        <f t="shared" si="4"/>
        <v>0</v>
      </c>
      <c r="N9" s="134">
        <f t="shared" si="4"/>
        <v>0</v>
      </c>
      <c r="O9" s="134">
        <f t="shared" si="4"/>
        <v>0</v>
      </c>
      <c r="P9" s="134">
        <f>SUM(P10,P11,P12,P13,P14)</f>
        <v>0</v>
      </c>
      <c r="Q9" s="134">
        <f t="shared" ref="Q9:R9" si="5">SUM(Q10,Q11,Q12,Q13,Q14)</f>
        <v>0</v>
      </c>
      <c r="R9" s="134">
        <f t="shared" si="5"/>
        <v>0</v>
      </c>
    </row>
    <row r="10" spans="2:18" x14ac:dyDescent="0.25">
      <c r="B10" s="153">
        <v>2</v>
      </c>
      <c r="C10" s="59" t="s">
        <v>1535</v>
      </c>
      <c r="D10" s="4">
        <v>0</v>
      </c>
      <c r="E10" s="4">
        <v>0</v>
      </c>
      <c r="F10" s="4">
        <v>0</v>
      </c>
      <c r="G10" s="4">
        <v>0</v>
      </c>
      <c r="H10" s="4">
        <v>0</v>
      </c>
      <c r="I10" s="4">
        <v>0</v>
      </c>
      <c r="J10" s="4">
        <v>0</v>
      </c>
      <c r="K10" s="4">
        <v>0</v>
      </c>
      <c r="L10" s="4">
        <v>0</v>
      </c>
      <c r="M10" s="4">
        <v>0</v>
      </c>
      <c r="N10" s="4">
        <v>0</v>
      </c>
      <c r="O10" s="4">
        <v>0</v>
      </c>
      <c r="P10" s="4"/>
      <c r="Q10" s="4">
        <f>SUM(N10,L10,J10,H10,F10,D10)</f>
        <v>0</v>
      </c>
      <c r="R10" s="4">
        <f>SUM(O10,M10,K10,I10,G10,E10)</f>
        <v>0</v>
      </c>
    </row>
    <row r="11" spans="2:18" x14ac:dyDescent="0.25">
      <c r="B11" s="154"/>
      <c r="C11" s="59" t="s">
        <v>1536</v>
      </c>
      <c r="D11" s="4">
        <v>0</v>
      </c>
      <c r="E11" s="4">
        <v>0</v>
      </c>
      <c r="F11" s="4">
        <v>0</v>
      </c>
      <c r="G11" s="4">
        <v>0</v>
      </c>
      <c r="H11" s="4">
        <v>0</v>
      </c>
      <c r="I11" s="4">
        <v>0</v>
      </c>
      <c r="J11" s="4">
        <v>0</v>
      </c>
      <c r="K11" s="4">
        <v>0</v>
      </c>
      <c r="L11" s="4">
        <v>0</v>
      </c>
      <c r="M11" s="4">
        <v>0</v>
      </c>
      <c r="N11" s="4">
        <v>0</v>
      </c>
      <c r="O11" s="4">
        <v>0</v>
      </c>
      <c r="P11" s="4"/>
      <c r="Q11" s="4">
        <f t="shared" ref="Q11:Q16" si="6">SUM(N11,L11,J11,H11,F11,D11)</f>
        <v>0</v>
      </c>
      <c r="R11" s="4">
        <f t="shared" ref="R11:R16" si="7">SUM(O11,M11,K11,I11,G11,E11)</f>
        <v>0</v>
      </c>
    </row>
    <row r="12" spans="2:18" x14ac:dyDescent="0.25">
      <c r="B12" s="154"/>
      <c r="C12" s="59" t="s">
        <v>1537</v>
      </c>
      <c r="D12" s="4">
        <v>0</v>
      </c>
      <c r="E12" s="4">
        <v>0</v>
      </c>
      <c r="F12" s="4">
        <v>0</v>
      </c>
      <c r="G12" s="4">
        <v>0</v>
      </c>
      <c r="H12" s="4">
        <v>0</v>
      </c>
      <c r="I12" s="4">
        <v>0</v>
      </c>
      <c r="J12" s="4">
        <v>0</v>
      </c>
      <c r="K12" s="4">
        <v>0</v>
      </c>
      <c r="L12" s="4">
        <v>0</v>
      </c>
      <c r="M12" s="4">
        <v>0</v>
      </c>
      <c r="N12" s="4">
        <v>0</v>
      </c>
      <c r="O12" s="4">
        <v>0</v>
      </c>
      <c r="P12" s="4"/>
      <c r="Q12" s="4">
        <f t="shared" si="6"/>
        <v>0</v>
      </c>
      <c r="R12" s="4">
        <f t="shared" si="7"/>
        <v>0</v>
      </c>
    </row>
    <row r="13" spans="2:18" x14ac:dyDescent="0.25">
      <c r="B13" s="154"/>
      <c r="C13" s="59" t="s">
        <v>1538</v>
      </c>
      <c r="D13" s="4">
        <v>0</v>
      </c>
      <c r="E13" s="4">
        <v>0</v>
      </c>
      <c r="F13" s="4">
        <v>0</v>
      </c>
      <c r="G13" s="4">
        <v>0</v>
      </c>
      <c r="H13" s="4">
        <v>0</v>
      </c>
      <c r="I13" s="4">
        <v>0</v>
      </c>
      <c r="J13" s="4">
        <v>0</v>
      </c>
      <c r="K13" s="4">
        <v>0</v>
      </c>
      <c r="L13" s="4">
        <v>0</v>
      </c>
      <c r="M13" s="4">
        <v>0</v>
      </c>
      <c r="N13" s="4">
        <v>0</v>
      </c>
      <c r="O13" s="4">
        <v>0</v>
      </c>
      <c r="P13" s="27"/>
      <c r="Q13" s="4">
        <f t="shared" si="6"/>
        <v>0</v>
      </c>
      <c r="R13" s="4">
        <f t="shared" si="7"/>
        <v>0</v>
      </c>
    </row>
    <row r="14" spans="2:18" x14ac:dyDescent="0.25">
      <c r="B14" s="154"/>
      <c r="C14" s="59" t="s">
        <v>1539</v>
      </c>
      <c r="D14" s="4">
        <v>0</v>
      </c>
      <c r="E14" s="4">
        <v>0</v>
      </c>
      <c r="F14" s="4">
        <v>0</v>
      </c>
      <c r="G14" s="4">
        <v>0</v>
      </c>
      <c r="H14" s="4">
        <v>0</v>
      </c>
      <c r="I14" s="4">
        <v>0</v>
      </c>
      <c r="J14" s="4">
        <v>0</v>
      </c>
      <c r="K14" s="4">
        <v>0</v>
      </c>
      <c r="L14" s="4">
        <v>0</v>
      </c>
      <c r="M14" s="4">
        <v>0</v>
      </c>
      <c r="N14" s="4">
        <v>0</v>
      </c>
      <c r="O14" s="4">
        <v>0</v>
      </c>
      <c r="P14" s="4"/>
      <c r="Q14" s="4">
        <f t="shared" si="6"/>
        <v>0</v>
      </c>
      <c r="R14" s="4">
        <f t="shared" si="7"/>
        <v>0</v>
      </c>
    </row>
    <row r="15" spans="2:18" x14ac:dyDescent="0.25">
      <c r="B15" s="154"/>
      <c r="C15" s="59" t="s">
        <v>1540</v>
      </c>
      <c r="D15" s="4">
        <v>0</v>
      </c>
      <c r="E15" s="4">
        <v>0</v>
      </c>
      <c r="F15" s="4">
        <v>0</v>
      </c>
      <c r="G15" s="4">
        <v>0</v>
      </c>
      <c r="H15" s="4">
        <v>0</v>
      </c>
      <c r="I15" s="4">
        <v>0</v>
      </c>
      <c r="J15" s="4">
        <v>0</v>
      </c>
      <c r="K15" s="4">
        <v>0</v>
      </c>
      <c r="L15" s="4">
        <v>0</v>
      </c>
      <c r="M15" s="4">
        <v>0</v>
      </c>
      <c r="N15" s="4">
        <v>0</v>
      </c>
      <c r="O15" s="4">
        <v>0</v>
      </c>
      <c r="P15" s="27"/>
      <c r="Q15" s="4">
        <f>SUM(N15,L15,J15,H15,F15,D15)</f>
        <v>0</v>
      </c>
      <c r="R15" s="4">
        <f>SUM(O15,M15,K15,I15,G15,E15)</f>
        <v>0</v>
      </c>
    </row>
    <row r="16" spans="2:18" x14ac:dyDescent="0.25">
      <c r="B16" s="155"/>
      <c r="C16" s="59" t="s">
        <v>1541</v>
      </c>
      <c r="D16" s="4">
        <v>0</v>
      </c>
      <c r="E16" s="4">
        <v>0</v>
      </c>
      <c r="F16" s="4">
        <v>0</v>
      </c>
      <c r="G16" s="4">
        <v>0</v>
      </c>
      <c r="H16" s="4">
        <v>0</v>
      </c>
      <c r="I16" s="4">
        <v>0</v>
      </c>
      <c r="J16" s="4">
        <v>0</v>
      </c>
      <c r="K16" s="4">
        <v>0</v>
      </c>
      <c r="L16" s="4">
        <v>0</v>
      </c>
      <c r="M16" s="4">
        <v>0</v>
      </c>
      <c r="N16" s="4">
        <v>0</v>
      </c>
      <c r="O16" s="4">
        <v>0</v>
      </c>
      <c r="P16" s="27"/>
      <c r="Q16" s="4">
        <f t="shared" si="6"/>
        <v>0</v>
      </c>
      <c r="R16" s="4">
        <f t="shared" si="7"/>
        <v>0</v>
      </c>
    </row>
    <row r="17" spans="2:18" s="135" customFormat="1" ht="34.5" customHeight="1" x14ac:dyDescent="0.25">
      <c r="B17" s="158" t="s">
        <v>120</v>
      </c>
      <c r="C17" s="168"/>
      <c r="D17" s="136">
        <f>SUM(D18,D19,D20,D21,D22,D23,D24,D25,D26,D27,D28,D29,D30,D31,D32,D33,D34,D35,D36)</f>
        <v>161</v>
      </c>
      <c r="E17" s="136">
        <f t="shared" ref="E17:O17" si="8">SUM(E18,E19,E20,E21,E22,E23,E24,E25,E26,E27,E28,E29)</f>
        <v>171</v>
      </c>
      <c r="F17" s="136">
        <f t="shared" si="8"/>
        <v>153</v>
      </c>
      <c r="G17" s="136">
        <f t="shared" si="8"/>
        <v>151</v>
      </c>
      <c r="H17" s="136">
        <f t="shared" si="8"/>
        <v>153</v>
      </c>
      <c r="I17" s="136">
        <f t="shared" si="8"/>
        <v>148</v>
      </c>
      <c r="J17" s="136">
        <f t="shared" si="8"/>
        <v>153</v>
      </c>
      <c r="K17" s="136">
        <f t="shared" si="8"/>
        <v>0</v>
      </c>
      <c r="L17" s="136">
        <f t="shared" si="8"/>
        <v>153</v>
      </c>
      <c r="M17" s="136">
        <f t="shared" si="8"/>
        <v>0</v>
      </c>
      <c r="N17" s="136">
        <f t="shared" si="8"/>
        <v>153</v>
      </c>
      <c r="O17" s="136">
        <f t="shared" si="8"/>
        <v>0</v>
      </c>
      <c r="P17" s="134">
        <f>SUM(P18,P19,P20,P21,P22)</f>
        <v>0</v>
      </c>
      <c r="Q17" s="134">
        <f t="shared" ref="Q17:R17" si="9">SUM(Q18,Q19,Q20,Q21,Q22)</f>
        <v>48</v>
      </c>
      <c r="R17" s="134">
        <f t="shared" si="9"/>
        <v>24</v>
      </c>
    </row>
    <row r="18" spans="2:18" x14ac:dyDescent="0.25">
      <c r="B18" s="153">
        <v>3</v>
      </c>
      <c r="C18" s="77" t="s">
        <v>1542</v>
      </c>
      <c r="D18" s="78">
        <v>7</v>
      </c>
      <c r="E18" s="78">
        <v>7</v>
      </c>
      <c r="F18" s="78">
        <v>7</v>
      </c>
      <c r="G18" s="78">
        <v>7</v>
      </c>
      <c r="H18" s="78">
        <v>7</v>
      </c>
      <c r="I18" s="78">
        <v>7</v>
      </c>
      <c r="J18" s="78">
        <v>7</v>
      </c>
      <c r="K18" s="78">
        <v>0</v>
      </c>
      <c r="L18" s="78">
        <v>7</v>
      </c>
      <c r="M18" s="78">
        <v>0</v>
      </c>
      <c r="N18" s="78">
        <v>7</v>
      </c>
      <c r="O18" s="78">
        <v>0</v>
      </c>
      <c r="P18" s="119"/>
      <c r="Q18" s="78">
        <f>SUM(N18,L18,J18,H18,F18,D18)</f>
        <v>42</v>
      </c>
      <c r="R18" s="78">
        <f>SUM(O18,M18,K18,I18,G18,E18)</f>
        <v>21</v>
      </c>
    </row>
    <row r="19" spans="2:18" x14ac:dyDescent="0.25">
      <c r="B19" s="154"/>
      <c r="C19" s="77" t="s">
        <v>1543</v>
      </c>
      <c r="D19" s="78">
        <v>1</v>
      </c>
      <c r="E19" s="78">
        <v>1</v>
      </c>
      <c r="F19" s="79">
        <v>1</v>
      </c>
      <c r="G19" s="79">
        <v>1</v>
      </c>
      <c r="H19" s="79">
        <v>1</v>
      </c>
      <c r="I19" s="79">
        <v>1</v>
      </c>
      <c r="J19" s="78">
        <v>1</v>
      </c>
      <c r="K19" s="78">
        <v>0</v>
      </c>
      <c r="L19" s="78">
        <v>1</v>
      </c>
      <c r="M19" s="78">
        <v>0</v>
      </c>
      <c r="N19" s="78">
        <v>1</v>
      </c>
      <c r="O19" s="78">
        <v>0</v>
      </c>
      <c r="P19" s="119"/>
      <c r="Q19" s="78">
        <f t="shared" ref="Q19:Q36" si="10">SUM(N19,L19,J19,H19,F19,D19)</f>
        <v>6</v>
      </c>
      <c r="R19" s="78">
        <f t="shared" ref="R19:R55" si="11">SUM(O19,M19,K19,I19,G19,E19)</f>
        <v>3</v>
      </c>
    </row>
    <row r="20" spans="2:18" x14ac:dyDescent="0.25">
      <c r="B20" s="154"/>
      <c r="C20" s="59" t="s">
        <v>1534</v>
      </c>
      <c r="D20" s="75">
        <v>0</v>
      </c>
      <c r="E20" s="75">
        <v>0</v>
      </c>
      <c r="F20" s="75">
        <v>0</v>
      </c>
      <c r="G20" s="75">
        <v>0</v>
      </c>
      <c r="H20" s="75">
        <v>0</v>
      </c>
      <c r="I20" s="75">
        <v>0</v>
      </c>
      <c r="J20" s="75">
        <v>0</v>
      </c>
      <c r="K20" s="75">
        <v>0</v>
      </c>
      <c r="L20" s="75">
        <v>0</v>
      </c>
      <c r="M20" s="75">
        <v>0</v>
      </c>
      <c r="N20" s="75">
        <v>0</v>
      </c>
      <c r="O20" s="75">
        <v>0</v>
      </c>
      <c r="P20" s="4"/>
      <c r="Q20" s="4">
        <f t="shared" si="10"/>
        <v>0</v>
      </c>
      <c r="R20" s="4">
        <f t="shared" si="11"/>
        <v>0</v>
      </c>
    </row>
    <row r="21" spans="2:18" x14ac:dyDescent="0.25">
      <c r="B21" s="154"/>
      <c r="C21" s="59" t="s">
        <v>1544</v>
      </c>
      <c r="D21" s="75">
        <v>0</v>
      </c>
      <c r="E21" s="75">
        <v>0</v>
      </c>
      <c r="F21" s="75">
        <v>0</v>
      </c>
      <c r="G21" s="75">
        <v>0</v>
      </c>
      <c r="H21" s="75">
        <v>0</v>
      </c>
      <c r="I21" s="75">
        <v>0</v>
      </c>
      <c r="J21" s="75">
        <v>0</v>
      </c>
      <c r="K21" s="75">
        <v>0</v>
      </c>
      <c r="L21" s="75">
        <v>0</v>
      </c>
      <c r="M21" s="75">
        <v>0</v>
      </c>
      <c r="N21" s="75">
        <v>0</v>
      </c>
      <c r="O21" s="75">
        <v>0</v>
      </c>
      <c r="P21" s="4"/>
      <c r="Q21" s="4">
        <f t="shared" si="10"/>
        <v>0</v>
      </c>
      <c r="R21" s="4">
        <f t="shared" si="11"/>
        <v>0</v>
      </c>
    </row>
    <row r="22" spans="2:18" ht="14.25" customHeight="1" x14ac:dyDescent="0.25">
      <c r="B22" s="154"/>
      <c r="C22" s="59" t="s">
        <v>1545</v>
      </c>
      <c r="D22" s="75">
        <v>0</v>
      </c>
      <c r="E22" s="75">
        <v>0</v>
      </c>
      <c r="F22" s="75">
        <v>0</v>
      </c>
      <c r="G22" s="75">
        <v>0</v>
      </c>
      <c r="H22" s="75">
        <v>0</v>
      </c>
      <c r="I22" s="75">
        <v>0</v>
      </c>
      <c r="J22" s="75">
        <v>0</v>
      </c>
      <c r="K22" s="75">
        <v>0</v>
      </c>
      <c r="L22" s="75">
        <v>0</v>
      </c>
      <c r="M22" s="75">
        <v>0</v>
      </c>
      <c r="N22" s="75">
        <v>0</v>
      </c>
      <c r="O22" s="75">
        <v>0</v>
      </c>
      <c r="P22" s="4"/>
      <c r="Q22" s="4">
        <f t="shared" si="10"/>
        <v>0</v>
      </c>
      <c r="R22" s="4">
        <f t="shared" si="11"/>
        <v>0</v>
      </c>
    </row>
    <row r="23" spans="2:18" x14ac:dyDescent="0.25">
      <c r="B23" s="154"/>
      <c r="C23" s="59" t="s">
        <v>1546</v>
      </c>
      <c r="D23" s="75">
        <v>0</v>
      </c>
      <c r="E23" s="75">
        <v>0</v>
      </c>
      <c r="F23" s="75">
        <v>0</v>
      </c>
      <c r="G23" s="75">
        <v>0</v>
      </c>
      <c r="H23" s="75">
        <v>0</v>
      </c>
      <c r="I23" s="75">
        <v>0</v>
      </c>
      <c r="J23" s="75">
        <v>0</v>
      </c>
      <c r="K23" s="75">
        <v>0</v>
      </c>
      <c r="L23" s="75">
        <v>0</v>
      </c>
      <c r="M23" s="75">
        <v>0</v>
      </c>
      <c r="N23" s="75">
        <v>0</v>
      </c>
      <c r="O23" s="75">
        <v>0</v>
      </c>
      <c r="P23" s="4"/>
      <c r="Q23" s="4">
        <f t="shared" si="10"/>
        <v>0</v>
      </c>
      <c r="R23" s="4">
        <f>SUM(O23,M23,K23,I23,G23,E23)</f>
        <v>0</v>
      </c>
    </row>
    <row r="24" spans="2:18" x14ac:dyDescent="0.25">
      <c r="B24" s="154"/>
      <c r="C24" s="77" t="s">
        <v>1547</v>
      </c>
      <c r="D24" s="78">
        <v>117</v>
      </c>
      <c r="E24" s="78">
        <v>131</v>
      </c>
      <c r="F24" s="78">
        <v>117</v>
      </c>
      <c r="G24" s="78">
        <v>119</v>
      </c>
      <c r="H24" s="78">
        <v>117</v>
      </c>
      <c r="I24" s="78">
        <v>140</v>
      </c>
      <c r="J24" s="78">
        <v>117</v>
      </c>
      <c r="K24" s="78">
        <v>0</v>
      </c>
      <c r="L24" s="78">
        <v>117</v>
      </c>
      <c r="M24" s="78">
        <v>0</v>
      </c>
      <c r="N24" s="78">
        <v>117</v>
      </c>
      <c r="O24" s="78">
        <v>0</v>
      </c>
      <c r="P24" s="78"/>
      <c r="Q24" s="78">
        <f t="shared" si="10"/>
        <v>702</v>
      </c>
      <c r="R24" s="78">
        <f t="shared" si="11"/>
        <v>390</v>
      </c>
    </row>
    <row r="25" spans="2:18" x14ac:dyDescent="0.25">
      <c r="B25" s="154"/>
      <c r="C25" s="77" t="s">
        <v>1548</v>
      </c>
      <c r="D25" s="78">
        <v>15</v>
      </c>
      <c r="E25" s="78">
        <v>17</v>
      </c>
      <c r="F25" s="78">
        <v>15</v>
      </c>
      <c r="G25" s="78">
        <v>14</v>
      </c>
      <c r="H25" s="78">
        <v>15</v>
      </c>
      <c r="I25" s="78">
        <v>0</v>
      </c>
      <c r="J25" s="78">
        <v>15</v>
      </c>
      <c r="K25" s="78">
        <v>0</v>
      </c>
      <c r="L25" s="78">
        <v>15</v>
      </c>
      <c r="M25" s="78">
        <v>0</v>
      </c>
      <c r="N25" s="78">
        <v>15</v>
      </c>
      <c r="O25" s="78">
        <v>0</v>
      </c>
      <c r="P25" s="78"/>
      <c r="Q25" s="78">
        <f t="shared" si="10"/>
        <v>90</v>
      </c>
      <c r="R25" s="78">
        <f t="shared" si="11"/>
        <v>31</v>
      </c>
    </row>
    <row r="26" spans="2:18" x14ac:dyDescent="0.25">
      <c r="B26" s="154"/>
      <c r="C26" s="77" t="s">
        <v>1549</v>
      </c>
      <c r="D26" s="78">
        <v>13</v>
      </c>
      <c r="E26" s="78">
        <v>15</v>
      </c>
      <c r="F26" s="78">
        <v>13</v>
      </c>
      <c r="G26" s="78">
        <v>10</v>
      </c>
      <c r="H26" s="78">
        <v>13</v>
      </c>
      <c r="I26" s="78">
        <v>0</v>
      </c>
      <c r="J26" s="78">
        <v>13</v>
      </c>
      <c r="K26" s="78">
        <v>0</v>
      </c>
      <c r="L26" s="78">
        <v>13</v>
      </c>
      <c r="M26" s="78">
        <v>0</v>
      </c>
      <c r="N26" s="78">
        <v>13</v>
      </c>
      <c r="O26" s="78">
        <v>0</v>
      </c>
      <c r="P26" s="78"/>
      <c r="Q26" s="78">
        <f t="shared" si="10"/>
        <v>78</v>
      </c>
      <c r="R26" s="78">
        <f t="shared" si="11"/>
        <v>25</v>
      </c>
    </row>
    <row r="27" spans="2:18" x14ac:dyDescent="0.25">
      <c r="B27" s="154"/>
      <c r="C27" s="59" t="s">
        <v>1550</v>
      </c>
      <c r="D27" s="76">
        <v>0</v>
      </c>
      <c r="E27" s="76">
        <v>0</v>
      </c>
      <c r="F27" s="76">
        <v>0</v>
      </c>
      <c r="G27" s="76">
        <v>0</v>
      </c>
      <c r="H27" s="76">
        <v>0</v>
      </c>
      <c r="I27" s="76">
        <v>0</v>
      </c>
      <c r="J27" s="76">
        <v>0</v>
      </c>
      <c r="K27" s="76">
        <v>0</v>
      </c>
      <c r="L27" s="76">
        <v>0</v>
      </c>
      <c r="M27" s="76">
        <v>0</v>
      </c>
      <c r="N27" s="76">
        <v>0</v>
      </c>
      <c r="O27" s="76">
        <v>0</v>
      </c>
      <c r="P27" s="4"/>
      <c r="Q27" s="4">
        <f t="shared" si="10"/>
        <v>0</v>
      </c>
      <c r="R27" s="4">
        <f t="shared" si="11"/>
        <v>0</v>
      </c>
    </row>
    <row r="28" spans="2:18" x14ac:dyDescent="0.25">
      <c r="B28" s="154"/>
      <c r="C28" s="59" t="s">
        <v>1552</v>
      </c>
      <c r="D28" s="76">
        <v>0</v>
      </c>
      <c r="E28" s="76">
        <v>0</v>
      </c>
      <c r="F28" s="76">
        <v>0</v>
      </c>
      <c r="G28" s="76">
        <v>0</v>
      </c>
      <c r="H28" s="76">
        <v>0</v>
      </c>
      <c r="I28" s="76">
        <v>0</v>
      </c>
      <c r="J28" s="76">
        <v>0</v>
      </c>
      <c r="K28" s="76">
        <v>0</v>
      </c>
      <c r="L28" s="76">
        <v>0</v>
      </c>
      <c r="M28" s="76">
        <v>0</v>
      </c>
      <c r="N28" s="76">
        <v>0</v>
      </c>
      <c r="O28" s="76">
        <v>0</v>
      </c>
      <c r="P28" s="4"/>
      <c r="Q28" s="4">
        <f t="shared" si="10"/>
        <v>0</v>
      </c>
      <c r="R28" s="4">
        <f t="shared" si="11"/>
        <v>0</v>
      </c>
    </row>
    <row r="29" spans="2:18" x14ac:dyDescent="0.25">
      <c r="B29" s="154"/>
      <c r="C29" s="77" t="s">
        <v>1553</v>
      </c>
      <c r="D29" s="80">
        <v>3</v>
      </c>
      <c r="E29" s="80">
        <v>0</v>
      </c>
      <c r="F29" s="80">
        <v>0</v>
      </c>
      <c r="G29" s="80">
        <v>0</v>
      </c>
      <c r="H29" s="80">
        <v>0</v>
      </c>
      <c r="I29" s="80">
        <v>0</v>
      </c>
      <c r="J29" s="80">
        <v>0</v>
      </c>
      <c r="K29" s="80">
        <v>0</v>
      </c>
      <c r="L29" s="80">
        <v>0</v>
      </c>
      <c r="M29" s="80">
        <v>0</v>
      </c>
      <c r="N29" s="80">
        <v>0</v>
      </c>
      <c r="O29" s="80">
        <v>0</v>
      </c>
      <c r="P29" s="78"/>
      <c r="Q29" s="78">
        <f t="shared" si="10"/>
        <v>3</v>
      </c>
      <c r="R29" s="78">
        <f t="shared" si="11"/>
        <v>0</v>
      </c>
    </row>
    <row r="30" spans="2:18" x14ac:dyDescent="0.25">
      <c r="B30" s="154"/>
      <c r="C30" s="77" t="s">
        <v>1554</v>
      </c>
      <c r="D30" s="78">
        <v>1</v>
      </c>
      <c r="E30" s="78">
        <v>1</v>
      </c>
      <c r="F30" s="78">
        <v>1</v>
      </c>
      <c r="G30" s="78">
        <v>1</v>
      </c>
      <c r="H30" s="78">
        <v>1</v>
      </c>
      <c r="I30" s="78">
        <v>1</v>
      </c>
      <c r="J30" s="78">
        <v>1</v>
      </c>
      <c r="K30" s="78">
        <v>0</v>
      </c>
      <c r="L30" s="78">
        <v>1</v>
      </c>
      <c r="M30" s="78">
        <v>0</v>
      </c>
      <c r="N30" s="78">
        <v>1</v>
      </c>
      <c r="O30" s="78">
        <v>0</v>
      </c>
      <c r="P30" s="78"/>
      <c r="Q30" s="78">
        <f t="shared" si="10"/>
        <v>6</v>
      </c>
      <c r="R30" s="78">
        <f t="shared" si="11"/>
        <v>3</v>
      </c>
    </row>
    <row r="31" spans="2:18" x14ac:dyDescent="0.25">
      <c r="B31" s="154"/>
      <c r="C31" s="59" t="s">
        <v>1555</v>
      </c>
      <c r="D31" s="75">
        <v>0</v>
      </c>
      <c r="E31" s="75">
        <v>0</v>
      </c>
      <c r="F31" s="75">
        <v>0</v>
      </c>
      <c r="G31" s="75">
        <v>0</v>
      </c>
      <c r="H31" s="75">
        <v>0</v>
      </c>
      <c r="I31" s="75">
        <v>0</v>
      </c>
      <c r="J31" s="75">
        <v>0</v>
      </c>
      <c r="K31" s="75">
        <v>0</v>
      </c>
      <c r="L31" s="75">
        <v>0</v>
      </c>
      <c r="M31" s="75">
        <v>0</v>
      </c>
      <c r="N31" s="75">
        <v>0</v>
      </c>
      <c r="O31" s="75">
        <v>0</v>
      </c>
      <c r="P31" s="4"/>
      <c r="Q31" s="4">
        <f t="shared" si="10"/>
        <v>0</v>
      </c>
      <c r="R31" s="4">
        <f t="shared" si="11"/>
        <v>0</v>
      </c>
    </row>
    <row r="32" spans="2:18" x14ac:dyDescent="0.25">
      <c r="B32" s="154"/>
      <c r="C32" s="59" t="s">
        <v>1556</v>
      </c>
      <c r="D32" s="75">
        <v>0</v>
      </c>
      <c r="E32" s="75">
        <v>0</v>
      </c>
      <c r="F32" s="75">
        <v>0</v>
      </c>
      <c r="G32" s="75">
        <v>0</v>
      </c>
      <c r="H32" s="75">
        <v>0</v>
      </c>
      <c r="I32" s="75">
        <v>0</v>
      </c>
      <c r="J32" s="75">
        <v>0</v>
      </c>
      <c r="K32" s="75">
        <v>0</v>
      </c>
      <c r="L32" s="75">
        <v>0</v>
      </c>
      <c r="M32" s="75">
        <v>0</v>
      </c>
      <c r="N32" s="75">
        <v>0</v>
      </c>
      <c r="O32" s="75">
        <v>0</v>
      </c>
      <c r="P32" s="4"/>
      <c r="Q32" s="4">
        <f t="shared" si="10"/>
        <v>0</v>
      </c>
      <c r="R32" s="4">
        <f t="shared" si="11"/>
        <v>0</v>
      </c>
    </row>
    <row r="33" spans="2:18" x14ac:dyDescent="0.25">
      <c r="B33" s="154"/>
      <c r="C33" s="77" t="s">
        <v>1557</v>
      </c>
      <c r="D33" s="78">
        <v>4</v>
      </c>
      <c r="E33" s="78">
        <v>4</v>
      </c>
      <c r="F33" s="78">
        <v>4</v>
      </c>
      <c r="G33" s="78">
        <v>4</v>
      </c>
      <c r="H33" s="78">
        <v>4</v>
      </c>
      <c r="I33" s="78">
        <v>4</v>
      </c>
      <c r="J33" s="78">
        <v>4</v>
      </c>
      <c r="K33" s="78">
        <v>0</v>
      </c>
      <c r="L33" s="78">
        <v>4</v>
      </c>
      <c r="M33" s="78">
        <v>0</v>
      </c>
      <c r="N33" s="78">
        <v>4</v>
      </c>
      <c r="O33" s="78">
        <v>0</v>
      </c>
      <c r="P33" s="78"/>
      <c r="Q33" s="78">
        <f t="shared" si="10"/>
        <v>24</v>
      </c>
      <c r="R33" s="78">
        <f t="shared" si="11"/>
        <v>12</v>
      </c>
    </row>
    <row r="34" spans="2:18" x14ac:dyDescent="0.25">
      <c r="B34" s="154"/>
      <c r="C34" s="59" t="s">
        <v>1558</v>
      </c>
      <c r="D34" s="4">
        <v>0</v>
      </c>
      <c r="E34" s="4">
        <v>0</v>
      </c>
      <c r="F34" s="4">
        <v>0</v>
      </c>
      <c r="G34" s="4">
        <v>0</v>
      </c>
      <c r="H34" s="4">
        <v>0</v>
      </c>
      <c r="I34" s="4">
        <v>0</v>
      </c>
      <c r="J34" s="4">
        <v>0</v>
      </c>
      <c r="K34" s="4">
        <v>0</v>
      </c>
      <c r="L34" s="4">
        <v>0</v>
      </c>
      <c r="M34" s="4">
        <v>0</v>
      </c>
      <c r="N34" s="4">
        <v>0</v>
      </c>
      <c r="O34" s="4">
        <v>0</v>
      </c>
      <c r="P34" s="27"/>
      <c r="Q34" s="4">
        <f t="shared" si="10"/>
        <v>0</v>
      </c>
      <c r="R34" s="4">
        <f t="shared" si="11"/>
        <v>0</v>
      </c>
    </row>
    <row r="35" spans="2:18" x14ac:dyDescent="0.25">
      <c r="B35" s="154"/>
      <c r="C35" s="59" t="s">
        <v>1597</v>
      </c>
      <c r="D35" s="4">
        <v>0</v>
      </c>
      <c r="E35" s="4">
        <v>0</v>
      </c>
      <c r="F35" s="4">
        <v>0</v>
      </c>
      <c r="G35" s="4">
        <v>0</v>
      </c>
      <c r="H35" s="4">
        <v>0</v>
      </c>
      <c r="I35" s="4">
        <v>0</v>
      </c>
      <c r="J35" s="4">
        <v>0</v>
      </c>
      <c r="K35" s="4">
        <v>0</v>
      </c>
      <c r="L35" s="4">
        <v>0</v>
      </c>
      <c r="M35" s="4">
        <v>0</v>
      </c>
      <c r="N35" s="4">
        <v>0</v>
      </c>
      <c r="O35" s="4">
        <v>0</v>
      </c>
      <c r="P35" s="4"/>
      <c r="Q35" s="4">
        <f t="shared" ref="Q35" si="12">SUM(N35,L35,J35,H35,F35,D35)</f>
        <v>0</v>
      </c>
      <c r="R35" s="4">
        <f t="shared" ref="R35" si="13">SUM(O35,M35,K35,I35,G35,E35)</f>
        <v>0</v>
      </c>
    </row>
    <row r="36" spans="2:18" x14ac:dyDescent="0.25">
      <c r="B36" s="155"/>
      <c r="C36" s="59" t="s">
        <v>1576</v>
      </c>
      <c r="D36" s="4">
        <v>0</v>
      </c>
      <c r="E36" s="4">
        <v>0</v>
      </c>
      <c r="F36" s="4">
        <v>0</v>
      </c>
      <c r="G36" s="4">
        <v>0</v>
      </c>
      <c r="H36" s="4">
        <v>0</v>
      </c>
      <c r="I36" s="4">
        <v>0</v>
      </c>
      <c r="J36" s="4">
        <v>0</v>
      </c>
      <c r="K36" s="4">
        <v>0</v>
      </c>
      <c r="L36" s="4">
        <v>0</v>
      </c>
      <c r="M36" s="4">
        <v>0</v>
      </c>
      <c r="N36" s="4">
        <v>0</v>
      </c>
      <c r="O36" s="4">
        <v>0</v>
      </c>
      <c r="P36" s="4"/>
      <c r="Q36" s="4">
        <f t="shared" si="10"/>
        <v>0</v>
      </c>
      <c r="R36" s="4">
        <f t="shared" si="11"/>
        <v>0</v>
      </c>
    </row>
    <row r="37" spans="2:18" s="135" customFormat="1" ht="34.5" customHeight="1" x14ac:dyDescent="0.25">
      <c r="B37" s="158" t="s">
        <v>121</v>
      </c>
      <c r="C37" s="168"/>
      <c r="D37" s="136">
        <f>SUM(D38,D39,D40,D41,D42)</f>
        <v>1</v>
      </c>
      <c r="E37" s="136">
        <f t="shared" ref="E37:O37" si="14">SUM(E38,E39,E40,E41,E42,E43,E44,E45,E46,E47,E48,E49)</f>
        <v>41</v>
      </c>
      <c r="F37" s="136">
        <f t="shared" si="14"/>
        <v>41</v>
      </c>
      <c r="G37" s="136">
        <f t="shared" si="14"/>
        <v>41</v>
      </c>
      <c r="H37" s="136">
        <f t="shared" si="14"/>
        <v>41</v>
      </c>
      <c r="I37" s="136">
        <f t="shared" si="14"/>
        <v>41</v>
      </c>
      <c r="J37" s="136">
        <f t="shared" si="14"/>
        <v>41</v>
      </c>
      <c r="K37" s="136">
        <f t="shared" si="14"/>
        <v>0</v>
      </c>
      <c r="L37" s="136">
        <f t="shared" si="14"/>
        <v>41</v>
      </c>
      <c r="M37" s="136">
        <f t="shared" si="14"/>
        <v>0</v>
      </c>
      <c r="N37" s="136">
        <f t="shared" si="14"/>
        <v>41</v>
      </c>
      <c r="O37" s="136">
        <f t="shared" si="14"/>
        <v>0</v>
      </c>
      <c r="P37" s="134">
        <f>SUM(P38,P39,P40,P41,P42)</f>
        <v>0</v>
      </c>
      <c r="Q37" s="134">
        <f t="shared" ref="Q37:R37" si="15">SUM(Q38,Q39,Q40,Q41,Q42)</f>
        <v>6</v>
      </c>
      <c r="R37" s="134">
        <f t="shared" si="15"/>
        <v>3</v>
      </c>
    </row>
    <row r="38" spans="2:18" ht="15" customHeight="1" x14ac:dyDescent="0.25">
      <c r="B38" s="153">
        <v>4</v>
      </c>
      <c r="C38" s="59" t="s">
        <v>1579</v>
      </c>
      <c r="D38" s="4">
        <v>0</v>
      </c>
      <c r="E38" s="4">
        <v>0</v>
      </c>
      <c r="F38" s="4">
        <v>0</v>
      </c>
      <c r="G38" s="4">
        <v>0</v>
      </c>
      <c r="H38" s="4">
        <v>0</v>
      </c>
      <c r="I38" s="4">
        <v>0</v>
      </c>
      <c r="J38" s="4">
        <v>0</v>
      </c>
      <c r="K38" s="4">
        <v>0</v>
      </c>
      <c r="L38" s="4">
        <v>0</v>
      </c>
      <c r="M38" s="4">
        <v>0</v>
      </c>
      <c r="N38" s="4">
        <v>0</v>
      </c>
      <c r="O38" s="4">
        <v>0</v>
      </c>
      <c r="P38" s="27"/>
      <c r="Q38" s="4">
        <f>SUM(N38,L38,J38,H38,F38,D38)</f>
        <v>0</v>
      </c>
      <c r="R38" s="4">
        <f t="shared" si="11"/>
        <v>0</v>
      </c>
    </row>
    <row r="39" spans="2:18" ht="15" customHeight="1" x14ac:dyDescent="0.25">
      <c r="B39" s="154"/>
      <c r="C39" s="77" t="s">
        <v>1578</v>
      </c>
      <c r="D39" s="78">
        <v>1</v>
      </c>
      <c r="E39" s="78">
        <v>1</v>
      </c>
      <c r="F39" s="78">
        <v>1</v>
      </c>
      <c r="G39" s="78">
        <v>1</v>
      </c>
      <c r="H39" s="78">
        <v>1</v>
      </c>
      <c r="I39" s="78">
        <v>1</v>
      </c>
      <c r="J39" s="78">
        <v>1</v>
      </c>
      <c r="K39" s="78">
        <v>0</v>
      </c>
      <c r="L39" s="78">
        <v>1</v>
      </c>
      <c r="M39" s="78">
        <v>0</v>
      </c>
      <c r="N39" s="78">
        <v>1</v>
      </c>
      <c r="O39" s="78">
        <v>0</v>
      </c>
      <c r="P39" s="78"/>
      <c r="Q39" s="78">
        <f t="shared" ref="Q39:Q42" si="16">SUM(N39,L39,J39,H39,F39,D39)</f>
        <v>6</v>
      </c>
      <c r="R39" s="78">
        <f t="shared" si="11"/>
        <v>3</v>
      </c>
    </row>
    <row r="40" spans="2:18" x14ac:dyDescent="0.25">
      <c r="B40" s="154"/>
      <c r="C40" s="59" t="s">
        <v>1577</v>
      </c>
      <c r="D40" s="4">
        <v>0</v>
      </c>
      <c r="E40" s="4">
        <v>0</v>
      </c>
      <c r="F40" s="4">
        <v>0</v>
      </c>
      <c r="G40" s="4">
        <v>0</v>
      </c>
      <c r="H40" s="4">
        <v>0</v>
      </c>
      <c r="I40" s="4">
        <v>0</v>
      </c>
      <c r="J40" s="4">
        <v>0</v>
      </c>
      <c r="K40" s="4">
        <v>0</v>
      </c>
      <c r="L40" s="4">
        <v>0</v>
      </c>
      <c r="M40" s="4">
        <v>0</v>
      </c>
      <c r="N40" s="4">
        <v>0</v>
      </c>
      <c r="O40" s="4">
        <v>0</v>
      </c>
      <c r="P40" s="27"/>
      <c r="Q40" s="4">
        <f t="shared" si="16"/>
        <v>0</v>
      </c>
      <c r="R40" s="4">
        <f t="shared" si="11"/>
        <v>0</v>
      </c>
    </row>
    <row r="41" spans="2:18" x14ac:dyDescent="0.25">
      <c r="B41" s="154"/>
      <c r="C41" s="59" t="s">
        <v>1551</v>
      </c>
      <c r="D41" s="4">
        <v>0</v>
      </c>
      <c r="E41" s="4">
        <v>0</v>
      </c>
      <c r="F41" s="4">
        <v>0</v>
      </c>
      <c r="G41" s="4">
        <v>0</v>
      </c>
      <c r="H41" s="4">
        <v>0</v>
      </c>
      <c r="I41" s="4">
        <v>0</v>
      </c>
      <c r="J41" s="4">
        <v>0</v>
      </c>
      <c r="K41" s="4">
        <v>0</v>
      </c>
      <c r="L41" s="4">
        <v>0</v>
      </c>
      <c r="M41" s="4">
        <v>0</v>
      </c>
      <c r="N41" s="4">
        <v>0</v>
      </c>
      <c r="O41" s="4">
        <v>0</v>
      </c>
      <c r="P41" s="39"/>
      <c r="Q41" s="4">
        <f t="shared" si="16"/>
        <v>0</v>
      </c>
      <c r="R41" s="4">
        <f t="shared" si="11"/>
        <v>0</v>
      </c>
    </row>
    <row r="42" spans="2:18" x14ac:dyDescent="0.25">
      <c r="B42" s="155"/>
      <c r="C42" s="59" t="s">
        <v>1580</v>
      </c>
      <c r="D42" s="4">
        <v>0</v>
      </c>
      <c r="E42" s="4">
        <v>0</v>
      </c>
      <c r="F42" s="4">
        <v>0</v>
      </c>
      <c r="G42" s="4">
        <v>0</v>
      </c>
      <c r="H42" s="4">
        <v>0</v>
      </c>
      <c r="I42" s="4">
        <v>0</v>
      </c>
      <c r="J42" s="4">
        <v>0</v>
      </c>
      <c r="K42" s="4">
        <v>0</v>
      </c>
      <c r="L42" s="4">
        <v>0</v>
      </c>
      <c r="M42" s="4">
        <v>0</v>
      </c>
      <c r="N42" s="4">
        <v>0</v>
      </c>
      <c r="O42" s="4">
        <v>0</v>
      </c>
      <c r="P42" s="4"/>
      <c r="Q42" s="4">
        <f t="shared" si="16"/>
        <v>0</v>
      </c>
      <c r="R42" s="4">
        <f t="shared" si="11"/>
        <v>0</v>
      </c>
    </row>
    <row r="43" spans="2:18" s="135" customFormat="1" ht="34.5" customHeight="1" x14ac:dyDescent="0.25">
      <c r="B43" s="158" t="s">
        <v>1573</v>
      </c>
      <c r="C43" s="168"/>
      <c r="D43" s="136">
        <f>SUM(D44,D45,D46,D47,D48,D49,D50,D51,D52,D53,D54,D55)</f>
        <v>40</v>
      </c>
      <c r="E43" s="136">
        <f t="shared" ref="E43:O43" si="17">SUM(E44,E45,E46,E47,E48,E49,E50,E51,E52,E53,E54,E55)</f>
        <v>40</v>
      </c>
      <c r="F43" s="136">
        <f t="shared" si="17"/>
        <v>40</v>
      </c>
      <c r="G43" s="136">
        <f t="shared" si="17"/>
        <v>40</v>
      </c>
      <c r="H43" s="136">
        <f t="shared" si="17"/>
        <v>40</v>
      </c>
      <c r="I43" s="136">
        <f t="shared" si="17"/>
        <v>40</v>
      </c>
      <c r="J43" s="136">
        <f t="shared" si="17"/>
        <v>40</v>
      </c>
      <c r="K43" s="136">
        <f t="shared" si="17"/>
        <v>0</v>
      </c>
      <c r="L43" s="136">
        <f t="shared" si="17"/>
        <v>40</v>
      </c>
      <c r="M43" s="136">
        <f t="shared" si="17"/>
        <v>0</v>
      </c>
      <c r="N43" s="136">
        <f t="shared" si="17"/>
        <v>40</v>
      </c>
      <c r="O43" s="136">
        <f t="shared" si="17"/>
        <v>0</v>
      </c>
      <c r="P43" s="134">
        <f>SUM(P44,P45,P46,P47,P48)</f>
        <v>0</v>
      </c>
      <c r="Q43" s="134">
        <f t="shared" ref="Q43:R43" si="18">SUM(Q44,Q45,Q46,Q47,Q48)</f>
        <v>0</v>
      </c>
      <c r="R43" s="134">
        <f t="shared" si="18"/>
        <v>0</v>
      </c>
    </row>
    <row r="44" spans="2:18" x14ac:dyDescent="0.25">
      <c r="B44" s="153">
        <v>5</v>
      </c>
      <c r="C44" s="59" t="s">
        <v>1581</v>
      </c>
      <c r="D44" s="4">
        <v>0</v>
      </c>
      <c r="E44" s="4">
        <v>0</v>
      </c>
      <c r="F44" s="4">
        <v>0</v>
      </c>
      <c r="G44" s="4">
        <v>0</v>
      </c>
      <c r="H44" s="4">
        <v>0</v>
      </c>
      <c r="I44" s="4">
        <v>0</v>
      </c>
      <c r="J44" s="4">
        <v>0</v>
      </c>
      <c r="K44" s="4">
        <v>0</v>
      </c>
      <c r="L44" s="4">
        <v>0</v>
      </c>
      <c r="M44" s="4">
        <v>0</v>
      </c>
      <c r="N44" s="4">
        <v>0</v>
      </c>
      <c r="O44" s="4">
        <v>0</v>
      </c>
      <c r="P44" s="4"/>
      <c r="Q44" s="4">
        <f>SUM(N44,L44,J44,H44,F44,D44)</f>
        <v>0</v>
      </c>
      <c r="R44" s="4">
        <f t="shared" si="11"/>
        <v>0</v>
      </c>
    </row>
    <row r="45" spans="2:18" x14ac:dyDescent="0.25">
      <c r="B45" s="154"/>
      <c r="C45" s="59" t="s">
        <v>1585</v>
      </c>
      <c r="D45" s="4">
        <v>0</v>
      </c>
      <c r="E45" s="4">
        <v>0</v>
      </c>
      <c r="F45" s="4">
        <v>0</v>
      </c>
      <c r="G45" s="4">
        <v>0</v>
      </c>
      <c r="H45" s="4">
        <v>0</v>
      </c>
      <c r="I45" s="4">
        <v>0</v>
      </c>
      <c r="J45" s="4">
        <v>0</v>
      </c>
      <c r="K45" s="4">
        <v>0</v>
      </c>
      <c r="L45" s="4">
        <v>0</v>
      </c>
      <c r="M45" s="4">
        <v>0</v>
      </c>
      <c r="N45" s="4">
        <v>0</v>
      </c>
      <c r="O45" s="4">
        <v>0</v>
      </c>
      <c r="P45" s="4"/>
      <c r="Q45" s="4">
        <f t="shared" ref="Q45:Q55" si="19">SUM(N45,L45,J45,H45,F45,D45)</f>
        <v>0</v>
      </c>
      <c r="R45" s="4">
        <f t="shared" si="11"/>
        <v>0</v>
      </c>
    </row>
    <row r="46" spans="2:18" x14ac:dyDescent="0.25">
      <c r="B46" s="154"/>
      <c r="C46" s="59" t="s">
        <v>1586</v>
      </c>
      <c r="D46" s="4">
        <v>0</v>
      </c>
      <c r="E46" s="4">
        <v>0</v>
      </c>
      <c r="F46" s="4">
        <v>0</v>
      </c>
      <c r="G46" s="4">
        <v>0</v>
      </c>
      <c r="H46" s="4">
        <v>0</v>
      </c>
      <c r="I46" s="4">
        <v>0</v>
      </c>
      <c r="J46" s="4">
        <v>0</v>
      </c>
      <c r="K46" s="4">
        <v>0</v>
      </c>
      <c r="L46" s="4">
        <v>0</v>
      </c>
      <c r="M46" s="4">
        <v>0</v>
      </c>
      <c r="N46" s="4">
        <v>0</v>
      </c>
      <c r="O46" s="4">
        <v>0</v>
      </c>
      <c r="P46" s="4"/>
      <c r="Q46" s="4">
        <f t="shared" si="19"/>
        <v>0</v>
      </c>
      <c r="R46" s="4">
        <f t="shared" si="11"/>
        <v>0</v>
      </c>
    </row>
    <row r="47" spans="2:18" x14ac:dyDescent="0.25">
      <c r="B47" s="154"/>
      <c r="C47" s="59" t="s">
        <v>1584</v>
      </c>
      <c r="D47" s="4">
        <v>0</v>
      </c>
      <c r="E47" s="4">
        <v>0</v>
      </c>
      <c r="F47" s="4">
        <v>0</v>
      </c>
      <c r="G47" s="4">
        <v>0</v>
      </c>
      <c r="H47" s="4">
        <v>0</v>
      </c>
      <c r="I47" s="4">
        <v>0</v>
      </c>
      <c r="J47" s="4">
        <v>0</v>
      </c>
      <c r="K47" s="4">
        <v>0</v>
      </c>
      <c r="L47" s="4">
        <v>0</v>
      </c>
      <c r="M47" s="4">
        <v>0</v>
      </c>
      <c r="N47" s="4">
        <v>0</v>
      </c>
      <c r="O47" s="4">
        <v>0</v>
      </c>
      <c r="P47" s="4"/>
      <c r="Q47" s="4">
        <f t="shared" si="19"/>
        <v>0</v>
      </c>
      <c r="R47" s="4">
        <f t="shared" si="11"/>
        <v>0</v>
      </c>
    </row>
    <row r="48" spans="2:18" x14ac:dyDescent="0.25">
      <c r="B48" s="154"/>
      <c r="C48" s="59" t="s">
        <v>1587</v>
      </c>
      <c r="D48" s="4">
        <v>0</v>
      </c>
      <c r="E48" s="4">
        <v>0</v>
      </c>
      <c r="F48" s="4">
        <v>0</v>
      </c>
      <c r="G48" s="4">
        <v>0</v>
      </c>
      <c r="H48" s="4">
        <v>0</v>
      </c>
      <c r="I48" s="4">
        <v>0</v>
      </c>
      <c r="J48" s="4">
        <v>0</v>
      </c>
      <c r="K48" s="4">
        <v>0</v>
      </c>
      <c r="L48" s="4">
        <v>0</v>
      </c>
      <c r="M48" s="4">
        <v>0</v>
      </c>
      <c r="N48" s="4">
        <v>0</v>
      </c>
      <c r="O48" s="4">
        <v>0</v>
      </c>
      <c r="P48" s="4"/>
      <c r="Q48" s="4">
        <f t="shared" si="19"/>
        <v>0</v>
      </c>
      <c r="R48" s="4">
        <f t="shared" si="11"/>
        <v>0</v>
      </c>
    </row>
    <row r="49" spans="2:20" x14ac:dyDescent="0.25">
      <c r="B49" s="154"/>
      <c r="C49" s="59" t="s">
        <v>1588</v>
      </c>
      <c r="D49" s="4">
        <v>0</v>
      </c>
      <c r="E49" s="4">
        <v>0</v>
      </c>
      <c r="F49" s="4">
        <v>0</v>
      </c>
      <c r="G49" s="4">
        <v>0</v>
      </c>
      <c r="H49" s="4">
        <v>0</v>
      </c>
      <c r="I49" s="4">
        <v>0</v>
      </c>
      <c r="J49" s="4">
        <v>0</v>
      </c>
      <c r="K49" s="4">
        <v>0</v>
      </c>
      <c r="L49" s="4">
        <v>0</v>
      </c>
      <c r="M49" s="4">
        <v>0</v>
      </c>
      <c r="N49" s="4">
        <v>0</v>
      </c>
      <c r="O49" s="4">
        <v>0</v>
      </c>
      <c r="P49" s="4"/>
      <c r="Q49" s="4">
        <f t="shared" si="19"/>
        <v>0</v>
      </c>
      <c r="R49" s="4">
        <f t="shared" si="11"/>
        <v>0</v>
      </c>
    </row>
    <row r="50" spans="2:20" x14ac:dyDescent="0.25">
      <c r="B50" s="154"/>
      <c r="C50" s="59" t="s">
        <v>1574</v>
      </c>
      <c r="D50" s="4">
        <v>0</v>
      </c>
      <c r="E50" s="4">
        <v>0</v>
      </c>
      <c r="F50" s="4">
        <v>0</v>
      </c>
      <c r="G50" s="4">
        <v>0</v>
      </c>
      <c r="H50" s="4">
        <v>0</v>
      </c>
      <c r="I50" s="4">
        <v>0</v>
      </c>
      <c r="J50" s="4">
        <v>0</v>
      </c>
      <c r="K50" s="4">
        <v>0</v>
      </c>
      <c r="L50" s="4">
        <v>0</v>
      </c>
      <c r="M50" s="4">
        <v>0</v>
      </c>
      <c r="N50" s="4">
        <v>0</v>
      </c>
      <c r="O50" s="4">
        <v>0</v>
      </c>
      <c r="P50" s="4"/>
      <c r="Q50" s="4">
        <f t="shared" si="19"/>
        <v>0</v>
      </c>
      <c r="R50" s="4">
        <f t="shared" si="11"/>
        <v>0</v>
      </c>
    </row>
    <row r="51" spans="2:20" x14ac:dyDescent="0.25">
      <c r="B51" s="154"/>
      <c r="C51" s="59" t="s">
        <v>1575</v>
      </c>
      <c r="D51" s="4">
        <v>0</v>
      </c>
      <c r="E51" s="4">
        <v>0</v>
      </c>
      <c r="F51" s="4">
        <v>0</v>
      </c>
      <c r="G51" s="4">
        <v>0</v>
      </c>
      <c r="H51" s="4">
        <v>0</v>
      </c>
      <c r="I51" s="4">
        <v>0</v>
      </c>
      <c r="J51" s="4">
        <v>0</v>
      </c>
      <c r="K51" s="4">
        <v>0</v>
      </c>
      <c r="L51" s="4">
        <v>0</v>
      </c>
      <c r="M51" s="4">
        <v>0</v>
      </c>
      <c r="N51" s="4">
        <v>0</v>
      </c>
      <c r="O51" s="4">
        <v>0</v>
      </c>
      <c r="P51" s="4"/>
      <c r="Q51" s="4">
        <f t="shared" si="19"/>
        <v>0</v>
      </c>
      <c r="R51" s="4">
        <f t="shared" si="11"/>
        <v>0</v>
      </c>
    </row>
    <row r="52" spans="2:20" x14ac:dyDescent="0.25">
      <c r="B52" s="154"/>
      <c r="C52" s="59" t="s">
        <v>1582</v>
      </c>
      <c r="D52" s="4">
        <v>0</v>
      </c>
      <c r="E52" s="4">
        <v>0</v>
      </c>
      <c r="F52" s="4">
        <v>0</v>
      </c>
      <c r="G52" s="4">
        <v>0</v>
      </c>
      <c r="H52" s="4">
        <v>0</v>
      </c>
      <c r="I52" s="4">
        <v>0</v>
      </c>
      <c r="J52" s="4">
        <v>0</v>
      </c>
      <c r="K52" s="4">
        <v>0</v>
      </c>
      <c r="L52" s="4">
        <v>0</v>
      </c>
      <c r="M52" s="4">
        <v>0</v>
      </c>
      <c r="N52" s="4">
        <v>0</v>
      </c>
      <c r="O52" s="4">
        <v>0</v>
      </c>
      <c r="P52" s="4"/>
      <c r="Q52" s="4">
        <f t="shared" si="19"/>
        <v>0</v>
      </c>
      <c r="R52" s="4">
        <f t="shared" si="11"/>
        <v>0</v>
      </c>
    </row>
    <row r="53" spans="2:20" ht="15.75" customHeight="1" x14ac:dyDescent="0.25">
      <c r="B53" s="154"/>
      <c r="C53" s="77" t="s">
        <v>1589</v>
      </c>
      <c r="D53" s="78">
        <v>40</v>
      </c>
      <c r="E53" s="78">
        <v>40</v>
      </c>
      <c r="F53" s="78">
        <v>40</v>
      </c>
      <c r="G53" s="78">
        <v>40</v>
      </c>
      <c r="H53" s="78">
        <v>40</v>
      </c>
      <c r="I53" s="78">
        <v>40</v>
      </c>
      <c r="J53" s="78">
        <v>40</v>
      </c>
      <c r="K53" s="78">
        <v>0</v>
      </c>
      <c r="L53" s="78">
        <v>40</v>
      </c>
      <c r="M53" s="78">
        <v>0</v>
      </c>
      <c r="N53" s="78">
        <v>40</v>
      </c>
      <c r="O53" s="78">
        <v>0</v>
      </c>
      <c r="P53" s="78">
        <f t="shared" ref="P53" si="20">SUM(D53,F53,H53,J53,L53,N53)</f>
        <v>240</v>
      </c>
      <c r="Q53" s="78">
        <f>D53+F53+H53+J53+L53+N53</f>
        <v>240</v>
      </c>
      <c r="R53" s="78">
        <f>E53+G53+I53+K53+M53+O53</f>
        <v>120</v>
      </c>
      <c r="S53" s="47">
        <f>D53+F53+H53</f>
        <v>120</v>
      </c>
      <c r="T53" s="47">
        <f>R53/S53</f>
        <v>1</v>
      </c>
    </row>
    <row r="54" spans="2:20" x14ac:dyDescent="0.25">
      <c r="B54" s="154"/>
      <c r="C54" s="59" t="s">
        <v>1559</v>
      </c>
      <c r="D54" s="4">
        <v>0</v>
      </c>
      <c r="E54" s="4">
        <v>0</v>
      </c>
      <c r="F54" s="4">
        <v>0</v>
      </c>
      <c r="G54" s="4">
        <v>0</v>
      </c>
      <c r="H54" s="4">
        <v>0</v>
      </c>
      <c r="I54" s="4">
        <v>0</v>
      </c>
      <c r="J54" s="4">
        <v>0</v>
      </c>
      <c r="K54" s="4">
        <v>0</v>
      </c>
      <c r="L54" s="4">
        <v>0</v>
      </c>
      <c r="M54" s="4">
        <v>0</v>
      </c>
      <c r="N54" s="4">
        <v>0</v>
      </c>
      <c r="O54" s="4">
        <v>0</v>
      </c>
      <c r="P54" s="4"/>
      <c r="Q54" s="4">
        <f t="shared" si="19"/>
        <v>0</v>
      </c>
      <c r="R54" s="4">
        <f t="shared" si="11"/>
        <v>0</v>
      </c>
    </row>
    <row r="55" spans="2:20" x14ac:dyDescent="0.25">
      <c r="B55" s="155"/>
      <c r="C55" s="59" t="s">
        <v>1583</v>
      </c>
      <c r="D55" s="4">
        <v>0</v>
      </c>
      <c r="E55" s="4">
        <v>0</v>
      </c>
      <c r="F55" s="4">
        <v>0</v>
      </c>
      <c r="G55" s="4">
        <v>0</v>
      </c>
      <c r="H55" s="4">
        <v>0</v>
      </c>
      <c r="I55" s="4">
        <v>0</v>
      </c>
      <c r="J55" s="4">
        <v>0</v>
      </c>
      <c r="K55" s="4">
        <v>0</v>
      </c>
      <c r="L55" s="4">
        <v>0</v>
      </c>
      <c r="M55" s="4">
        <v>0</v>
      </c>
      <c r="N55" s="4">
        <v>0</v>
      </c>
      <c r="O55" s="4">
        <v>0</v>
      </c>
      <c r="P55" s="4"/>
      <c r="Q55" s="4">
        <f t="shared" si="19"/>
        <v>0</v>
      </c>
      <c r="R55" s="4">
        <f t="shared" si="11"/>
        <v>0</v>
      </c>
    </row>
    <row r="56" spans="2:20" x14ac:dyDescent="0.25">
      <c r="B56" s="43"/>
      <c r="C56" s="43">
        <v>1</v>
      </c>
      <c r="D56" s="43">
        <v>1</v>
      </c>
      <c r="E56" s="43"/>
      <c r="F56" s="43">
        <v>1</v>
      </c>
      <c r="G56" s="43">
        <v>1</v>
      </c>
      <c r="H56" s="43"/>
      <c r="I56" s="43">
        <v>1</v>
      </c>
      <c r="J56" s="43">
        <v>1</v>
      </c>
      <c r="K56" s="43"/>
      <c r="L56" s="43">
        <v>1</v>
      </c>
      <c r="M56" s="43">
        <v>1</v>
      </c>
      <c r="N56" s="43"/>
      <c r="O56" s="43">
        <v>1</v>
      </c>
      <c r="P56" s="43">
        <v>1</v>
      </c>
      <c r="Q56" s="43"/>
      <c r="R56" s="43">
        <v>1</v>
      </c>
    </row>
  </sheetData>
  <mergeCells count="18">
    <mergeCell ref="B17:C17"/>
    <mergeCell ref="B37:C37"/>
    <mergeCell ref="B43:C43"/>
    <mergeCell ref="B44:B55"/>
    <mergeCell ref="N1:O1"/>
    <mergeCell ref="B18:B36"/>
    <mergeCell ref="B38:B42"/>
    <mergeCell ref="P1:R1"/>
    <mergeCell ref="B4:B8"/>
    <mergeCell ref="B10:B16"/>
    <mergeCell ref="B1:C2"/>
    <mergeCell ref="D1:E1"/>
    <mergeCell ref="F1:G1"/>
    <mergeCell ref="H1:I1"/>
    <mergeCell ref="J1:K1"/>
    <mergeCell ref="L1:M1"/>
    <mergeCell ref="B3:C3"/>
    <mergeCell ref="B9:C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B1:T56"/>
  <sheetViews>
    <sheetView topLeftCell="A28" zoomScale="70" zoomScaleNormal="70" workbookViewId="0">
      <selection activeCell="B1" sqref="B1:G36"/>
    </sheetView>
  </sheetViews>
  <sheetFormatPr baseColWidth="10" defaultRowHeight="15" x14ac:dyDescent="0.25"/>
  <cols>
    <col min="1" max="1" width="3.7109375" style="47" customWidth="1"/>
    <col min="2" max="2" width="8.7109375" style="49" customWidth="1"/>
    <col min="3" max="3" width="72.140625" style="48" customWidth="1"/>
    <col min="4" max="18" width="13.7109375" style="3" customWidth="1"/>
    <col min="19" max="16384" width="11.42578125" style="47"/>
  </cols>
  <sheetData>
    <row r="1" spans="2:18" s="49" customFormat="1" ht="74.25" customHeight="1" thickBot="1" x14ac:dyDescent="0.3">
      <c r="B1" s="176" t="s">
        <v>1591</v>
      </c>
      <c r="C1" s="177"/>
      <c r="D1" s="148" t="s">
        <v>8</v>
      </c>
      <c r="E1" s="150"/>
      <c r="F1" s="148" t="s">
        <v>9</v>
      </c>
      <c r="G1" s="150"/>
      <c r="H1" s="148" t="s">
        <v>10</v>
      </c>
      <c r="I1" s="150"/>
      <c r="J1" s="148" t="s">
        <v>11</v>
      </c>
      <c r="K1" s="150"/>
      <c r="L1" s="148" t="s">
        <v>12</v>
      </c>
      <c r="M1" s="150"/>
      <c r="N1" s="148" t="s">
        <v>13</v>
      </c>
      <c r="O1" s="150"/>
      <c r="P1" s="148" t="s">
        <v>14</v>
      </c>
      <c r="Q1" s="149"/>
      <c r="R1" s="150"/>
    </row>
    <row r="2" spans="2:18" s="49" customFormat="1" ht="74.25" customHeight="1" x14ac:dyDescent="0.25">
      <c r="B2" s="178"/>
      <c r="C2" s="179"/>
      <c r="D2" s="10" t="s">
        <v>39</v>
      </c>
      <c r="E2" s="11" t="s">
        <v>40</v>
      </c>
      <c r="F2" s="10" t="s">
        <v>39</v>
      </c>
      <c r="G2" s="11" t="s">
        <v>40</v>
      </c>
      <c r="H2" s="10" t="s">
        <v>39</v>
      </c>
      <c r="I2" s="11" t="s">
        <v>40</v>
      </c>
      <c r="J2" s="10" t="s">
        <v>39</v>
      </c>
      <c r="K2" s="11" t="s">
        <v>40</v>
      </c>
      <c r="L2" s="10" t="s">
        <v>39</v>
      </c>
      <c r="M2" s="11" t="s">
        <v>40</v>
      </c>
      <c r="N2" s="10" t="s">
        <v>39</v>
      </c>
      <c r="O2" s="11" t="s">
        <v>40</v>
      </c>
      <c r="P2" s="12" t="s">
        <v>41</v>
      </c>
      <c r="Q2" s="13" t="s">
        <v>42</v>
      </c>
      <c r="R2" s="11" t="s">
        <v>40</v>
      </c>
    </row>
    <row r="3" spans="2:18" s="135" customFormat="1" ht="34.5" customHeight="1" x14ac:dyDescent="0.25">
      <c r="B3" s="158" t="s">
        <v>1529</v>
      </c>
      <c r="C3" s="168"/>
      <c r="D3" s="136">
        <f>SUM(D4,D5,D6,D7,D8)</f>
        <v>19</v>
      </c>
      <c r="E3" s="136">
        <f t="shared" ref="E3:O3" si="0">SUM(E4,E5,E6,E7,E8,E9,E10,E11,E12,E13,E14,E15)</f>
        <v>20</v>
      </c>
      <c r="F3" s="136">
        <f t="shared" si="0"/>
        <v>18</v>
      </c>
      <c r="G3" s="136">
        <f t="shared" si="0"/>
        <v>14</v>
      </c>
      <c r="H3" s="136">
        <f t="shared" si="0"/>
        <v>17</v>
      </c>
      <c r="I3" s="136">
        <f t="shared" si="0"/>
        <v>14</v>
      </c>
      <c r="J3" s="136">
        <f t="shared" si="0"/>
        <v>18</v>
      </c>
      <c r="K3" s="136">
        <f t="shared" si="0"/>
        <v>0</v>
      </c>
      <c r="L3" s="136">
        <f t="shared" si="0"/>
        <v>18</v>
      </c>
      <c r="M3" s="136">
        <f t="shared" si="0"/>
        <v>0</v>
      </c>
      <c r="N3" s="136">
        <f t="shared" si="0"/>
        <v>15</v>
      </c>
      <c r="O3" s="136">
        <f t="shared" si="0"/>
        <v>0</v>
      </c>
      <c r="P3" s="134">
        <f>SUM(P4,P5,P6,P7,P8)</f>
        <v>0</v>
      </c>
      <c r="Q3" s="134">
        <f t="shared" ref="Q3:R3" si="1">SUM(Q4,Q5,Q6,Q7,Q8)</f>
        <v>105</v>
      </c>
      <c r="R3" s="134">
        <f t="shared" si="1"/>
        <v>44</v>
      </c>
    </row>
    <row r="4" spans="2:18" x14ac:dyDescent="0.25">
      <c r="B4" s="173">
        <v>1</v>
      </c>
      <c r="C4" s="59" t="s">
        <v>1572</v>
      </c>
      <c r="D4" s="4">
        <v>0</v>
      </c>
      <c r="E4" s="4">
        <v>0</v>
      </c>
      <c r="F4" s="4">
        <v>0</v>
      </c>
      <c r="G4" s="4">
        <v>0</v>
      </c>
      <c r="H4" s="4">
        <v>0</v>
      </c>
      <c r="I4" s="4">
        <v>0</v>
      </c>
      <c r="J4" s="4">
        <v>0</v>
      </c>
      <c r="K4" s="4">
        <v>0</v>
      </c>
      <c r="L4" s="4">
        <v>0</v>
      </c>
      <c r="M4" s="4">
        <v>0</v>
      </c>
      <c r="N4" s="4">
        <v>0</v>
      </c>
      <c r="O4" s="4">
        <v>0</v>
      </c>
      <c r="P4" s="4"/>
      <c r="Q4" s="4">
        <f t="shared" ref="Q4" si="2">SUM(N4,L4,J4,H4,F4,D4)</f>
        <v>0</v>
      </c>
      <c r="R4" s="4">
        <f t="shared" ref="R4" si="3">SUM(O4,M4,K4,I4,G4,E4)</f>
        <v>0</v>
      </c>
    </row>
    <row r="5" spans="2:18" x14ac:dyDescent="0.25">
      <c r="B5" s="174"/>
      <c r="C5" s="90" t="s">
        <v>1530</v>
      </c>
      <c r="D5" s="89">
        <v>6</v>
      </c>
      <c r="E5" s="89">
        <v>9</v>
      </c>
      <c r="F5" s="89">
        <v>5</v>
      </c>
      <c r="G5" s="89">
        <v>3</v>
      </c>
      <c r="H5" s="89">
        <v>5</v>
      </c>
      <c r="I5" s="89">
        <v>5</v>
      </c>
      <c r="J5" s="89">
        <v>5</v>
      </c>
      <c r="K5" s="89">
        <v>0</v>
      </c>
      <c r="L5" s="89">
        <v>5</v>
      </c>
      <c r="M5" s="89">
        <v>0</v>
      </c>
      <c r="N5" s="89">
        <v>5</v>
      </c>
      <c r="O5" s="89">
        <v>0</v>
      </c>
      <c r="P5" s="89"/>
      <c r="Q5" s="89">
        <f t="shared" ref="Q5:R8" si="4">SUM(N5,L5,J5,H5,F5,D5)</f>
        <v>31</v>
      </c>
      <c r="R5" s="89">
        <f t="shared" si="4"/>
        <v>17</v>
      </c>
    </row>
    <row r="6" spans="2:18" x14ac:dyDescent="0.25">
      <c r="B6" s="174"/>
      <c r="C6" s="90" t="s">
        <v>1531</v>
      </c>
      <c r="D6" s="89">
        <v>1</v>
      </c>
      <c r="E6" s="89">
        <v>1</v>
      </c>
      <c r="F6" s="89">
        <v>0</v>
      </c>
      <c r="G6" s="89">
        <v>0</v>
      </c>
      <c r="H6" s="89">
        <v>0</v>
      </c>
      <c r="I6" s="89">
        <v>0</v>
      </c>
      <c r="J6" s="89">
        <v>1</v>
      </c>
      <c r="K6" s="89">
        <v>0</v>
      </c>
      <c r="L6" s="89">
        <v>1</v>
      </c>
      <c r="M6" s="89">
        <v>0</v>
      </c>
      <c r="N6" s="89">
        <v>0</v>
      </c>
      <c r="O6" s="89">
        <v>0</v>
      </c>
      <c r="P6" s="89"/>
      <c r="Q6" s="89">
        <f t="shared" si="4"/>
        <v>3</v>
      </c>
      <c r="R6" s="89">
        <f t="shared" si="4"/>
        <v>1</v>
      </c>
    </row>
    <row r="7" spans="2:18" x14ac:dyDescent="0.25">
      <c r="B7" s="174"/>
      <c r="C7" s="90" t="s">
        <v>1532</v>
      </c>
      <c r="D7" s="89">
        <v>0</v>
      </c>
      <c r="E7" s="89">
        <v>0</v>
      </c>
      <c r="F7" s="89">
        <v>1</v>
      </c>
      <c r="G7" s="89">
        <v>2</v>
      </c>
      <c r="H7" s="89">
        <v>0</v>
      </c>
      <c r="I7" s="89">
        <v>0</v>
      </c>
      <c r="J7" s="89">
        <v>0</v>
      </c>
      <c r="K7" s="89">
        <v>0</v>
      </c>
      <c r="L7" s="89">
        <v>0</v>
      </c>
      <c r="M7" s="89">
        <v>0</v>
      </c>
      <c r="N7" s="89">
        <v>0</v>
      </c>
      <c r="O7" s="89">
        <v>0</v>
      </c>
      <c r="P7" s="89"/>
      <c r="Q7" s="89">
        <f t="shared" si="4"/>
        <v>1</v>
      </c>
      <c r="R7" s="89">
        <f t="shared" si="4"/>
        <v>2</v>
      </c>
    </row>
    <row r="8" spans="2:18" x14ac:dyDescent="0.25">
      <c r="B8" s="175"/>
      <c r="C8" s="90" t="s">
        <v>1533</v>
      </c>
      <c r="D8" s="89">
        <v>12</v>
      </c>
      <c r="E8" s="89">
        <v>6</v>
      </c>
      <c r="F8" s="89">
        <v>12</v>
      </c>
      <c r="G8" s="89">
        <v>9</v>
      </c>
      <c r="H8" s="89">
        <v>12</v>
      </c>
      <c r="I8" s="89">
        <v>9</v>
      </c>
      <c r="J8" s="89">
        <v>12</v>
      </c>
      <c r="K8" s="89">
        <v>0</v>
      </c>
      <c r="L8" s="89">
        <v>12</v>
      </c>
      <c r="M8" s="89">
        <v>0</v>
      </c>
      <c r="N8" s="89">
        <v>10</v>
      </c>
      <c r="O8" s="89">
        <v>0</v>
      </c>
      <c r="P8" s="89"/>
      <c r="Q8" s="89">
        <f t="shared" si="4"/>
        <v>70</v>
      </c>
      <c r="R8" s="89">
        <f t="shared" si="4"/>
        <v>24</v>
      </c>
    </row>
    <row r="9" spans="2:18" s="135" customFormat="1" ht="34.5" customHeight="1" x14ac:dyDescent="0.25">
      <c r="B9" s="158" t="s">
        <v>83</v>
      </c>
      <c r="C9" s="168"/>
      <c r="D9" s="134">
        <f>SUM(D10,D11,D12,D13,D14,D15,D16)</f>
        <v>0</v>
      </c>
      <c r="E9" s="134">
        <f t="shared" ref="E9:O9" si="5">SUM(E10,E11,E12,E13,E14)</f>
        <v>2</v>
      </c>
      <c r="F9" s="134">
        <f t="shared" si="5"/>
        <v>0</v>
      </c>
      <c r="G9" s="134">
        <f t="shared" si="5"/>
        <v>0</v>
      </c>
      <c r="H9" s="134">
        <f t="shared" si="5"/>
        <v>0</v>
      </c>
      <c r="I9" s="134">
        <f t="shared" si="5"/>
        <v>0</v>
      </c>
      <c r="J9" s="134">
        <f t="shared" si="5"/>
        <v>0</v>
      </c>
      <c r="K9" s="134">
        <f t="shared" si="5"/>
        <v>0</v>
      </c>
      <c r="L9" s="134">
        <f t="shared" si="5"/>
        <v>0</v>
      </c>
      <c r="M9" s="134">
        <f t="shared" si="5"/>
        <v>0</v>
      </c>
      <c r="N9" s="134">
        <f t="shared" si="5"/>
        <v>0</v>
      </c>
      <c r="O9" s="134">
        <f t="shared" si="5"/>
        <v>0</v>
      </c>
      <c r="P9" s="134">
        <f>SUM(P10,P11,P12,P13,P14)</f>
        <v>0</v>
      </c>
      <c r="Q9" s="134">
        <f t="shared" ref="Q9:R9" si="6">SUM(Q10,Q11,Q12,Q13,Q14)</f>
        <v>0</v>
      </c>
      <c r="R9" s="134">
        <f t="shared" si="6"/>
        <v>2</v>
      </c>
    </row>
    <row r="10" spans="2:18" s="93" customFormat="1" x14ac:dyDescent="0.25">
      <c r="B10" s="173">
        <v>2</v>
      </c>
      <c r="C10" s="90" t="s">
        <v>1535</v>
      </c>
      <c r="D10" s="91">
        <v>0</v>
      </c>
      <c r="E10" s="91">
        <v>2</v>
      </c>
      <c r="F10" s="91">
        <v>0</v>
      </c>
      <c r="G10" s="91">
        <v>0</v>
      </c>
      <c r="H10" s="91">
        <v>0</v>
      </c>
      <c r="I10" s="91">
        <v>0</v>
      </c>
      <c r="J10" s="91">
        <v>0</v>
      </c>
      <c r="K10" s="91">
        <v>0</v>
      </c>
      <c r="L10" s="91">
        <v>0</v>
      </c>
      <c r="M10" s="91">
        <v>0</v>
      </c>
      <c r="N10" s="91">
        <v>0</v>
      </c>
      <c r="O10" s="91">
        <v>0</v>
      </c>
      <c r="P10" s="91"/>
      <c r="Q10" s="92">
        <f>SUM(N10,L10,J10,H10,F10,D10)</f>
        <v>0</v>
      </c>
      <c r="R10" s="92">
        <f>SUM(O10,M10,K10,I10,G10,E10)</f>
        <v>2</v>
      </c>
    </row>
    <row r="11" spans="2:18" x14ac:dyDescent="0.25">
      <c r="B11" s="174"/>
      <c r="C11" s="59" t="s">
        <v>1536</v>
      </c>
      <c r="D11" s="4">
        <v>0</v>
      </c>
      <c r="E11" s="4">
        <v>0</v>
      </c>
      <c r="F11" s="4">
        <v>0</v>
      </c>
      <c r="G11" s="4">
        <v>0</v>
      </c>
      <c r="H11" s="4">
        <v>0</v>
      </c>
      <c r="I11" s="4">
        <v>0</v>
      </c>
      <c r="J11" s="4">
        <v>0</v>
      </c>
      <c r="K11" s="4">
        <v>0</v>
      </c>
      <c r="L11" s="4">
        <v>0</v>
      </c>
      <c r="M11" s="4">
        <v>0</v>
      </c>
      <c r="N11" s="4">
        <v>0</v>
      </c>
      <c r="O11" s="4">
        <v>0</v>
      </c>
      <c r="P11" s="4"/>
      <c r="Q11" s="4">
        <f t="shared" ref="Q11" si="7">SUM(N11,L11,J11,H11,F11,D11)</f>
        <v>0</v>
      </c>
      <c r="R11" s="4">
        <f t="shared" ref="R11" si="8">SUM(O11,M11,K11,I11,G11,E11)</f>
        <v>0</v>
      </c>
    </row>
    <row r="12" spans="2:18" x14ac:dyDescent="0.25">
      <c r="B12" s="174"/>
      <c r="C12" s="59" t="s">
        <v>1537</v>
      </c>
      <c r="D12" s="4">
        <v>0</v>
      </c>
      <c r="E12" s="4">
        <v>0</v>
      </c>
      <c r="F12" s="4">
        <v>0</v>
      </c>
      <c r="G12" s="4">
        <v>0</v>
      </c>
      <c r="H12" s="4">
        <v>0</v>
      </c>
      <c r="I12" s="4">
        <v>0</v>
      </c>
      <c r="J12" s="4">
        <v>0</v>
      </c>
      <c r="K12" s="4">
        <v>0</v>
      </c>
      <c r="L12" s="4">
        <v>0</v>
      </c>
      <c r="M12" s="4">
        <v>0</v>
      </c>
      <c r="N12" s="4">
        <v>0</v>
      </c>
      <c r="O12" s="4">
        <v>0</v>
      </c>
      <c r="P12" s="4"/>
      <c r="Q12" s="4">
        <f t="shared" ref="Q12:Q16" si="9">SUM(N12,L12,J12,H12,F12,D12)</f>
        <v>0</v>
      </c>
      <c r="R12" s="4">
        <f t="shared" ref="R12:R16" si="10">SUM(O12,M12,K12,I12,G12,E12)</f>
        <v>0</v>
      </c>
    </row>
    <row r="13" spans="2:18" x14ac:dyDescent="0.25">
      <c r="B13" s="174"/>
      <c r="C13" s="59" t="s">
        <v>1538</v>
      </c>
      <c r="D13" s="4">
        <v>0</v>
      </c>
      <c r="E13" s="4">
        <v>0</v>
      </c>
      <c r="F13" s="4">
        <v>0</v>
      </c>
      <c r="G13" s="4">
        <v>0</v>
      </c>
      <c r="H13" s="4">
        <v>0</v>
      </c>
      <c r="I13" s="4">
        <v>0</v>
      </c>
      <c r="J13" s="4">
        <v>0</v>
      </c>
      <c r="K13" s="4">
        <v>0</v>
      </c>
      <c r="L13" s="4">
        <v>0</v>
      </c>
      <c r="M13" s="4">
        <v>0</v>
      </c>
      <c r="N13" s="4">
        <v>0</v>
      </c>
      <c r="O13" s="4">
        <v>0</v>
      </c>
      <c r="P13" s="27"/>
      <c r="Q13" s="4">
        <f t="shared" si="9"/>
        <v>0</v>
      </c>
      <c r="R13" s="4">
        <f t="shared" si="10"/>
        <v>0</v>
      </c>
    </row>
    <row r="14" spans="2:18" x14ac:dyDescent="0.25">
      <c r="B14" s="174"/>
      <c r="C14" s="59" t="s">
        <v>1539</v>
      </c>
      <c r="D14" s="4">
        <v>0</v>
      </c>
      <c r="E14" s="4">
        <v>0</v>
      </c>
      <c r="F14" s="4">
        <v>0</v>
      </c>
      <c r="G14" s="4">
        <v>0</v>
      </c>
      <c r="H14" s="4">
        <v>0</v>
      </c>
      <c r="I14" s="4">
        <v>0</v>
      </c>
      <c r="J14" s="4">
        <v>0</v>
      </c>
      <c r="K14" s="4">
        <v>0</v>
      </c>
      <c r="L14" s="4">
        <v>0</v>
      </c>
      <c r="M14" s="4">
        <v>0</v>
      </c>
      <c r="N14" s="4">
        <v>0</v>
      </c>
      <c r="O14" s="4">
        <v>0</v>
      </c>
      <c r="P14" s="4"/>
      <c r="Q14" s="4">
        <f t="shared" si="9"/>
        <v>0</v>
      </c>
      <c r="R14" s="4">
        <f t="shared" si="10"/>
        <v>0</v>
      </c>
    </row>
    <row r="15" spans="2:18" x14ac:dyDescent="0.25">
      <c r="B15" s="174"/>
      <c r="C15" s="59" t="s">
        <v>1540</v>
      </c>
      <c r="D15" s="4">
        <v>0</v>
      </c>
      <c r="E15" s="4">
        <v>0</v>
      </c>
      <c r="F15" s="4">
        <v>0</v>
      </c>
      <c r="G15" s="4">
        <v>0</v>
      </c>
      <c r="H15" s="4">
        <v>0</v>
      </c>
      <c r="I15" s="4">
        <v>0</v>
      </c>
      <c r="J15" s="4">
        <v>0</v>
      </c>
      <c r="K15" s="4">
        <v>0</v>
      </c>
      <c r="L15" s="4">
        <v>0</v>
      </c>
      <c r="M15" s="4">
        <v>0</v>
      </c>
      <c r="N15" s="4">
        <v>0</v>
      </c>
      <c r="O15" s="4">
        <v>0</v>
      </c>
      <c r="P15" s="27"/>
      <c r="Q15" s="4">
        <f t="shared" si="9"/>
        <v>0</v>
      </c>
      <c r="R15" s="4">
        <f t="shared" si="10"/>
        <v>0</v>
      </c>
    </row>
    <row r="16" spans="2:18" x14ac:dyDescent="0.25">
      <c r="B16" s="175"/>
      <c r="C16" s="59" t="s">
        <v>1541</v>
      </c>
      <c r="D16" s="4">
        <v>0</v>
      </c>
      <c r="E16" s="4">
        <v>0</v>
      </c>
      <c r="F16" s="4">
        <v>0</v>
      </c>
      <c r="G16" s="4">
        <v>0</v>
      </c>
      <c r="H16" s="4">
        <v>0</v>
      </c>
      <c r="I16" s="4">
        <v>0</v>
      </c>
      <c r="J16" s="4">
        <v>0</v>
      </c>
      <c r="K16" s="4">
        <v>0</v>
      </c>
      <c r="L16" s="4">
        <v>0</v>
      </c>
      <c r="M16" s="4">
        <v>0</v>
      </c>
      <c r="N16" s="4">
        <v>0</v>
      </c>
      <c r="O16" s="4">
        <v>0</v>
      </c>
      <c r="P16" s="27"/>
      <c r="Q16" s="4">
        <f t="shared" si="9"/>
        <v>0</v>
      </c>
      <c r="R16" s="4">
        <f t="shared" si="10"/>
        <v>0</v>
      </c>
    </row>
    <row r="17" spans="2:18" s="135" customFormat="1" ht="34.5" customHeight="1" x14ac:dyDescent="0.25">
      <c r="B17" s="158" t="s">
        <v>120</v>
      </c>
      <c r="C17" s="168"/>
      <c r="D17" s="136">
        <f>SUM(D18,D19,D20,D21,D22,D23,D24,D25,D26,D27,D28,D29,D30,D31,D32,D33,D34,D35,D36)</f>
        <v>40</v>
      </c>
      <c r="E17" s="136">
        <f t="shared" ref="E17:O17" si="11">SUM(E18,E19,E20,E21,E22,E23,E24,E25,E26,E27,E28,E29)</f>
        <v>2</v>
      </c>
      <c r="F17" s="136">
        <f t="shared" si="11"/>
        <v>0</v>
      </c>
      <c r="G17" s="136">
        <f t="shared" si="11"/>
        <v>1</v>
      </c>
      <c r="H17" s="136">
        <f t="shared" si="11"/>
        <v>2</v>
      </c>
      <c r="I17" s="136">
        <f t="shared" si="11"/>
        <v>4</v>
      </c>
      <c r="J17" s="136">
        <f t="shared" si="11"/>
        <v>0</v>
      </c>
      <c r="K17" s="136">
        <f t="shared" si="11"/>
        <v>0</v>
      </c>
      <c r="L17" s="136">
        <f t="shared" si="11"/>
        <v>0</v>
      </c>
      <c r="M17" s="136">
        <f t="shared" si="11"/>
        <v>0</v>
      </c>
      <c r="N17" s="136">
        <f t="shared" si="11"/>
        <v>0</v>
      </c>
      <c r="O17" s="136">
        <f t="shared" si="11"/>
        <v>0</v>
      </c>
      <c r="P17" s="134">
        <f>SUM(P18,P19,P20,P21,P22)</f>
        <v>0</v>
      </c>
      <c r="Q17" s="134">
        <f t="shared" ref="Q17:R17" si="12">SUM(Q18,Q19,Q20,Q21,Q22)</f>
        <v>0</v>
      </c>
      <c r="R17" s="134">
        <f t="shared" si="12"/>
        <v>3</v>
      </c>
    </row>
    <row r="18" spans="2:18" x14ac:dyDescent="0.25">
      <c r="B18" s="173">
        <v>3</v>
      </c>
      <c r="C18" s="59" t="s">
        <v>1542</v>
      </c>
      <c r="D18" s="4">
        <v>0</v>
      </c>
      <c r="E18" s="4">
        <v>0</v>
      </c>
      <c r="F18" s="4">
        <v>0</v>
      </c>
      <c r="G18" s="4">
        <v>0</v>
      </c>
      <c r="H18" s="4">
        <v>0</v>
      </c>
      <c r="I18" s="4">
        <v>0</v>
      </c>
      <c r="J18" s="4">
        <v>0</v>
      </c>
      <c r="K18" s="4">
        <v>0</v>
      </c>
      <c r="L18" s="4">
        <v>0</v>
      </c>
      <c r="M18" s="4">
        <v>0</v>
      </c>
      <c r="N18" s="4">
        <v>0</v>
      </c>
      <c r="O18" s="4">
        <v>0</v>
      </c>
      <c r="P18" s="27"/>
      <c r="Q18" s="4">
        <f t="shared" ref="Q18:Q19" si="13">SUM(N18,L18,J18,H18,F18,D18)</f>
        <v>0</v>
      </c>
      <c r="R18" s="4">
        <f t="shared" ref="R18:R19" si="14">SUM(O18,M18,K18,I18,G18,E18)</f>
        <v>0</v>
      </c>
    </row>
    <row r="19" spans="2:18" x14ac:dyDescent="0.25">
      <c r="B19" s="174"/>
      <c r="C19" s="59" t="s">
        <v>1543</v>
      </c>
      <c r="D19" s="4">
        <v>0</v>
      </c>
      <c r="E19" s="4">
        <v>0</v>
      </c>
      <c r="F19" s="4">
        <v>0</v>
      </c>
      <c r="G19" s="4">
        <v>0</v>
      </c>
      <c r="H19" s="4">
        <v>0</v>
      </c>
      <c r="I19" s="4">
        <v>0</v>
      </c>
      <c r="J19" s="4">
        <v>0</v>
      </c>
      <c r="K19" s="4">
        <v>0</v>
      </c>
      <c r="L19" s="4">
        <v>0</v>
      </c>
      <c r="M19" s="4">
        <v>0</v>
      </c>
      <c r="N19" s="4">
        <v>0</v>
      </c>
      <c r="O19" s="4">
        <v>0</v>
      </c>
      <c r="P19" s="39"/>
      <c r="Q19" s="4">
        <f t="shared" si="13"/>
        <v>0</v>
      </c>
      <c r="R19" s="4">
        <f t="shared" si="14"/>
        <v>0</v>
      </c>
    </row>
    <row r="20" spans="2:18" x14ac:dyDescent="0.25">
      <c r="B20" s="174"/>
      <c r="C20" s="90" t="s">
        <v>1534</v>
      </c>
      <c r="D20" s="89">
        <v>0</v>
      </c>
      <c r="E20" s="89">
        <v>1</v>
      </c>
      <c r="F20" s="89">
        <v>0</v>
      </c>
      <c r="G20" s="89">
        <v>1</v>
      </c>
      <c r="H20" s="89">
        <v>0</v>
      </c>
      <c r="I20" s="89">
        <v>1</v>
      </c>
      <c r="J20" s="89">
        <v>0</v>
      </c>
      <c r="K20" s="89">
        <v>0</v>
      </c>
      <c r="L20" s="89">
        <v>0</v>
      </c>
      <c r="M20" s="89">
        <v>0</v>
      </c>
      <c r="N20" s="89">
        <v>0</v>
      </c>
      <c r="O20" s="89">
        <v>0</v>
      </c>
      <c r="P20" s="89"/>
      <c r="Q20" s="89">
        <v>0</v>
      </c>
      <c r="R20" s="89">
        <f>SUM(O20,M20,K20,I20,G20,E20)</f>
        <v>3</v>
      </c>
    </row>
    <row r="21" spans="2:18" x14ac:dyDescent="0.25">
      <c r="B21" s="174"/>
      <c r="C21" s="59" t="s">
        <v>1544</v>
      </c>
      <c r="D21" s="4">
        <v>0</v>
      </c>
      <c r="E21" s="4">
        <v>0</v>
      </c>
      <c r="F21" s="4">
        <v>0</v>
      </c>
      <c r="G21" s="4">
        <v>0</v>
      </c>
      <c r="H21" s="4">
        <v>0</v>
      </c>
      <c r="I21" s="4">
        <v>0</v>
      </c>
      <c r="J21" s="4">
        <v>0</v>
      </c>
      <c r="K21" s="4">
        <v>0</v>
      </c>
      <c r="L21" s="4">
        <v>0</v>
      </c>
      <c r="M21" s="4">
        <v>0</v>
      </c>
      <c r="N21" s="4">
        <v>0</v>
      </c>
      <c r="O21" s="4">
        <v>0</v>
      </c>
      <c r="P21" s="4"/>
      <c r="Q21" s="4">
        <f t="shared" ref="Q21:Q22" si="15">SUM(N21,L21,J21,H21,F21,D21)</f>
        <v>0</v>
      </c>
      <c r="R21" s="4">
        <f t="shared" ref="R21:R22" si="16">SUM(O21,M21,K21,I21,G21,E21)</f>
        <v>0</v>
      </c>
    </row>
    <row r="22" spans="2:18" ht="14.25" customHeight="1" x14ac:dyDescent="0.25">
      <c r="B22" s="174"/>
      <c r="C22" s="59" t="s">
        <v>1545</v>
      </c>
      <c r="D22" s="4">
        <v>0</v>
      </c>
      <c r="E22" s="4">
        <v>0</v>
      </c>
      <c r="F22" s="4">
        <v>0</v>
      </c>
      <c r="G22" s="4">
        <v>0</v>
      </c>
      <c r="H22" s="4">
        <v>0</v>
      </c>
      <c r="I22" s="4">
        <v>0</v>
      </c>
      <c r="J22" s="4">
        <v>0</v>
      </c>
      <c r="K22" s="4">
        <v>0</v>
      </c>
      <c r="L22" s="4">
        <v>0</v>
      </c>
      <c r="M22" s="4">
        <v>0</v>
      </c>
      <c r="N22" s="4">
        <v>0</v>
      </c>
      <c r="O22" s="4">
        <v>0</v>
      </c>
      <c r="P22" s="4"/>
      <c r="Q22" s="4">
        <f t="shared" si="15"/>
        <v>0</v>
      </c>
      <c r="R22" s="4">
        <f t="shared" si="16"/>
        <v>0</v>
      </c>
    </row>
    <row r="23" spans="2:18" x14ac:dyDescent="0.25">
      <c r="B23" s="174"/>
      <c r="C23" s="90" t="s">
        <v>1546</v>
      </c>
      <c r="D23" s="89">
        <v>1</v>
      </c>
      <c r="E23" s="89">
        <v>1</v>
      </c>
      <c r="F23" s="89">
        <v>0</v>
      </c>
      <c r="G23" s="89">
        <v>0</v>
      </c>
      <c r="H23" s="89">
        <v>2</v>
      </c>
      <c r="I23" s="89">
        <v>3</v>
      </c>
      <c r="J23" s="89">
        <v>0</v>
      </c>
      <c r="K23" s="89">
        <v>0</v>
      </c>
      <c r="L23" s="89">
        <v>0</v>
      </c>
      <c r="M23" s="89">
        <v>0</v>
      </c>
      <c r="N23" s="89">
        <v>0</v>
      </c>
      <c r="O23" s="89">
        <v>0</v>
      </c>
      <c r="P23" s="89"/>
      <c r="Q23" s="89">
        <f>SUM(D23,F23,H23,J23,L23,N23)</f>
        <v>3</v>
      </c>
      <c r="R23" s="89">
        <f>SUM(O23,M23,K23,I23,G23,E23)</f>
        <v>4</v>
      </c>
    </row>
    <row r="24" spans="2:18" x14ac:dyDescent="0.25">
      <c r="B24" s="174"/>
      <c r="C24" s="59" t="s">
        <v>1547</v>
      </c>
      <c r="D24" s="4">
        <v>0</v>
      </c>
      <c r="E24" s="4">
        <v>0</v>
      </c>
      <c r="F24" s="4">
        <v>0</v>
      </c>
      <c r="G24" s="4">
        <v>0</v>
      </c>
      <c r="H24" s="4">
        <v>0</v>
      </c>
      <c r="I24" s="4">
        <v>0</v>
      </c>
      <c r="J24" s="4">
        <v>0</v>
      </c>
      <c r="K24" s="4">
        <v>0</v>
      </c>
      <c r="L24" s="4">
        <v>0</v>
      </c>
      <c r="M24" s="4">
        <v>0</v>
      </c>
      <c r="N24" s="4">
        <v>0</v>
      </c>
      <c r="O24" s="4">
        <v>0</v>
      </c>
      <c r="P24" s="4"/>
      <c r="Q24" s="4">
        <f t="shared" ref="Q24:Q25" si="17">SUM(N24,L24,J24,H24,F24,D24)</f>
        <v>0</v>
      </c>
      <c r="R24" s="4">
        <f t="shared" ref="R24:R25" si="18">SUM(O24,M24,K24,I24,G24,E24)</f>
        <v>0</v>
      </c>
    </row>
    <row r="25" spans="2:18" x14ac:dyDescent="0.25">
      <c r="B25" s="174"/>
      <c r="C25" s="59" t="s">
        <v>1548</v>
      </c>
      <c r="D25" s="4">
        <v>0</v>
      </c>
      <c r="E25" s="4">
        <v>0</v>
      </c>
      <c r="F25" s="4">
        <v>0</v>
      </c>
      <c r="G25" s="4">
        <v>0</v>
      </c>
      <c r="H25" s="4">
        <v>0</v>
      </c>
      <c r="I25" s="4">
        <v>0</v>
      </c>
      <c r="J25" s="4">
        <v>0</v>
      </c>
      <c r="K25" s="4">
        <v>0</v>
      </c>
      <c r="L25" s="4">
        <v>0</v>
      </c>
      <c r="M25" s="4">
        <v>0</v>
      </c>
      <c r="N25" s="4">
        <v>0</v>
      </c>
      <c r="O25" s="4">
        <v>0</v>
      </c>
      <c r="P25" s="4"/>
      <c r="Q25" s="4">
        <f t="shared" si="17"/>
        <v>0</v>
      </c>
      <c r="R25" s="4">
        <f t="shared" si="18"/>
        <v>0</v>
      </c>
    </row>
    <row r="26" spans="2:18" x14ac:dyDescent="0.25">
      <c r="B26" s="174"/>
      <c r="C26" s="59" t="s">
        <v>1549</v>
      </c>
      <c r="D26" s="4">
        <v>0</v>
      </c>
      <c r="E26" s="4">
        <v>0</v>
      </c>
      <c r="F26" s="4">
        <v>0</v>
      </c>
      <c r="G26" s="4">
        <v>0</v>
      </c>
      <c r="H26" s="4">
        <v>0</v>
      </c>
      <c r="I26" s="4">
        <v>0</v>
      </c>
      <c r="J26" s="4">
        <v>0</v>
      </c>
      <c r="K26" s="4">
        <v>0</v>
      </c>
      <c r="L26" s="4">
        <v>0</v>
      </c>
      <c r="M26" s="4">
        <v>0</v>
      </c>
      <c r="N26" s="4">
        <v>0</v>
      </c>
      <c r="O26" s="4">
        <v>0</v>
      </c>
      <c r="P26" s="4"/>
      <c r="Q26" s="4">
        <f t="shared" ref="Q26:Q31" si="19">SUM(N26,L26,J26,H26,F26,D26)</f>
        <v>0</v>
      </c>
      <c r="R26" s="4">
        <f t="shared" ref="R26:R31" si="20">SUM(O26,M26,K26,I26,G26,E26)</f>
        <v>0</v>
      </c>
    </row>
    <row r="27" spans="2:18" x14ac:dyDescent="0.25">
      <c r="B27" s="174"/>
      <c r="C27" s="59" t="s">
        <v>1550</v>
      </c>
      <c r="D27" s="4">
        <v>0</v>
      </c>
      <c r="E27" s="4">
        <v>0</v>
      </c>
      <c r="F27" s="4">
        <v>0</v>
      </c>
      <c r="G27" s="4">
        <v>0</v>
      </c>
      <c r="H27" s="4">
        <v>0</v>
      </c>
      <c r="I27" s="4">
        <v>0</v>
      </c>
      <c r="J27" s="4">
        <v>0</v>
      </c>
      <c r="K27" s="4">
        <v>0</v>
      </c>
      <c r="L27" s="4">
        <v>0</v>
      </c>
      <c r="M27" s="4">
        <v>0</v>
      </c>
      <c r="N27" s="4">
        <v>0</v>
      </c>
      <c r="O27" s="4">
        <v>0</v>
      </c>
      <c r="P27" s="4"/>
      <c r="Q27" s="4">
        <f t="shared" si="19"/>
        <v>0</v>
      </c>
      <c r="R27" s="4">
        <f t="shared" si="20"/>
        <v>0</v>
      </c>
    </row>
    <row r="28" spans="2:18" x14ac:dyDescent="0.25">
      <c r="B28" s="174"/>
      <c r="C28" s="59" t="s">
        <v>1552</v>
      </c>
      <c r="D28" s="4">
        <v>0</v>
      </c>
      <c r="E28" s="4">
        <v>0</v>
      </c>
      <c r="F28" s="4">
        <v>0</v>
      </c>
      <c r="G28" s="4">
        <v>0</v>
      </c>
      <c r="H28" s="4">
        <v>0</v>
      </c>
      <c r="I28" s="4">
        <v>0</v>
      </c>
      <c r="J28" s="4">
        <v>0</v>
      </c>
      <c r="K28" s="4">
        <v>0</v>
      </c>
      <c r="L28" s="4">
        <v>0</v>
      </c>
      <c r="M28" s="4">
        <v>0</v>
      </c>
      <c r="N28" s="4">
        <v>0</v>
      </c>
      <c r="O28" s="4">
        <v>0</v>
      </c>
      <c r="P28" s="4"/>
      <c r="Q28" s="4">
        <f t="shared" si="19"/>
        <v>0</v>
      </c>
      <c r="R28" s="4">
        <f t="shared" si="20"/>
        <v>0</v>
      </c>
    </row>
    <row r="29" spans="2:18" x14ac:dyDescent="0.25">
      <c r="B29" s="174"/>
      <c r="C29" s="59" t="s">
        <v>1553</v>
      </c>
      <c r="D29" s="4">
        <v>0</v>
      </c>
      <c r="E29" s="4">
        <v>0</v>
      </c>
      <c r="F29" s="4">
        <v>0</v>
      </c>
      <c r="G29" s="4">
        <v>0</v>
      </c>
      <c r="H29" s="4">
        <v>0</v>
      </c>
      <c r="I29" s="4">
        <v>0</v>
      </c>
      <c r="J29" s="4">
        <v>0</v>
      </c>
      <c r="K29" s="4">
        <v>0</v>
      </c>
      <c r="L29" s="4">
        <v>0</v>
      </c>
      <c r="M29" s="4">
        <v>0</v>
      </c>
      <c r="N29" s="4">
        <v>0</v>
      </c>
      <c r="O29" s="4">
        <v>0</v>
      </c>
      <c r="P29" s="4"/>
      <c r="Q29" s="4">
        <f t="shared" si="19"/>
        <v>0</v>
      </c>
      <c r="R29" s="4">
        <f t="shared" si="20"/>
        <v>0</v>
      </c>
    </row>
    <row r="30" spans="2:18" x14ac:dyDescent="0.25">
      <c r="B30" s="174"/>
      <c r="C30" s="59" t="s">
        <v>1554</v>
      </c>
      <c r="D30" s="4">
        <v>0</v>
      </c>
      <c r="E30" s="4">
        <v>0</v>
      </c>
      <c r="F30" s="4">
        <v>0</v>
      </c>
      <c r="G30" s="4">
        <v>0</v>
      </c>
      <c r="H30" s="4">
        <v>0</v>
      </c>
      <c r="I30" s="4">
        <v>0</v>
      </c>
      <c r="J30" s="4">
        <v>0</v>
      </c>
      <c r="K30" s="4">
        <v>0</v>
      </c>
      <c r="L30" s="4">
        <v>0</v>
      </c>
      <c r="M30" s="4">
        <v>0</v>
      </c>
      <c r="N30" s="4">
        <v>0</v>
      </c>
      <c r="O30" s="4">
        <v>0</v>
      </c>
      <c r="P30" s="4"/>
      <c r="Q30" s="4">
        <f t="shared" si="19"/>
        <v>0</v>
      </c>
      <c r="R30" s="4">
        <f t="shared" si="20"/>
        <v>0</v>
      </c>
    </row>
    <row r="31" spans="2:18" x14ac:dyDescent="0.25">
      <c r="B31" s="174"/>
      <c r="C31" s="59" t="s">
        <v>1555</v>
      </c>
      <c r="D31" s="4">
        <v>0</v>
      </c>
      <c r="E31" s="4">
        <v>0</v>
      </c>
      <c r="F31" s="4">
        <v>0</v>
      </c>
      <c r="G31" s="4">
        <v>0</v>
      </c>
      <c r="H31" s="4">
        <v>0</v>
      </c>
      <c r="I31" s="4">
        <v>0</v>
      </c>
      <c r="J31" s="4">
        <v>0</v>
      </c>
      <c r="K31" s="4">
        <v>0</v>
      </c>
      <c r="L31" s="4">
        <v>0</v>
      </c>
      <c r="M31" s="4">
        <v>0</v>
      </c>
      <c r="N31" s="4">
        <v>0</v>
      </c>
      <c r="O31" s="4">
        <v>0</v>
      </c>
      <c r="P31" s="4"/>
      <c r="Q31" s="4">
        <f t="shared" si="19"/>
        <v>0</v>
      </c>
      <c r="R31" s="4">
        <f t="shared" si="20"/>
        <v>0</v>
      </c>
    </row>
    <row r="32" spans="2:18" x14ac:dyDescent="0.25">
      <c r="B32" s="174"/>
      <c r="C32" s="90" t="s">
        <v>1556</v>
      </c>
      <c r="D32" s="89">
        <v>25</v>
      </c>
      <c r="E32" s="89">
        <v>0</v>
      </c>
      <c r="F32" s="89">
        <v>25</v>
      </c>
      <c r="G32" s="89">
        <v>0</v>
      </c>
      <c r="H32" s="89">
        <v>25</v>
      </c>
      <c r="I32" s="89">
        <v>0</v>
      </c>
      <c r="J32" s="89">
        <v>25</v>
      </c>
      <c r="K32" s="89">
        <v>0</v>
      </c>
      <c r="L32" s="89">
        <v>25</v>
      </c>
      <c r="M32" s="89">
        <v>0</v>
      </c>
      <c r="N32" s="89">
        <v>25</v>
      </c>
      <c r="O32" s="89">
        <v>0</v>
      </c>
      <c r="P32" s="89"/>
      <c r="Q32" s="89">
        <f>SUM(D32,F32,H32,J32,L32,N32)</f>
        <v>150</v>
      </c>
      <c r="R32" s="89">
        <f>SUM(O32,M32,K32,I32,G32,E32)</f>
        <v>0</v>
      </c>
    </row>
    <row r="33" spans="2:18" x14ac:dyDescent="0.25">
      <c r="B33" s="174"/>
      <c r="C33" s="90" t="s">
        <v>1557</v>
      </c>
      <c r="D33" s="89">
        <v>2</v>
      </c>
      <c r="E33" s="89">
        <v>5</v>
      </c>
      <c r="F33" s="89">
        <v>2</v>
      </c>
      <c r="G33" s="89">
        <v>5</v>
      </c>
      <c r="H33" s="89">
        <v>3</v>
      </c>
      <c r="I33" s="89">
        <v>13</v>
      </c>
      <c r="J33" s="89">
        <v>2</v>
      </c>
      <c r="K33" s="89">
        <v>0</v>
      </c>
      <c r="L33" s="89">
        <v>2</v>
      </c>
      <c r="M33" s="89">
        <v>0</v>
      </c>
      <c r="N33" s="89">
        <v>2</v>
      </c>
      <c r="O33" s="89">
        <v>0</v>
      </c>
      <c r="P33" s="89"/>
      <c r="Q33" s="89">
        <f>SUM(D33,F33,H33,J33,L33,N33)</f>
        <v>13</v>
      </c>
      <c r="R33" s="89">
        <f>SUM(O33,M33,K33,I33,G33,E33)</f>
        <v>23</v>
      </c>
    </row>
    <row r="34" spans="2:18" x14ac:dyDescent="0.25">
      <c r="B34" s="174"/>
      <c r="C34" s="90" t="s">
        <v>1558</v>
      </c>
      <c r="D34" s="89">
        <v>2</v>
      </c>
      <c r="E34" s="89">
        <v>1</v>
      </c>
      <c r="F34" s="89">
        <v>2</v>
      </c>
      <c r="G34" s="89">
        <v>0</v>
      </c>
      <c r="H34" s="89">
        <v>2</v>
      </c>
      <c r="I34" s="89">
        <v>0</v>
      </c>
      <c r="J34" s="89">
        <v>3</v>
      </c>
      <c r="K34" s="89">
        <v>0</v>
      </c>
      <c r="L34" s="89">
        <v>2</v>
      </c>
      <c r="M34" s="89">
        <v>0</v>
      </c>
      <c r="N34" s="89">
        <v>2</v>
      </c>
      <c r="O34" s="89">
        <v>0</v>
      </c>
      <c r="P34" s="94"/>
      <c r="Q34" s="89">
        <f>SUM(D34,F34,H34,J34,L34,N34)</f>
        <v>13</v>
      </c>
      <c r="R34" s="89">
        <f>SUM(O34,M34,K34,I34,G34,E34)</f>
        <v>1</v>
      </c>
    </row>
    <row r="35" spans="2:18" x14ac:dyDescent="0.25">
      <c r="B35" s="174"/>
      <c r="C35" s="90" t="s">
        <v>1596</v>
      </c>
      <c r="D35" s="89">
        <v>8</v>
      </c>
      <c r="E35" s="89">
        <v>16</v>
      </c>
      <c r="F35" s="89">
        <v>8</v>
      </c>
      <c r="G35" s="89">
        <v>17</v>
      </c>
      <c r="H35" s="89">
        <v>8</v>
      </c>
      <c r="I35" s="89">
        <v>24</v>
      </c>
      <c r="J35" s="89">
        <v>8</v>
      </c>
      <c r="K35" s="89">
        <v>0</v>
      </c>
      <c r="L35" s="89">
        <v>8</v>
      </c>
      <c r="M35" s="89">
        <v>0</v>
      </c>
      <c r="N35" s="89">
        <v>8</v>
      </c>
      <c r="O35" s="89">
        <v>0</v>
      </c>
      <c r="P35" s="94"/>
      <c r="Q35" s="89">
        <f>SUM(D35,F35,H35,J35,L35,N35)</f>
        <v>48</v>
      </c>
      <c r="R35" s="89">
        <f>SUM(O35,M35,K35,I35,G35,E35)</f>
        <v>57</v>
      </c>
    </row>
    <row r="36" spans="2:18" x14ac:dyDescent="0.25">
      <c r="B36" s="175"/>
      <c r="C36" s="90" t="s">
        <v>1576</v>
      </c>
      <c r="D36" s="89">
        <v>2</v>
      </c>
      <c r="E36" s="89">
        <v>0</v>
      </c>
      <c r="F36" s="89">
        <v>2</v>
      </c>
      <c r="G36" s="89">
        <v>0</v>
      </c>
      <c r="H36" s="89">
        <v>2</v>
      </c>
      <c r="I36" s="89">
        <v>0</v>
      </c>
      <c r="J36" s="89">
        <v>2</v>
      </c>
      <c r="K36" s="89">
        <v>0</v>
      </c>
      <c r="L36" s="89">
        <v>2</v>
      </c>
      <c r="M36" s="89">
        <v>0</v>
      </c>
      <c r="N36" s="89">
        <v>2</v>
      </c>
      <c r="O36" s="89">
        <v>0</v>
      </c>
      <c r="P36" s="89"/>
      <c r="Q36" s="89">
        <f>SUM(D36,F36,H36,J36,L36,N36)</f>
        <v>12</v>
      </c>
      <c r="R36" s="89">
        <f>SUM(O36,M36,K36,I36,G36,E36)</f>
        <v>0</v>
      </c>
    </row>
    <row r="37" spans="2:18" s="135" customFormat="1" ht="34.5" customHeight="1" x14ac:dyDescent="0.25">
      <c r="B37" s="158" t="s">
        <v>121</v>
      </c>
      <c r="C37" s="168"/>
      <c r="D37" s="136">
        <f>SUM(D38,D39,D40,D41,D42)</f>
        <v>1</v>
      </c>
      <c r="E37" s="136">
        <f t="shared" ref="E37:O37" si="21">SUM(E38,E39,E40,E41,E42,E43,E44,E45,E46,E47,E48,E49)</f>
        <v>73</v>
      </c>
      <c r="F37" s="136">
        <f t="shared" si="21"/>
        <v>62</v>
      </c>
      <c r="G37" s="136">
        <f t="shared" si="21"/>
        <v>77</v>
      </c>
      <c r="H37" s="136">
        <f t="shared" si="21"/>
        <v>1</v>
      </c>
      <c r="I37" s="136">
        <f t="shared" si="21"/>
        <v>7</v>
      </c>
      <c r="J37" s="136">
        <f t="shared" si="21"/>
        <v>81</v>
      </c>
      <c r="K37" s="136">
        <f t="shared" si="21"/>
        <v>0</v>
      </c>
      <c r="L37" s="136">
        <f t="shared" si="21"/>
        <v>49</v>
      </c>
      <c r="M37" s="136">
        <f t="shared" si="21"/>
        <v>0</v>
      </c>
      <c r="N37" s="136">
        <f t="shared" si="21"/>
        <v>0</v>
      </c>
      <c r="O37" s="136">
        <f t="shared" si="21"/>
        <v>0</v>
      </c>
      <c r="P37" s="134">
        <f>SUM(P38,P39,P40,P41,P42)</f>
        <v>0</v>
      </c>
      <c r="Q37" s="134">
        <f t="shared" ref="Q37:R37" si="22">SUM(Q38,Q39,Q40,Q41,Q42)</f>
        <v>6</v>
      </c>
      <c r="R37" s="134">
        <f t="shared" si="22"/>
        <v>19</v>
      </c>
    </row>
    <row r="38" spans="2:18" ht="15" customHeight="1" x14ac:dyDescent="0.25">
      <c r="B38" s="173">
        <v>4</v>
      </c>
      <c r="C38" s="59" t="s">
        <v>1579</v>
      </c>
      <c r="D38" s="4">
        <v>0</v>
      </c>
      <c r="E38" s="4">
        <v>0</v>
      </c>
      <c r="F38" s="4">
        <v>0</v>
      </c>
      <c r="G38" s="4">
        <v>0</v>
      </c>
      <c r="H38" s="4">
        <v>0</v>
      </c>
      <c r="I38" s="4">
        <v>0</v>
      </c>
      <c r="J38" s="4">
        <v>0</v>
      </c>
      <c r="K38" s="4">
        <v>0</v>
      </c>
      <c r="L38" s="4">
        <v>0</v>
      </c>
      <c r="M38" s="4">
        <v>0</v>
      </c>
      <c r="N38" s="4">
        <v>0</v>
      </c>
      <c r="O38" s="4">
        <v>0</v>
      </c>
      <c r="P38" s="27"/>
      <c r="Q38" s="4">
        <f t="shared" ref="Q38:Q39" si="23">SUM(N38,L38,J38,H38,F38,D38)</f>
        <v>0</v>
      </c>
      <c r="R38" s="4">
        <f t="shared" ref="R38:R39" si="24">SUM(O38,M38,K38,I38,G38,E38)</f>
        <v>0</v>
      </c>
    </row>
    <row r="39" spans="2:18" ht="15" customHeight="1" x14ac:dyDescent="0.25">
      <c r="B39" s="174"/>
      <c r="C39" s="59" t="s">
        <v>1578</v>
      </c>
      <c r="D39" s="4">
        <v>0</v>
      </c>
      <c r="E39" s="4">
        <v>0</v>
      </c>
      <c r="F39" s="4">
        <v>0</v>
      </c>
      <c r="G39" s="4">
        <v>0</v>
      </c>
      <c r="H39" s="4">
        <v>0</v>
      </c>
      <c r="I39" s="4">
        <v>0</v>
      </c>
      <c r="J39" s="4">
        <v>0</v>
      </c>
      <c r="K39" s="4">
        <v>0</v>
      </c>
      <c r="L39" s="4">
        <v>0</v>
      </c>
      <c r="M39" s="4">
        <v>0</v>
      </c>
      <c r="N39" s="4">
        <v>0</v>
      </c>
      <c r="O39" s="4">
        <v>0</v>
      </c>
      <c r="P39" s="4"/>
      <c r="Q39" s="4">
        <f t="shared" si="23"/>
        <v>0</v>
      </c>
      <c r="R39" s="4">
        <f t="shared" si="24"/>
        <v>0</v>
      </c>
    </row>
    <row r="40" spans="2:18" x14ac:dyDescent="0.25">
      <c r="B40" s="174"/>
      <c r="C40" s="90" t="s">
        <v>1577</v>
      </c>
      <c r="D40" s="89">
        <v>0</v>
      </c>
      <c r="E40" s="89">
        <v>0</v>
      </c>
      <c r="F40" s="89">
        <v>1</v>
      </c>
      <c r="G40" s="89">
        <v>7</v>
      </c>
      <c r="H40" s="89">
        <v>1</v>
      </c>
      <c r="I40" s="89">
        <v>1</v>
      </c>
      <c r="J40" s="89">
        <v>1</v>
      </c>
      <c r="K40" s="89">
        <v>0</v>
      </c>
      <c r="L40" s="89">
        <v>1</v>
      </c>
      <c r="M40" s="89">
        <v>0</v>
      </c>
      <c r="N40" s="89">
        <v>0</v>
      </c>
      <c r="O40" s="89">
        <v>0</v>
      </c>
      <c r="P40" s="94"/>
      <c r="Q40" s="89">
        <f>SUM(D40,F40,H40,J40,L40,N40)</f>
        <v>4</v>
      </c>
      <c r="R40" s="89">
        <f>SUM(O40,M40,K40,I40,G40,E40)</f>
        <v>8</v>
      </c>
    </row>
    <row r="41" spans="2:18" x14ac:dyDescent="0.25">
      <c r="B41" s="174"/>
      <c r="C41" s="90" t="s">
        <v>1551</v>
      </c>
      <c r="D41" s="89">
        <v>0</v>
      </c>
      <c r="E41" s="89">
        <v>0</v>
      </c>
      <c r="F41" s="89">
        <v>1</v>
      </c>
      <c r="G41" s="89">
        <v>4</v>
      </c>
      <c r="H41" s="89">
        <v>0</v>
      </c>
      <c r="I41" s="89">
        <v>6</v>
      </c>
      <c r="J41" s="89">
        <v>0</v>
      </c>
      <c r="K41" s="89">
        <v>0</v>
      </c>
      <c r="L41" s="89">
        <v>0</v>
      </c>
      <c r="M41" s="89">
        <v>0</v>
      </c>
      <c r="N41" s="89">
        <v>0</v>
      </c>
      <c r="O41" s="89">
        <v>0</v>
      </c>
      <c r="P41" s="94"/>
      <c r="Q41" s="89">
        <f t="shared" ref="Q41:Q42" si="25">SUM(D41,F41,H41,J41,L41,N41)</f>
        <v>1</v>
      </c>
      <c r="R41" s="89">
        <f t="shared" ref="R41:R42" si="26">SUM(O41,M41,K41,I41,G41,E41)</f>
        <v>10</v>
      </c>
    </row>
    <row r="42" spans="2:18" x14ac:dyDescent="0.25">
      <c r="B42" s="175"/>
      <c r="C42" s="90" t="s">
        <v>1580</v>
      </c>
      <c r="D42" s="89">
        <v>1</v>
      </c>
      <c r="E42" s="89">
        <v>1</v>
      </c>
      <c r="F42" s="89">
        <v>0</v>
      </c>
      <c r="G42" s="89">
        <v>0</v>
      </c>
      <c r="H42" s="89">
        <v>0</v>
      </c>
      <c r="I42" s="89">
        <v>0</v>
      </c>
      <c r="J42" s="89">
        <v>0</v>
      </c>
      <c r="K42" s="89">
        <v>0</v>
      </c>
      <c r="L42" s="89">
        <v>0</v>
      </c>
      <c r="M42" s="89">
        <v>0</v>
      </c>
      <c r="N42" s="89">
        <v>0</v>
      </c>
      <c r="O42" s="89">
        <v>0</v>
      </c>
      <c r="P42" s="89"/>
      <c r="Q42" s="89">
        <f t="shared" si="25"/>
        <v>1</v>
      </c>
      <c r="R42" s="89">
        <f t="shared" si="26"/>
        <v>1</v>
      </c>
    </row>
    <row r="43" spans="2:18" s="135" customFormat="1" ht="34.5" customHeight="1" x14ac:dyDescent="0.25">
      <c r="B43" s="158" t="s">
        <v>1573</v>
      </c>
      <c r="C43" s="168"/>
      <c r="D43" s="136">
        <f>SUM(D44,D45,D46,D47,D48,D49,D50,D51,D52,D53,D54,D55)</f>
        <v>60</v>
      </c>
      <c r="E43" s="136">
        <f t="shared" ref="E43:O43" si="27">SUM(E44,E45,E46,E47,E48,E49,E50,E51,E52,E53,E54,E55)</f>
        <v>72</v>
      </c>
      <c r="F43" s="136">
        <f t="shared" si="27"/>
        <v>60</v>
      </c>
      <c r="G43" s="136">
        <f t="shared" si="27"/>
        <v>66</v>
      </c>
      <c r="H43" s="136">
        <f t="shared" si="27"/>
        <v>0</v>
      </c>
      <c r="I43" s="136">
        <f t="shared" si="27"/>
        <v>0</v>
      </c>
      <c r="J43" s="136">
        <f t="shared" si="27"/>
        <v>80</v>
      </c>
      <c r="K43" s="136">
        <f t="shared" si="27"/>
        <v>0</v>
      </c>
      <c r="L43" s="136">
        <f t="shared" si="27"/>
        <v>48</v>
      </c>
      <c r="M43" s="136">
        <f t="shared" si="27"/>
        <v>0</v>
      </c>
      <c r="N43" s="136">
        <f t="shared" si="27"/>
        <v>0</v>
      </c>
      <c r="O43" s="136">
        <f t="shared" si="27"/>
        <v>0</v>
      </c>
      <c r="P43" s="134">
        <f>SUM(P44,P45,P46,P47,P48)</f>
        <v>0</v>
      </c>
      <c r="Q43" s="134">
        <f t="shared" ref="Q43:R43" si="28">SUM(Q44,Q45,Q46,Q47,Q48)</f>
        <v>0</v>
      </c>
      <c r="R43" s="134">
        <f t="shared" si="28"/>
        <v>0</v>
      </c>
    </row>
    <row r="44" spans="2:18" x14ac:dyDescent="0.25">
      <c r="B44" s="173">
        <v>5</v>
      </c>
      <c r="C44" s="59" t="s">
        <v>1581</v>
      </c>
      <c r="D44" s="4">
        <v>0</v>
      </c>
      <c r="E44" s="4">
        <v>0</v>
      </c>
      <c r="F44" s="4">
        <v>0</v>
      </c>
      <c r="G44" s="4">
        <v>0</v>
      </c>
      <c r="H44" s="4">
        <v>0</v>
      </c>
      <c r="I44" s="4">
        <v>0</v>
      </c>
      <c r="J44" s="4">
        <v>0</v>
      </c>
      <c r="K44" s="4">
        <v>0</v>
      </c>
      <c r="L44" s="4">
        <v>0</v>
      </c>
      <c r="M44" s="4">
        <v>0</v>
      </c>
      <c r="N44" s="4">
        <v>0</v>
      </c>
      <c r="O44" s="4">
        <v>0</v>
      </c>
      <c r="P44" s="4"/>
      <c r="Q44" s="4">
        <f t="shared" ref="Q44:R44" si="29">SUM(N44,L44,J44,H44,F44,D44)</f>
        <v>0</v>
      </c>
      <c r="R44" s="4">
        <f t="shared" si="29"/>
        <v>0</v>
      </c>
    </row>
    <row r="45" spans="2:18" x14ac:dyDescent="0.25">
      <c r="B45" s="174"/>
      <c r="C45" s="59" t="s">
        <v>1585</v>
      </c>
      <c r="D45" s="4">
        <v>0</v>
      </c>
      <c r="E45" s="4">
        <v>0</v>
      </c>
      <c r="F45" s="4">
        <v>0</v>
      </c>
      <c r="G45" s="4">
        <v>0</v>
      </c>
      <c r="H45" s="4">
        <v>0</v>
      </c>
      <c r="I45" s="4">
        <v>0</v>
      </c>
      <c r="J45" s="4">
        <v>0</v>
      </c>
      <c r="K45" s="4">
        <v>0</v>
      </c>
      <c r="L45" s="4">
        <v>0</v>
      </c>
      <c r="M45" s="4">
        <v>0</v>
      </c>
      <c r="N45" s="4">
        <v>0</v>
      </c>
      <c r="O45" s="4">
        <v>0</v>
      </c>
      <c r="P45" s="4"/>
      <c r="Q45" s="4">
        <f t="shared" ref="Q45:Q55" si="30">SUM(N45,L45,J45,H45,F45,D45)</f>
        <v>0</v>
      </c>
      <c r="R45" s="4">
        <f t="shared" ref="R45:R55" si="31">SUM(O45,M45,K45,I45,G45,E45)</f>
        <v>0</v>
      </c>
    </row>
    <row r="46" spans="2:18" x14ac:dyDescent="0.25">
      <c r="B46" s="174"/>
      <c r="C46" s="59" t="s">
        <v>1586</v>
      </c>
      <c r="D46" s="4">
        <v>0</v>
      </c>
      <c r="E46" s="4">
        <v>0</v>
      </c>
      <c r="F46" s="4">
        <v>0</v>
      </c>
      <c r="G46" s="4">
        <v>0</v>
      </c>
      <c r="H46" s="4">
        <v>0</v>
      </c>
      <c r="I46" s="4">
        <v>0</v>
      </c>
      <c r="J46" s="4">
        <v>0</v>
      </c>
      <c r="K46" s="4">
        <v>0</v>
      </c>
      <c r="L46" s="4">
        <v>0</v>
      </c>
      <c r="M46" s="4">
        <v>0</v>
      </c>
      <c r="N46" s="4">
        <v>0</v>
      </c>
      <c r="O46" s="4">
        <v>0</v>
      </c>
      <c r="P46" s="4"/>
      <c r="Q46" s="4">
        <f t="shared" si="30"/>
        <v>0</v>
      </c>
      <c r="R46" s="4">
        <f t="shared" si="31"/>
        <v>0</v>
      </c>
    </row>
    <row r="47" spans="2:18" x14ac:dyDescent="0.25">
      <c r="B47" s="174"/>
      <c r="C47" s="59" t="s">
        <v>1584</v>
      </c>
      <c r="D47" s="4">
        <v>0</v>
      </c>
      <c r="E47" s="4">
        <v>0</v>
      </c>
      <c r="F47" s="4">
        <v>0</v>
      </c>
      <c r="G47" s="4">
        <v>0</v>
      </c>
      <c r="H47" s="4">
        <v>0</v>
      </c>
      <c r="I47" s="4">
        <v>0</v>
      </c>
      <c r="J47" s="4">
        <v>0</v>
      </c>
      <c r="K47" s="4">
        <v>0</v>
      </c>
      <c r="L47" s="4">
        <v>0</v>
      </c>
      <c r="M47" s="4">
        <v>0</v>
      </c>
      <c r="N47" s="4">
        <v>0</v>
      </c>
      <c r="O47" s="4">
        <v>0</v>
      </c>
      <c r="P47" s="4"/>
      <c r="Q47" s="4">
        <f t="shared" si="30"/>
        <v>0</v>
      </c>
      <c r="R47" s="4">
        <f t="shared" si="31"/>
        <v>0</v>
      </c>
    </row>
    <row r="48" spans="2:18" x14ac:dyDescent="0.25">
      <c r="B48" s="174"/>
      <c r="C48" s="59" t="s">
        <v>1587</v>
      </c>
      <c r="D48" s="4">
        <v>0</v>
      </c>
      <c r="E48" s="4">
        <v>0</v>
      </c>
      <c r="F48" s="4">
        <v>0</v>
      </c>
      <c r="G48" s="4">
        <v>0</v>
      </c>
      <c r="H48" s="4">
        <v>0</v>
      </c>
      <c r="I48" s="4">
        <v>0</v>
      </c>
      <c r="J48" s="4">
        <v>0</v>
      </c>
      <c r="K48" s="4">
        <v>0</v>
      </c>
      <c r="L48" s="4">
        <v>0</v>
      </c>
      <c r="M48" s="4">
        <v>0</v>
      </c>
      <c r="N48" s="4">
        <v>0</v>
      </c>
      <c r="O48" s="4">
        <v>0</v>
      </c>
      <c r="P48" s="4"/>
      <c r="Q48" s="4">
        <f t="shared" si="30"/>
        <v>0</v>
      </c>
      <c r="R48" s="4">
        <f t="shared" si="31"/>
        <v>0</v>
      </c>
    </row>
    <row r="49" spans="2:20" x14ac:dyDescent="0.25">
      <c r="B49" s="174"/>
      <c r="C49" s="59" t="s">
        <v>1588</v>
      </c>
      <c r="D49" s="4">
        <v>0</v>
      </c>
      <c r="E49" s="4">
        <v>0</v>
      </c>
      <c r="F49" s="4">
        <v>0</v>
      </c>
      <c r="G49" s="4">
        <v>0</v>
      </c>
      <c r="H49" s="4">
        <v>0</v>
      </c>
      <c r="I49" s="4">
        <v>0</v>
      </c>
      <c r="J49" s="4">
        <v>0</v>
      </c>
      <c r="K49" s="4">
        <v>0</v>
      </c>
      <c r="L49" s="4">
        <v>0</v>
      </c>
      <c r="M49" s="4">
        <v>0</v>
      </c>
      <c r="N49" s="4">
        <v>0</v>
      </c>
      <c r="O49" s="4">
        <v>0</v>
      </c>
      <c r="P49" s="4"/>
      <c r="Q49" s="4">
        <f t="shared" si="30"/>
        <v>0</v>
      </c>
      <c r="R49" s="4">
        <f t="shared" si="31"/>
        <v>0</v>
      </c>
    </row>
    <row r="50" spans="2:20" x14ac:dyDescent="0.25">
      <c r="B50" s="174"/>
      <c r="C50" s="59" t="s">
        <v>1574</v>
      </c>
      <c r="D50" s="4">
        <v>0</v>
      </c>
      <c r="E50" s="4">
        <v>0</v>
      </c>
      <c r="F50" s="4">
        <v>0</v>
      </c>
      <c r="G50" s="4">
        <v>0</v>
      </c>
      <c r="H50" s="4">
        <v>0</v>
      </c>
      <c r="I50" s="4">
        <v>0</v>
      </c>
      <c r="J50" s="4">
        <v>0</v>
      </c>
      <c r="K50" s="4">
        <v>0</v>
      </c>
      <c r="L50" s="4">
        <v>0</v>
      </c>
      <c r="M50" s="4">
        <v>0</v>
      </c>
      <c r="N50" s="4">
        <v>0</v>
      </c>
      <c r="O50" s="4">
        <v>0</v>
      </c>
      <c r="P50" s="4"/>
      <c r="Q50" s="4">
        <f t="shared" si="30"/>
        <v>0</v>
      </c>
      <c r="R50" s="4">
        <f t="shared" si="31"/>
        <v>0</v>
      </c>
    </row>
    <row r="51" spans="2:20" x14ac:dyDescent="0.25">
      <c r="B51" s="174"/>
      <c r="C51" s="59" t="s">
        <v>1575</v>
      </c>
      <c r="D51" s="4">
        <v>0</v>
      </c>
      <c r="E51" s="4">
        <v>0</v>
      </c>
      <c r="F51" s="4">
        <v>0</v>
      </c>
      <c r="G51" s="4">
        <v>0</v>
      </c>
      <c r="H51" s="4">
        <v>0</v>
      </c>
      <c r="I51" s="4">
        <v>0</v>
      </c>
      <c r="J51" s="4">
        <v>0</v>
      </c>
      <c r="K51" s="4">
        <v>0</v>
      </c>
      <c r="L51" s="4">
        <v>0</v>
      </c>
      <c r="M51" s="4">
        <v>0</v>
      </c>
      <c r="N51" s="4">
        <v>0</v>
      </c>
      <c r="O51" s="4">
        <v>0</v>
      </c>
      <c r="P51" s="4"/>
      <c r="Q51" s="4">
        <f t="shared" si="30"/>
        <v>0</v>
      </c>
      <c r="R51" s="4">
        <f t="shared" si="31"/>
        <v>0</v>
      </c>
    </row>
    <row r="52" spans="2:20" x14ac:dyDescent="0.25">
      <c r="B52" s="174"/>
      <c r="C52" s="59" t="s">
        <v>1582</v>
      </c>
      <c r="D52" s="4">
        <v>0</v>
      </c>
      <c r="E52" s="4">
        <v>0</v>
      </c>
      <c r="F52" s="4">
        <v>0</v>
      </c>
      <c r="G52" s="4">
        <v>0</v>
      </c>
      <c r="H52" s="4">
        <v>0</v>
      </c>
      <c r="I52" s="4">
        <v>0</v>
      </c>
      <c r="J52" s="4">
        <v>0</v>
      </c>
      <c r="K52" s="4">
        <v>0</v>
      </c>
      <c r="L52" s="4">
        <v>0</v>
      </c>
      <c r="M52" s="4">
        <v>0</v>
      </c>
      <c r="N52" s="4">
        <v>0</v>
      </c>
      <c r="O52" s="4">
        <v>0</v>
      </c>
      <c r="P52" s="4"/>
      <c r="Q52" s="4">
        <f t="shared" si="30"/>
        <v>0</v>
      </c>
      <c r="R52" s="4">
        <f t="shared" si="31"/>
        <v>0</v>
      </c>
    </row>
    <row r="53" spans="2:20" ht="15.75" customHeight="1" x14ac:dyDescent="0.25">
      <c r="B53" s="174"/>
      <c r="C53" s="90" t="s">
        <v>1589</v>
      </c>
      <c r="D53" s="89">
        <v>60</v>
      </c>
      <c r="E53" s="89">
        <v>72</v>
      </c>
      <c r="F53" s="89">
        <v>60</v>
      </c>
      <c r="G53" s="89">
        <v>66</v>
      </c>
      <c r="H53" s="89">
        <v>0</v>
      </c>
      <c r="I53" s="89">
        <v>0</v>
      </c>
      <c r="J53" s="89">
        <v>80</v>
      </c>
      <c r="K53" s="89">
        <v>0</v>
      </c>
      <c r="L53" s="89">
        <v>48</v>
      </c>
      <c r="M53" s="89">
        <v>0</v>
      </c>
      <c r="N53" s="89">
        <v>0</v>
      </c>
      <c r="O53" s="89">
        <v>0</v>
      </c>
      <c r="P53" s="89">
        <f t="shared" ref="P53" si="32">SUM(D53,F53,H53,J53,L53,N53)</f>
        <v>248</v>
      </c>
      <c r="Q53" s="89">
        <f>D53+F53+H53+J53+L53+N53</f>
        <v>248</v>
      </c>
      <c r="R53" s="89">
        <f>E53+G53+I53+K53+M53+O53</f>
        <v>138</v>
      </c>
      <c r="S53" s="47">
        <f>D53+F53+H53</f>
        <v>120</v>
      </c>
      <c r="T53" s="47">
        <f>R53/S53</f>
        <v>1.1499999999999999</v>
      </c>
    </row>
    <row r="54" spans="2:20" x14ac:dyDescent="0.25">
      <c r="B54" s="174"/>
      <c r="C54" s="59" t="s">
        <v>1559</v>
      </c>
      <c r="D54" s="4">
        <v>0</v>
      </c>
      <c r="E54" s="4">
        <v>0</v>
      </c>
      <c r="F54" s="4">
        <v>0</v>
      </c>
      <c r="G54" s="4">
        <v>0</v>
      </c>
      <c r="H54" s="4">
        <v>0</v>
      </c>
      <c r="I54" s="4">
        <v>0</v>
      </c>
      <c r="J54" s="4">
        <v>0</v>
      </c>
      <c r="K54" s="4">
        <v>0</v>
      </c>
      <c r="L54" s="4">
        <v>0</v>
      </c>
      <c r="M54" s="4">
        <v>0</v>
      </c>
      <c r="N54" s="4">
        <v>0</v>
      </c>
      <c r="O54" s="4">
        <v>0</v>
      </c>
      <c r="P54" s="4"/>
      <c r="Q54" s="4">
        <f t="shared" si="30"/>
        <v>0</v>
      </c>
      <c r="R54" s="4">
        <f t="shared" si="31"/>
        <v>0</v>
      </c>
    </row>
    <row r="55" spans="2:20" x14ac:dyDescent="0.25">
      <c r="B55" s="175"/>
      <c r="C55" s="59" t="s">
        <v>1583</v>
      </c>
      <c r="D55" s="4">
        <v>0</v>
      </c>
      <c r="E55" s="4">
        <v>0</v>
      </c>
      <c r="F55" s="4">
        <v>0</v>
      </c>
      <c r="G55" s="4">
        <v>0</v>
      </c>
      <c r="H55" s="4">
        <v>0</v>
      </c>
      <c r="I55" s="4">
        <v>0</v>
      </c>
      <c r="J55" s="4">
        <v>0</v>
      </c>
      <c r="K55" s="4">
        <v>0</v>
      </c>
      <c r="L55" s="4">
        <v>0</v>
      </c>
      <c r="M55" s="4">
        <v>0</v>
      </c>
      <c r="N55" s="4">
        <v>0</v>
      </c>
      <c r="O55" s="4">
        <v>0</v>
      </c>
      <c r="P55" s="4"/>
      <c r="Q55" s="4">
        <f t="shared" si="30"/>
        <v>0</v>
      </c>
      <c r="R55" s="4">
        <f t="shared" si="31"/>
        <v>0</v>
      </c>
    </row>
    <row r="56" spans="2:20" x14ac:dyDescent="0.25">
      <c r="B56" s="43"/>
      <c r="C56" s="43">
        <v>1</v>
      </c>
      <c r="D56" s="43">
        <v>1</v>
      </c>
      <c r="E56" s="43"/>
      <c r="F56" s="43">
        <v>1</v>
      </c>
      <c r="G56" s="43">
        <v>1</v>
      </c>
      <c r="H56" s="43"/>
      <c r="I56" s="43">
        <v>1</v>
      </c>
      <c r="J56" s="43">
        <v>1</v>
      </c>
      <c r="K56" s="43"/>
      <c r="L56" s="43">
        <v>1</v>
      </c>
      <c r="M56" s="43">
        <v>1</v>
      </c>
      <c r="N56" s="43"/>
      <c r="O56" s="43">
        <v>1</v>
      </c>
      <c r="P56" s="43">
        <v>1</v>
      </c>
      <c r="Q56" s="43"/>
      <c r="R56" s="43">
        <v>1</v>
      </c>
    </row>
  </sheetData>
  <mergeCells count="18">
    <mergeCell ref="B17:C17"/>
    <mergeCell ref="B37:C37"/>
    <mergeCell ref="B43:C43"/>
    <mergeCell ref="B44:B55"/>
    <mergeCell ref="N1:O1"/>
    <mergeCell ref="B18:B36"/>
    <mergeCell ref="B38:B42"/>
    <mergeCell ref="P1:R1"/>
    <mergeCell ref="B4:B8"/>
    <mergeCell ref="B10:B16"/>
    <mergeCell ref="B1:C2"/>
    <mergeCell ref="D1:E1"/>
    <mergeCell ref="F1:G1"/>
    <mergeCell ref="H1:I1"/>
    <mergeCell ref="J1:K1"/>
    <mergeCell ref="L1:M1"/>
    <mergeCell ref="B3:C3"/>
    <mergeCell ref="B9:C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sheetPr>
  <dimension ref="B1:T56"/>
  <sheetViews>
    <sheetView topLeftCell="B28" zoomScale="70" zoomScaleNormal="70" workbookViewId="0">
      <selection activeCell="B1" sqref="B1:G36"/>
    </sheetView>
  </sheetViews>
  <sheetFormatPr baseColWidth="10" defaultRowHeight="15" x14ac:dyDescent="0.25"/>
  <cols>
    <col min="1" max="1" width="3.7109375" style="47" customWidth="1"/>
    <col min="2" max="2" width="8.7109375" style="49" customWidth="1"/>
    <col min="3" max="3" width="70.85546875" style="48" customWidth="1"/>
    <col min="4" max="18" width="13.7109375" style="3" customWidth="1"/>
    <col min="19" max="16384" width="11.42578125" style="47"/>
  </cols>
  <sheetData>
    <row r="1" spans="2:18" s="49" customFormat="1" ht="74.25" customHeight="1" thickBot="1" x14ac:dyDescent="0.3">
      <c r="B1" s="180" t="s">
        <v>1591</v>
      </c>
      <c r="C1" s="181"/>
      <c r="D1" s="148" t="s">
        <v>8</v>
      </c>
      <c r="E1" s="150"/>
      <c r="F1" s="148" t="s">
        <v>9</v>
      </c>
      <c r="G1" s="150"/>
      <c r="H1" s="148" t="s">
        <v>10</v>
      </c>
      <c r="I1" s="150"/>
      <c r="J1" s="148" t="s">
        <v>11</v>
      </c>
      <c r="K1" s="150"/>
      <c r="L1" s="148" t="s">
        <v>12</v>
      </c>
      <c r="M1" s="150"/>
      <c r="N1" s="148" t="s">
        <v>13</v>
      </c>
      <c r="O1" s="150"/>
      <c r="P1" s="148" t="s">
        <v>14</v>
      </c>
      <c r="Q1" s="149"/>
      <c r="R1" s="150"/>
    </row>
    <row r="2" spans="2:18" s="49" customFormat="1" ht="74.25" customHeight="1" x14ac:dyDescent="0.25">
      <c r="B2" s="182"/>
      <c r="C2" s="183"/>
      <c r="D2" s="10" t="s">
        <v>39</v>
      </c>
      <c r="E2" s="11" t="s">
        <v>40</v>
      </c>
      <c r="F2" s="10" t="s">
        <v>39</v>
      </c>
      <c r="G2" s="11" t="s">
        <v>40</v>
      </c>
      <c r="H2" s="10" t="s">
        <v>39</v>
      </c>
      <c r="I2" s="11" t="s">
        <v>40</v>
      </c>
      <c r="J2" s="10" t="s">
        <v>39</v>
      </c>
      <c r="K2" s="11" t="s">
        <v>40</v>
      </c>
      <c r="L2" s="10" t="s">
        <v>39</v>
      </c>
      <c r="M2" s="11" t="s">
        <v>40</v>
      </c>
      <c r="N2" s="10" t="s">
        <v>39</v>
      </c>
      <c r="O2" s="11" t="s">
        <v>40</v>
      </c>
      <c r="P2" s="12" t="s">
        <v>41</v>
      </c>
      <c r="Q2" s="13" t="s">
        <v>42</v>
      </c>
      <c r="R2" s="11" t="s">
        <v>40</v>
      </c>
    </row>
    <row r="3" spans="2:18" s="135" customFormat="1" ht="34.5" customHeight="1" x14ac:dyDescent="0.25">
      <c r="B3" s="158" t="s">
        <v>1529</v>
      </c>
      <c r="C3" s="168"/>
      <c r="D3" s="136">
        <f>SUM(D4,D5,D6,D7,D8)</f>
        <v>0</v>
      </c>
      <c r="E3" s="136">
        <f t="shared" ref="E3:O3" si="0">SUM(E4,E5,E6,E7,E8,E9,E10,E11,E12,E13,E14,E15)</f>
        <v>0</v>
      </c>
      <c r="F3" s="136">
        <f t="shared" si="0"/>
        <v>0</v>
      </c>
      <c r="G3" s="136">
        <f t="shared" si="0"/>
        <v>0</v>
      </c>
      <c r="H3" s="136">
        <f t="shared" si="0"/>
        <v>0</v>
      </c>
      <c r="I3" s="136">
        <f t="shared" si="0"/>
        <v>0</v>
      </c>
      <c r="J3" s="136">
        <f t="shared" si="0"/>
        <v>0</v>
      </c>
      <c r="K3" s="136">
        <f t="shared" si="0"/>
        <v>0</v>
      </c>
      <c r="L3" s="136">
        <f t="shared" si="0"/>
        <v>0</v>
      </c>
      <c r="M3" s="136">
        <f t="shared" si="0"/>
        <v>0</v>
      </c>
      <c r="N3" s="136">
        <f t="shared" si="0"/>
        <v>0</v>
      </c>
      <c r="O3" s="136">
        <f t="shared" si="0"/>
        <v>0</v>
      </c>
      <c r="P3" s="134">
        <f>SUM(P4,P5,P6,P7,P8)</f>
        <v>0</v>
      </c>
      <c r="Q3" s="134">
        <f t="shared" ref="Q3:R3" si="1">SUM(Q4,Q5,Q6,Q7,Q8)</f>
        <v>0</v>
      </c>
      <c r="R3" s="134">
        <f t="shared" si="1"/>
        <v>0</v>
      </c>
    </row>
    <row r="4" spans="2:18" x14ac:dyDescent="0.25">
      <c r="B4" s="153">
        <v>1</v>
      </c>
      <c r="C4" s="59" t="s">
        <v>1572</v>
      </c>
      <c r="D4" s="4">
        <v>0</v>
      </c>
      <c r="E4" s="4">
        <v>0</v>
      </c>
      <c r="F4" s="4">
        <v>0</v>
      </c>
      <c r="G4" s="4">
        <v>0</v>
      </c>
      <c r="H4" s="4">
        <v>0</v>
      </c>
      <c r="I4" s="4">
        <v>0</v>
      </c>
      <c r="J4" s="4">
        <v>0</v>
      </c>
      <c r="K4" s="4">
        <v>0</v>
      </c>
      <c r="L4" s="4">
        <v>0</v>
      </c>
      <c r="M4" s="4">
        <v>0</v>
      </c>
      <c r="N4" s="4">
        <v>0</v>
      </c>
      <c r="O4" s="4">
        <v>0</v>
      </c>
      <c r="P4" s="4"/>
      <c r="Q4" s="103">
        <f>SUM(O4,M4,K4,I4,G4,E4)</f>
        <v>0</v>
      </c>
      <c r="R4" s="104">
        <f>(SUM(P4,N4,L4,J4,H4,F4))</f>
        <v>0</v>
      </c>
    </row>
    <row r="5" spans="2:18" x14ac:dyDescent="0.25">
      <c r="B5" s="154"/>
      <c r="C5" s="59" t="s">
        <v>1530</v>
      </c>
      <c r="D5" s="4">
        <v>0</v>
      </c>
      <c r="E5" s="4">
        <v>0</v>
      </c>
      <c r="F5" s="4">
        <v>0</v>
      </c>
      <c r="G5" s="4">
        <v>0</v>
      </c>
      <c r="H5" s="4">
        <v>0</v>
      </c>
      <c r="I5" s="4">
        <v>0</v>
      </c>
      <c r="J5" s="4">
        <v>0</v>
      </c>
      <c r="K5" s="4">
        <v>0</v>
      </c>
      <c r="L5" s="4">
        <v>0</v>
      </c>
      <c r="M5" s="4">
        <v>0</v>
      </c>
      <c r="N5" s="4">
        <v>0</v>
      </c>
      <c r="O5" s="4">
        <v>0</v>
      </c>
      <c r="P5" s="4"/>
      <c r="Q5" s="103">
        <f t="shared" ref="Q5:Q8" si="2">SUM(O5,M5,K5,I5,G5,E5)</f>
        <v>0</v>
      </c>
      <c r="R5" s="104">
        <f t="shared" ref="R5:R8" si="3">(SUM(P5,N5,L5,J5,H5,F5))</f>
        <v>0</v>
      </c>
    </row>
    <row r="6" spans="2:18" x14ac:dyDescent="0.25">
      <c r="B6" s="154"/>
      <c r="C6" s="59" t="s">
        <v>1531</v>
      </c>
      <c r="D6" s="4">
        <v>0</v>
      </c>
      <c r="E6" s="4">
        <v>0</v>
      </c>
      <c r="F6" s="4">
        <v>0</v>
      </c>
      <c r="G6" s="4">
        <v>0</v>
      </c>
      <c r="H6" s="4">
        <v>0</v>
      </c>
      <c r="I6" s="4">
        <v>0</v>
      </c>
      <c r="J6" s="4">
        <v>0</v>
      </c>
      <c r="K6" s="4">
        <v>0</v>
      </c>
      <c r="L6" s="4">
        <v>0</v>
      </c>
      <c r="M6" s="4">
        <v>0</v>
      </c>
      <c r="N6" s="4">
        <v>0</v>
      </c>
      <c r="O6" s="4">
        <v>0</v>
      </c>
      <c r="P6" s="4"/>
      <c r="Q6" s="103">
        <f t="shared" si="2"/>
        <v>0</v>
      </c>
      <c r="R6" s="104">
        <f t="shared" si="3"/>
        <v>0</v>
      </c>
    </row>
    <row r="7" spans="2:18" x14ac:dyDescent="0.25">
      <c r="B7" s="154"/>
      <c r="C7" s="59" t="s">
        <v>1532</v>
      </c>
      <c r="D7" s="4">
        <v>0</v>
      </c>
      <c r="E7" s="4">
        <v>0</v>
      </c>
      <c r="F7" s="4">
        <v>0</v>
      </c>
      <c r="G7" s="4">
        <v>0</v>
      </c>
      <c r="H7" s="4">
        <v>0</v>
      </c>
      <c r="I7" s="4">
        <v>0</v>
      </c>
      <c r="J7" s="4">
        <v>0</v>
      </c>
      <c r="K7" s="4">
        <v>0</v>
      </c>
      <c r="L7" s="4">
        <v>0</v>
      </c>
      <c r="M7" s="4">
        <v>0</v>
      </c>
      <c r="N7" s="4">
        <v>0</v>
      </c>
      <c r="O7" s="4">
        <v>0</v>
      </c>
      <c r="P7" s="4"/>
      <c r="Q7" s="103">
        <f t="shared" si="2"/>
        <v>0</v>
      </c>
      <c r="R7" s="104">
        <f t="shared" si="3"/>
        <v>0</v>
      </c>
    </row>
    <row r="8" spans="2:18" x14ac:dyDescent="0.25">
      <c r="B8" s="155"/>
      <c r="C8" s="59" t="s">
        <v>1533</v>
      </c>
      <c r="D8" s="4">
        <v>0</v>
      </c>
      <c r="E8" s="4">
        <v>0</v>
      </c>
      <c r="F8" s="4">
        <v>0</v>
      </c>
      <c r="G8" s="4">
        <v>0</v>
      </c>
      <c r="H8" s="4">
        <v>0</v>
      </c>
      <c r="I8" s="4">
        <v>0</v>
      </c>
      <c r="J8" s="4">
        <v>0</v>
      </c>
      <c r="K8" s="4">
        <v>0</v>
      </c>
      <c r="L8" s="4">
        <v>0</v>
      </c>
      <c r="M8" s="4">
        <v>0</v>
      </c>
      <c r="N8" s="4">
        <v>0</v>
      </c>
      <c r="O8" s="4">
        <v>0</v>
      </c>
      <c r="P8" s="4"/>
      <c r="Q8" s="103">
        <f t="shared" si="2"/>
        <v>0</v>
      </c>
      <c r="R8" s="104">
        <f t="shared" si="3"/>
        <v>0</v>
      </c>
    </row>
    <row r="9" spans="2:18" s="135" customFormat="1" ht="34.5" customHeight="1" x14ac:dyDescent="0.25">
      <c r="B9" s="158" t="s">
        <v>83</v>
      </c>
      <c r="C9" s="168"/>
      <c r="D9" s="134">
        <f>SUM(D10,D11,D12,D13,D14,D15,D16)</f>
        <v>0</v>
      </c>
      <c r="E9" s="134">
        <f t="shared" ref="E9:O9" si="4">SUM(E10,E11,E12,E13,E14)</f>
        <v>0</v>
      </c>
      <c r="F9" s="134">
        <f t="shared" si="4"/>
        <v>0</v>
      </c>
      <c r="G9" s="134">
        <f t="shared" si="4"/>
        <v>0</v>
      </c>
      <c r="H9" s="134">
        <f t="shared" si="4"/>
        <v>0</v>
      </c>
      <c r="I9" s="134">
        <f t="shared" si="4"/>
        <v>0</v>
      </c>
      <c r="J9" s="134">
        <f t="shared" si="4"/>
        <v>0</v>
      </c>
      <c r="K9" s="134">
        <f t="shared" si="4"/>
        <v>0</v>
      </c>
      <c r="L9" s="134">
        <f t="shared" si="4"/>
        <v>0</v>
      </c>
      <c r="M9" s="134">
        <f t="shared" si="4"/>
        <v>0</v>
      </c>
      <c r="N9" s="134">
        <f t="shared" si="4"/>
        <v>0</v>
      </c>
      <c r="O9" s="134">
        <f t="shared" si="4"/>
        <v>0</v>
      </c>
      <c r="P9" s="134">
        <f>SUM(P10,P11,P12,P13,P14)</f>
        <v>0</v>
      </c>
      <c r="Q9" s="134">
        <f t="shared" ref="Q9:R9" si="5">SUM(Q10,Q11,Q12,Q13,Q14)</f>
        <v>0</v>
      </c>
      <c r="R9" s="134">
        <f t="shared" si="5"/>
        <v>0</v>
      </c>
    </row>
    <row r="10" spans="2:18" x14ac:dyDescent="0.25">
      <c r="B10" s="153">
        <v>2</v>
      </c>
      <c r="C10" s="59" t="s">
        <v>1535</v>
      </c>
      <c r="D10" s="4">
        <v>0</v>
      </c>
      <c r="E10" s="4">
        <v>0</v>
      </c>
      <c r="F10" s="4">
        <v>0</v>
      </c>
      <c r="G10" s="4">
        <v>0</v>
      </c>
      <c r="H10" s="4">
        <v>0</v>
      </c>
      <c r="I10" s="4">
        <v>0</v>
      </c>
      <c r="J10" s="4">
        <v>0</v>
      </c>
      <c r="K10" s="4">
        <v>0</v>
      </c>
      <c r="L10" s="4">
        <v>0</v>
      </c>
      <c r="M10" s="4">
        <v>0</v>
      </c>
      <c r="N10" s="4">
        <v>0</v>
      </c>
      <c r="O10" s="4">
        <v>0</v>
      </c>
      <c r="P10" s="4"/>
      <c r="Q10" s="103">
        <f t="shared" ref="Q10:Q14" si="6">SUM(O10,M10,K10,I10,G10,E10)</f>
        <v>0</v>
      </c>
      <c r="R10" s="104">
        <f t="shared" ref="R10:R14" si="7">(SUM(P10,N10,L10,J10,H10,F10))</f>
        <v>0</v>
      </c>
    </row>
    <row r="11" spans="2:18" x14ac:dyDescent="0.25">
      <c r="B11" s="154"/>
      <c r="C11" s="59" t="s">
        <v>1536</v>
      </c>
      <c r="D11" s="4">
        <v>0</v>
      </c>
      <c r="E11" s="4">
        <v>0</v>
      </c>
      <c r="F11" s="4">
        <v>0</v>
      </c>
      <c r="G11" s="4">
        <v>0</v>
      </c>
      <c r="H11" s="4">
        <v>0</v>
      </c>
      <c r="I11" s="4">
        <v>0</v>
      </c>
      <c r="J11" s="4">
        <v>0</v>
      </c>
      <c r="K11" s="4">
        <v>0</v>
      </c>
      <c r="L11" s="4">
        <v>0</v>
      </c>
      <c r="M11" s="4">
        <v>0</v>
      </c>
      <c r="N11" s="4">
        <v>0</v>
      </c>
      <c r="O11" s="4">
        <v>0</v>
      </c>
      <c r="P11" s="4"/>
      <c r="Q11" s="103">
        <f t="shared" si="6"/>
        <v>0</v>
      </c>
      <c r="R11" s="104">
        <f t="shared" si="7"/>
        <v>0</v>
      </c>
    </row>
    <row r="12" spans="2:18" x14ac:dyDescent="0.25">
      <c r="B12" s="154"/>
      <c r="C12" s="59" t="s">
        <v>1537</v>
      </c>
      <c r="D12" s="4">
        <v>0</v>
      </c>
      <c r="E12" s="4">
        <v>0</v>
      </c>
      <c r="F12" s="4">
        <v>0</v>
      </c>
      <c r="G12" s="4">
        <v>0</v>
      </c>
      <c r="H12" s="4">
        <v>0</v>
      </c>
      <c r="I12" s="4">
        <v>0</v>
      </c>
      <c r="J12" s="4">
        <v>0</v>
      </c>
      <c r="K12" s="4">
        <v>0</v>
      </c>
      <c r="L12" s="4">
        <v>0</v>
      </c>
      <c r="M12" s="4">
        <v>0</v>
      </c>
      <c r="N12" s="4">
        <v>0</v>
      </c>
      <c r="O12" s="4">
        <v>0</v>
      </c>
      <c r="P12" s="4"/>
      <c r="Q12" s="103">
        <f t="shared" si="6"/>
        <v>0</v>
      </c>
      <c r="R12" s="104">
        <f t="shared" si="7"/>
        <v>0</v>
      </c>
    </row>
    <row r="13" spans="2:18" x14ac:dyDescent="0.25">
      <c r="B13" s="154"/>
      <c r="C13" s="59" t="s">
        <v>1538</v>
      </c>
      <c r="D13" s="4">
        <v>0</v>
      </c>
      <c r="E13" s="4">
        <v>0</v>
      </c>
      <c r="F13" s="4">
        <v>0</v>
      </c>
      <c r="G13" s="4">
        <v>0</v>
      </c>
      <c r="H13" s="4">
        <v>0</v>
      </c>
      <c r="I13" s="4">
        <v>0</v>
      </c>
      <c r="J13" s="4">
        <v>0</v>
      </c>
      <c r="K13" s="4">
        <v>0</v>
      </c>
      <c r="L13" s="4">
        <v>0</v>
      </c>
      <c r="M13" s="4">
        <v>0</v>
      </c>
      <c r="N13" s="4">
        <v>0</v>
      </c>
      <c r="O13" s="4">
        <v>0</v>
      </c>
      <c r="P13" s="27"/>
      <c r="Q13" s="103">
        <f t="shared" si="6"/>
        <v>0</v>
      </c>
      <c r="R13" s="104">
        <f t="shared" si="7"/>
        <v>0</v>
      </c>
    </row>
    <row r="14" spans="2:18" x14ac:dyDescent="0.25">
      <c r="B14" s="154"/>
      <c r="C14" s="59" t="s">
        <v>1539</v>
      </c>
      <c r="D14" s="4">
        <v>0</v>
      </c>
      <c r="E14" s="4">
        <v>0</v>
      </c>
      <c r="F14" s="4">
        <v>0</v>
      </c>
      <c r="G14" s="4">
        <v>0</v>
      </c>
      <c r="H14" s="4">
        <v>0</v>
      </c>
      <c r="I14" s="4">
        <v>0</v>
      </c>
      <c r="J14" s="4">
        <v>0</v>
      </c>
      <c r="K14" s="4">
        <v>0</v>
      </c>
      <c r="L14" s="4">
        <v>0</v>
      </c>
      <c r="M14" s="4">
        <v>0</v>
      </c>
      <c r="N14" s="4">
        <v>0</v>
      </c>
      <c r="O14" s="4">
        <v>0</v>
      </c>
      <c r="P14" s="4"/>
      <c r="Q14" s="103">
        <f t="shared" si="6"/>
        <v>0</v>
      </c>
      <c r="R14" s="104">
        <f t="shared" si="7"/>
        <v>0</v>
      </c>
    </row>
    <row r="15" spans="2:18" x14ac:dyDescent="0.25">
      <c r="B15" s="154"/>
      <c r="C15" s="59" t="s">
        <v>1540</v>
      </c>
      <c r="D15" s="4">
        <v>0</v>
      </c>
      <c r="E15" s="4">
        <v>0</v>
      </c>
      <c r="F15" s="4">
        <v>0</v>
      </c>
      <c r="G15" s="4">
        <v>0</v>
      </c>
      <c r="H15" s="4">
        <v>0</v>
      </c>
      <c r="I15" s="4">
        <v>0</v>
      </c>
      <c r="J15" s="4">
        <v>0</v>
      </c>
      <c r="K15" s="4">
        <v>0</v>
      </c>
      <c r="L15" s="4">
        <v>0</v>
      </c>
      <c r="M15" s="4">
        <v>0</v>
      </c>
      <c r="N15" s="4">
        <v>0</v>
      </c>
      <c r="O15" s="4">
        <v>0</v>
      </c>
      <c r="P15" s="27"/>
      <c r="Q15" s="103">
        <f t="shared" ref="Q15:Q16" si="8">SUM(O15,M15,K15,I15,G15,E15)</f>
        <v>0</v>
      </c>
      <c r="R15" s="104">
        <f t="shared" ref="R15:R16" si="9">(SUM(P15,N15,L15,J15,H15,F15))</f>
        <v>0</v>
      </c>
    </row>
    <row r="16" spans="2:18" x14ac:dyDescent="0.25">
      <c r="B16" s="155"/>
      <c r="C16" s="59" t="s">
        <v>1541</v>
      </c>
      <c r="D16" s="4">
        <v>0</v>
      </c>
      <c r="E16" s="4">
        <v>0</v>
      </c>
      <c r="F16" s="4">
        <v>0</v>
      </c>
      <c r="G16" s="4">
        <v>0</v>
      </c>
      <c r="H16" s="4">
        <v>0</v>
      </c>
      <c r="I16" s="4">
        <v>0</v>
      </c>
      <c r="J16" s="4">
        <v>0</v>
      </c>
      <c r="K16" s="4">
        <v>0</v>
      </c>
      <c r="L16" s="4">
        <v>0</v>
      </c>
      <c r="M16" s="4">
        <v>0</v>
      </c>
      <c r="N16" s="4">
        <v>0</v>
      </c>
      <c r="O16" s="4">
        <v>0</v>
      </c>
      <c r="P16" s="27"/>
      <c r="Q16" s="103">
        <f t="shared" si="8"/>
        <v>0</v>
      </c>
      <c r="R16" s="104">
        <f t="shared" si="9"/>
        <v>0</v>
      </c>
    </row>
    <row r="17" spans="2:18" s="135" customFormat="1" ht="34.5" customHeight="1" x14ac:dyDescent="0.25">
      <c r="B17" s="158" t="s">
        <v>120</v>
      </c>
      <c r="C17" s="168"/>
      <c r="D17" s="136">
        <f>SUM(D18,D19,D20,D21,D22,D23,D24,D25,D26,D27,D28,D29,D30,D31,D32,D33,D34,D35,D36)</f>
        <v>0</v>
      </c>
      <c r="E17" s="136">
        <f t="shared" ref="E17:O17" si="10">SUM(E18,E19,E20,E21,E22,E23,E24,E25,E26,E27,E28,E29)</f>
        <v>0</v>
      </c>
      <c r="F17" s="136">
        <f t="shared" si="10"/>
        <v>0</v>
      </c>
      <c r="G17" s="136">
        <f t="shared" si="10"/>
        <v>0</v>
      </c>
      <c r="H17" s="136">
        <f t="shared" si="10"/>
        <v>0</v>
      </c>
      <c r="I17" s="136">
        <f t="shared" si="10"/>
        <v>1</v>
      </c>
      <c r="J17" s="136">
        <f t="shared" si="10"/>
        <v>2</v>
      </c>
      <c r="K17" s="136">
        <f t="shared" si="10"/>
        <v>0</v>
      </c>
      <c r="L17" s="136">
        <f t="shared" si="10"/>
        <v>0</v>
      </c>
      <c r="M17" s="136">
        <f t="shared" si="10"/>
        <v>0</v>
      </c>
      <c r="N17" s="136">
        <f t="shared" si="10"/>
        <v>0</v>
      </c>
      <c r="O17" s="136">
        <f t="shared" si="10"/>
        <v>0</v>
      </c>
      <c r="P17" s="134">
        <f>SUM(P18,P19,P20,P21,P22)</f>
        <v>0</v>
      </c>
      <c r="Q17" s="134">
        <f t="shared" ref="Q17:R17" si="11">SUM(Q18,Q19,Q20,Q21,Q22)</f>
        <v>0</v>
      </c>
      <c r="R17" s="134">
        <f t="shared" si="11"/>
        <v>0</v>
      </c>
    </row>
    <row r="18" spans="2:18" x14ac:dyDescent="0.25">
      <c r="B18" s="153">
        <v>3</v>
      </c>
      <c r="C18" s="59" t="s">
        <v>1542</v>
      </c>
      <c r="D18" s="4">
        <v>0</v>
      </c>
      <c r="E18" s="4">
        <v>0</v>
      </c>
      <c r="F18" s="4">
        <v>0</v>
      </c>
      <c r="G18" s="4">
        <v>0</v>
      </c>
      <c r="H18" s="4">
        <v>0</v>
      </c>
      <c r="I18" s="4">
        <v>0</v>
      </c>
      <c r="J18" s="4">
        <v>0</v>
      </c>
      <c r="K18" s="4">
        <v>0</v>
      </c>
      <c r="L18" s="4">
        <v>0</v>
      </c>
      <c r="M18" s="4">
        <v>0</v>
      </c>
      <c r="N18" s="4">
        <v>0</v>
      </c>
      <c r="O18" s="4">
        <v>0</v>
      </c>
      <c r="P18" s="27"/>
      <c r="Q18" s="103">
        <f t="shared" ref="Q18:Q22" si="12">SUM(O18,M18,K18,I18,G18,E18)</f>
        <v>0</v>
      </c>
      <c r="R18" s="104">
        <f t="shared" ref="R18:R22" si="13">(SUM(P18,N18,L18,J18,H18,F18))</f>
        <v>0</v>
      </c>
    </row>
    <row r="19" spans="2:18" x14ac:dyDescent="0.25">
      <c r="B19" s="154"/>
      <c r="C19" s="59" t="s">
        <v>1543</v>
      </c>
      <c r="D19" s="4">
        <v>0</v>
      </c>
      <c r="E19" s="4">
        <v>0</v>
      </c>
      <c r="F19" s="4">
        <v>0</v>
      </c>
      <c r="G19" s="4">
        <v>0</v>
      </c>
      <c r="H19" s="4">
        <v>0</v>
      </c>
      <c r="I19" s="4">
        <v>0</v>
      </c>
      <c r="J19" s="4">
        <v>0</v>
      </c>
      <c r="K19" s="4">
        <v>0</v>
      </c>
      <c r="L19" s="4">
        <v>0</v>
      </c>
      <c r="M19" s="4">
        <v>0</v>
      </c>
      <c r="N19" s="4">
        <v>0</v>
      </c>
      <c r="O19" s="4">
        <v>0</v>
      </c>
      <c r="P19" s="39"/>
      <c r="Q19" s="103">
        <f t="shared" si="12"/>
        <v>0</v>
      </c>
      <c r="R19" s="104">
        <f t="shared" si="13"/>
        <v>0</v>
      </c>
    </row>
    <row r="20" spans="2:18" x14ac:dyDescent="0.25">
      <c r="B20" s="154"/>
      <c r="C20" s="59" t="s">
        <v>1534</v>
      </c>
      <c r="D20" s="4">
        <v>0</v>
      </c>
      <c r="E20" s="4">
        <v>0</v>
      </c>
      <c r="F20" s="4">
        <v>0</v>
      </c>
      <c r="G20" s="4">
        <v>0</v>
      </c>
      <c r="H20" s="4">
        <v>0</v>
      </c>
      <c r="I20" s="4">
        <v>0</v>
      </c>
      <c r="J20" s="4">
        <v>0</v>
      </c>
      <c r="K20" s="4">
        <v>0</v>
      </c>
      <c r="L20" s="4">
        <v>0</v>
      </c>
      <c r="M20" s="4">
        <v>0</v>
      </c>
      <c r="N20" s="4">
        <v>0</v>
      </c>
      <c r="O20" s="4">
        <v>0</v>
      </c>
      <c r="P20" s="4"/>
      <c r="Q20" s="103">
        <f t="shared" si="12"/>
        <v>0</v>
      </c>
      <c r="R20" s="104">
        <f t="shared" si="13"/>
        <v>0</v>
      </c>
    </row>
    <row r="21" spans="2:18" x14ac:dyDescent="0.25">
      <c r="B21" s="154"/>
      <c r="C21" s="59" t="s">
        <v>1544</v>
      </c>
      <c r="D21" s="4">
        <v>0</v>
      </c>
      <c r="E21" s="4">
        <v>0</v>
      </c>
      <c r="F21" s="4">
        <v>0</v>
      </c>
      <c r="G21" s="4">
        <v>0</v>
      </c>
      <c r="H21" s="4">
        <v>0</v>
      </c>
      <c r="I21" s="4">
        <v>0</v>
      </c>
      <c r="J21" s="4">
        <v>0</v>
      </c>
      <c r="K21" s="4">
        <v>0</v>
      </c>
      <c r="L21" s="4">
        <v>0</v>
      </c>
      <c r="M21" s="4">
        <v>0</v>
      </c>
      <c r="N21" s="4">
        <v>0</v>
      </c>
      <c r="O21" s="4">
        <v>0</v>
      </c>
      <c r="P21" s="4"/>
      <c r="Q21" s="103">
        <f t="shared" si="12"/>
        <v>0</v>
      </c>
      <c r="R21" s="104">
        <f t="shared" si="13"/>
        <v>0</v>
      </c>
    </row>
    <row r="22" spans="2:18" ht="14.25" customHeight="1" x14ac:dyDescent="0.25">
      <c r="B22" s="154"/>
      <c r="C22" s="59" t="s">
        <v>1545</v>
      </c>
      <c r="D22" s="4">
        <v>0</v>
      </c>
      <c r="E22" s="4">
        <v>0</v>
      </c>
      <c r="F22" s="4">
        <v>0</v>
      </c>
      <c r="G22" s="4">
        <v>0</v>
      </c>
      <c r="H22" s="4">
        <v>0</v>
      </c>
      <c r="I22" s="4">
        <v>0</v>
      </c>
      <c r="J22" s="4">
        <v>0</v>
      </c>
      <c r="K22" s="4">
        <v>0</v>
      </c>
      <c r="L22" s="4">
        <v>0</v>
      </c>
      <c r="M22" s="4">
        <v>0</v>
      </c>
      <c r="N22" s="4">
        <v>0</v>
      </c>
      <c r="O22" s="4">
        <v>0</v>
      </c>
      <c r="P22" s="4"/>
      <c r="Q22" s="103">
        <f t="shared" si="12"/>
        <v>0</v>
      </c>
      <c r="R22" s="104">
        <f t="shared" si="13"/>
        <v>0</v>
      </c>
    </row>
    <row r="23" spans="2:18" x14ac:dyDescent="0.25">
      <c r="B23" s="154"/>
      <c r="C23" s="59" t="s">
        <v>1546</v>
      </c>
      <c r="D23" s="4">
        <v>0</v>
      </c>
      <c r="E23" s="4">
        <v>0</v>
      </c>
      <c r="F23" s="4">
        <v>0</v>
      </c>
      <c r="G23" s="4">
        <v>0</v>
      </c>
      <c r="H23" s="4">
        <v>0</v>
      </c>
      <c r="I23" s="4">
        <v>0</v>
      </c>
      <c r="J23" s="4">
        <v>0</v>
      </c>
      <c r="K23" s="4">
        <v>0</v>
      </c>
      <c r="L23" s="4">
        <v>0</v>
      </c>
      <c r="M23" s="4">
        <v>0</v>
      </c>
      <c r="N23" s="4">
        <v>0</v>
      </c>
      <c r="O23" s="4">
        <v>0</v>
      </c>
      <c r="P23" s="4"/>
      <c r="Q23" s="103">
        <f t="shared" ref="Q23:Q36" si="14">SUM(O23,M23,K23,I23,G23,E23)</f>
        <v>0</v>
      </c>
      <c r="R23" s="104">
        <f t="shared" ref="R23:R36" si="15">(SUM(P23,N23,L23,J23,H23,F23))</f>
        <v>0</v>
      </c>
    </row>
    <row r="24" spans="2:18" x14ac:dyDescent="0.25">
      <c r="B24" s="154"/>
      <c r="C24" s="59" t="s">
        <v>1547</v>
      </c>
      <c r="D24" s="4">
        <v>0</v>
      </c>
      <c r="E24" s="4">
        <v>0</v>
      </c>
      <c r="F24" s="4">
        <v>0</v>
      </c>
      <c r="G24" s="4">
        <v>0</v>
      </c>
      <c r="H24" s="4">
        <v>0</v>
      </c>
      <c r="I24" s="4">
        <v>0</v>
      </c>
      <c r="J24" s="4">
        <v>0</v>
      </c>
      <c r="K24" s="4">
        <v>0</v>
      </c>
      <c r="L24" s="4">
        <v>0</v>
      </c>
      <c r="M24" s="4">
        <v>0</v>
      </c>
      <c r="N24" s="4">
        <v>0</v>
      </c>
      <c r="O24" s="4">
        <v>0</v>
      </c>
      <c r="P24" s="4"/>
      <c r="Q24" s="103">
        <f t="shared" si="14"/>
        <v>0</v>
      </c>
      <c r="R24" s="104">
        <f t="shared" si="15"/>
        <v>0</v>
      </c>
    </row>
    <row r="25" spans="2:18" x14ac:dyDescent="0.25">
      <c r="B25" s="154"/>
      <c r="C25" s="59" t="s">
        <v>1548</v>
      </c>
      <c r="D25" s="4">
        <v>0</v>
      </c>
      <c r="E25" s="4">
        <v>0</v>
      </c>
      <c r="F25" s="4">
        <v>0</v>
      </c>
      <c r="G25" s="4">
        <v>0</v>
      </c>
      <c r="H25" s="4">
        <v>0</v>
      </c>
      <c r="I25" s="4">
        <v>0</v>
      </c>
      <c r="J25" s="4">
        <v>0</v>
      </c>
      <c r="K25" s="4">
        <v>0</v>
      </c>
      <c r="L25" s="4">
        <v>0</v>
      </c>
      <c r="M25" s="4">
        <v>0</v>
      </c>
      <c r="N25" s="4">
        <v>0</v>
      </c>
      <c r="O25" s="4">
        <v>0</v>
      </c>
      <c r="P25" s="4"/>
      <c r="Q25" s="103">
        <f t="shared" si="14"/>
        <v>0</v>
      </c>
      <c r="R25" s="104">
        <f t="shared" si="15"/>
        <v>0</v>
      </c>
    </row>
    <row r="26" spans="2:18" x14ac:dyDescent="0.25">
      <c r="B26" s="154"/>
      <c r="C26" s="59" t="s">
        <v>1549</v>
      </c>
      <c r="D26" s="4">
        <v>0</v>
      </c>
      <c r="E26" s="4">
        <v>0</v>
      </c>
      <c r="F26" s="4">
        <v>0</v>
      </c>
      <c r="G26" s="4">
        <v>0</v>
      </c>
      <c r="H26" s="4">
        <v>0</v>
      </c>
      <c r="I26" s="4">
        <v>0</v>
      </c>
      <c r="J26" s="4">
        <v>0</v>
      </c>
      <c r="K26" s="4">
        <v>0</v>
      </c>
      <c r="L26" s="4">
        <v>0</v>
      </c>
      <c r="M26" s="4">
        <v>0</v>
      </c>
      <c r="N26" s="4">
        <v>0</v>
      </c>
      <c r="O26" s="4">
        <v>0</v>
      </c>
      <c r="P26" s="4"/>
      <c r="Q26" s="103">
        <f t="shared" si="14"/>
        <v>0</v>
      </c>
      <c r="R26" s="104">
        <f t="shared" si="15"/>
        <v>0</v>
      </c>
    </row>
    <row r="27" spans="2:18" x14ac:dyDescent="0.25">
      <c r="B27" s="154"/>
      <c r="C27" s="59" t="s">
        <v>1550</v>
      </c>
      <c r="D27" s="4">
        <v>0</v>
      </c>
      <c r="E27" s="4">
        <v>0</v>
      </c>
      <c r="F27" s="4">
        <v>0</v>
      </c>
      <c r="G27" s="4">
        <v>0</v>
      </c>
      <c r="H27" s="4">
        <v>0</v>
      </c>
      <c r="I27" s="4">
        <v>0</v>
      </c>
      <c r="J27" s="4">
        <v>0</v>
      </c>
      <c r="K27" s="4">
        <v>0</v>
      </c>
      <c r="L27" s="4">
        <v>0</v>
      </c>
      <c r="M27" s="4">
        <v>0</v>
      </c>
      <c r="N27" s="4">
        <v>0</v>
      </c>
      <c r="O27" s="4">
        <v>0</v>
      </c>
      <c r="P27" s="4"/>
      <c r="Q27" s="103">
        <f t="shared" si="14"/>
        <v>0</v>
      </c>
      <c r="R27" s="104">
        <f t="shared" si="15"/>
        <v>0</v>
      </c>
    </row>
    <row r="28" spans="2:18" x14ac:dyDescent="0.25">
      <c r="B28" s="154"/>
      <c r="C28" s="59" t="s">
        <v>1552</v>
      </c>
      <c r="D28" s="4">
        <v>0</v>
      </c>
      <c r="E28" s="4">
        <v>0</v>
      </c>
      <c r="F28" s="4">
        <v>0</v>
      </c>
      <c r="G28" s="4">
        <v>0</v>
      </c>
      <c r="H28" s="4">
        <v>0</v>
      </c>
      <c r="I28" s="4">
        <v>0</v>
      </c>
      <c r="J28" s="4">
        <v>0</v>
      </c>
      <c r="K28" s="4">
        <v>0</v>
      </c>
      <c r="L28" s="4">
        <v>0</v>
      </c>
      <c r="M28" s="4">
        <v>0</v>
      </c>
      <c r="N28" s="4">
        <v>0</v>
      </c>
      <c r="O28" s="4">
        <v>0</v>
      </c>
      <c r="P28" s="4"/>
      <c r="Q28" s="103">
        <f t="shared" si="14"/>
        <v>0</v>
      </c>
      <c r="R28" s="104">
        <f t="shared" si="15"/>
        <v>0</v>
      </c>
    </row>
    <row r="29" spans="2:18" x14ac:dyDescent="0.25">
      <c r="B29" s="154"/>
      <c r="C29" s="95" t="s">
        <v>1553</v>
      </c>
      <c r="D29" s="120">
        <v>0</v>
      </c>
      <c r="E29" s="120">
        <v>0</v>
      </c>
      <c r="F29" s="120">
        <v>0</v>
      </c>
      <c r="G29" s="120">
        <v>0</v>
      </c>
      <c r="H29" s="120">
        <v>0</v>
      </c>
      <c r="I29" s="120">
        <v>1</v>
      </c>
      <c r="J29" s="120">
        <v>2</v>
      </c>
      <c r="K29" s="120">
        <v>0</v>
      </c>
      <c r="L29" s="120">
        <v>0</v>
      </c>
      <c r="M29" s="120">
        <v>0</v>
      </c>
      <c r="N29" s="120">
        <v>0</v>
      </c>
      <c r="O29" s="120">
        <v>0</v>
      </c>
      <c r="P29" s="96"/>
      <c r="Q29" s="121">
        <f t="shared" si="14"/>
        <v>1</v>
      </c>
      <c r="R29" s="122">
        <f t="shared" si="15"/>
        <v>2</v>
      </c>
    </row>
    <row r="30" spans="2:18" x14ac:dyDescent="0.25">
      <c r="B30" s="154"/>
      <c r="C30" s="95" t="s">
        <v>1554</v>
      </c>
      <c r="D30" s="120">
        <v>0</v>
      </c>
      <c r="E30" s="120">
        <v>0</v>
      </c>
      <c r="F30" s="120">
        <v>0</v>
      </c>
      <c r="G30" s="120">
        <v>0</v>
      </c>
      <c r="H30" s="120">
        <v>0</v>
      </c>
      <c r="I30" s="120">
        <v>0</v>
      </c>
      <c r="J30" s="120">
        <v>1</v>
      </c>
      <c r="K30" s="120">
        <v>0</v>
      </c>
      <c r="L30" s="120">
        <v>0</v>
      </c>
      <c r="M30" s="120">
        <v>0</v>
      </c>
      <c r="N30" s="120">
        <v>0</v>
      </c>
      <c r="O30" s="120">
        <v>0</v>
      </c>
      <c r="P30" s="96"/>
      <c r="Q30" s="121">
        <f t="shared" si="14"/>
        <v>0</v>
      </c>
      <c r="R30" s="122">
        <f t="shared" si="15"/>
        <v>1</v>
      </c>
    </row>
    <row r="31" spans="2:18" x14ac:dyDescent="0.25">
      <c r="B31" s="154"/>
      <c r="C31" s="59" t="s">
        <v>1555</v>
      </c>
      <c r="D31" s="4">
        <v>0</v>
      </c>
      <c r="E31" s="4">
        <v>0</v>
      </c>
      <c r="F31" s="4">
        <v>0</v>
      </c>
      <c r="G31" s="4">
        <v>0</v>
      </c>
      <c r="H31" s="4">
        <v>0</v>
      </c>
      <c r="I31" s="4">
        <v>0</v>
      </c>
      <c r="J31" s="4">
        <v>0</v>
      </c>
      <c r="K31" s="4">
        <v>0</v>
      </c>
      <c r="L31" s="4">
        <v>0</v>
      </c>
      <c r="M31" s="4">
        <v>0</v>
      </c>
      <c r="N31" s="4">
        <v>0</v>
      </c>
      <c r="O31" s="4">
        <v>0</v>
      </c>
      <c r="P31" s="4"/>
      <c r="Q31" s="103">
        <f t="shared" si="14"/>
        <v>0</v>
      </c>
      <c r="R31" s="104">
        <f t="shared" si="15"/>
        <v>0</v>
      </c>
    </row>
    <row r="32" spans="2:18" x14ac:dyDescent="0.25">
      <c r="B32" s="154"/>
      <c r="C32" s="95" t="s">
        <v>1556</v>
      </c>
      <c r="D32" s="120">
        <v>0</v>
      </c>
      <c r="E32" s="120">
        <v>0</v>
      </c>
      <c r="F32" s="120">
        <v>0</v>
      </c>
      <c r="G32" s="120">
        <v>0</v>
      </c>
      <c r="H32" s="120">
        <v>0</v>
      </c>
      <c r="I32" s="120">
        <v>1</v>
      </c>
      <c r="J32" s="120">
        <v>1</v>
      </c>
      <c r="K32" s="120">
        <v>0</v>
      </c>
      <c r="L32" s="120">
        <v>2</v>
      </c>
      <c r="M32" s="120">
        <v>0</v>
      </c>
      <c r="N32" s="120">
        <v>2</v>
      </c>
      <c r="O32" s="120">
        <v>0</v>
      </c>
      <c r="P32" s="96"/>
      <c r="Q32" s="121">
        <f t="shared" si="14"/>
        <v>1</v>
      </c>
      <c r="R32" s="122">
        <f t="shared" si="15"/>
        <v>5</v>
      </c>
    </row>
    <row r="33" spans="2:18" x14ac:dyDescent="0.25">
      <c r="B33" s="154"/>
      <c r="C33" s="59" t="s">
        <v>1557</v>
      </c>
      <c r="D33" s="4">
        <v>0</v>
      </c>
      <c r="E33" s="4">
        <v>0</v>
      </c>
      <c r="F33" s="4">
        <v>0</v>
      </c>
      <c r="G33" s="4">
        <v>0</v>
      </c>
      <c r="H33" s="4">
        <v>0</v>
      </c>
      <c r="I33" s="4">
        <v>0</v>
      </c>
      <c r="J33" s="4">
        <v>0</v>
      </c>
      <c r="K33" s="4">
        <v>0</v>
      </c>
      <c r="L33" s="4">
        <v>0</v>
      </c>
      <c r="M33" s="4">
        <v>0</v>
      </c>
      <c r="N33" s="4">
        <v>0</v>
      </c>
      <c r="O33" s="4">
        <v>0</v>
      </c>
      <c r="P33" s="4"/>
      <c r="Q33" s="103">
        <f t="shared" si="14"/>
        <v>0</v>
      </c>
      <c r="R33" s="104">
        <f t="shared" si="15"/>
        <v>0</v>
      </c>
    </row>
    <row r="34" spans="2:18" x14ac:dyDescent="0.25">
      <c r="B34" s="154"/>
      <c r="C34" s="59" t="s">
        <v>1558</v>
      </c>
      <c r="D34" s="4">
        <v>0</v>
      </c>
      <c r="E34" s="4">
        <v>0</v>
      </c>
      <c r="F34" s="4">
        <v>0</v>
      </c>
      <c r="G34" s="4">
        <v>0</v>
      </c>
      <c r="H34" s="4">
        <v>0</v>
      </c>
      <c r="I34" s="4">
        <v>0</v>
      </c>
      <c r="J34" s="4">
        <v>0</v>
      </c>
      <c r="K34" s="4">
        <v>0</v>
      </c>
      <c r="L34" s="4">
        <v>0</v>
      </c>
      <c r="M34" s="4">
        <v>0</v>
      </c>
      <c r="N34" s="4">
        <v>0</v>
      </c>
      <c r="O34" s="4">
        <v>0</v>
      </c>
      <c r="P34" s="27"/>
      <c r="Q34" s="103">
        <f t="shared" si="14"/>
        <v>0</v>
      </c>
      <c r="R34" s="104">
        <f t="shared" si="15"/>
        <v>0</v>
      </c>
    </row>
    <row r="35" spans="2:18" x14ac:dyDescent="0.25">
      <c r="B35" s="154"/>
      <c r="C35" s="59" t="s">
        <v>1597</v>
      </c>
      <c r="D35" s="4">
        <v>0</v>
      </c>
      <c r="E35" s="4">
        <v>0</v>
      </c>
      <c r="F35" s="4">
        <v>0</v>
      </c>
      <c r="G35" s="4">
        <v>0</v>
      </c>
      <c r="H35" s="4">
        <v>0</v>
      </c>
      <c r="I35" s="4">
        <v>0</v>
      </c>
      <c r="J35" s="4">
        <v>0</v>
      </c>
      <c r="K35" s="4">
        <v>0</v>
      </c>
      <c r="L35" s="4">
        <v>0</v>
      </c>
      <c r="M35" s="4">
        <v>0</v>
      </c>
      <c r="N35" s="4">
        <v>0</v>
      </c>
      <c r="O35" s="4">
        <v>0</v>
      </c>
      <c r="P35" s="4"/>
      <c r="Q35" s="4">
        <f t="shared" ref="Q35:R35" si="16">SUM(N35,L35,J35,H35,F35,D35)</f>
        <v>0</v>
      </c>
      <c r="R35" s="4">
        <f t="shared" si="16"/>
        <v>0</v>
      </c>
    </row>
    <row r="36" spans="2:18" x14ac:dyDescent="0.25">
      <c r="B36" s="155"/>
      <c r="C36" s="59" t="s">
        <v>1576</v>
      </c>
      <c r="D36" s="4">
        <v>0</v>
      </c>
      <c r="E36" s="4">
        <v>0</v>
      </c>
      <c r="F36" s="4">
        <v>0</v>
      </c>
      <c r="G36" s="4">
        <v>0</v>
      </c>
      <c r="H36" s="4">
        <v>0</v>
      </c>
      <c r="I36" s="4">
        <v>0</v>
      </c>
      <c r="J36" s="4">
        <v>0</v>
      </c>
      <c r="K36" s="4">
        <v>0</v>
      </c>
      <c r="L36" s="4">
        <v>0</v>
      </c>
      <c r="M36" s="4">
        <v>0</v>
      </c>
      <c r="N36" s="4">
        <v>0</v>
      </c>
      <c r="O36" s="4">
        <v>0</v>
      </c>
      <c r="P36" s="4"/>
      <c r="Q36" s="103">
        <f t="shared" si="14"/>
        <v>0</v>
      </c>
      <c r="R36" s="104">
        <f t="shared" si="15"/>
        <v>0</v>
      </c>
    </row>
    <row r="37" spans="2:18" s="135" customFormat="1" ht="34.5" customHeight="1" x14ac:dyDescent="0.25">
      <c r="B37" s="158" t="s">
        <v>121</v>
      </c>
      <c r="C37" s="168"/>
      <c r="D37" s="136">
        <f>SUM(D38,D39,D40,D41,D42)</f>
        <v>0</v>
      </c>
      <c r="E37" s="136">
        <f t="shared" ref="E37:O37" si="17">SUM(E38,E39,E40,E41,E42,E43,E44,E45,E46,E47,E48,E49)</f>
        <v>0</v>
      </c>
      <c r="F37" s="136">
        <f t="shared" si="17"/>
        <v>0</v>
      </c>
      <c r="G37" s="136">
        <f t="shared" si="17"/>
        <v>0</v>
      </c>
      <c r="H37" s="136">
        <f t="shared" si="17"/>
        <v>0</v>
      </c>
      <c r="I37" s="136">
        <f t="shared" si="17"/>
        <v>20</v>
      </c>
      <c r="J37" s="136">
        <f t="shared" si="17"/>
        <v>20</v>
      </c>
      <c r="K37" s="136">
        <f t="shared" si="17"/>
        <v>0</v>
      </c>
      <c r="L37" s="136">
        <f t="shared" si="17"/>
        <v>20</v>
      </c>
      <c r="M37" s="136">
        <f t="shared" si="17"/>
        <v>0</v>
      </c>
      <c r="N37" s="136">
        <f t="shared" si="17"/>
        <v>20</v>
      </c>
      <c r="O37" s="136">
        <f t="shared" si="17"/>
        <v>0</v>
      </c>
      <c r="P37" s="134">
        <f>SUM(P38,P39,P40,P41,P42)</f>
        <v>0</v>
      </c>
      <c r="Q37" s="134">
        <f t="shared" ref="Q37:R37" si="18">SUM(Q38,Q39,Q40,Q41,Q42)</f>
        <v>0</v>
      </c>
      <c r="R37" s="134">
        <f t="shared" si="18"/>
        <v>0</v>
      </c>
    </row>
    <row r="38" spans="2:18" ht="15" customHeight="1" x14ac:dyDescent="0.25">
      <c r="B38" s="153">
        <v>4</v>
      </c>
      <c r="C38" s="59" t="s">
        <v>1579</v>
      </c>
      <c r="D38" s="4">
        <v>0</v>
      </c>
      <c r="E38" s="4">
        <v>0</v>
      </c>
      <c r="F38" s="4">
        <v>0</v>
      </c>
      <c r="G38" s="4">
        <v>0</v>
      </c>
      <c r="H38" s="4">
        <v>0</v>
      </c>
      <c r="I38" s="4">
        <v>0</v>
      </c>
      <c r="J38" s="4">
        <v>0</v>
      </c>
      <c r="K38" s="4">
        <v>0</v>
      </c>
      <c r="L38" s="4">
        <v>0</v>
      </c>
      <c r="M38" s="4">
        <v>0</v>
      </c>
      <c r="N38" s="4">
        <v>0</v>
      </c>
      <c r="O38" s="4">
        <v>0</v>
      </c>
      <c r="P38" s="27"/>
      <c r="Q38" s="103">
        <f t="shared" ref="Q38:Q42" si="19">SUM(O38,M38,K38,I38,G38,E38)</f>
        <v>0</v>
      </c>
      <c r="R38" s="104">
        <f t="shared" ref="R38:R42" si="20">(SUM(P38,N38,L38,J38,H38,F38))</f>
        <v>0</v>
      </c>
    </row>
    <row r="39" spans="2:18" ht="15" customHeight="1" x14ac:dyDescent="0.25">
      <c r="B39" s="154"/>
      <c r="C39" s="59" t="s">
        <v>1578</v>
      </c>
      <c r="D39" s="4">
        <v>0</v>
      </c>
      <c r="E39" s="4">
        <v>0</v>
      </c>
      <c r="F39" s="4">
        <v>0</v>
      </c>
      <c r="G39" s="4">
        <v>0</v>
      </c>
      <c r="H39" s="4">
        <v>0</v>
      </c>
      <c r="I39" s="4">
        <v>0</v>
      </c>
      <c r="J39" s="4">
        <v>0</v>
      </c>
      <c r="K39" s="4">
        <v>0</v>
      </c>
      <c r="L39" s="4">
        <v>0</v>
      </c>
      <c r="M39" s="4">
        <v>0</v>
      </c>
      <c r="N39" s="4">
        <v>0</v>
      </c>
      <c r="O39" s="4">
        <v>0</v>
      </c>
      <c r="P39" s="4"/>
      <c r="Q39" s="103">
        <f t="shared" si="19"/>
        <v>0</v>
      </c>
      <c r="R39" s="104">
        <f t="shared" si="20"/>
        <v>0</v>
      </c>
    </row>
    <row r="40" spans="2:18" x14ac:dyDescent="0.25">
      <c r="B40" s="154"/>
      <c r="C40" s="59" t="s">
        <v>1577</v>
      </c>
      <c r="D40" s="4">
        <v>0</v>
      </c>
      <c r="E40" s="4">
        <v>0</v>
      </c>
      <c r="F40" s="4">
        <v>0</v>
      </c>
      <c r="G40" s="4">
        <v>0</v>
      </c>
      <c r="H40" s="4">
        <v>0</v>
      </c>
      <c r="I40" s="4">
        <v>0</v>
      </c>
      <c r="J40" s="4">
        <v>0</v>
      </c>
      <c r="K40" s="4">
        <v>0</v>
      </c>
      <c r="L40" s="4">
        <v>0</v>
      </c>
      <c r="M40" s="4">
        <v>0</v>
      </c>
      <c r="N40" s="4">
        <v>0</v>
      </c>
      <c r="O40" s="4">
        <v>0</v>
      </c>
      <c r="P40" s="27"/>
      <c r="Q40" s="103">
        <f t="shared" si="19"/>
        <v>0</v>
      </c>
      <c r="R40" s="104">
        <f t="shared" si="20"/>
        <v>0</v>
      </c>
    </row>
    <row r="41" spans="2:18" x14ac:dyDescent="0.25">
      <c r="B41" s="154"/>
      <c r="C41" s="59" t="s">
        <v>1551</v>
      </c>
      <c r="D41" s="4">
        <v>0</v>
      </c>
      <c r="E41" s="4">
        <v>0</v>
      </c>
      <c r="F41" s="4">
        <v>0</v>
      </c>
      <c r="G41" s="4">
        <v>0</v>
      </c>
      <c r="H41" s="4">
        <v>0</v>
      </c>
      <c r="I41" s="4">
        <v>0</v>
      </c>
      <c r="J41" s="4">
        <v>0</v>
      </c>
      <c r="K41" s="4">
        <v>0</v>
      </c>
      <c r="L41" s="4">
        <v>0</v>
      </c>
      <c r="M41" s="4">
        <v>0</v>
      </c>
      <c r="N41" s="4">
        <v>0</v>
      </c>
      <c r="O41" s="4">
        <v>0</v>
      </c>
      <c r="P41" s="39"/>
      <c r="Q41" s="103">
        <f t="shared" si="19"/>
        <v>0</v>
      </c>
      <c r="R41" s="104">
        <f t="shared" si="20"/>
        <v>0</v>
      </c>
    </row>
    <row r="42" spans="2:18" x14ac:dyDescent="0.25">
      <c r="B42" s="155"/>
      <c r="C42" s="59" t="s">
        <v>1580</v>
      </c>
      <c r="D42" s="4">
        <v>0</v>
      </c>
      <c r="E42" s="4">
        <v>0</v>
      </c>
      <c r="F42" s="4">
        <v>0</v>
      </c>
      <c r="G42" s="4">
        <v>0</v>
      </c>
      <c r="H42" s="4">
        <v>0</v>
      </c>
      <c r="I42" s="4">
        <v>0</v>
      </c>
      <c r="J42" s="4">
        <v>0</v>
      </c>
      <c r="K42" s="4">
        <v>0</v>
      </c>
      <c r="L42" s="4">
        <v>0</v>
      </c>
      <c r="M42" s="4">
        <v>0</v>
      </c>
      <c r="N42" s="4">
        <v>0</v>
      </c>
      <c r="O42" s="4">
        <v>0</v>
      </c>
      <c r="P42" s="4"/>
      <c r="Q42" s="103">
        <f t="shared" si="19"/>
        <v>0</v>
      </c>
      <c r="R42" s="104">
        <f t="shared" si="20"/>
        <v>0</v>
      </c>
    </row>
    <row r="43" spans="2:18" s="135" customFormat="1" ht="34.5" customHeight="1" x14ac:dyDescent="0.25">
      <c r="B43" s="158" t="s">
        <v>1573</v>
      </c>
      <c r="C43" s="168"/>
      <c r="D43" s="136">
        <f>SUM(D44,D45,D46,D47,D48,D49,D50,D51,D52,D53,D54,D55)</f>
        <v>0</v>
      </c>
      <c r="E43" s="136">
        <f t="shared" ref="E43:O43" si="21">SUM(E44,E45,E46,E47,E48,E49,E50,E51,E52,E53,E54,E55)</f>
        <v>0</v>
      </c>
      <c r="F43" s="136">
        <f t="shared" si="21"/>
        <v>0</v>
      </c>
      <c r="G43" s="136">
        <f t="shared" si="21"/>
        <v>0</v>
      </c>
      <c r="H43" s="136">
        <f t="shared" si="21"/>
        <v>0</v>
      </c>
      <c r="I43" s="136">
        <f t="shared" si="21"/>
        <v>20</v>
      </c>
      <c r="J43" s="136">
        <f t="shared" si="21"/>
        <v>20</v>
      </c>
      <c r="K43" s="136">
        <f t="shared" si="21"/>
        <v>0</v>
      </c>
      <c r="L43" s="136">
        <f t="shared" si="21"/>
        <v>20</v>
      </c>
      <c r="M43" s="136">
        <f t="shared" si="21"/>
        <v>0</v>
      </c>
      <c r="N43" s="136">
        <f t="shared" si="21"/>
        <v>20</v>
      </c>
      <c r="O43" s="136">
        <f t="shared" si="21"/>
        <v>0</v>
      </c>
      <c r="P43" s="134">
        <f>SUM(P44,P45,P46,P47,P48)</f>
        <v>0</v>
      </c>
      <c r="Q43" s="134">
        <f t="shared" ref="Q43:R43" si="22">SUM(Q44,Q45,Q46,Q47,Q48)</f>
        <v>0</v>
      </c>
      <c r="R43" s="134">
        <f t="shared" si="22"/>
        <v>0</v>
      </c>
    </row>
    <row r="44" spans="2:18" x14ac:dyDescent="0.25">
      <c r="B44" s="153">
        <v>5</v>
      </c>
      <c r="C44" s="59" t="s">
        <v>1581</v>
      </c>
      <c r="D44" s="4">
        <v>0</v>
      </c>
      <c r="E44" s="4">
        <v>0</v>
      </c>
      <c r="F44" s="4">
        <v>0</v>
      </c>
      <c r="G44" s="4">
        <v>0</v>
      </c>
      <c r="H44" s="4">
        <v>0</v>
      </c>
      <c r="I44" s="4">
        <v>0</v>
      </c>
      <c r="J44" s="4">
        <v>0</v>
      </c>
      <c r="K44" s="4">
        <v>0</v>
      </c>
      <c r="L44" s="4">
        <v>0</v>
      </c>
      <c r="M44" s="4">
        <v>0</v>
      </c>
      <c r="N44" s="4">
        <v>0</v>
      </c>
      <c r="O44" s="4">
        <v>0</v>
      </c>
      <c r="P44" s="4"/>
      <c r="Q44" s="103">
        <f t="shared" ref="Q44:Q48" si="23">SUM(O44,M44,K44,I44,G44,E44)</f>
        <v>0</v>
      </c>
      <c r="R44" s="104">
        <f t="shared" ref="R44:R48" si="24">(SUM(P44,N44,L44,J44,H44,F44))</f>
        <v>0</v>
      </c>
    </row>
    <row r="45" spans="2:18" x14ac:dyDescent="0.25">
      <c r="B45" s="154"/>
      <c r="C45" s="59" t="s">
        <v>1585</v>
      </c>
      <c r="D45" s="4">
        <v>0</v>
      </c>
      <c r="E45" s="4">
        <v>0</v>
      </c>
      <c r="F45" s="4">
        <v>0</v>
      </c>
      <c r="G45" s="4">
        <v>0</v>
      </c>
      <c r="H45" s="4">
        <v>0</v>
      </c>
      <c r="I45" s="4">
        <v>0</v>
      </c>
      <c r="J45" s="4">
        <v>0</v>
      </c>
      <c r="K45" s="4">
        <v>0</v>
      </c>
      <c r="L45" s="4">
        <v>0</v>
      </c>
      <c r="M45" s="4">
        <v>0</v>
      </c>
      <c r="N45" s="4">
        <v>0</v>
      </c>
      <c r="O45" s="4">
        <v>0</v>
      </c>
      <c r="P45" s="4"/>
      <c r="Q45" s="103">
        <f t="shared" si="23"/>
        <v>0</v>
      </c>
      <c r="R45" s="104">
        <f t="shared" si="24"/>
        <v>0</v>
      </c>
    </row>
    <row r="46" spans="2:18" x14ac:dyDescent="0.25">
      <c r="B46" s="154"/>
      <c r="C46" s="59" t="s">
        <v>1586</v>
      </c>
      <c r="D46" s="4">
        <v>0</v>
      </c>
      <c r="E46" s="4">
        <v>0</v>
      </c>
      <c r="F46" s="4">
        <v>0</v>
      </c>
      <c r="G46" s="4">
        <v>0</v>
      </c>
      <c r="H46" s="4">
        <v>0</v>
      </c>
      <c r="I46" s="4">
        <v>0</v>
      </c>
      <c r="J46" s="4">
        <v>0</v>
      </c>
      <c r="K46" s="4">
        <v>0</v>
      </c>
      <c r="L46" s="4">
        <v>0</v>
      </c>
      <c r="M46" s="4">
        <v>0</v>
      </c>
      <c r="N46" s="4">
        <v>0</v>
      </c>
      <c r="O46" s="4">
        <v>0</v>
      </c>
      <c r="P46" s="4"/>
      <c r="Q46" s="103">
        <f t="shared" si="23"/>
        <v>0</v>
      </c>
      <c r="R46" s="104">
        <f t="shared" si="24"/>
        <v>0</v>
      </c>
    </row>
    <row r="47" spans="2:18" x14ac:dyDescent="0.25">
      <c r="B47" s="154"/>
      <c r="C47" s="59" t="s">
        <v>1584</v>
      </c>
      <c r="D47" s="4">
        <v>0</v>
      </c>
      <c r="E47" s="4">
        <v>0</v>
      </c>
      <c r="F47" s="4">
        <v>0</v>
      </c>
      <c r="G47" s="4">
        <v>0</v>
      </c>
      <c r="H47" s="4">
        <v>0</v>
      </c>
      <c r="I47" s="4">
        <v>0</v>
      </c>
      <c r="J47" s="4">
        <v>0</v>
      </c>
      <c r="K47" s="4">
        <v>0</v>
      </c>
      <c r="L47" s="4">
        <v>0</v>
      </c>
      <c r="M47" s="4">
        <v>0</v>
      </c>
      <c r="N47" s="4">
        <v>0</v>
      </c>
      <c r="O47" s="4">
        <v>0</v>
      </c>
      <c r="P47" s="4"/>
      <c r="Q47" s="103">
        <f t="shared" si="23"/>
        <v>0</v>
      </c>
      <c r="R47" s="104">
        <f t="shared" si="24"/>
        <v>0</v>
      </c>
    </row>
    <row r="48" spans="2:18" x14ac:dyDescent="0.25">
      <c r="B48" s="154"/>
      <c r="C48" s="59" t="s">
        <v>1587</v>
      </c>
      <c r="D48" s="4">
        <v>0</v>
      </c>
      <c r="E48" s="4">
        <v>0</v>
      </c>
      <c r="F48" s="4">
        <v>0</v>
      </c>
      <c r="G48" s="4">
        <v>0</v>
      </c>
      <c r="H48" s="4">
        <v>0</v>
      </c>
      <c r="I48" s="4">
        <v>0</v>
      </c>
      <c r="J48" s="4">
        <v>0</v>
      </c>
      <c r="K48" s="4">
        <v>0</v>
      </c>
      <c r="L48" s="4">
        <v>0</v>
      </c>
      <c r="M48" s="4">
        <v>0</v>
      </c>
      <c r="N48" s="4">
        <v>0</v>
      </c>
      <c r="O48" s="4">
        <v>0</v>
      </c>
      <c r="P48" s="4"/>
      <c r="Q48" s="103">
        <f t="shared" si="23"/>
        <v>0</v>
      </c>
      <c r="R48" s="104">
        <f t="shared" si="24"/>
        <v>0</v>
      </c>
    </row>
    <row r="49" spans="2:20" x14ac:dyDescent="0.25">
      <c r="B49" s="154"/>
      <c r="C49" s="59" t="s">
        <v>1588</v>
      </c>
      <c r="D49" s="4">
        <v>0</v>
      </c>
      <c r="E49" s="4">
        <v>0</v>
      </c>
      <c r="F49" s="4">
        <v>0</v>
      </c>
      <c r="G49" s="4">
        <v>0</v>
      </c>
      <c r="H49" s="4">
        <v>0</v>
      </c>
      <c r="I49" s="4">
        <v>0</v>
      </c>
      <c r="J49" s="4">
        <v>0</v>
      </c>
      <c r="K49" s="4">
        <v>0</v>
      </c>
      <c r="L49" s="4">
        <v>0</v>
      </c>
      <c r="M49" s="4">
        <v>0</v>
      </c>
      <c r="N49" s="4">
        <v>0</v>
      </c>
      <c r="O49" s="4">
        <v>0</v>
      </c>
      <c r="P49" s="4"/>
      <c r="Q49" s="103">
        <f t="shared" ref="Q49:Q55" si="25">SUM(O49,M49,K49,I49,G49,E49)</f>
        <v>0</v>
      </c>
      <c r="R49" s="104">
        <f t="shared" ref="R49:R55" si="26">(SUM(P49,N49,L49,J49,H49,F49))</f>
        <v>0</v>
      </c>
    </row>
    <row r="50" spans="2:20" x14ac:dyDescent="0.25">
      <c r="B50" s="154"/>
      <c r="C50" s="59" t="s">
        <v>1574</v>
      </c>
      <c r="D50" s="4">
        <v>0</v>
      </c>
      <c r="E50" s="4">
        <v>0</v>
      </c>
      <c r="F50" s="4">
        <v>0</v>
      </c>
      <c r="G50" s="4">
        <v>0</v>
      </c>
      <c r="H50" s="4">
        <v>0</v>
      </c>
      <c r="I50" s="4">
        <v>0</v>
      </c>
      <c r="J50" s="4">
        <v>0</v>
      </c>
      <c r="K50" s="4">
        <v>0</v>
      </c>
      <c r="L50" s="4">
        <v>0</v>
      </c>
      <c r="M50" s="4">
        <v>0</v>
      </c>
      <c r="N50" s="4">
        <v>0</v>
      </c>
      <c r="O50" s="4">
        <v>0</v>
      </c>
      <c r="P50" s="4"/>
      <c r="Q50" s="103">
        <f t="shared" si="25"/>
        <v>0</v>
      </c>
      <c r="R50" s="104">
        <f t="shared" si="26"/>
        <v>0</v>
      </c>
    </row>
    <row r="51" spans="2:20" x14ac:dyDescent="0.25">
      <c r="B51" s="154"/>
      <c r="C51" s="59" t="s">
        <v>1575</v>
      </c>
      <c r="D51" s="4">
        <v>0</v>
      </c>
      <c r="E51" s="4">
        <v>0</v>
      </c>
      <c r="F51" s="4">
        <v>0</v>
      </c>
      <c r="G51" s="4">
        <v>0</v>
      </c>
      <c r="H51" s="4">
        <v>0</v>
      </c>
      <c r="I51" s="4">
        <v>0</v>
      </c>
      <c r="J51" s="4">
        <v>0</v>
      </c>
      <c r="K51" s="4">
        <v>0</v>
      </c>
      <c r="L51" s="4">
        <v>0</v>
      </c>
      <c r="M51" s="4">
        <v>0</v>
      </c>
      <c r="N51" s="4">
        <v>0</v>
      </c>
      <c r="O51" s="4">
        <v>0</v>
      </c>
      <c r="P51" s="4"/>
      <c r="Q51" s="103">
        <f t="shared" si="25"/>
        <v>0</v>
      </c>
      <c r="R51" s="104">
        <f t="shared" si="26"/>
        <v>0</v>
      </c>
    </row>
    <row r="52" spans="2:20" x14ac:dyDescent="0.25">
      <c r="B52" s="154"/>
      <c r="C52" s="59" t="s">
        <v>1582</v>
      </c>
      <c r="D52" s="4">
        <v>0</v>
      </c>
      <c r="E52" s="4">
        <v>0</v>
      </c>
      <c r="F52" s="4">
        <v>0</v>
      </c>
      <c r="G52" s="4">
        <v>0</v>
      </c>
      <c r="H52" s="4">
        <v>0</v>
      </c>
      <c r="I52" s="4">
        <v>0</v>
      </c>
      <c r="J52" s="4">
        <v>0</v>
      </c>
      <c r="K52" s="4">
        <v>0</v>
      </c>
      <c r="L52" s="4">
        <v>0</v>
      </c>
      <c r="M52" s="4">
        <v>0</v>
      </c>
      <c r="N52" s="4">
        <v>0</v>
      </c>
      <c r="O52" s="4">
        <v>0</v>
      </c>
      <c r="P52" s="4"/>
      <c r="Q52" s="103">
        <f t="shared" si="25"/>
        <v>0</v>
      </c>
      <c r="R52" s="104">
        <f t="shared" si="26"/>
        <v>0</v>
      </c>
    </row>
    <row r="53" spans="2:20" ht="15.75" customHeight="1" x14ac:dyDescent="0.25">
      <c r="B53" s="154"/>
      <c r="C53" s="95" t="s">
        <v>1589</v>
      </c>
      <c r="D53" s="120">
        <v>0</v>
      </c>
      <c r="E53" s="120">
        <v>0</v>
      </c>
      <c r="F53" s="120">
        <v>0</v>
      </c>
      <c r="G53" s="120">
        <v>0</v>
      </c>
      <c r="H53" s="120">
        <v>0</v>
      </c>
      <c r="I53" s="120">
        <v>20</v>
      </c>
      <c r="J53" s="120">
        <v>20</v>
      </c>
      <c r="K53" s="120">
        <v>0</v>
      </c>
      <c r="L53" s="120">
        <v>20</v>
      </c>
      <c r="M53" s="120">
        <v>0</v>
      </c>
      <c r="N53" s="120">
        <v>20</v>
      </c>
      <c r="O53" s="120">
        <v>0</v>
      </c>
      <c r="P53" s="120">
        <f t="shared" ref="P53" si="27">SUM(D53,F53,H53,J53,L53,N53)</f>
        <v>60</v>
      </c>
      <c r="Q53" s="120">
        <f>D53+F53+H53+J53+L53+N53</f>
        <v>60</v>
      </c>
      <c r="R53" s="120">
        <f>E53+G53+I53+K53+M53+O53</f>
        <v>20</v>
      </c>
      <c r="S53" s="47">
        <f>D53+F53+H53</f>
        <v>0</v>
      </c>
      <c r="T53" s="47">
        <v>0</v>
      </c>
    </row>
    <row r="54" spans="2:20" x14ac:dyDescent="0.25">
      <c r="B54" s="154"/>
      <c r="C54" s="59" t="s">
        <v>1559</v>
      </c>
      <c r="D54" s="4">
        <v>0</v>
      </c>
      <c r="E54" s="4">
        <v>0</v>
      </c>
      <c r="F54" s="4">
        <v>0</v>
      </c>
      <c r="G54" s="4">
        <v>0</v>
      </c>
      <c r="H54" s="4">
        <v>0</v>
      </c>
      <c r="I54" s="4">
        <v>0</v>
      </c>
      <c r="J54" s="4">
        <v>0</v>
      </c>
      <c r="K54" s="4">
        <v>0</v>
      </c>
      <c r="L54" s="4">
        <v>0</v>
      </c>
      <c r="M54" s="4">
        <v>0</v>
      </c>
      <c r="N54" s="4">
        <v>0</v>
      </c>
      <c r="O54" s="4">
        <v>0</v>
      </c>
      <c r="P54" s="4"/>
      <c r="Q54" s="103">
        <f t="shared" si="25"/>
        <v>0</v>
      </c>
      <c r="R54" s="104">
        <f t="shared" si="26"/>
        <v>0</v>
      </c>
    </row>
    <row r="55" spans="2:20" x14ac:dyDescent="0.25">
      <c r="B55" s="155"/>
      <c r="C55" s="59" t="s">
        <v>1583</v>
      </c>
      <c r="D55" s="4">
        <v>0</v>
      </c>
      <c r="E55" s="4">
        <v>0</v>
      </c>
      <c r="F55" s="4">
        <v>0</v>
      </c>
      <c r="G55" s="4">
        <v>0</v>
      </c>
      <c r="H55" s="4">
        <v>0</v>
      </c>
      <c r="I55" s="4">
        <v>0</v>
      </c>
      <c r="J55" s="4">
        <v>0</v>
      </c>
      <c r="K55" s="4">
        <v>0</v>
      </c>
      <c r="L55" s="4">
        <v>0</v>
      </c>
      <c r="M55" s="4">
        <v>0</v>
      </c>
      <c r="N55" s="4">
        <v>0</v>
      </c>
      <c r="O55" s="4">
        <v>0</v>
      </c>
      <c r="P55" s="4"/>
      <c r="Q55" s="103">
        <f t="shared" si="25"/>
        <v>0</v>
      </c>
      <c r="R55" s="104">
        <f t="shared" si="26"/>
        <v>0</v>
      </c>
    </row>
    <row r="56" spans="2:20" x14ac:dyDescent="0.25">
      <c r="B56" s="43"/>
      <c r="C56" s="43">
        <v>1</v>
      </c>
      <c r="D56" s="43">
        <v>1</v>
      </c>
      <c r="E56" s="43"/>
      <c r="F56" s="43">
        <v>1</v>
      </c>
      <c r="G56" s="43">
        <v>1</v>
      </c>
      <c r="H56" s="43"/>
      <c r="I56" s="43">
        <v>1</v>
      </c>
      <c r="J56" s="43">
        <v>1</v>
      </c>
      <c r="K56" s="43"/>
      <c r="L56" s="43">
        <v>1</v>
      </c>
      <c r="M56" s="43">
        <v>1</v>
      </c>
      <c r="N56" s="43"/>
      <c r="O56" s="43">
        <v>1</v>
      </c>
      <c r="P56" s="43">
        <v>1</v>
      </c>
      <c r="Q56" s="43"/>
      <c r="R56" s="43">
        <v>1</v>
      </c>
    </row>
  </sheetData>
  <mergeCells count="18">
    <mergeCell ref="B17:C17"/>
    <mergeCell ref="B37:C37"/>
    <mergeCell ref="B43:C43"/>
    <mergeCell ref="B44:B55"/>
    <mergeCell ref="N1:O1"/>
    <mergeCell ref="B18:B36"/>
    <mergeCell ref="B38:B42"/>
    <mergeCell ref="P1:R1"/>
    <mergeCell ref="B4:B8"/>
    <mergeCell ref="B10:B16"/>
    <mergeCell ref="B1:C2"/>
    <mergeCell ref="D1:E1"/>
    <mergeCell ref="F1:G1"/>
    <mergeCell ref="H1:I1"/>
    <mergeCell ref="J1:K1"/>
    <mergeCell ref="L1:M1"/>
    <mergeCell ref="B3:C3"/>
    <mergeCell ref="B9:C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T56"/>
  <sheetViews>
    <sheetView topLeftCell="B34" zoomScale="70" zoomScaleNormal="70" workbookViewId="0">
      <selection activeCell="B1" sqref="B1:G36"/>
    </sheetView>
  </sheetViews>
  <sheetFormatPr baseColWidth="10" defaultRowHeight="15" x14ac:dyDescent="0.25"/>
  <cols>
    <col min="1" max="1" width="3.7109375" style="47" customWidth="1"/>
    <col min="2" max="2" width="8.7109375" style="49" customWidth="1"/>
    <col min="3" max="3" width="72.7109375" style="48" customWidth="1"/>
    <col min="4" max="18" width="13.7109375" style="3" customWidth="1"/>
    <col min="19" max="16384" width="11.42578125" style="47"/>
  </cols>
  <sheetData>
    <row r="1" spans="2:18" s="49" customFormat="1" ht="74.25" customHeight="1" thickBot="1" x14ac:dyDescent="0.3">
      <c r="B1" s="187" t="s">
        <v>1591</v>
      </c>
      <c r="C1" s="188"/>
      <c r="D1" s="148" t="s">
        <v>8</v>
      </c>
      <c r="E1" s="150"/>
      <c r="F1" s="148" t="s">
        <v>9</v>
      </c>
      <c r="G1" s="150"/>
      <c r="H1" s="148" t="s">
        <v>10</v>
      </c>
      <c r="I1" s="150"/>
      <c r="J1" s="148" t="s">
        <v>11</v>
      </c>
      <c r="K1" s="150"/>
      <c r="L1" s="148" t="s">
        <v>12</v>
      </c>
      <c r="M1" s="150"/>
      <c r="N1" s="148" t="s">
        <v>13</v>
      </c>
      <c r="O1" s="150"/>
      <c r="P1" s="148" t="s">
        <v>14</v>
      </c>
      <c r="Q1" s="149"/>
      <c r="R1" s="150"/>
    </row>
    <row r="2" spans="2:18" s="49" customFormat="1" ht="74.25" customHeight="1" x14ac:dyDescent="0.25">
      <c r="B2" s="189"/>
      <c r="C2" s="190"/>
      <c r="D2" s="10" t="s">
        <v>39</v>
      </c>
      <c r="E2" s="11" t="s">
        <v>40</v>
      </c>
      <c r="F2" s="10" t="s">
        <v>39</v>
      </c>
      <c r="G2" s="11" t="s">
        <v>40</v>
      </c>
      <c r="H2" s="10" t="s">
        <v>39</v>
      </c>
      <c r="I2" s="11" t="s">
        <v>40</v>
      </c>
      <c r="J2" s="10" t="s">
        <v>39</v>
      </c>
      <c r="K2" s="11" t="s">
        <v>40</v>
      </c>
      <c r="L2" s="10" t="s">
        <v>39</v>
      </c>
      <c r="M2" s="11" t="s">
        <v>40</v>
      </c>
      <c r="N2" s="10" t="s">
        <v>39</v>
      </c>
      <c r="O2" s="11" t="s">
        <v>40</v>
      </c>
      <c r="P2" s="12" t="s">
        <v>41</v>
      </c>
      <c r="Q2" s="13" t="s">
        <v>42</v>
      </c>
      <c r="R2" s="11" t="s">
        <v>40</v>
      </c>
    </row>
    <row r="3" spans="2:18" s="135" customFormat="1" ht="34.5" customHeight="1" x14ac:dyDescent="0.25">
      <c r="B3" s="158" t="s">
        <v>1529</v>
      </c>
      <c r="C3" s="168"/>
      <c r="D3" s="136">
        <f>SUM(D4,D5,D6,D7,D8)</f>
        <v>0</v>
      </c>
      <c r="E3" s="136">
        <f t="shared" ref="E3:O3" si="0">SUM(E4,E5,E6,E7,E8,E9,E10,E11,E12,E13,E14,E15)</f>
        <v>36</v>
      </c>
      <c r="F3" s="136">
        <f t="shared" si="0"/>
        <v>52</v>
      </c>
      <c r="G3" s="136">
        <f t="shared" si="0"/>
        <v>34</v>
      </c>
      <c r="H3" s="136">
        <f t="shared" si="0"/>
        <v>52</v>
      </c>
      <c r="I3" s="136">
        <f t="shared" si="0"/>
        <v>34</v>
      </c>
      <c r="J3" s="136">
        <f t="shared" si="0"/>
        <v>52</v>
      </c>
      <c r="K3" s="136">
        <f t="shared" si="0"/>
        <v>0</v>
      </c>
      <c r="L3" s="136">
        <f t="shared" si="0"/>
        <v>55</v>
      </c>
      <c r="M3" s="136">
        <f t="shared" si="0"/>
        <v>0</v>
      </c>
      <c r="N3" s="136">
        <f t="shared" si="0"/>
        <v>53</v>
      </c>
      <c r="O3" s="136">
        <f t="shared" si="0"/>
        <v>0</v>
      </c>
      <c r="P3" s="134">
        <f>SUM(P4,P5,P6,P7,P8)</f>
        <v>0</v>
      </c>
      <c r="Q3" s="134">
        <f t="shared" ref="Q3:R3" si="1">SUM(Q4,Q5,Q6,Q7,Q8)</f>
        <v>0</v>
      </c>
      <c r="R3" s="134">
        <f t="shared" si="1"/>
        <v>0</v>
      </c>
    </row>
    <row r="4" spans="2:18" x14ac:dyDescent="0.25">
      <c r="B4" s="153">
        <v>1</v>
      </c>
      <c r="C4" s="59" t="s">
        <v>1572</v>
      </c>
      <c r="D4" s="4">
        <v>0</v>
      </c>
      <c r="E4" s="4">
        <v>0</v>
      </c>
      <c r="F4" s="4">
        <v>0</v>
      </c>
      <c r="G4" s="4">
        <v>0</v>
      </c>
      <c r="H4" s="4">
        <v>0</v>
      </c>
      <c r="I4" s="4">
        <v>0</v>
      </c>
      <c r="J4" s="4">
        <v>0</v>
      </c>
      <c r="K4" s="4">
        <v>0</v>
      </c>
      <c r="L4" s="4">
        <v>0</v>
      </c>
      <c r="M4" s="4">
        <v>0</v>
      </c>
      <c r="N4" s="4">
        <v>0</v>
      </c>
      <c r="O4" s="4">
        <v>0</v>
      </c>
      <c r="P4" s="4"/>
      <c r="Q4" s="4">
        <f>SUM(N4,L4,J4,H4,F4,D4)</f>
        <v>0</v>
      </c>
      <c r="R4" s="4">
        <f>SUM(O4,M4,K4,I4,G4,E4)</f>
        <v>0</v>
      </c>
    </row>
    <row r="5" spans="2:18" x14ac:dyDescent="0.25">
      <c r="B5" s="154"/>
      <c r="C5" s="59" t="s">
        <v>1530</v>
      </c>
      <c r="D5" s="4">
        <v>0</v>
      </c>
      <c r="E5" s="4">
        <v>0</v>
      </c>
      <c r="F5" s="4">
        <v>0</v>
      </c>
      <c r="G5" s="4">
        <v>0</v>
      </c>
      <c r="H5" s="4">
        <v>0</v>
      </c>
      <c r="I5" s="4">
        <v>0</v>
      </c>
      <c r="J5" s="4">
        <v>0</v>
      </c>
      <c r="K5" s="4">
        <v>0</v>
      </c>
      <c r="L5" s="4">
        <v>0</v>
      </c>
      <c r="M5" s="4">
        <v>0</v>
      </c>
      <c r="N5" s="4">
        <v>0</v>
      </c>
      <c r="O5" s="4">
        <v>0</v>
      </c>
      <c r="P5" s="4"/>
      <c r="Q5" s="4">
        <f t="shared" ref="Q5:Q8" si="2">SUM(N5,L5,J5,H5,F5,D5)</f>
        <v>0</v>
      </c>
      <c r="R5" s="4">
        <f t="shared" ref="R5:R8" si="3">SUM(O5,M5,K5,I5,G5,E5)</f>
        <v>0</v>
      </c>
    </row>
    <row r="6" spans="2:18" x14ac:dyDescent="0.25">
      <c r="B6" s="154"/>
      <c r="C6" s="59" t="s">
        <v>1531</v>
      </c>
      <c r="D6" s="4">
        <v>0</v>
      </c>
      <c r="E6" s="4">
        <v>0</v>
      </c>
      <c r="F6" s="4">
        <v>0</v>
      </c>
      <c r="G6" s="4">
        <v>0</v>
      </c>
      <c r="H6" s="4">
        <v>0</v>
      </c>
      <c r="I6" s="4">
        <v>0</v>
      </c>
      <c r="J6" s="4">
        <v>0</v>
      </c>
      <c r="K6" s="4">
        <v>0</v>
      </c>
      <c r="L6" s="4">
        <v>0</v>
      </c>
      <c r="M6" s="4">
        <v>0</v>
      </c>
      <c r="N6" s="4">
        <v>0</v>
      </c>
      <c r="O6" s="4">
        <v>0</v>
      </c>
      <c r="P6" s="4"/>
      <c r="Q6" s="4">
        <f t="shared" si="2"/>
        <v>0</v>
      </c>
      <c r="R6" s="4">
        <f t="shared" si="3"/>
        <v>0</v>
      </c>
    </row>
    <row r="7" spans="2:18" x14ac:dyDescent="0.25">
      <c r="B7" s="154"/>
      <c r="C7" s="59" t="s">
        <v>1532</v>
      </c>
      <c r="D7" s="4">
        <v>0</v>
      </c>
      <c r="E7" s="4">
        <v>0</v>
      </c>
      <c r="F7" s="4">
        <v>0</v>
      </c>
      <c r="G7" s="4">
        <v>0</v>
      </c>
      <c r="H7" s="4">
        <v>0</v>
      </c>
      <c r="I7" s="4">
        <v>0</v>
      </c>
      <c r="J7" s="4">
        <v>0</v>
      </c>
      <c r="K7" s="4">
        <v>0</v>
      </c>
      <c r="L7" s="4">
        <v>0</v>
      </c>
      <c r="M7" s="4">
        <v>0</v>
      </c>
      <c r="N7" s="4">
        <v>0</v>
      </c>
      <c r="O7" s="4">
        <v>0</v>
      </c>
      <c r="P7" s="4"/>
      <c r="Q7" s="4">
        <f t="shared" si="2"/>
        <v>0</v>
      </c>
      <c r="R7" s="4">
        <f t="shared" si="3"/>
        <v>0</v>
      </c>
    </row>
    <row r="8" spans="2:18" x14ac:dyDescent="0.25">
      <c r="B8" s="155"/>
      <c r="C8" s="59" t="s">
        <v>1533</v>
      </c>
      <c r="D8" s="4">
        <v>0</v>
      </c>
      <c r="E8" s="4">
        <v>0</v>
      </c>
      <c r="F8" s="4">
        <v>0</v>
      </c>
      <c r="G8" s="4">
        <v>0</v>
      </c>
      <c r="H8" s="4">
        <v>0</v>
      </c>
      <c r="I8" s="4">
        <v>0</v>
      </c>
      <c r="J8" s="4">
        <v>0</v>
      </c>
      <c r="K8" s="4">
        <v>0</v>
      </c>
      <c r="L8" s="4">
        <v>0</v>
      </c>
      <c r="M8" s="4">
        <v>0</v>
      </c>
      <c r="N8" s="4">
        <v>0</v>
      </c>
      <c r="O8" s="4">
        <v>0</v>
      </c>
      <c r="P8" s="4"/>
      <c r="Q8" s="4">
        <f t="shared" si="2"/>
        <v>0</v>
      </c>
      <c r="R8" s="4">
        <f t="shared" si="3"/>
        <v>0</v>
      </c>
    </row>
    <row r="9" spans="2:18" s="135" customFormat="1" ht="34.5" customHeight="1" x14ac:dyDescent="0.25">
      <c r="B9" s="158" t="s">
        <v>83</v>
      </c>
      <c r="C9" s="168"/>
      <c r="D9" s="134">
        <f>SUM(D10,D11,D12,D13,D14,D15,D16)</f>
        <v>31</v>
      </c>
      <c r="E9" s="134">
        <f t="shared" ref="E9:O9" si="4">SUM(E10,E11,E12,E13,E14)</f>
        <v>18</v>
      </c>
      <c r="F9" s="134">
        <f t="shared" si="4"/>
        <v>26</v>
      </c>
      <c r="G9" s="134">
        <f t="shared" si="4"/>
        <v>17</v>
      </c>
      <c r="H9" s="134">
        <f t="shared" si="4"/>
        <v>26</v>
      </c>
      <c r="I9" s="134">
        <f t="shared" si="4"/>
        <v>17</v>
      </c>
      <c r="J9" s="134">
        <f t="shared" si="4"/>
        <v>26</v>
      </c>
      <c r="K9" s="134">
        <f t="shared" si="4"/>
        <v>0</v>
      </c>
      <c r="L9" s="134">
        <f t="shared" si="4"/>
        <v>27</v>
      </c>
      <c r="M9" s="134">
        <f t="shared" si="4"/>
        <v>0</v>
      </c>
      <c r="N9" s="134">
        <f t="shared" si="4"/>
        <v>26</v>
      </c>
      <c r="O9" s="134">
        <f t="shared" si="4"/>
        <v>0</v>
      </c>
      <c r="P9" s="134">
        <f>SUM(P10,P11,P12,P13,P14)</f>
        <v>0</v>
      </c>
      <c r="Q9" s="134">
        <f t="shared" ref="Q9:R9" si="5">SUM(Q10,Q11,Q12,Q13,Q14)</f>
        <v>158</v>
      </c>
      <c r="R9" s="134">
        <f t="shared" si="5"/>
        <v>52</v>
      </c>
    </row>
    <row r="10" spans="2:18" x14ac:dyDescent="0.25">
      <c r="B10" s="184">
        <v>2</v>
      </c>
      <c r="C10" s="86" t="s">
        <v>1593</v>
      </c>
      <c r="D10" s="87">
        <v>4</v>
      </c>
      <c r="E10" s="87">
        <v>4</v>
      </c>
      <c r="F10" s="87">
        <v>4</v>
      </c>
      <c r="G10" s="87">
        <v>4</v>
      </c>
      <c r="H10" s="87">
        <v>4</v>
      </c>
      <c r="I10" s="87">
        <v>4</v>
      </c>
      <c r="J10" s="87">
        <v>4</v>
      </c>
      <c r="K10" s="87">
        <v>0</v>
      </c>
      <c r="L10" s="87">
        <v>4</v>
      </c>
      <c r="M10" s="87">
        <v>0</v>
      </c>
      <c r="N10" s="87">
        <v>4</v>
      </c>
      <c r="O10" s="87">
        <v>0</v>
      </c>
      <c r="P10" s="87"/>
      <c r="Q10" s="87">
        <f>SUM(N10,L10,J10,H10,F10,D10)</f>
        <v>24</v>
      </c>
      <c r="R10" s="87">
        <f>SUM(O10,M10,K10,I10,G10,E10)</f>
        <v>12</v>
      </c>
    </row>
    <row r="11" spans="2:18" x14ac:dyDescent="0.25">
      <c r="B11" s="185"/>
      <c r="C11" s="86" t="s">
        <v>1536</v>
      </c>
      <c r="D11" s="87">
        <v>7</v>
      </c>
      <c r="E11" s="87">
        <v>7</v>
      </c>
      <c r="F11" s="87">
        <v>7</v>
      </c>
      <c r="G11" s="87">
        <v>7</v>
      </c>
      <c r="H11" s="87">
        <v>7</v>
      </c>
      <c r="I11" s="87">
        <v>7</v>
      </c>
      <c r="J11" s="87">
        <v>7</v>
      </c>
      <c r="K11" s="87">
        <v>0</v>
      </c>
      <c r="L11" s="87">
        <v>7</v>
      </c>
      <c r="M11" s="87">
        <v>0</v>
      </c>
      <c r="N11" s="87">
        <v>7</v>
      </c>
      <c r="O11" s="87">
        <v>0</v>
      </c>
      <c r="P11" s="87"/>
      <c r="Q11" s="87">
        <f t="shared" ref="Q11:Q16" si="6">SUM(N11,L11,J11,H11,F11,D11)</f>
        <v>42</v>
      </c>
      <c r="R11" s="87">
        <f t="shared" ref="R11:R16" si="7">SUM(O11,M11,K11,I11,G11,E11)</f>
        <v>21</v>
      </c>
    </row>
    <row r="12" spans="2:18" x14ac:dyDescent="0.25">
      <c r="B12" s="185"/>
      <c r="C12" s="86" t="s">
        <v>1537</v>
      </c>
      <c r="D12" s="87">
        <v>9</v>
      </c>
      <c r="E12" s="87">
        <v>0</v>
      </c>
      <c r="F12" s="87">
        <v>9</v>
      </c>
      <c r="G12" s="87">
        <v>0</v>
      </c>
      <c r="H12" s="87">
        <v>9</v>
      </c>
      <c r="I12" s="87">
        <v>0</v>
      </c>
      <c r="J12" s="87">
        <v>9</v>
      </c>
      <c r="K12" s="87">
        <v>0</v>
      </c>
      <c r="L12" s="87">
        <v>9</v>
      </c>
      <c r="M12" s="87">
        <v>0</v>
      </c>
      <c r="N12" s="87">
        <v>9</v>
      </c>
      <c r="O12" s="87">
        <v>0</v>
      </c>
      <c r="P12" s="87"/>
      <c r="Q12" s="87">
        <f t="shared" si="6"/>
        <v>54</v>
      </c>
      <c r="R12" s="87">
        <f t="shared" si="7"/>
        <v>0</v>
      </c>
    </row>
    <row r="13" spans="2:18" x14ac:dyDescent="0.25">
      <c r="B13" s="185"/>
      <c r="C13" s="86" t="s">
        <v>1538</v>
      </c>
      <c r="D13" s="87">
        <v>1</v>
      </c>
      <c r="E13" s="87">
        <v>1</v>
      </c>
      <c r="F13" s="87">
        <v>0</v>
      </c>
      <c r="G13" s="87">
        <v>0</v>
      </c>
      <c r="H13" s="87">
        <v>0</v>
      </c>
      <c r="I13" s="87">
        <v>0</v>
      </c>
      <c r="J13" s="87">
        <v>0</v>
      </c>
      <c r="K13" s="87">
        <v>0</v>
      </c>
      <c r="L13" s="87">
        <v>1</v>
      </c>
      <c r="M13" s="87">
        <v>0</v>
      </c>
      <c r="N13" s="87">
        <v>0</v>
      </c>
      <c r="O13" s="87">
        <v>0</v>
      </c>
      <c r="P13" s="88"/>
      <c r="Q13" s="87">
        <f t="shared" si="6"/>
        <v>2</v>
      </c>
      <c r="R13" s="87">
        <f t="shared" si="7"/>
        <v>1</v>
      </c>
    </row>
    <row r="14" spans="2:18" x14ac:dyDescent="0.25">
      <c r="B14" s="185"/>
      <c r="C14" s="86" t="s">
        <v>1539</v>
      </c>
      <c r="D14" s="87">
        <v>6</v>
      </c>
      <c r="E14" s="87">
        <v>6</v>
      </c>
      <c r="F14" s="87">
        <v>6</v>
      </c>
      <c r="G14" s="87">
        <v>6</v>
      </c>
      <c r="H14" s="87">
        <v>6</v>
      </c>
      <c r="I14" s="87">
        <v>6</v>
      </c>
      <c r="J14" s="87">
        <v>6</v>
      </c>
      <c r="K14" s="87">
        <v>0</v>
      </c>
      <c r="L14" s="87">
        <v>6</v>
      </c>
      <c r="M14" s="87">
        <v>0</v>
      </c>
      <c r="N14" s="87">
        <v>6</v>
      </c>
      <c r="O14" s="87">
        <v>0</v>
      </c>
      <c r="P14" s="87"/>
      <c r="Q14" s="87">
        <f t="shared" si="6"/>
        <v>36</v>
      </c>
      <c r="R14" s="87">
        <f t="shared" si="7"/>
        <v>18</v>
      </c>
    </row>
    <row r="15" spans="2:18" x14ac:dyDescent="0.25">
      <c r="B15" s="185"/>
      <c r="C15" s="86" t="s">
        <v>1540</v>
      </c>
      <c r="D15" s="87">
        <v>0</v>
      </c>
      <c r="E15" s="87">
        <v>0</v>
      </c>
      <c r="F15" s="87">
        <v>0</v>
      </c>
      <c r="G15" s="87">
        <v>0</v>
      </c>
      <c r="H15" s="87">
        <v>0</v>
      </c>
      <c r="I15" s="87">
        <v>0</v>
      </c>
      <c r="J15" s="87">
        <v>0</v>
      </c>
      <c r="K15" s="87">
        <v>0</v>
      </c>
      <c r="L15" s="87">
        <v>1</v>
      </c>
      <c r="M15" s="87">
        <v>0</v>
      </c>
      <c r="N15" s="87">
        <v>1</v>
      </c>
      <c r="O15" s="87">
        <v>0</v>
      </c>
      <c r="P15" s="88"/>
      <c r="Q15" s="87">
        <f>SUM(N15,L15,J15,H15,F15,D15)</f>
        <v>2</v>
      </c>
      <c r="R15" s="87">
        <f>SUM(O15,M15,K15,I15,G15,E15)</f>
        <v>0</v>
      </c>
    </row>
    <row r="16" spans="2:18" x14ac:dyDescent="0.25">
      <c r="B16" s="186"/>
      <c r="C16" s="86" t="s">
        <v>1541</v>
      </c>
      <c r="D16" s="87">
        <v>4</v>
      </c>
      <c r="E16" s="87">
        <v>4</v>
      </c>
      <c r="F16" s="87">
        <v>4</v>
      </c>
      <c r="G16" s="87">
        <v>4</v>
      </c>
      <c r="H16" s="87">
        <v>4</v>
      </c>
      <c r="I16" s="87">
        <v>4</v>
      </c>
      <c r="J16" s="87">
        <v>4</v>
      </c>
      <c r="K16" s="87">
        <v>0</v>
      </c>
      <c r="L16" s="87">
        <v>4</v>
      </c>
      <c r="M16" s="87">
        <v>0</v>
      </c>
      <c r="N16" s="87">
        <v>4</v>
      </c>
      <c r="O16" s="87">
        <v>0</v>
      </c>
      <c r="P16" s="88"/>
      <c r="Q16" s="87">
        <f t="shared" si="6"/>
        <v>24</v>
      </c>
      <c r="R16" s="87">
        <f t="shared" si="7"/>
        <v>12</v>
      </c>
    </row>
    <row r="17" spans="2:18" s="135" customFormat="1" ht="34.5" customHeight="1" x14ac:dyDescent="0.25">
      <c r="B17" s="158" t="s">
        <v>120</v>
      </c>
      <c r="C17" s="168"/>
      <c r="D17" s="136">
        <f>SUM(D18,D19,D20,D21,D22,D23,D24,D25,D26,D27,D28,D29,D30,D31,D32,D33,D34,D35,D36)</f>
        <v>0</v>
      </c>
      <c r="E17" s="136">
        <f t="shared" ref="E17:O17" si="8">SUM(E18,E19,E20,E21,E22,E23,E24,E25,E26,E27,E28,E29)</f>
        <v>0</v>
      </c>
      <c r="F17" s="136">
        <f t="shared" si="8"/>
        <v>0</v>
      </c>
      <c r="G17" s="136">
        <f t="shared" si="8"/>
        <v>0</v>
      </c>
      <c r="H17" s="136">
        <f t="shared" si="8"/>
        <v>3</v>
      </c>
      <c r="I17" s="136">
        <f t="shared" si="8"/>
        <v>3</v>
      </c>
      <c r="J17" s="136">
        <f t="shared" si="8"/>
        <v>1</v>
      </c>
      <c r="K17" s="136">
        <f t="shared" si="8"/>
        <v>0</v>
      </c>
      <c r="L17" s="136">
        <f t="shared" si="8"/>
        <v>0</v>
      </c>
      <c r="M17" s="136">
        <f t="shared" si="8"/>
        <v>0</v>
      </c>
      <c r="N17" s="136">
        <f t="shared" si="8"/>
        <v>0</v>
      </c>
      <c r="O17" s="136">
        <f t="shared" si="8"/>
        <v>0</v>
      </c>
      <c r="P17" s="134">
        <f>SUM(P18,P19,P20,P21,P22)</f>
        <v>0</v>
      </c>
      <c r="Q17" s="134">
        <f t="shared" ref="Q17:R17" si="9">SUM(Q18,Q19,Q20,Q21,Q22)</f>
        <v>1</v>
      </c>
      <c r="R17" s="134">
        <f t="shared" si="9"/>
        <v>0</v>
      </c>
    </row>
    <row r="18" spans="2:18" x14ac:dyDescent="0.25">
      <c r="B18" s="184">
        <v>3</v>
      </c>
      <c r="C18" s="85" t="s">
        <v>1542</v>
      </c>
      <c r="D18" s="26">
        <v>0</v>
      </c>
      <c r="E18" s="26">
        <v>0</v>
      </c>
      <c r="F18" s="26">
        <v>0</v>
      </c>
      <c r="G18" s="26">
        <v>0</v>
      </c>
      <c r="H18" s="26">
        <v>0</v>
      </c>
      <c r="I18" s="26">
        <v>0</v>
      </c>
      <c r="J18" s="26">
        <v>0</v>
      </c>
      <c r="K18" s="26">
        <v>0</v>
      </c>
      <c r="L18" s="26">
        <v>0</v>
      </c>
      <c r="M18" s="26">
        <v>0</v>
      </c>
      <c r="N18" s="26">
        <v>0</v>
      </c>
      <c r="O18" s="26">
        <v>0</v>
      </c>
      <c r="P18" s="27"/>
      <c r="Q18" s="4">
        <f>SUM(N18,L18,J18,H18,F18,D18)</f>
        <v>0</v>
      </c>
      <c r="R18" s="4">
        <f>SUM(O18,M18,K18,I18,G18,E18)</f>
        <v>0</v>
      </c>
    </row>
    <row r="19" spans="2:18" x14ac:dyDescent="0.25">
      <c r="B19" s="185"/>
      <c r="C19" s="85" t="s">
        <v>1543</v>
      </c>
      <c r="D19" s="26">
        <v>0</v>
      </c>
      <c r="E19" s="26">
        <v>0</v>
      </c>
      <c r="F19" s="26">
        <v>0</v>
      </c>
      <c r="G19" s="26">
        <v>0</v>
      </c>
      <c r="H19" s="26">
        <v>0</v>
      </c>
      <c r="I19" s="26">
        <v>0</v>
      </c>
      <c r="J19" s="26">
        <v>0</v>
      </c>
      <c r="K19" s="26">
        <v>0</v>
      </c>
      <c r="L19" s="26">
        <v>0</v>
      </c>
      <c r="M19" s="26">
        <v>0</v>
      </c>
      <c r="N19" s="26">
        <v>0</v>
      </c>
      <c r="O19" s="26">
        <v>0</v>
      </c>
      <c r="P19" s="27"/>
      <c r="Q19" s="4">
        <f t="shared" ref="Q19:R36" si="10">SUM(N19,L19,J19,H19,F19,D19)</f>
        <v>0</v>
      </c>
      <c r="R19" s="4">
        <f t="shared" ref="R19:R36" si="11">SUM(O19,M19,K19,I19,G19,E19)</f>
        <v>0</v>
      </c>
    </row>
    <row r="20" spans="2:18" x14ac:dyDescent="0.25">
      <c r="B20" s="185"/>
      <c r="C20" s="85" t="s">
        <v>1534</v>
      </c>
      <c r="D20" s="26">
        <v>0</v>
      </c>
      <c r="E20" s="26">
        <v>0</v>
      </c>
      <c r="F20" s="26">
        <v>0</v>
      </c>
      <c r="G20" s="26">
        <v>0</v>
      </c>
      <c r="H20" s="26">
        <v>0</v>
      </c>
      <c r="I20" s="26">
        <v>0</v>
      </c>
      <c r="J20" s="26">
        <v>0</v>
      </c>
      <c r="K20" s="26">
        <v>0</v>
      </c>
      <c r="L20" s="26">
        <v>0</v>
      </c>
      <c r="M20" s="26">
        <v>0</v>
      </c>
      <c r="N20" s="26">
        <v>0</v>
      </c>
      <c r="O20" s="26">
        <v>0</v>
      </c>
      <c r="P20" s="26"/>
      <c r="Q20" s="4">
        <f t="shared" si="10"/>
        <v>0</v>
      </c>
      <c r="R20" s="4">
        <f t="shared" si="11"/>
        <v>0</v>
      </c>
    </row>
    <row r="21" spans="2:18" x14ac:dyDescent="0.25">
      <c r="B21" s="185"/>
      <c r="C21" s="85" t="s">
        <v>1544</v>
      </c>
      <c r="D21" s="26">
        <v>0</v>
      </c>
      <c r="E21" s="26">
        <v>0</v>
      </c>
      <c r="F21" s="26">
        <v>0</v>
      </c>
      <c r="G21" s="26">
        <v>0</v>
      </c>
      <c r="H21" s="26">
        <v>0</v>
      </c>
      <c r="I21" s="26">
        <v>0</v>
      </c>
      <c r="J21" s="26">
        <v>0</v>
      </c>
      <c r="K21" s="26">
        <v>0</v>
      </c>
      <c r="L21" s="26">
        <v>0</v>
      </c>
      <c r="M21" s="26">
        <v>0</v>
      </c>
      <c r="N21" s="26">
        <v>0</v>
      </c>
      <c r="O21" s="26">
        <v>0</v>
      </c>
      <c r="P21" s="26"/>
      <c r="Q21" s="4">
        <f t="shared" si="10"/>
        <v>0</v>
      </c>
      <c r="R21" s="4">
        <f t="shared" si="11"/>
        <v>0</v>
      </c>
    </row>
    <row r="22" spans="2:18" ht="14.25" customHeight="1" x14ac:dyDescent="0.25">
      <c r="B22" s="185"/>
      <c r="C22" s="86" t="s">
        <v>1545</v>
      </c>
      <c r="D22" s="87">
        <v>0</v>
      </c>
      <c r="E22" s="87">
        <v>0</v>
      </c>
      <c r="F22" s="87">
        <v>0</v>
      </c>
      <c r="G22" s="87">
        <v>0</v>
      </c>
      <c r="H22" s="87">
        <v>0</v>
      </c>
      <c r="I22" s="87">
        <v>0</v>
      </c>
      <c r="J22" s="87">
        <v>1</v>
      </c>
      <c r="K22" s="87">
        <v>0</v>
      </c>
      <c r="L22" s="87">
        <v>0</v>
      </c>
      <c r="M22" s="87">
        <v>0</v>
      </c>
      <c r="N22" s="87">
        <v>0</v>
      </c>
      <c r="O22" s="87">
        <v>0</v>
      </c>
      <c r="P22" s="87"/>
      <c r="Q22" s="87">
        <f t="shared" si="10"/>
        <v>1</v>
      </c>
      <c r="R22" s="87">
        <f t="shared" si="11"/>
        <v>0</v>
      </c>
    </row>
    <row r="23" spans="2:18" x14ac:dyDescent="0.25">
      <c r="B23" s="185"/>
      <c r="C23" s="85" t="s">
        <v>1546</v>
      </c>
      <c r="D23" s="26">
        <v>0</v>
      </c>
      <c r="E23" s="26">
        <v>0</v>
      </c>
      <c r="F23" s="26">
        <v>0</v>
      </c>
      <c r="G23" s="26">
        <v>0</v>
      </c>
      <c r="H23" s="26">
        <v>0</v>
      </c>
      <c r="I23" s="26">
        <v>0</v>
      </c>
      <c r="J23" s="26">
        <v>0</v>
      </c>
      <c r="K23" s="26">
        <v>0</v>
      </c>
      <c r="L23" s="26">
        <v>0</v>
      </c>
      <c r="M23" s="26">
        <v>0</v>
      </c>
      <c r="N23" s="26">
        <v>0</v>
      </c>
      <c r="O23" s="26">
        <v>0</v>
      </c>
      <c r="P23" s="26"/>
      <c r="Q23" s="4">
        <f t="shared" si="10"/>
        <v>0</v>
      </c>
      <c r="R23" s="4">
        <f t="shared" si="11"/>
        <v>0</v>
      </c>
    </row>
    <row r="24" spans="2:18" x14ac:dyDescent="0.25">
      <c r="B24" s="185"/>
      <c r="C24" s="85" t="s">
        <v>1547</v>
      </c>
      <c r="D24" s="26">
        <v>0</v>
      </c>
      <c r="E24" s="26">
        <v>0</v>
      </c>
      <c r="F24" s="26">
        <v>0</v>
      </c>
      <c r="G24" s="26">
        <v>0</v>
      </c>
      <c r="H24" s="26">
        <v>0</v>
      </c>
      <c r="I24" s="26">
        <v>0</v>
      </c>
      <c r="J24" s="26">
        <v>0</v>
      </c>
      <c r="K24" s="26">
        <v>0</v>
      </c>
      <c r="L24" s="26">
        <v>0</v>
      </c>
      <c r="M24" s="26">
        <v>0</v>
      </c>
      <c r="N24" s="26">
        <v>0</v>
      </c>
      <c r="O24" s="26">
        <v>0</v>
      </c>
      <c r="P24" s="26"/>
      <c r="Q24" s="4">
        <f t="shared" si="10"/>
        <v>0</v>
      </c>
      <c r="R24" s="4">
        <f t="shared" si="11"/>
        <v>0</v>
      </c>
    </row>
    <row r="25" spans="2:18" x14ac:dyDescent="0.25">
      <c r="B25" s="185"/>
      <c r="C25" s="85" t="s">
        <v>1548</v>
      </c>
      <c r="D25" s="26">
        <v>0</v>
      </c>
      <c r="E25" s="26">
        <v>0</v>
      </c>
      <c r="F25" s="26">
        <v>0</v>
      </c>
      <c r="G25" s="26">
        <v>0</v>
      </c>
      <c r="H25" s="26">
        <v>0</v>
      </c>
      <c r="I25" s="26">
        <v>0</v>
      </c>
      <c r="J25" s="26">
        <v>0</v>
      </c>
      <c r="K25" s="26">
        <v>0</v>
      </c>
      <c r="L25" s="26">
        <v>0</v>
      </c>
      <c r="M25" s="26">
        <v>0</v>
      </c>
      <c r="N25" s="26">
        <v>0</v>
      </c>
      <c r="O25" s="26">
        <v>0</v>
      </c>
      <c r="P25" s="26"/>
      <c r="Q25" s="4">
        <f t="shared" si="10"/>
        <v>0</v>
      </c>
      <c r="R25" s="4">
        <f t="shared" si="11"/>
        <v>0</v>
      </c>
    </row>
    <row r="26" spans="2:18" x14ac:dyDescent="0.25">
      <c r="B26" s="185"/>
      <c r="C26" s="86" t="s">
        <v>1549</v>
      </c>
      <c r="D26" s="87">
        <v>0</v>
      </c>
      <c r="E26" s="87">
        <v>0</v>
      </c>
      <c r="F26" s="87">
        <v>0</v>
      </c>
      <c r="G26" s="87">
        <v>0</v>
      </c>
      <c r="H26" s="87">
        <v>3</v>
      </c>
      <c r="I26" s="87">
        <v>3</v>
      </c>
      <c r="J26" s="87">
        <v>0</v>
      </c>
      <c r="K26" s="87">
        <v>0</v>
      </c>
      <c r="L26" s="87">
        <v>0</v>
      </c>
      <c r="M26" s="87">
        <v>0</v>
      </c>
      <c r="N26" s="87">
        <v>0</v>
      </c>
      <c r="O26" s="87">
        <v>0</v>
      </c>
      <c r="P26" s="87"/>
      <c r="Q26" s="87">
        <f t="shared" si="10"/>
        <v>3</v>
      </c>
      <c r="R26" s="87">
        <f t="shared" si="11"/>
        <v>3</v>
      </c>
    </row>
    <row r="27" spans="2:18" x14ac:dyDescent="0.25">
      <c r="B27" s="185"/>
      <c r="C27" s="85" t="s">
        <v>1550</v>
      </c>
      <c r="D27" s="26">
        <v>0</v>
      </c>
      <c r="E27" s="26">
        <v>0</v>
      </c>
      <c r="F27" s="26">
        <v>0</v>
      </c>
      <c r="G27" s="26">
        <v>0</v>
      </c>
      <c r="H27" s="26">
        <v>0</v>
      </c>
      <c r="I27" s="26">
        <v>0</v>
      </c>
      <c r="J27" s="26">
        <v>0</v>
      </c>
      <c r="K27" s="26">
        <v>0</v>
      </c>
      <c r="L27" s="26">
        <v>0</v>
      </c>
      <c r="M27" s="26">
        <v>0</v>
      </c>
      <c r="N27" s="26">
        <v>0</v>
      </c>
      <c r="O27" s="26">
        <v>0</v>
      </c>
      <c r="P27" s="26"/>
      <c r="Q27" s="4">
        <f t="shared" si="10"/>
        <v>0</v>
      </c>
      <c r="R27" s="4">
        <f t="shared" si="11"/>
        <v>0</v>
      </c>
    </row>
    <row r="28" spans="2:18" x14ac:dyDescent="0.25">
      <c r="B28" s="185"/>
      <c r="C28" s="85" t="s">
        <v>1552</v>
      </c>
      <c r="D28" s="26">
        <v>0</v>
      </c>
      <c r="E28" s="26">
        <v>0</v>
      </c>
      <c r="F28" s="26">
        <v>0</v>
      </c>
      <c r="G28" s="26">
        <v>0</v>
      </c>
      <c r="H28" s="26">
        <v>0</v>
      </c>
      <c r="I28" s="26">
        <v>0</v>
      </c>
      <c r="J28" s="26">
        <v>0</v>
      </c>
      <c r="K28" s="26">
        <v>0</v>
      </c>
      <c r="L28" s="26">
        <v>0</v>
      </c>
      <c r="M28" s="26">
        <v>0</v>
      </c>
      <c r="N28" s="26">
        <v>0</v>
      </c>
      <c r="O28" s="26">
        <v>0</v>
      </c>
      <c r="P28" s="26"/>
      <c r="Q28" s="4">
        <f t="shared" si="10"/>
        <v>0</v>
      </c>
      <c r="R28" s="4">
        <f t="shared" si="11"/>
        <v>0</v>
      </c>
    </row>
    <row r="29" spans="2:18" x14ac:dyDescent="0.25">
      <c r="B29" s="185"/>
      <c r="C29" s="85" t="s">
        <v>1553</v>
      </c>
      <c r="D29" s="26">
        <v>0</v>
      </c>
      <c r="E29" s="26">
        <v>0</v>
      </c>
      <c r="F29" s="26">
        <v>0</v>
      </c>
      <c r="G29" s="26">
        <v>0</v>
      </c>
      <c r="H29" s="26">
        <v>0</v>
      </c>
      <c r="I29" s="26">
        <v>0</v>
      </c>
      <c r="J29" s="26">
        <v>0</v>
      </c>
      <c r="K29" s="26">
        <v>0</v>
      </c>
      <c r="L29" s="26">
        <v>0</v>
      </c>
      <c r="M29" s="26">
        <v>0</v>
      </c>
      <c r="N29" s="26">
        <v>0</v>
      </c>
      <c r="O29" s="26">
        <v>0</v>
      </c>
      <c r="P29" s="26"/>
      <c r="Q29" s="4">
        <f t="shared" si="10"/>
        <v>0</v>
      </c>
      <c r="R29" s="4">
        <f t="shared" si="11"/>
        <v>0</v>
      </c>
    </row>
    <row r="30" spans="2:18" x14ac:dyDescent="0.25">
      <c r="B30" s="185"/>
      <c r="C30" s="85" t="s">
        <v>1554</v>
      </c>
      <c r="D30" s="26">
        <v>0</v>
      </c>
      <c r="E30" s="26">
        <v>0</v>
      </c>
      <c r="F30" s="26">
        <v>0</v>
      </c>
      <c r="G30" s="26">
        <v>0</v>
      </c>
      <c r="H30" s="26">
        <v>0</v>
      </c>
      <c r="I30" s="26">
        <v>0</v>
      </c>
      <c r="J30" s="26">
        <v>0</v>
      </c>
      <c r="K30" s="26">
        <v>0</v>
      </c>
      <c r="L30" s="26">
        <v>0</v>
      </c>
      <c r="M30" s="26">
        <v>0</v>
      </c>
      <c r="N30" s="26">
        <v>0</v>
      </c>
      <c r="O30" s="26">
        <v>0</v>
      </c>
      <c r="P30" s="26"/>
      <c r="Q30" s="4">
        <f t="shared" si="10"/>
        <v>0</v>
      </c>
      <c r="R30" s="4">
        <f t="shared" si="11"/>
        <v>0</v>
      </c>
    </row>
    <row r="31" spans="2:18" x14ac:dyDescent="0.25">
      <c r="B31" s="185"/>
      <c r="C31" s="86" t="s">
        <v>1555</v>
      </c>
      <c r="D31" s="87">
        <v>0</v>
      </c>
      <c r="E31" s="87">
        <v>0</v>
      </c>
      <c r="F31" s="87">
        <v>0</v>
      </c>
      <c r="G31" s="87">
        <v>0</v>
      </c>
      <c r="H31" s="87">
        <v>0</v>
      </c>
      <c r="I31" s="87">
        <v>0</v>
      </c>
      <c r="J31" s="87">
        <v>0</v>
      </c>
      <c r="K31" s="87">
        <v>0</v>
      </c>
      <c r="L31" s="87">
        <v>0</v>
      </c>
      <c r="M31" s="87">
        <v>0</v>
      </c>
      <c r="N31" s="87">
        <v>2</v>
      </c>
      <c r="O31" s="87">
        <v>0</v>
      </c>
      <c r="P31" s="87"/>
      <c r="Q31" s="87">
        <f t="shared" si="10"/>
        <v>2</v>
      </c>
      <c r="R31" s="87">
        <f t="shared" si="11"/>
        <v>0</v>
      </c>
    </row>
    <row r="32" spans="2:18" x14ac:dyDescent="0.25">
      <c r="B32" s="185"/>
      <c r="C32" s="86" t="s">
        <v>1594</v>
      </c>
      <c r="D32" s="87">
        <v>0</v>
      </c>
      <c r="E32" s="87">
        <v>0</v>
      </c>
      <c r="F32" s="87">
        <v>0</v>
      </c>
      <c r="G32" s="87">
        <v>0</v>
      </c>
      <c r="H32" s="87">
        <v>0</v>
      </c>
      <c r="I32" s="87">
        <v>0</v>
      </c>
      <c r="J32" s="87">
        <v>5</v>
      </c>
      <c r="K32" s="87">
        <v>0</v>
      </c>
      <c r="L32" s="87">
        <v>0</v>
      </c>
      <c r="M32" s="87">
        <v>0</v>
      </c>
      <c r="N32" s="87">
        <v>0</v>
      </c>
      <c r="O32" s="87">
        <v>0</v>
      </c>
      <c r="P32" s="87"/>
      <c r="Q32" s="87">
        <f t="shared" si="10"/>
        <v>5</v>
      </c>
      <c r="R32" s="87">
        <f t="shared" si="11"/>
        <v>0</v>
      </c>
    </row>
    <row r="33" spans="2:18" x14ac:dyDescent="0.25">
      <c r="B33" s="185"/>
      <c r="C33" s="85" t="s">
        <v>1557</v>
      </c>
      <c r="D33" s="26">
        <v>0</v>
      </c>
      <c r="E33" s="26">
        <v>0</v>
      </c>
      <c r="F33" s="26">
        <v>0</v>
      </c>
      <c r="G33" s="26">
        <v>0</v>
      </c>
      <c r="H33" s="26">
        <v>0</v>
      </c>
      <c r="I33" s="26">
        <v>0</v>
      </c>
      <c r="J33" s="26">
        <v>0</v>
      </c>
      <c r="K33" s="26">
        <v>0</v>
      </c>
      <c r="L33" s="26">
        <v>0</v>
      </c>
      <c r="M33" s="26">
        <v>0</v>
      </c>
      <c r="N33" s="26">
        <v>0</v>
      </c>
      <c r="O33" s="26">
        <v>0</v>
      </c>
      <c r="P33" s="26"/>
      <c r="Q33" s="4">
        <f t="shared" si="10"/>
        <v>0</v>
      </c>
      <c r="R33" s="4">
        <f t="shared" si="11"/>
        <v>0</v>
      </c>
    </row>
    <row r="34" spans="2:18" x14ac:dyDescent="0.25">
      <c r="B34" s="185"/>
      <c r="C34" s="85" t="s">
        <v>1558</v>
      </c>
      <c r="D34" s="26">
        <v>0</v>
      </c>
      <c r="E34" s="26">
        <v>0</v>
      </c>
      <c r="F34" s="26">
        <v>0</v>
      </c>
      <c r="G34" s="26">
        <v>0</v>
      </c>
      <c r="H34" s="26">
        <v>0</v>
      </c>
      <c r="I34" s="26">
        <v>0</v>
      </c>
      <c r="J34" s="26">
        <v>0</v>
      </c>
      <c r="K34" s="26">
        <v>0</v>
      </c>
      <c r="L34" s="26">
        <v>0</v>
      </c>
      <c r="M34" s="26">
        <v>0</v>
      </c>
      <c r="N34" s="26">
        <v>0</v>
      </c>
      <c r="O34" s="26">
        <v>0</v>
      </c>
      <c r="P34" s="27"/>
      <c r="Q34" s="4">
        <f t="shared" si="10"/>
        <v>0</v>
      </c>
      <c r="R34" s="4">
        <f t="shared" si="11"/>
        <v>0</v>
      </c>
    </row>
    <row r="35" spans="2:18" x14ac:dyDescent="0.25">
      <c r="B35" s="185"/>
      <c r="C35" s="59" t="s">
        <v>1597</v>
      </c>
      <c r="D35" s="4">
        <v>0</v>
      </c>
      <c r="E35" s="4">
        <v>0</v>
      </c>
      <c r="F35" s="4">
        <v>0</v>
      </c>
      <c r="G35" s="4">
        <v>0</v>
      </c>
      <c r="H35" s="4">
        <v>0</v>
      </c>
      <c r="I35" s="4">
        <v>0</v>
      </c>
      <c r="J35" s="4">
        <v>0</v>
      </c>
      <c r="K35" s="4">
        <v>0</v>
      </c>
      <c r="L35" s="4">
        <v>0</v>
      </c>
      <c r="M35" s="4">
        <v>0</v>
      </c>
      <c r="N35" s="4">
        <v>0</v>
      </c>
      <c r="O35" s="4">
        <v>0</v>
      </c>
      <c r="P35" s="4"/>
      <c r="Q35" s="4">
        <f t="shared" si="10"/>
        <v>0</v>
      </c>
      <c r="R35" s="4">
        <f t="shared" si="10"/>
        <v>0</v>
      </c>
    </row>
    <row r="36" spans="2:18" x14ac:dyDescent="0.25">
      <c r="B36" s="186"/>
      <c r="C36" s="85" t="s">
        <v>1576</v>
      </c>
      <c r="D36" s="26">
        <v>0</v>
      </c>
      <c r="E36" s="26">
        <v>0</v>
      </c>
      <c r="F36" s="26">
        <v>0</v>
      </c>
      <c r="G36" s="26">
        <v>0</v>
      </c>
      <c r="H36" s="26">
        <v>0</v>
      </c>
      <c r="I36" s="26">
        <v>0</v>
      </c>
      <c r="J36" s="26">
        <v>0</v>
      </c>
      <c r="K36" s="26">
        <v>0</v>
      </c>
      <c r="L36" s="26">
        <v>0</v>
      </c>
      <c r="M36" s="26">
        <v>0</v>
      </c>
      <c r="N36" s="26">
        <v>0</v>
      </c>
      <c r="O36" s="26">
        <v>0</v>
      </c>
      <c r="P36" s="26"/>
      <c r="Q36" s="4">
        <f t="shared" si="10"/>
        <v>0</v>
      </c>
      <c r="R36" s="4">
        <f t="shared" si="11"/>
        <v>0</v>
      </c>
    </row>
    <row r="37" spans="2:18" s="135" customFormat="1" ht="34.5" customHeight="1" x14ac:dyDescent="0.25">
      <c r="B37" s="158" t="s">
        <v>121</v>
      </c>
      <c r="C37" s="168"/>
      <c r="D37" s="136">
        <f>SUM(D38,D39,D40,D41,D42)</f>
        <v>0</v>
      </c>
      <c r="E37" s="136">
        <f t="shared" ref="E37:O37" si="12">SUM(E38,E39,E40,E41,E42,E43,E44,E45,E46,E47,E48,E49)</f>
        <v>259</v>
      </c>
      <c r="F37" s="136">
        <f t="shared" si="12"/>
        <v>189</v>
      </c>
      <c r="G37" s="136">
        <f t="shared" si="12"/>
        <v>204</v>
      </c>
      <c r="H37" s="136">
        <f t="shared" si="12"/>
        <v>268</v>
      </c>
      <c r="I37" s="136">
        <f t="shared" si="12"/>
        <v>220</v>
      </c>
      <c r="J37" s="136">
        <f t="shared" si="12"/>
        <v>303</v>
      </c>
      <c r="K37" s="136">
        <f t="shared" si="12"/>
        <v>0</v>
      </c>
      <c r="L37" s="136">
        <f t="shared" si="12"/>
        <v>256</v>
      </c>
      <c r="M37" s="136">
        <f t="shared" si="12"/>
        <v>0</v>
      </c>
      <c r="N37" s="136">
        <f t="shared" si="12"/>
        <v>261</v>
      </c>
      <c r="O37" s="136">
        <f t="shared" si="12"/>
        <v>0</v>
      </c>
      <c r="P37" s="134">
        <f>SUM(P38,P39,P40,P41,P42)</f>
        <v>0</v>
      </c>
      <c r="Q37" s="134">
        <f t="shared" ref="Q37:R37" si="13">SUM(Q38,Q39,Q40,Q41,Q42)</f>
        <v>0</v>
      </c>
      <c r="R37" s="134">
        <f t="shared" si="13"/>
        <v>0</v>
      </c>
    </row>
    <row r="38" spans="2:18" ht="15" customHeight="1" x14ac:dyDescent="0.25">
      <c r="B38" s="191">
        <v>4</v>
      </c>
      <c r="C38" s="59" t="s">
        <v>1579</v>
      </c>
      <c r="D38" s="4">
        <v>0</v>
      </c>
      <c r="E38" s="4">
        <v>0</v>
      </c>
      <c r="F38" s="4">
        <v>0</v>
      </c>
      <c r="G38" s="4">
        <v>0</v>
      </c>
      <c r="H38" s="4">
        <v>0</v>
      </c>
      <c r="I38" s="4">
        <v>0</v>
      </c>
      <c r="J38" s="4">
        <v>0</v>
      </c>
      <c r="K38" s="4">
        <v>0</v>
      </c>
      <c r="L38" s="4">
        <v>0</v>
      </c>
      <c r="M38" s="4">
        <v>0</v>
      </c>
      <c r="N38" s="4">
        <v>0</v>
      </c>
      <c r="O38" s="4">
        <v>0</v>
      </c>
      <c r="P38" s="27"/>
      <c r="Q38" s="4">
        <f>SUM(N38,L38,J38,H38,F38,D38)</f>
        <v>0</v>
      </c>
      <c r="R38" s="4">
        <f>SUM(O38,M38,K38,I38,G38,E38)</f>
        <v>0</v>
      </c>
    </row>
    <row r="39" spans="2:18" ht="15" customHeight="1" x14ac:dyDescent="0.25">
      <c r="B39" s="154"/>
      <c r="C39" s="59" t="s">
        <v>1578</v>
      </c>
      <c r="D39" s="4">
        <v>0</v>
      </c>
      <c r="E39" s="4">
        <v>0</v>
      </c>
      <c r="F39" s="4">
        <v>0</v>
      </c>
      <c r="G39" s="4">
        <v>0</v>
      </c>
      <c r="H39" s="4">
        <v>0</v>
      </c>
      <c r="I39" s="4">
        <v>0</v>
      </c>
      <c r="J39" s="4">
        <v>0</v>
      </c>
      <c r="K39" s="4">
        <v>0</v>
      </c>
      <c r="L39" s="4">
        <v>0</v>
      </c>
      <c r="M39" s="4">
        <v>0</v>
      </c>
      <c r="N39" s="4">
        <v>0</v>
      </c>
      <c r="O39" s="4">
        <v>0</v>
      </c>
      <c r="P39" s="4"/>
      <c r="Q39" s="4">
        <f t="shared" ref="Q39:Q42" si="14">SUM(N39,L39,J39,H39,F39,D39)</f>
        <v>0</v>
      </c>
      <c r="R39" s="4">
        <f t="shared" ref="R39:R42" si="15">SUM(O39,M39,K39,I39,G39,E39)</f>
        <v>0</v>
      </c>
    </row>
    <row r="40" spans="2:18" x14ac:dyDescent="0.25">
      <c r="B40" s="154"/>
      <c r="C40" s="59" t="s">
        <v>1577</v>
      </c>
      <c r="D40" s="4">
        <v>0</v>
      </c>
      <c r="E40" s="4">
        <v>0</v>
      </c>
      <c r="F40" s="4">
        <v>0</v>
      </c>
      <c r="G40" s="4">
        <v>0</v>
      </c>
      <c r="H40" s="4">
        <v>0</v>
      </c>
      <c r="I40" s="4">
        <v>0</v>
      </c>
      <c r="J40" s="4">
        <v>0</v>
      </c>
      <c r="K40" s="4">
        <v>0</v>
      </c>
      <c r="L40" s="4">
        <v>0</v>
      </c>
      <c r="M40" s="4">
        <v>0</v>
      </c>
      <c r="N40" s="4">
        <v>0</v>
      </c>
      <c r="O40" s="4">
        <v>0</v>
      </c>
      <c r="P40" s="27"/>
      <c r="Q40" s="4">
        <f t="shared" si="14"/>
        <v>0</v>
      </c>
      <c r="R40" s="4">
        <f t="shared" si="15"/>
        <v>0</v>
      </c>
    </row>
    <row r="41" spans="2:18" x14ac:dyDescent="0.25">
      <c r="B41" s="154"/>
      <c r="C41" s="59" t="s">
        <v>1551</v>
      </c>
      <c r="D41" s="4">
        <v>0</v>
      </c>
      <c r="E41" s="4">
        <v>0</v>
      </c>
      <c r="F41" s="4">
        <v>0</v>
      </c>
      <c r="G41" s="4">
        <v>0</v>
      </c>
      <c r="H41" s="4">
        <v>0</v>
      </c>
      <c r="I41" s="4">
        <v>0</v>
      </c>
      <c r="J41" s="4">
        <v>0</v>
      </c>
      <c r="K41" s="4">
        <v>0</v>
      </c>
      <c r="L41" s="4">
        <v>0</v>
      </c>
      <c r="M41" s="4">
        <v>0</v>
      </c>
      <c r="N41" s="4">
        <v>0</v>
      </c>
      <c r="O41" s="4">
        <v>0</v>
      </c>
      <c r="P41" s="39"/>
      <c r="Q41" s="4">
        <f t="shared" si="14"/>
        <v>0</v>
      </c>
      <c r="R41" s="4">
        <f t="shared" si="15"/>
        <v>0</v>
      </c>
    </row>
    <row r="42" spans="2:18" x14ac:dyDescent="0.25">
      <c r="B42" s="155"/>
      <c r="C42" s="59" t="s">
        <v>1580</v>
      </c>
      <c r="D42" s="4">
        <v>0</v>
      </c>
      <c r="E42" s="4">
        <v>0</v>
      </c>
      <c r="F42" s="4">
        <v>0</v>
      </c>
      <c r="G42" s="4">
        <v>0</v>
      </c>
      <c r="H42" s="4">
        <v>0</v>
      </c>
      <c r="I42" s="4">
        <v>0</v>
      </c>
      <c r="J42" s="4">
        <v>0</v>
      </c>
      <c r="K42" s="4">
        <v>0</v>
      </c>
      <c r="L42" s="4">
        <v>0</v>
      </c>
      <c r="M42" s="4">
        <v>0</v>
      </c>
      <c r="N42" s="4">
        <v>0</v>
      </c>
      <c r="O42" s="4">
        <v>0</v>
      </c>
      <c r="P42" s="4"/>
      <c r="Q42" s="4">
        <f t="shared" si="14"/>
        <v>0</v>
      </c>
      <c r="R42" s="4">
        <f t="shared" si="15"/>
        <v>0</v>
      </c>
    </row>
    <row r="43" spans="2:18" s="135" customFormat="1" ht="34.5" customHeight="1" x14ac:dyDescent="0.25">
      <c r="B43" s="158" t="s">
        <v>1573</v>
      </c>
      <c r="C43" s="168"/>
      <c r="D43" s="136">
        <f>SUM(D44,D45,D46,D47,D48,D49,D50,D51,D52,D53,D54,D55)</f>
        <v>259</v>
      </c>
      <c r="E43" s="136">
        <f t="shared" ref="E43:O43" si="16">SUM(E44,E45,E46,E47,E48,E49,E50,E51,E52,E53,E54,E55)</f>
        <v>259</v>
      </c>
      <c r="F43" s="136">
        <f t="shared" si="16"/>
        <v>189</v>
      </c>
      <c r="G43" s="136">
        <f t="shared" si="16"/>
        <v>204</v>
      </c>
      <c r="H43" s="136">
        <f t="shared" si="16"/>
        <v>268</v>
      </c>
      <c r="I43" s="136">
        <f t="shared" si="16"/>
        <v>220</v>
      </c>
      <c r="J43" s="136">
        <f t="shared" si="16"/>
        <v>303</v>
      </c>
      <c r="K43" s="136">
        <f t="shared" si="16"/>
        <v>0</v>
      </c>
      <c r="L43" s="136">
        <f t="shared" si="16"/>
        <v>256</v>
      </c>
      <c r="M43" s="136">
        <f t="shared" si="16"/>
        <v>0</v>
      </c>
      <c r="N43" s="136">
        <f t="shared" si="16"/>
        <v>261</v>
      </c>
      <c r="O43" s="136">
        <f t="shared" si="16"/>
        <v>0</v>
      </c>
      <c r="P43" s="134">
        <f>SUM(P44,P45,P46,P47,P48)</f>
        <v>0</v>
      </c>
      <c r="Q43" s="134">
        <f t="shared" ref="Q43:R43" si="17">SUM(Q44,Q45,Q46,Q47,Q48)</f>
        <v>0</v>
      </c>
      <c r="R43" s="134">
        <f t="shared" si="17"/>
        <v>0</v>
      </c>
    </row>
    <row r="44" spans="2:18" x14ac:dyDescent="0.25">
      <c r="B44" s="184">
        <v>5</v>
      </c>
      <c r="C44" s="85" t="s">
        <v>1581</v>
      </c>
      <c r="D44" s="26">
        <v>0</v>
      </c>
      <c r="E44" s="26">
        <v>0</v>
      </c>
      <c r="F44" s="26">
        <v>0</v>
      </c>
      <c r="G44" s="26">
        <v>0</v>
      </c>
      <c r="H44" s="26">
        <v>0</v>
      </c>
      <c r="I44" s="26">
        <v>0</v>
      </c>
      <c r="J44" s="26">
        <v>0</v>
      </c>
      <c r="K44" s="26">
        <v>0</v>
      </c>
      <c r="L44" s="26">
        <v>0</v>
      </c>
      <c r="M44" s="26">
        <v>0</v>
      </c>
      <c r="N44" s="26">
        <v>0</v>
      </c>
      <c r="O44" s="26">
        <v>0</v>
      </c>
      <c r="P44" s="26"/>
      <c r="Q44" s="4">
        <f>SUM(N44,L44,J44,H44,F44,D44)</f>
        <v>0</v>
      </c>
      <c r="R44" s="4">
        <f>SUM(O44,M44,K44,I44,G44,E44)</f>
        <v>0</v>
      </c>
    </row>
    <row r="45" spans="2:18" x14ac:dyDescent="0.25">
      <c r="B45" s="185"/>
      <c r="C45" s="85" t="s">
        <v>1585</v>
      </c>
      <c r="D45" s="26">
        <v>0</v>
      </c>
      <c r="E45" s="26">
        <v>0</v>
      </c>
      <c r="F45" s="26">
        <v>0</v>
      </c>
      <c r="G45" s="26">
        <v>0</v>
      </c>
      <c r="H45" s="26">
        <v>0</v>
      </c>
      <c r="I45" s="26">
        <v>0</v>
      </c>
      <c r="J45" s="26">
        <v>0</v>
      </c>
      <c r="K45" s="26">
        <v>0</v>
      </c>
      <c r="L45" s="26">
        <v>0</v>
      </c>
      <c r="M45" s="26">
        <v>0</v>
      </c>
      <c r="N45" s="26">
        <v>0</v>
      </c>
      <c r="O45" s="26">
        <v>0</v>
      </c>
      <c r="P45" s="26"/>
      <c r="Q45" s="4">
        <f t="shared" ref="Q45:Q55" si="18">SUM(N45,L45,J45,H45,F45,D45)</f>
        <v>0</v>
      </c>
      <c r="R45" s="4">
        <f t="shared" ref="R45:R55" si="19">SUM(O45,M45,K45,I45,G45,E45)</f>
        <v>0</v>
      </c>
    </row>
    <row r="46" spans="2:18" x14ac:dyDescent="0.25">
      <c r="B46" s="185"/>
      <c r="C46" s="85" t="s">
        <v>1586</v>
      </c>
      <c r="D46" s="26">
        <v>0</v>
      </c>
      <c r="E46" s="26">
        <v>0</v>
      </c>
      <c r="F46" s="26">
        <v>0</v>
      </c>
      <c r="G46" s="26">
        <v>0</v>
      </c>
      <c r="H46" s="26">
        <v>0</v>
      </c>
      <c r="I46" s="26">
        <v>0</v>
      </c>
      <c r="J46" s="26">
        <v>0</v>
      </c>
      <c r="K46" s="26">
        <v>0</v>
      </c>
      <c r="L46" s="26">
        <v>0</v>
      </c>
      <c r="M46" s="26">
        <v>0</v>
      </c>
      <c r="N46" s="26">
        <v>0</v>
      </c>
      <c r="O46" s="26">
        <v>0</v>
      </c>
      <c r="P46" s="26"/>
      <c r="Q46" s="4">
        <f t="shared" si="18"/>
        <v>0</v>
      </c>
      <c r="R46" s="4">
        <f t="shared" si="19"/>
        <v>0</v>
      </c>
    </row>
    <row r="47" spans="2:18" x14ac:dyDescent="0.25">
      <c r="B47" s="185"/>
      <c r="C47" s="85" t="s">
        <v>1584</v>
      </c>
      <c r="D47" s="26">
        <v>0</v>
      </c>
      <c r="E47" s="26">
        <v>0</v>
      </c>
      <c r="F47" s="26">
        <v>0</v>
      </c>
      <c r="G47" s="26">
        <v>0</v>
      </c>
      <c r="H47" s="26">
        <v>0</v>
      </c>
      <c r="I47" s="26">
        <v>0</v>
      </c>
      <c r="J47" s="26">
        <v>0</v>
      </c>
      <c r="K47" s="26">
        <v>0</v>
      </c>
      <c r="L47" s="26">
        <v>0</v>
      </c>
      <c r="M47" s="26">
        <v>0</v>
      </c>
      <c r="N47" s="26">
        <v>0</v>
      </c>
      <c r="O47" s="26">
        <v>0</v>
      </c>
      <c r="P47" s="26"/>
      <c r="Q47" s="4">
        <f t="shared" si="18"/>
        <v>0</v>
      </c>
      <c r="R47" s="4">
        <f t="shared" si="19"/>
        <v>0</v>
      </c>
    </row>
    <row r="48" spans="2:18" x14ac:dyDescent="0.25">
      <c r="B48" s="185"/>
      <c r="C48" s="85" t="s">
        <v>1587</v>
      </c>
      <c r="D48" s="26">
        <v>0</v>
      </c>
      <c r="E48" s="26">
        <v>0</v>
      </c>
      <c r="F48" s="26">
        <v>0</v>
      </c>
      <c r="G48" s="26">
        <v>0</v>
      </c>
      <c r="H48" s="26">
        <v>0</v>
      </c>
      <c r="I48" s="26">
        <v>0</v>
      </c>
      <c r="J48" s="26">
        <v>0</v>
      </c>
      <c r="K48" s="26">
        <v>0</v>
      </c>
      <c r="L48" s="26">
        <v>0</v>
      </c>
      <c r="M48" s="26">
        <v>0</v>
      </c>
      <c r="N48" s="26">
        <v>0</v>
      </c>
      <c r="O48" s="26">
        <v>0</v>
      </c>
      <c r="P48" s="26"/>
      <c r="Q48" s="4">
        <f t="shared" si="18"/>
        <v>0</v>
      </c>
      <c r="R48" s="4">
        <f t="shared" si="19"/>
        <v>0</v>
      </c>
    </row>
    <row r="49" spans="2:20" x14ac:dyDescent="0.25">
      <c r="B49" s="185"/>
      <c r="C49" s="85" t="s">
        <v>1588</v>
      </c>
      <c r="D49" s="26">
        <v>0</v>
      </c>
      <c r="E49" s="26">
        <v>0</v>
      </c>
      <c r="F49" s="26">
        <v>0</v>
      </c>
      <c r="G49" s="26">
        <v>0</v>
      </c>
      <c r="H49" s="26">
        <v>0</v>
      </c>
      <c r="I49" s="26">
        <v>0</v>
      </c>
      <c r="J49" s="26">
        <v>0</v>
      </c>
      <c r="K49" s="26">
        <v>0</v>
      </c>
      <c r="L49" s="26">
        <v>0</v>
      </c>
      <c r="M49" s="26">
        <v>0</v>
      </c>
      <c r="N49" s="26">
        <v>0</v>
      </c>
      <c r="O49" s="26">
        <v>0</v>
      </c>
      <c r="P49" s="26"/>
      <c r="Q49" s="4">
        <f t="shared" si="18"/>
        <v>0</v>
      </c>
      <c r="R49" s="4">
        <f t="shared" si="19"/>
        <v>0</v>
      </c>
    </row>
    <row r="50" spans="2:20" x14ac:dyDescent="0.25">
      <c r="B50" s="185"/>
      <c r="C50" s="86" t="s">
        <v>1574</v>
      </c>
      <c r="D50" s="87">
        <v>155</v>
      </c>
      <c r="E50" s="87">
        <v>155</v>
      </c>
      <c r="F50" s="87">
        <v>155</v>
      </c>
      <c r="G50" s="87">
        <v>170</v>
      </c>
      <c r="H50" s="87">
        <v>150</v>
      </c>
      <c r="I50" s="87">
        <v>150</v>
      </c>
      <c r="J50" s="87">
        <v>155</v>
      </c>
      <c r="K50" s="87">
        <v>0</v>
      </c>
      <c r="L50" s="87">
        <v>150</v>
      </c>
      <c r="M50" s="87">
        <v>0</v>
      </c>
      <c r="N50" s="87">
        <v>155</v>
      </c>
      <c r="O50" s="87">
        <v>0</v>
      </c>
      <c r="P50" s="87">
        <f t="shared" ref="P50:P51" si="20">SUM(D50,F50,H50,J50,L50,N50)</f>
        <v>920</v>
      </c>
      <c r="Q50" s="87">
        <f>D50+F50+H50+J50+L50+N50</f>
        <v>920</v>
      </c>
      <c r="R50" s="87">
        <f>E50+G50+I50+K50+M50+O50</f>
        <v>475</v>
      </c>
      <c r="S50" s="47">
        <f>D50+F50+H50</f>
        <v>460</v>
      </c>
      <c r="T50" s="47">
        <f>R50/S50</f>
        <v>1.0326086956521738</v>
      </c>
    </row>
    <row r="51" spans="2:20" x14ac:dyDescent="0.25">
      <c r="B51" s="185"/>
      <c r="C51" s="86" t="s">
        <v>1575</v>
      </c>
      <c r="D51" s="87">
        <v>70</v>
      </c>
      <c r="E51" s="87">
        <v>70</v>
      </c>
      <c r="F51" s="87">
        <v>0</v>
      </c>
      <c r="G51" s="87">
        <v>0</v>
      </c>
      <c r="H51" s="87">
        <v>70</v>
      </c>
      <c r="I51" s="87">
        <v>70</v>
      </c>
      <c r="J51" s="87">
        <v>100</v>
      </c>
      <c r="K51" s="87">
        <v>0</v>
      </c>
      <c r="L51" s="87">
        <v>70</v>
      </c>
      <c r="M51" s="87">
        <v>0</v>
      </c>
      <c r="N51" s="87">
        <v>70</v>
      </c>
      <c r="O51" s="87">
        <v>0</v>
      </c>
      <c r="P51" s="87">
        <f t="shared" si="20"/>
        <v>380</v>
      </c>
      <c r="Q51" s="87">
        <f>D51+F51+H51+J51+L51+N51</f>
        <v>380</v>
      </c>
      <c r="R51" s="87">
        <f>E51+G51+I51+K51+M51+O51</f>
        <v>140</v>
      </c>
      <c r="S51" s="47">
        <f>D51+F51+H51</f>
        <v>140</v>
      </c>
      <c r="T51" s="47">
        <f>R51/S51</f>
        <v>1</v>
      </c>
    </row>
    <row r="52" spans="2:20" x14ac:dyDescent="0.25">
      <c r="B52" s="185"/>
      <c r="C52" s="85" t="s">
        <v>1582</v>
      </c>
      <c r="D52" s="26">
        <v>0</v>
      </c>
      <c r="E52" s="26">
        <v>0</v>
      </c>
      <c r="F52" s="26">
        <v>0</v>
      </c>
      <c r="G52" s="26">
        <v>0</v>
      </c>
      <c r="H52" s="26">
        <v>0</v>
      </c>
      <c r="I52" s="26">
        <v>0</v>
      </c>
      <c r="J52" s="26">
        <v>0</v>
      </c>
      <c r="K52" s="26">
        <v>0</v>
      </c>
      <c r="L52" s="26">
        <v>0</v>
      </c>
      <c r="M52" s="26">
        <v>0</v>
      </c>
      <c r="N52" s="26">
        <v>0</v>
      </c>
      <c r="O52" s="26">
        <v>0</v>
      </c>
      <c r="P52" s="26"/>
      <c r="Q52" s="4">
        <f t="shared" si="18"/>
        <v>0</v>
      </c>
      <c r="R52" s="4">
        <f t="shared" si="19"/>
        <v>0</v>
      </c>
    </row>
    <row r="53" spans="2:20" ht="15.75" customHeight="1" x14ac:dyDescent="0.25">
      <c r="B53" s="185"/>
      <c r="C53" s="86" t="s">
        <v>1589</v>
      </c>
      <c r="D53" s="87">
        <v>34</v>
      </c>
      <c r="E53" s="87">
        <v>34</v>
      </c>
      <c r="F53" s="87">
        <v>34</v>
      </c>
      <c r="G53" s="87">
        <v>34</v>
      </c>
      <c r="H53" s="87">
        <v>48</v>
      </c>
      <c r="I53" s="87">
        <v>0</v>
      </c>
      <c r="J53" s="87">
        <v>48</v>
      </c>
      <c r="K53" s="87">
        <v>0</v>
      </c>
      <c r="L53" s="87">
        <v>36</v>
      </c>
      <c r="M53" s="87">
        <v>0</v>
      </c>
      <c r="N53" s="87">
        <v>36</v>
      </c>
      <c r="O53" s="87">
        <v>0</v>
      </c>
      <c r="P53" s="87">
        <f t="shared" ref="P53" si="21">SUM(D53,F53,H53,J53,L53,N53)</f>
        <v>236</v>
      </c>
      <c r="Q53" s="87">
        <f>D53+F53+H53+J53+L53+N53</f>
        <v>236</v>
      </c>
      <c r="R53" s="87">
        <f>E53+G53+I53+K53+M53+O53</f>
        <v>68</v>
      </c>
      <c r="S53" s="47">
        <f>D53+F53+H53</f>
        <v>116</v>
      </c>
      <c r="T53" s="47">
        <f>R53/S53</f>
        <v>0.58620689655172409</v>
      </c>
    </row>
    <row r="54" spans="2:20" x14ac:dyDescent="0.25">
      <c r="B54" s="185"/>
      <c r="C54" s="85" t="s">
        <v>1559</v>
      </c>
      <c r="D54" s="26">
        <v>0</v>
      </c>
      <c r="E54" s="26">
        <v>0</v>
      </c>
      <c r="F54" s="26">
        <v>0</v>
      </c>
      <c r="G54" s="26">
        <v>0</v>
      </c>
      <c r="H54" s="26">
        <v>0</v>
      </c>
      <c r="I54" s="26">
        <v>0</v>
      </c>
      <c r="J54" s="26">
        <v>0</v>
      </c>
      <c r="K54" s="26">
        <v>0</v>
      </c>
      <c r="L54" s="26">
        <v>0</v>
      </c>
      <c r="M54" s="26">
        <v>0</v>
      </c>
      <c r="N54" s="26">
        <v>0</v>
      </c>
      <c r="O54" s="26">
        <v>0</v>
      </c>
      <c r="P54" s="26"/>
      <c r="Q54" s="4">
        <f t="shared" si="18"/>
        <v>0</v>
      </c>
      <c r="R54" s="4">
        <f t="shared" si="19"/>
        <v>0</v>
      </c>
    </row>
    <row r="55" spans="2:20" x14ac:dyDescent="0.25">
      <c r="B55" s="186"/>
      <c r="C55" s="85" t="s">
        <v>1583</v>
      </c>
      <c r="D55" s="26">
        <v>0</v>
      </c>
      <c r="E55" s="26">
        <v>0</v>
      </c>
      <c r="F55" s="26">
        <v>0</v>
      </c>
      <c r="G55" s="26">
        <v>0</v>
      </c>
      <c r="H55" s="26">
        <v>0</v>
      </c>
      <c r="I55" s="26">
        <v>0</v>
      </c>
      <c r="J55" s="26">
        <v>0</v>
      </c>
      <c r="K55" s="26">
        <v>0</v>
      </c>
      <c r="L55" s="26">
        <v>0</v>
      </c>
      <c r="M55" s="26">
        <v>0</v>
      </c>
      <c r="N55" s="26">
        <v>0</v>
      </c>
      <c r="O55" s="26">
        <v>0</v>
      </c>
      <c r="P55" s="26"/>
      <c r="Q55" s="4">
        <f t="shared" si="18"/>
        <v>0</v>
      </c>
      <c r="R55" s="4">
        <f t="shared" si="19"/>
        <v>0</v>
      </c>
    </row>
    <row r="56" spans="2:20" x14ac:dyDescent="0.25">
      <c r="B56" s="43"/>
      <c r="C56" s="43">
        <v>1</v>
      </c>
      <c r="D56" s="43">
        <v>1</v>
      </c>
      <c r="E56" s="43"/>
      <c r="F56" s="43">
        <v>1</v>
      </c>
      <c r="G56" s="43">
        <v>1</v>
      </c>
      <c r="H56" s="43"/>
      <c r="I56" s="43">
        <v>1</v>
      </c>
      <c r="J56" s="43">
        <v>1</v>
      </c>
      <c r="K56" s="43"/>
      <c r="L56" s="43">
        <v>1</v>
      </c>
      <c r="M56" s="43">
        <v>1</v>
      </c>
      <c r="N56" s="43"/>
      <c r="O56" s="43">
        <v>1</v>
      </c>
      <c r="P56" s="43">
        <v>1</v>
      </c>
      <c r="Q56" s="43"/>
      <c r="R56" s="43">
        <v>1</v>
      </c>
    </row>
  </sheetData>
  <mergeCells count="18">
    <mergeCell ref="B17:C17"/>
    <mergeCell ref="B37:C37"/>
    <mergeCell ref="B43:C43"/>
    <mergeCell ref="B44:B55"/>
    <mergeCell ref="N1:O1"/>
    <mergeCell ref="B18:B36"/>
    <mergeCell ref="B38:B42"/>
    <mergeCell ref="P1:R1"/>
    <mergeCell ref="B4:B8"/>
    <mergeCell ref="B10:B16"/>
    <mergeCell ref="B1:C2"/>
    <mergeCell ref="D1:E1"/>
    <mergeCell ref="F1:G1"/>
    <mergeCell ref="H1:I1"/>
    <mergeCell ref="J1:K1"/>
    <mergeCell ref="L1:M1"/>
    <mergeCell ref="B9:C9"/>
    <mergeCell ref="B3:C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T56"/>
  <sheetViews>
    <sheetView topLeftCell="B34" zoomScale="70" zoomScaleNormal="70" workbookViewId="0">
      <selection activeCell="B1" sqref="B1:G36"/>
    </sheetView>
  </sheetViews>
  <sheetFormatPr baseColWidth="10" defaultRowHeight="15" x14ac:dyDescent="0.25"/>
  <cols>
    <col min="1" max="1" width="3.7109375" style="47" customWidth="1"/>
    <col min="2" max="2" width="8.7109375" style="49" customWidth="1"/>
    <col min="3" max="3" width="72.85546875" style="48" customWidth="1"/>
    <col min="4" max="18" width="13.7109375" style="3" customWidth="1"/>
    <col min="19" max="16384" width="11.42578125" style="47"/>
  </cols>
  <sheetData>
    <row r="1" spans="2:18" s="49" customFormat="1" ht="74.25" customHeight="1" thickBot="1" x14ac:dyDescent="0.3">
      <c r="B1" s="195" t="s">
        <v>1591</v>
      </c>
      <c r="C1" s="196"/>
      <c r="D1" s="148" t="s">
        <v>8</v>
      </c>
      <c r="E1" s="150"/>
      <c r="F1" s="148" t="s">
        <v>9</v>
      </c>
      <c r="G1" s="150"/>
      <c r="H1" s="148" t="s">
        <v>10</v>
      </c>
      <c r="I1" s="150"/>
      <c r="J1" s="148" t="s">
        <v>11</v>
      </c>
      <c r="K1" s="150"/>
      <c r="L1" s="148" t="s">
        <v>12</v>
      </c>
      <c r="M1" s="150"/>
      <c r="N1" s="148" t="s">
        <v>13</v>
      </c>
      <c r="O1" s="150"/>
      <c r="P1" s="148" t="s">
        <v>14</v>
      </c>
      <c r="Q1" s="149"/>
      <c r="R1" s="150"/>
    </row>
    <row r="2" spans="2:18" s="49" customFormat="1" ht="74.25" customHeight="1" x14ac:dyDescent="0.25">
      <c r="B2" s="197"/>
      <c r="C2" s="198"/>
      <c r="D2" s="10" t="s">
        <v>39</v>
      </c>
      <c r="E2" s="11" t="s">
        <v>40</v>
      </c>
      <c r="F2" s="10" t="s">
        <v>39</v>
      </c>
      <c r="G2" s="11" t="s">
        <v>40</v>
      </c>
      <c r="H2" s="10" t="s">
        <v>39</v>
      </c>
      <c r="I2" s="11" t="s">
        <v>40</v>
      </c>
      <c r="J2" s="10" t="s">
        <v>39</v>
      </c>
      <c r="K2" s="11" t="s">
        <v>40</v>
      </c>
      <c r="L2" s="10" t="s">
        <v>39</v>
      </c>
      <c r="M2" s="11" t="s">
        <v>40</v>
      </c>
      <c r="N2" s="10" t="s">
        <v>39</v>
      </c>
      <c r="O2" s="11" t="s">
        <v>40</v>
      </c>
      <c r="P2" s="12" t="s">
        <v>41</v>
      </c>
      <c r="Q2" s="13" t="s">
        <v>42</v>
      </c>
      <c r="R2" s="11" t="s">
        <v>40</v>
      </c>
    </row>
    <row r="3" spans="2:18" s="135" customFormat="1" ht="34.5" customHeight="1" x14ac:dyDescent="0.25">
      <c r="B3" s="158" t="s">
        <v>1529</v>
      </c>
      <c r="C3" s="168"/>
      <c r="D3" s="136">
        <f>SUM(D4,D5,D6,D7,D8)</f>
        <v>0</v>
      </c>
      <c r="E3" s="136">
        <f t="shared" ref="E3:O3" si="0">SUM(E4,E5,E6,E7,E8,E9,E10,E11,E12,E13,E14,E15)</f>
        <v>0</v>
      </c>
      <c r="F3" s="136">
        <f t="shared" si="0"/>
        <v>0</v>
      </c>
      <c r="G3" s="136">
        <f t="shared" si="0"/>
        <v>0</v>
      </c>
      <c r="H3" s="136">
        <f t="shared" si="0"/>
        <v>0</v>
      </c>
      <c r="I3" s="136">
        <f t="shared" si="0"/>
        <v>2</v>
      </c>
      <c r="J3" s="136">
        <f t="shared" si="0"/>
        <v>0</v>
      </c>
      <c r="K3" s="136">
        <f t="shared" si="0"/>
        <v>0</v>
      </c>
      <c r="L3" s="136">
        <f t="shared" si="0"/>
        <v>0</v>
      </c>
      <c r="M3" s="136">
        <f t="shared" si="0"/>
        <v>0</v>
      </c>
      <c r="N3" s="136">
        <f t="shared" si="0"/>
        <v>0</v>
      </c>
      <c r="O3" s="136">
        <f t="shared" si="0"/>
        <v>0</v>
      </c>
      <c r="P3" s="134">
        <f>SUM(P4,P5,P6,P7,P8)</f>
        <v>0</v>
      </c>
      <c r="Q3" s="134">
        <f t="shared" ref="Q3:R3" si="1">SUM(Q4,Q5,Q6,Q7,Q8)</f>
        <v>1</v>
      </c>
      <c r="R3" s="134">
        <f t="shared" si="1"/>
        <v>0</v>
      </c>
    </row>
    <row r="4" spans="2:18" x14ac:dyDescent="0.25">
      <c r="B4" s="192">
        <v>1</v>
      </c>
      <c r="C4" s="137" t="s">
        <v>1572</v>
      </c>
      <c r="D4" s="138">
        <v>0</v>
      </c>
      <c r="E4" s="138">
        <v>0</v>
      </c>
      <c r="F4" s="138">
        <v>0</v>
      </c>
      <c r="G4" s="138">
        <v>0</v>
      </c>
      <c r="H4" s="138">
        <v>0</v>
      </c>
      <c r="I4" s="138">
        <v>0</v>
      </c>
      <c r="J4" s="4">
        <v>0</v>
      </c>
      <c r="K4" s="4">
        <v>0</v>
      </c>
      <c r="L4" s="4">
        <v>0</v>
      </c>
      <c r="M4" s="4">
        <v>0</v>
      </c>
      <c r="N4" s="4">
        <v>0</v>
      </c>
      <c r="O4" s="4">
        <v>0</v>
      </c>
      <c r="P4" s="4"/>
      <c r="Q4" s="103">
        <f>SUM(O4,M4,K4,I4,G4,E4)</f>
        <v>0</v>
      </c>
      <c r="R4" s="104">
        <f>(SUM(P4,N4,L4,J4,H4,F4))</f>
        <v>0</v>
      </c>
    </row>
    <row r="5" spans="2:18" x14ac:dyDescent="0.25">
      <c r="B5" s="193"/>
      <c r="C5" s="137" t="s">
        <v>1530</v>
      </c>
      <c r="D5" s="138">
        <v>0</v>
      </c>
      <c r="E5" s="138">
        <v>0</v>
      </c>
      <c r="F5" s="138">
        <v>0</v>
      </c>
      <c r="G5" s="138">
        <v>0</v>
      </c>
      <c r="H5" s="138">
        <v>0</v>
      </c>
      <c r="I5" s="138">
        <v>0</v>
      </c>
      <c r="J5" s="4">
        <v>0</v>
      </c>
      <c r="K5" s="4">
        <v>0</v>
      </c>
      <c r="L5" s="4">
        <v>0</v>
      </c>
      <c r="M5" s="4">
        <v>0</v>
      </c>
      <c r="N5" s="4">
        <v>0</v>
      </c>
      <c r="O5" s="4">
        <v>0</v>
      </c>
      <c r="P5" s="4"/>
      <c r="Q5" s="103">
        <f t="shared" ref="Q5:Q8" si="2">SUM(O5,M5,K5,I5,G5,E5)</f>
        <v>0</v>
      </c>
      <c r="R5" s="104">
        <f t="shared" ref="R5:R8" si="3">(SUM(P5,N5,L5,J5,H5,F5))</f>
        <v>0</v>
      </c>
    </row>
    <row r="6" spans="2:18" x14ac:dyDescent="0.25">
      <c r="B6" s="193"/>
      <c r="C6" s="137" t="s">
        <v>1531</v>
      </c>
      <c r="D6" s="138">
        <v>0</v>
      </c>
      <c r="E6" s="138">
        <v>0</v>
      </c>
      <c r="F6" s="138">
        <v>0</v>
      </c>
      <c r="G6" s="138">
        <v>0</v>
      </c>
      <c r="H6" s="138">
        <v>0</v>
      </c>
      <c r="I6" s="138">
        <v>0</v>
      </c>
      <c r="J6" s="4">
        <v>0</v>
      </c>
      <c r="K6" s="4">
        <v>0</v>
      </c>
      <c r="L6" s="4">
        <v>0</v>
      </c>
      <c r="M6" s="4">
        <v>0</v>
      </c>
      <c r="N6" s="4">
        <v>0</v>
      </c>
      <c r="O6" s="4">
        <v>0</v>
      </c>
      <c r="P6" s="4"/>
      <c r="Q6" s="103">
        <f t="shared" si="2"/>
        <v>0</v>
      </c>
      <c r="R6" s="104">
        <f t="shared" si="3"/>
        <v>0</v>
      </c>
    </row>
    <row r="7" spans="2:18" x14ac:dyDescent="0.25">
      <c r="B7" s="193"/>
      <c r="C7" s="137" t="s">
        <v>1532</v>
      </c>
      <c r="D7" s="138">
        <v>0</v>
      </c>
      <c r="E7" s="138">
        <v>0</v>
      </c>
      <c r="F7" s="138">
        <v>0</v>
      </c>
      <c r="G7" s="138">
        <v>0</v>
      </c>
      <c r="H7" s="138">
        <v>0</v>
      </c>
      <c r="I7" s="138">
        <v>0</v>
      </c>
      <c r="J7" s="4">
        <v>0</v>
      </c>
      <c r="K7" s="4">
        <v>0</v>
      </c>
      <c r="L7" s="4">
        <v>0</v>
      </c>
      <c r="M7" s="4">
        <v>0</v>
      </c>
      <c r="N7" s="4">
        <v>0</v>
      </c>
      <c r="O7" s="4">
        <v>0</v>
      </c>
      <c r="P7" s="4"/>
      <c r="Q7" s="103">
        <f t="shared" si="2"/>
        <v>0</v>
      </c>
      <c r="R7" s="104">
        <f t="shared" si="3"/>
        <v>0</v>
      </c>
    </row>
    <row r="8" spans="2:18" x14ac:dyDescent="0.25">
      <c r="B8" s="194"/>
      <c r="C8" s="139" t="s">
        <v>1533</v>
      </c>
      <c r="D8" s="138">
        <v>0</v>
      </c>
      <c r="E8" s="138">
        <v>0</v>
      </c>
      <c r="F8" s="138">
        <v>0</v>
      </c>
      <c r="G8" s="138">
        <v>0</v>
      </c>
      <c r="H8" s="138">
        <v>0</v>
      </c>
      <c r="I8" s="140">
        <v>1</v>
      </c>
      <c r="J8" s="4">
        <v>0</v>
      </c>
      <c r="K8" s="4">
        <v>0</v>
      </c>
      <c r="L8" s="4">
        <v>0</v>
      </c>
      <c r="M8" s="4">
        <v>0</v>
      </c>
      <c r="N8" s="4">
        <v>0</v>
      </c>
      <c r="O8" s="4">
        <v>0</v>
      </c>
      <c r="P8" s="4"/>
      <c r="Q8" s="103">
        <f t="shared" si="2"/>
        <v>1</v>
      </c>
      <c r="R8" s="104">
        <f t="shared" si="3"/>
        <v>0</v>
      </c>
    </row>
    <row r="9" spans="2:18" s="135" customFormat="1" ht="34.5" customHeight="1" x14ac:dyDescent="0.25">
      <c r="B9" s="158" t="s">
        <v>83</v>
      </c>
      <c r="C9" s="168"/>
      <c r="D9" s="134">
        <f>SUM(D10,D11,D12,D13,D14,D15,D16)</f>
        <v>0</v>
      </c>
      <c r="E9" s="134">
        <f t="shared" ref="E9:O9" si="4">SUM(E10,E11,E12,E13,E14)</f>
        <v>0</v>
      </c>
      <c r="F9" s="134">
        <f t="shared" si="4"/>
        <v>0</v>
      </c>
      <c r="G9" s="134">
        <f t="shared" si="4"/>
        <v>0</v>
      </c>
      <c r="H9" s="134">
        <f t="shared" si="4"/>
        <v>0</v>
      </c>
      <c r="I9" s="134">
        <f t="shared" si="4"/>
        <v>0</v>
      </c>
      <c r="J9" s="134">
        <f t="shared" si="4"/>
        <v>0</v>
      </c>
      <c r="K9" s="134">
        <f t="shared" si="4"/>
        <v>0</v>
      </c>
      <c r="L9" s="134">
        <f t="shared" si="4"/>
        <v>0</v>
      </c>
      <c r="M9" s="134">
        <f t="shared" si="4"/>
        <v>0</v>
      </c>
      <c r="N9" s="134">
        <f t="shared" si="4"/>
        <v>0</v>
      </c>
      <c r="O9" s="134">
        <f t="shared" si="4"/>
        <v>0</v>
      </c>
      <c r="P9" s="134">
        <f>SUM(P10,P11,P12,P13,P14)</f>
        <v>0</v>
      </c>
      <c r="Q9" s="134">
        <f t="shared" ref="Q9:R9" si="5">SUM(Q10,Q11,Q12,Q13,Q14)</f>
        <v>0</v>
      </c>
      <c r="R9" s="134">
        <f t="shared" si="5"/>
        <v>0</v>
      </c>
    </row>
    <row r="10" spans="2:18" x14ac:dyDescent="0.25">
      <c r="B10" s="192">
        <v>2</v>
      </c>
      <c r="C10" s="137" t="s">
        <v>1535</v>
      </c>
      <c r="D10" s="138">
        <v>0</v>
      </c>
      <c r="E10" s="138">
        <v>0</v>
      </c>
      <c r="F10" s="138">
        <v>0</v>
      </c>
      <c r="G10" s="138">
        <v>0</v>
      </c>
      <c r="H10" s="138">
        <v>0</v>
      </c>
      <c r="I10" s="138">
        <v>0</v>
      </c>
      <c r="J10" s="4">
        <v>0</v>
      </c>
      <c r="K10" s="4">
        <v>0</v>
      </c>
      <c r="L10" s="4">
        <v>0</v>
      </c>
      <c r="M10" s="4">
        <v>0</v>
      </c>
      <c r="N10" s="4">
        <v>0</v>
      </c>
      <c r="O10" s="4">
        <v>0</v>
      </c>
      <c r="P10" s="4"/>
      <c r="Q10" s="103">
        <f>SUM(O10,M10,K10,I10,G10,E10)</f>
        <v>0</v>
      </c>
      <c r="R10" s="104">
        <f>(SUM(P10,N10,L10,J10,H10,F10))</f>
        <v>0</v>
      </c>
    </row>
    <row r="11" spans="2:18" x14ac:dyDescent="0.25">
      <c r="B11" s="193"/>
      <c r="C11" s="137" t="s">
        <v>1536</v>
      </c>
      <c r="D11" s="138">
        <v>0</v>
      </c>
      <c r="E11" s="138">
        <v>0</v>
      </c>
      <c r="F11" s="138">
        <v>0</v>
      </c>
      <c r="G11" s="138">
        <v>0</v>
      </c>
      <c r="H11" s="138">
        <v>0</v>
      </c>
      <c r="I11" s="138">
        <v>0</v>
      </c>
      <c r="J11" s="4">
        <v>0</v>
      </c>
      <c r="K11" s="4">
        <v>0</v>
      </c>
      <c r="L11" s="4">
        <v>0</v>
      </c>
      <c r="M11" s="4">
        <v>0</v>
      </c>
      <c r="N11" s="4">
        <v>0</v>
      </c>
      <c r="O11" s="4">
        <v>0</v>
      </c>
      <c r="P11" s="4"/>
      <c r="Q11" s="103">
        <f t="shared" ref="Q11:Q14" si="6">SUM(O11,M11,K11,I11,G11,E11)</f>
        <v>0</v>
      </c>
      <c r="R11" s="104">
        <f t="shared" ref="R11:R14" si="7">(SUM(P11,N11,L11,J11,H11,F11))</f>
        <v>0</v>
      </c>
    </row>
    <row r="12" spans="2:18" x14ac:dyDescent="0.25">
      <c r="B12" s="193"/>
      <c r="C12" s="137" t="s">
        <v>1537</v>
      </c>
      <c r="D12" s="138">
        <v>0</v>
      </c>
      <c r="E12" s="138">
        <v>0</v>
      </c>
      <c r="F12" s="138">
        <v>0</v>
      </c>
      <c r="G12" s="138">
        <v>0</v>
      </c>
      <c r="H12" s="138">
        <v>0</v>
      </c>
      <c r="I12" s="138">
        <v>0</v>
      </c>
      <c r="J12" s="4">
        <v>0</v>
      </c>
      <c r="K12" s="4">
        <v>0</v>
      </c>
      <c r="L12" s="4">
        <v>0</v>
      </c>
      <c r="M12" s="4">
        <v>0</v>
      </c>
      <c r="N12" s="4">
        <v>0</v>
      </c>
      <c r="O12" s="4">
        <v>0</v>
      </c>
      <c r="P12" s="4"/>
      <c r="Q12" s="103">
        <f t="shared" si="6"/>
        <v>0</v>
      </c>
      <c r="R12" s="104">
        <f t="shared" si="7"/>
        <v>0</v>
      </c>
    </row>
    <row r="13" spans="2:18" x14ac:dyDescent="0.25">
      <c r="B13" s="193"/>
      <c r="C13" s="137" t="s">
        <v>1538</v>
      </c>
      <c r="D13" s="138">
        <v>0</v>
      </c>
      <c r="E13" s="138">
        <v>0</v>
      </c>
      <c r="F13" s="138">
        <v>0</v>
      </c>
      <c r="G13" s="138">
        <v>0</v>
      </c>
      <c r="H13" s="138">
        <v>0</v>
      </c>
      <c r="I13" s="138">
        <v>0</v>
      </c>
      <c r="J13" s="4">
        <v>0</v>
      </c>
      <c r="K13" s="4">
        <v>0</v>
      </c>
      <c r="L13" s="4">
        <v>0</v>
      </c>
      <c r="M13" s="4">
        <v>0</v>
      </c>
      <c r="N13" s="4">
        <v>0</v>
      </c>
      <c r="O13" s="4">
        <v>0</v>
      </c>
      <c r="P13" s="27"/>
      <c r="Q13" s="103">
        <f t="shared" si="6"/>
        <v>0</v>
      </c>
      <c r="R13" s="104">
        <f t="shared" si="7"/>
        <v>0</v>
      </c>
    </row>
    <row r="14" spans="2:18" x14ac:dyDescent="0.25">
      <c r="B14" s="193"/>
      <c r="C14" s="137" t="s">
        <v>1539</v>
      </c>
      <c r="D14" s="138">
        <v>0</v>
      </c>
      <c r="E14" s="138">
        <v>0</v>
      </c>
      <c r="F14" s="138">
        <v>0</v>
      </c>
      <c r="G14" s="138">
        <v>0</v>
      </c>
      <c r="H14" s="138">
        <v>0</v>
      </c>
      <c r="I14" s="138">
        <v>0</v>
      </c>
      <c r="J14" s="4">
        <v>0</v>
      </c>
      <c r="K14" s="4">
        <v>0</v>
      </c>
      <c r="L14" s="4">
        <v>0</v>
      </c>
      <c r="M14" s="4">
        <v>0</v>
      </c>
      <c r="N14" s="4">
        <v>0</v>
      </c>
      <c r="O14" s="4">
        <v>0</v>
      </c>
      <c r="P14" s="4"/>
      <c r="Q14" s="103">
        <f t="shared" si="6"/>
        <v>0</v>
      </c>
      <c r="R14" s="104">
        <f t="shared" si="7"/>
        <v>0</v>
      </c>
    </row>
    <row r="15" spans="2:18" x14ac:dyDescent="0.25">
      <c r="B15" s="193"/>
      <c r="C15" s="139" t="s">
        <v>1540</v>
      </c>
      <c r="D15" s="138">
        <v>0</v>
      </c>
      <c r="E15" s="138">
        <v>0</v>
      </c>
      <c r="F15" s="138">
        <v>0</v>
      </c>
      <c r="G15" s="138">
        <v>0</v>
      </c>
      <c r="H15" s="138">
        <v>0</v>
      </c>
      <c r="I15" s="140">
        <v>1</v>
      </c>
      <c r="J15" s="4">
        <v>0</v>
      </c>
      <c r="K15" s="4">
        <v>0</v>
      </c>
      <c r="L15" s="4">
        <v>0</v>
      </c>
      <c r="M15" s="4">
        <v>0</v>
      </c>
      <c r="N15" s="4">
        <v>0</v>
      </c>
      <c r="O15" s="4">
        <v>0</v>
      </c>
      <c r="P15" s="27"/>
      <c r="Q15" s="103">
        <f>SUM(O15,M15,K15,I15,G15,E15)</f>
        <v>1</v>
      </c>
      <c r="R15" s="104">
        <f>(SUM(P15,N15,L15,J15,H15,F15))</f>
        <v>0</v>
      </c>
    </row>
    <row r="16" spans="2:18" x14ac:dyDescent="0.25">
      <c r="B16" s="194"/>
      <c r="C16" s="139" t="s">
        <v>1541</v>
      </c>
      <c r="D16" s="138">
        <v>0</v>
      </c>
      <c r="E16" s="138">
        <v>0</v>
      </c>
      <c r="F16" s="138">
        <v>0</v>
      </c>
      <c r="G16" s="140">
        <v>2</v>
      </c>
      <c r="H16" s="138">
        <v>0</v>
      </c>
      <c r="I16" s="140">
        <v>1</v>
      </c>
      <c r="J16" s="4">
        <v>0</v>
      </c>
      <c r="K16" s="4">
        <v>0</v>
      </c>
      <c r="L16" s="4">
        <v>0</v>
      </c>
      <c r="M16" s="4">
        <v>0</v>
      </c>
      <c r="N16" s="4">
        <v>0</v>
      </c>
      <c r="O16" s="4">
        <v>0</v>
      </c>
      <c r="P16" s="27"/>
      <c r="Q16" s="103">
        <f t="shared" ref="Q16" si="8">SUM(O16,M16,K16,I16,G16,E16)</f>
        <v>3</v>
      </c>
      <c r="R16" s="104">
        <f t="shared" ref="R16" si="9">(SUM(P16,N16,L16,J16,H16,F16))</f>
        <v>0</v>
      </c>
    </row>
    <row r="17" spans="2:18" s="135" customFormat="1" ht="34.5" customHeight="1" x14ac:dyDescent="0.25">
      <c r="B17" s="158" t="s">
        <v>120</v>
      </c>
      <c r="C17" s="168"/>
      <c r="D17" s="136">
        <f>SUM(D18,D19,D20,D21,D22,D23,D24,D25,D26,D27,D28,D29,D30,D31,D32,D33,D34,D35,D36)</f>
        <v>25</v>
      </c>
      <c r="E17" s="136">
        <f t="shared" ref="E17:O17" si="10">SUM(E18,E19,E20,E21,E22,E23,E24,E25,E26,E27,E28,E29)</f>
        <v>48</v>
      </c>
      <c r="F17" s="136">
        <f t="shared" si="10"/>
        <v>18</v>
      </c>
      <c r="G17" s="136">
        <f t="shared" si="10"/>
        <v>32</v>
      </c>
      <c r="H17" s="136">
        <f t="shared" si="10"/>
        <v>20</v>
      </c>
      <c r="I17" s="136">
        <f t="shared" si="10"/>
        <v>42</v>
      </c>
      <c r="J17" s="136">
        <f t="shared" si="10"/>
        <v>21</v>
      </c>
      <c r="K17" s="136">
        <f t="shared" si="10"/>
        <v>0</v>
      </c>
      <c r="L17" s="136">
        <f t="shared" si="10"/>
        <v>20</v>
      </c>
      <c r="M17" s="136">
        <f t="shared" si="10"/>
        <v>0</v>
      </c>
      <c r="N17" s="136">
        <f t="shared" si="10"/>
        <v>17</v>
      </c>
      <c r="O17" s="136">
        <f t="shared" si="10"/>
        <v>0</v>
      </c>
      <c r="P17" s="134">
        <f>SUM(P18,P19,P20,P21,P22)</f>
        <v>0</v>
      </c>
      <c r="Q17" s="134">
        <f t="shared" ref="Q17:R17" si="11">SUM(Q18,Q19,Q20,Q21,Q22)</f>
        <v>17</v>
      </c>
      <c r="R17" s="134">
        <f t="shared" si="11"/>
        <v>8</v>
      </c>
    </row>
    <row r="18" spans="2:18" x14ac:dyDescent="0.25">
      <c r="B18" s="192">
        <v>3</v>
      </c>
      <c r="C18" s="141" t="s">
        <v>1542</v>
      </c>
      <c r="D18" s="142">
        <v>0</v>
      </c>
      <c r="E18" s="142">
        <v>0</v>
      </c>
      <c r="F18" s="142">
        <v>0</v>
      </c>
      <c r="G18" s="142">
        <v>0</v>
      </c>
      <c r="H18" s="142">
        <v>0</v>
      </c>
      <c r="I18" s="142">
        <v>0</v>
      </c>
      <c r="J18" s="142">
        <v>0</v>
      </c>
      <c r="K18" s="142">
        <v>0</v>
      </c>
      <c r="L18" s="142">
        <v>0</v>
      </c>
      <c r="M18" s="142">
        <v>0</v>
      </c>
      <c r="N18" s="142">
        <v>0</v>
      </c>
      <c r="O18" s="142">
        <v>0</v>
      </c>
      <c r="P18" s="27"/>
      <c r="Q18" s="103">
        <f>SUM(O18,M18,K18,I18,G18,E18)</f>
        <v>0</v>
      </c>
      <c r="R18" s="104">
        <f>(SUM(P18,N18,L18,J18,H18,F18))</f>
        <v>0</v>
      </c>
    </row>
    <row r="19" spans="2:18" x14ac:dyDescent="0.25">
      <c r="B19" s="193"/>
      <c r="C19" s="141" t="s">
        <v>1543</v>
      </c>
      <c r="D19" s="142">
        <v>0</v>
      </c>
      <c r="E19" s="142">
        <v>0</v>
      </c>
      <c r="F19" s="142">
        <v>0</v>
      </c>
      <c r="G19" s="142">
        <v>0</v>
      </c>
      <c r="H19" s="142">
        <v>0</v>
      </c>
      <c r="I19" s="142">
        <v>0</v>
      </c>
      <c r="J19" s="142">
        <v>0</v>
      </c>
      <c r="K19" s="142">
        <v>0</v>
      </c>
      <c r="L19" s="142">
        <v>0</v>
      </c>
      <c r="M19" s="142">
        <v>0</v>
      </c>
      <c r="N19" s="142">
        <v>0</v>
      </c>
      <c r="O19" s="142">
        <v>0</v>
      </c>
      <c r="P19" s="39"/>
      <c r="Q19" s="103">
        <f t="shared" ref="Q19:Q22" si="12">SUM(O19,M19,K19,I19,G19,E19)</f>
        <v>0</v>
      </c>
      <c r="R19" s="104">
        <f t="shared" ref="R19:R22" si="13">(SUM(P19,N19,L19,J19,H19,F19))</f>
        <v>0</v>
      </c>
    </row>
    <row r="20" spans="2:18" x14ac:dyDescent="0.25">
      <c r="B20" s="193"/>
      <c r="C20" s="141" t="s">
        <v>1534</v>
      </c>
      <c r="D20" s="142">
        <v>0</v>
      </c>
      <c r="E20" s="142">
        <v>0</v>
      </c>
      <c r="F20" s="142">
        <v>0</v>
      </c>
      <c r="G20" s="142">
        <v>0</v>
      </c>
      <c r="H20" s="142">
        <v>0</v>
      </c>
      <c r="I20" s="142">
        <v>0</v>
      </c>
      <c r="J20" s="142">
        <v>0</v>
      </c>
      <c r="K20" s="142">
        <v>0</v>
      </c>
      <c r="L20" s="142">
        <v>0</v>
      </c>
      <c r="M20" s="142">
        <v>0</v>
      </c>
      <c r="N20" s="142">
        <v>0</v>
      </c>
      <c r="O20" s="142">
        <v>0</v>
      </c>
      <c r="P20" s="4"/>
      <c r="Q20" s="103">
        <f t="shared" si="12"/>
        <v>0</v>
      </c>
      <c r="R20" s="104">
        <f t="shared" si="13"/>
        <v>0</v>
      </c>
    </row>
    <row r="21" spans="2:18" x14ac:dyDescent="0.25">
      <c r="B21" s="193"/>
      <c r="C21" s="139" t="s">
        <v>1544</v>
      </c>
      <c r="D21" s="140">
        <v>1</v>
      </c>
      <c r="E21" s="140">
        <v>3</v>
      </c>
      <c r="F21" s="140">
        <v>1</v>
      </c>
      <c r="G21" s="140">
        <v>5</v>
      </c>
      <c r="H21" s="140">
        <v>1</v>
      </c>
      <c r="I21" s="140">
        <v>6</v>
      </c>
      <c r="J21" s="140">
        <v>1</v>
      </c>
      <c r="K21" s="140">
        <v>0</v>
      </c>
      <c r="L21" s="140">
        <v>1</v>
      </c>
      <c r="M21" s="140">
        <v>0</v>
      </c>
      <c r="N21" s="140">
        <v>1</v>
      </c>
      <c r="O21" s="140">
        <v>0</v>
      </c>
      <c r="P21" s="4"/>
      <c r="Q21" s="103">
        <f t="shared" si="12"/>
        <v>14</v>
      </c>
      <c r="R21" s="104">
        <f t="shared" si="13"/>
        <v>5</v>
      </c>
    </row>
    <row r="22" spans="2:18" ht="14.25" customHeight="1" x14ac:dyDescent="0.25">
      <c r="B22" s="193"/>
      <c r="C22" s="139" t="s">
        <v>1545</v>
      </c>
      <c r="D22" s="140">
        <v>0</v>
      </c>
      <c r="E22" s="140">
        <v>0</v>
      </c>
      <c r="F22" s="140">
        <v>0</v>
      </c>
      <c r="G22" s="140">
        <v>0</v>
      </c>
      <c r="H22" s="140">
        <v>1</v>
      </c>
      <c r="I22" s="140">
        <v>3</v>
      </c>
      <c r="J22" s="140">
        <v>1</v>
      </c>
      <c r="K22" s="140">
        <v>0</v>
      </c>
      <c r="L22" s="140">
        <v>1</v>
      </c>
      <c r="M22" s="140">
        <v>0</v>
      </c>
      <c r="N22" s="140">
        <v>0</v>
      </c>
      <c r="O22" s="140">
        <v>0</v>
      </c>
      <c r="P22" s="4"/>
      <c r="Q22" s="103">
        <f t="shared" si="12"/>
        <v>3</v>
      </c>
      <c r="R22" s="104">
        <f t="shared" si="13"/>
        <v>3</v>
      </c>
    </row>
    <row r="23" spans="2:18" x14ac:dyDescent="0.25">
      <c r="B23" s="193"/>
      <c r="C23" s="139" t="s">
        <v>1546</v>
      </c>
      <c r="D23" s="140">
        <v>1</v>
      </c>
      <c r="E23" s="140">
        <v>1</v>
      </c>
      <c r="F23" s="140">
        <v>0</v>
      </c>
      <c r="G23" s="140">
        <v>0</v>
      </c>
      <c r="H23" s="140">
        <v>1</v>
      </c>
      <c r="I23" s="140">
        <v>2</v>
      </c>
      <c r="J23" s="140">
        <v>1</v>
      </c>
      <c r="K23" s="140">
        <v>0</v>
      </c>
      <c r="L23" s="140">
        <v>1</v>
      </c>
      <c r="M23" s="140">
        <v>0</v>
      </c>
      <c r="N23" s="140">
        <v>0</v>
      </c>
      <c r="O23" s="140">
        <v>0</v>
      </c>
      <c r="P23" s="4"/>
      <c r="Q23" s="103">
        <f>SUM(O23,M23,K23,I23,G23,E23)</f>
        <v>3</v>
      </c>
      <c r="R23" s="104">
        <f>(SUM(P23,N23,L23,J23,H23,F23))</f>
        <v>3</v>
      </c>
    </row>
    <row r="24" spans="2:18" x14ac:dyDescent="0.25">
      <c r="B24" s="193"/>
      <c r="C24" s="139" t="s">
        <v>1547</v>
      </c>
      <c r="D24" s="140">
        <v>0</v>
      </c>
      <c r="E24" s="140">
        <v>0</v>
      </c>
      <c r="F24" s="140">
        <v>0</v>
      </c>
      <c r="G24" s="140">
        <v>0</v>
      </c>
      <c r="H24" s="140">
        <v>0</v>
      </c>
      <c r="I24" s="140">
        <v>0</v>
      </c>
      <c r="J24" s="140">
        <v>0</v>
      </c>
      <c r="K24" s="140">
        <v>0</v>
      </c>
      <c r="L24" s="140">
        <v>0</v>
      </c>
      <c r="M24" s="140">
        <v>0</v>
      </c>
      <c r="N24" s="140">
        <v>0</v>
      </c>
      <c r="O24" s="140">
        <v>0</v>
      </c>
      <c r="P24" s="4"/>
      <c r="Q24" s="103">
        <f t="shared" ref="Q24:Q30" si="14">SUM(O24,M24,K24,I24,G24,E24)</f>
        <v>0</v>
      </c>
      <c r="R24" s="104">
        <f t="shared" ref="R24:R30" si="15">(SUM(P24,N24,L24,J24,H24,F24))</f>
        <v>0</v>
      </c>
    </row>
    <row r="25" spans="2:18" x14ac:dyDescent="0.25">
      <c r="B25" s="193"/>
      <c r="C25" s="139" t="s">
        <v>1548</v>
      </c>
      <c r="D25" s="140">
        <v>0</v>
      </c>
      <c r="E25" s="140">
        <v>0</v>
      </c>
      <c r="F25" s="140">
        <v>0</v>
      </c>
      <c r="G25" s="140">
        <v>0</v>
      </c>
      <c r="H25" s="140">
        <v>0</v>
      </c>
      <c r="I25" s="140">
        <v>0</v>
      </c>
      <c r="J25" s="140">
        <v>0</v>
      </c>
      <c r="K25" s="140">
        <v>0</v>
      </c>
      <c r="L25" s="140">
        <v>0</v>
      </c>
      <c r="M25" s="140">
        <v>0</v>
      </c>
      <c r="N25" s="140">
        <v>0</v>
      </c>
      <c r="O25" s="140">
        <v>0</v>
      </c>
      <c r="P25" s="4"/>
      <c r="Q25" s="103">
        <f t="shared" si="14"/>
        <v>0</v>
      </c>
      <c r="R25" s="104">
        <f t="shared" si="15"/>
        <v>0</v>
      </c>
    </row>
    <row r="26" spans="2:18" x14ac:dyDescent="0.25">
      <c r="B26" s="193"/>
      <c r="C26" s="139" t="s">
        <v>1549</v>
      </c>
      <c r="D26" s="140">
        <v>15</v>
      </c>
      <c r="E26" s="140">
        <v>40</v>
      </c>
      <c r="F26" s="140">
        <v>15</v>
      </c>
      <c r="G26" s="140">
        <v>23</v>
      </c>
      <c r="H26" s="140">
        <v>15</v>
      </c>
      <c r="I26" s="140">
        <v>31</v>
      </c>
      <c r="J26" s="140">
        <v>15</v>
      </c>
      <c r="K26" s="140">
        <v>0</v>
      </c>
      <c r="L26" s="140">
        <v>15</v>
      </c>
      <c r="M26" s="140">
        <v>0</v>
      </c>
      <c r="N26" s="140">
        <v>15</v>
      </c>
      <c r="O26" s="140">
        <v>0</v>
      </c>
      <c r="P26" s="4"/>
      <c r="Q26" s="103">
        <f t="shared" si="14"/>
        <v>94</v>
      </c>
      <c r="R26" s="104">
        <f t="shared" si="15"/>
        <v>75</v>
      </c>
    </row>
    <row r="27" spans="2:18" x14ac:dyDescent="0.25">
      <c r="B27" s="193"/>
      <c r="C27" s="139" t="s">
        <v>1550</v>
      </c>
      <c r="D27" s="140">
        <v>1</v>
      </c>
      <c r="E27" s="140">
        <v>3</v>
      </c>
      <c r="F27" s="140">
        <v>1</v>
      </c>
      <c r="G27" s="140">
        <v>4</v>
      </c>
      <c r="H27" s="140">
        <v>1</v>
      </c>
      <c r="I27" s="140">
        <v>0</v>
      </c>
      <c r="J27" s="140">
        <v>1</v>
      </c>
      <c r="K27" s="140">
        <v>0</v>
      </c>
      <c r="L27" s="140">
        <v>1</v>
      </c>
      <c r="M27" s="140">
        <v>0</v>
      </c>
      <c r="N27" s="140">
        <v>1</v>
      </c>
      <c r="O27" s="140">
        <v>0</v>
      </c>
      <c r="P27" s="4"/>
      <c r="Q27" s="103">
        <f t="shared" si="14"/>
        <v>7</v>
      </c>
      <c r="R27" s="104">
        <f t="shared" si="15"/>
        <v>5</v>
      </c>
    </row>
    <row r="28" spans="2:18" x14ac:dyDescent="0.25">
      <c r="B28" s="193"/>
      <c r="C28" s="139" t="s">
        <v>1552</v>
      </c>
      <c r="D28" s="140">
        <v>1</v>
      </c>
      <c r="E28" s="140">
        <v>0</v>
      </c>
      <c r="F28" s="140">
        <v>1</v>
      </c>
      <c r="G28" s="140">
        <v>0</v>
      </c>
      <c r="H28" s="140">
        <v>1</v>
      </c>
      <c r="I28" s="140">
        <v>0</v>
      </c>
      <c r="J28" s="140">
        <v>1</v>
      </c>
      <c r="K28" s="140">
        <v>0</v>
      </c>
      <c r="L28" s="140">
        <v>1</v>
      </c>
      <c r="M28" s="140">
        <v>0</v>
      </c>
      <c r="N28" s="140">
        <v>0</v>
      </c>
      <c r="O28" s="140">
        <v>0</v>
      </c>
      <c r="P28" s="4"/>
      <c r="Q28" s="103">
        <f t="shared" si="14"/>
        <v>0</v>
      </c>
      <c r="R28" s="104">
        <f t="shared" si="15"/>
        <v>4</v>
      </c>
    </row>
    <row r="29" spans="2:18" x14ac:dyDescent="0.25">
      <c r="B29" s="193"/>
      <c r="C29" s="139" t="s">
        <v>1553</v>
      </c>
      <c r="D29" s="140">
        <v>1</v>
      </c>
      <c r="E29" s="140">
        <v>1</v>
      </c>
      <c r="F29" s="140">
        <v>0</v>
      </c>
      <c r="G29" s="140">
        <v>0</v>
      </c>
      <c r="H29" s="140">
        <v>0</v>
      </c>
      <c r="I29" s="140">
        <v>0</v>
      </c>
      <c r="J29" s="140">
        <v>1</v>
      </c>
      <c r="K29" s="140">
        <v>0</v>
      </c>
      <c r="L29" s="140">
        <v>0</v>
      </c>
      <c r="M29" s="140">
        <v>0</v>
      </c>
      <c r="N29" s="140">
        <v>0</v>
      </c>
      <c r="O29" s="140">
        <v>0</v>
      </c>
      <c r="P29" s="4"/>
      <c r="Q29" s="103">
        <f t="shared" si="14"/>
        <v>1</v>
      </c>
      <c r="R29" s="104">
        <f t="shared" si="15"/>
        <v>1</v>
      </c>
    </row>
    <row r="30" spans="2:18" x14ac:dyDescent="0.25">
      <c r="B30" s="193"/>
      <c r="C30" s="139" t="s">
        <v>1554</v>
      </c>
      <c r="D30" s="140">
        <v>1</v>
      </c>
      <c r="E30" s="140">
        <v>1</v>
      </c>
      <c r="F30" s="140">
        <v>0</v>
      </c>
      <c r="G30" s="140">
        <v>0</v>
      </c>
      <c r="H30" s="140">
        <v>1</v>
      </c>
      <c r="I30" s="140">
        <v>0</v>
      </c>
      <c r="J30" s="140">
        <v>0</v>
      </c>
      <c r="K30" s="140">
        <v>0</v>
      </c>
      <c r="L30" s="140">
        <v>1</v>
      </c>
      <c r="M30" s="140">
        <v>0</v>
      </c>
      <c r="N30" s="140">
        <v>1</v>
      </c>
      <c r="O30" s="140">
        <v>0</v>
      </c>
      <c r="P30" s="4"/>
      <c r="Q30" s="103">
        <f t="shared" si="14"/>
        <v>1</v>
      </c>
      <c r="R30" s="104">
        <f t="shared" si="15"/>
        <v>3</v>
      </c>
    </row>
    <row r="31" spans="2:18" x14ac:dyDescent="0.25">
      <c r="B31" s="193"/>
      <c r="C31" s="139" t="s">
        <v>1555</v>
      </c>
      <c r="D31" s="140">
        <v>0</v>
      </c>
      <c r="E31" s="140">
        <v>0</v>
      </c>
      <c r="F31" s="140">
        <v>0</v>
      </c>
      <c r="G31" s="140">
        <v>0</v>
      </c>
      <c r="H31" s="140">
        <v>0</v>
      </c>
      <c r="I31" s="140">
        <v>0</v>
      </c>
      <c r="J31" s="140">
        <v>0</v>
      </c>
      <c r="K31" s="140">
        <v>0</v>
      </c>
      <c r="L31" s="140">
        <v>0</v>
      </c>
      <c r="M31" s="140">
        <v>0</v>
      </c>
      <c r="N31" s="140">
        <v>0</v>
      </c>
      <c r="O31" s="140">
        <v>0</v>
      </c>
      <c r="P31" s="4"/>
      <c r="Q31" s="103">
        <f t="shared" ref="Q31:Q36" si="16">SUM(O31,M31,K31,I31,G31,E31)</f>
        <v>0</v>
      </c>
      <c r="R31" s="104">
        <f t="shared" ref="R31:R36" si="17">(SUM(P31,N31,L31,J31,H31,F31))</f>
        <v>0</v>
      </c>
    </row>
    <row r="32" spans="2:18" x14ac:dyDescent="0.25">
      <c r="B32" s="193"/>
      <c r="C32" s="139" t="s">
        <v>1556</v>
      </c>
      <c r="D32" s="140">
        <v>0</v>
      </c>
      <c r="E32" s="140">
        <v>0</v>
      </c>
      <c r="F32" s="140">
        <v>0</v>
      </c>
      <c r="G32" s="140">
        <v>0</v>
      </c>
      <c r="H32" s="140">
        <v>25</v>
      </c>
      <c r="I32" s="140">
        <v>15</v>
      </c>
      <c r="J32" s="140">
        <v>25</v>
      </c>
      <c r="K32" s="140">
        <v>30</v>
      </c>
      <c r="L32" s="140">
        <v>25</v>
      </c>
      <c r="M32" s="140">
        <v>0</v>
      </c>
      <c r="N32" s="140">
        <v>0</v>
      </c>
      <c r="O32" s="140">
        <v>0</v>
      </c>
      <c r="P32" s="4"/>
      <c r="Q32" s="103">
        <f t="shared" si="16"/>
        <v>45</v>
      </c>
      <c r="R32" s="104">
        <f t="shared" si="17"/>
        <v>75</v>
      </c>
    </row>
    <row r="33" spans="2:18" x14ac:dyDescent="0.25">
      <c r="B33" s="193"/>
      <c r="C33" s="139" t="s">
        <v>1557</v>
      </c>
      <c r="D33" s="140">
        <v>1</v>
      </c>
      <c r="E33" s="140">
        <v>1</v>
      </c>
      <c r="F33" s="140">
        <v>2</v>
      </c>
      <c r="G33" s="140">
        <v>2</v>
      </c>
      <c r="H33" s="140">
        <v>2</v>
      </c>
      <c r="I33" s="140">
        <v>2</v>
      </c>
      <c r="J33" s="140">
        <v>2</v>
      </c>
      <c r="K33" s="140">
        <v>0</v>
      </c>
      <c r="L33" s="140">
        <v>2</v>
      </c>
      <c r="M33" s="140">
        <v>0</v>
      </c>
      <c r="N33" s="140">
        <v>0</v>
      </c>
      <c r="O33" s="140">
        <v>0</v>
      </c>
      <c r="P33" s="4"/>
      <c r="Q33" s="103">
        <f t="shared" si="16"/>
        <v>5</v>
      </c>
      <c r="R33" s="104">
        <f t="shared" si="17"/>
        <v>8</v>
      </c>
    </row>
    <row r="34" spans="2:18" x14ac:dyDescent="0.25">
      <c r="B34" s="193"/>
      <c r="C34" s="139" t="s">
        <v>1558</v>
      </c>
      <c r="D34" s="140">
        <v>2</v>
      </c>
      <c r="E34" s="140">
        <v>3</v>
      </c>
      <c r="F34" s="140">
        <v>2</v>
      </c>
      <c r="G34" s="140">
        <v>4</v>
      </c>
      <c r="H34" s="140">
        <v>2</v>
      </c>
      <c r="I34" s="140">
        <v>0</v>
      </c>
      <c r="J34" s="140">
        <v>2</v>
      </c>
      <c r="K34" s="140">
        <v>0</v>
      </c>
      <c r="L34" s="140">
        <v>2</v>
      </c>
      <c r="M34" s="140">
        <v>0</v>
      </c>
      <c r="N34" s="140">
        <v>2</v>
      </c>
      <c r="O34" s="140">
        <v>0</v>
      </c>
      <c r="P34" s="27"/>
      <c r="Q34" s="103">
        <f t="shared" si="16"/>
        <v>7</v>
      </c>
      <c r="R34" s="104">
        <f t="shared" si="17"/>
        <v>10</v>
      </c>
    </row>
    <row r="35" spans="2:18" x14ac:dyDescent="0.25">
      <c r="B35" s="193"/>
      <c r="C35" s="139" t="s">
        <v>1598</v>
      </c>
      <c r="D35" s="140">
        <v>0</v>
      </c>
      <c r="E35" s="140">
        <v>0</v>
      </c>
      <c r="F35" s="140">
        <v>0</v>
      </c>
      <c r="G35" s="140">
        <v>0</v>
      </c>
      <c r="H35" s="140">
        <v>0</v>
      </c>
      <c r="I35" s="140">
        <v>0</v>
      </c>
      <c r="J35" s="140">
        <v>0</v>
      </c>
      <c r="K35" s="140">
        <v>0</v>
      </c>
      <c r="L35" s="140">
        <v>0</v>
      </c>
      <c r="M35" s="140">
        <v>0</v>
      </c>
      <c r="N35" s="140">
        <v>0</v>
      </c>
      <c r="O35" s="140">
        <v>0</v>
      </c>
      <c r="P35" s="4"/>
      <c r="Q35" s="4">
        <f t="shared" ref="Q35:R35" si="18">SUM(N35,L35,J35,H35,F35,D35)</f>
        <v>0</v>
      </c>
      <c r="R35" s="4">
        <f t="shared" si="18"/>
        <v>0</v>
      </c>
    </row>
    <row r="36" spans="2:18" x14ac:dyDescent="0.25">
      <c r="B36" s="194"/>
      <c r="C36" s="139" t="s">
        <v>1576</v>
      </c>
      <c r="D36" s="140">
        <v>1</v>
      </c>
      <c r="E36" s="140">
        <v>0</v>
      </c>
      <c r="F36" s="140">
        <v>0</v>
      </c>
      <c r="G36" s="140">
        <v>0</v>
      </c>
      <c r="H36" s="140">
        <v>0</v>
      </c>
      <c r="I36" s="140">
        <v>0</v>
      </c>
      <c r="J36" s="140">
        <v>0</v>
      </c>
      <c r="K36" s="140">
        <v>0</v>
      </c>
      <c r="L36" s="140">
        <v>0</v>
      </c>
      <c r="M36" s="140">
        <v>0</v>
      </c>
      <c r="N36" s="140">
        <v>0</v>
      </c>
      <c r="O36" s="140">
        <v>0</v>
      </c>
      <c r="P36" s="4"/>
      <c r="Q36" s="103">
        <f t="shared" si="16"/>
        <v>0</v>
      </c>
      <c r="R36" s="104">
        <f t="shared" si="17"/>
        <v>0</v>
      </c>
    </row>
    <row r="37" spans="2:18" s="135" customFormat="1" ht="34.5" customHeight="1" x14ac:dyDescent="0.25">
      <c r="B37" s="158" t="s">
        <v>121</v>
      </c>
      <c r="C37" s="168"/>
      <c r="D37" s="136">
        <f>SUM(D38,D39,D40,D41,D42)</f>
        <v>0</v>
      </c>
      <c r="E37" s="136">
        <f t="shared" ref="E37:O37" si="19">SUM(E38,E39,E40,E41,E42,E43,E44,E45,E46,E47,E48,E49)</f>
        <v>12</v>
      </c>
      <c r="F37" s="136">
        <f t="shared" si="19"/>
        <v>10</v>
      </c>
      <c r="G37" s="136">
        <f t="shared" si="19"/>
        <v>12</v>
      </c>
      <c r="H37" s="136">
        <f t="shared" si="19"/>
        <v>10</v>
      </c>
      <c r="I37" s="136">
        <f t="shared" si="19"/>
        <v>8</v>
      </c>
      <c r="J37" s="136">
        <f t="shared" si="19"/>
        <v>10</v>
      </c>
      <c r="K37" s="136">
        <f t="shared" si="19"/>
        <v>0</v>
      </c>
      <c r="L37" s="136">
        <f t="shared" si="19"/>
        <v>0</v>
      </c>
      <c r="M37" s="136">
        <f t="shared" si="19"/>
        <v>0</v>
      </c>
      <c r="N37" s="136">
        <f t="shared" si="19"/>
        <v>0</v>
      </c>
      <c r="O37" s="136">
        <f t="shared" si="19"/>
        <v>0</v>
      </c>
      <c r="P37" s="134">
        <f>SUM(P38,P39,P40,P41,P42)</f>
        <v>0</v>
      </c>
      <c r="Q37" s="134">
        <f t="shared" ref="Q37:R37" si="20">SUM(Q38,Q39,Q40,Q41,Q42)</f>
        <v>0</v>
      </c>
      <c r="R37" s="134">
        <f t="shared" si="20"/>
        <v>0</v>
      </c>
    </row>
    <row r="38" spans="2:18" ht="15" customHeight="1" x14ac:dyDescent="0.25">
      <c r="B38" s="153">
        <v>4</v>
      </c>
      <c r="C38" s="59" t="s">
        <v>1579</v>
      </c>
      <c r="D38" s="4">
        <v>0</v>
      </c>
      <c r="E38" s="4">
        <v>0</v>
      </c>
      <c r="F38" s="4">
        <v>0</v>
      </c>
      <c r="G38" s="4">
        <v>0</v>
      </c>
      <c r="H38" s="4">
        <v>0</v>
      </c>
      <c r="I38" s="4">
        <v>0</v>
      </c>
      <c r="J38" s="4">
        <v>0</v>
      </c>
      <c r="K38" s="4">
        <v>0</v>
      </c>
      <c r="L38" s="4">
        <v>0</v>
      </c>
      <c r="M38" s="4">
        <v>0</v>
      </c>
      <c r="N38" s="4">
        <v>0</v>
      </c>
      <c r="O38" s="4">
        <v>0</v>
      </c>
      <c r="P38" s="27"/>
      <c r="Q38" s="103">
        <f t="shared" ref="Q38:Q42" si="21">SUM(O38,M38,K38,I38,G38,E38)</f>
        <v>0</v>
      </c>
      <c r="R38" s="104">
        <f t="shared" ref="R38:R42" si="22">(SUM(P38,N38,L38,J38,H38,F38))</f>
        <v>0</v>
      </c>
    </row>
    <row r="39" spans="2:18" ht="15" customHeight="1" x14ac:dyDescent="0.25">
      <c r="B39" s="154"/>
      <c r="C39" s="59" t="s">
        <v>1578</v>
      </c>
      <c r="D39" s="4">
        <v>0</v>
      </c>
      <c r="E39" s="4">
        <v>0</v>
      </c>
      <c r="F39" s="4">
        <v>0</v>
      </c>
      <c r="G39" s="4">
        <v>0</v>
      </c>
      <c r="H39" s="4">
        <v>0</v>
      </c>
      <c r="I39" s="4">
        <v>0</v>
      </c>
      <c r="J39" s="4">
        <v>0</v>
      </c>
      <c r="K39" s="4">
        <v>0</v>
      </c>
      <c r="L39" s="4">
        <v>0</v>
      </c>
      <c r="M39" s="4">
        <v>0</v>
      </c>
      <c r="N39" s="4">
        <v>0</v>
      </c>
      <c r="O39" s="4">
        <v>0</v>
      </c>
      <c r="P39" s="4"/>
      <c r="Q39" s="103">
        <f t="shared" si="21"/>
        <v>0</v>
      </c>
      <c r="R39" s="104">
        <f t="shared" si="22"/>
        <v>0</v>
      </c>
    </row>
    <row r="40" spans="2:18" x14ac:dyDescent="0.25">
      <c r="B40" s="154"/>
      <c r="C40" s="59" t="s">
        <v>1577</v>
      </c>
      <c r="D40" s="4">
        <v>0</v>
      </c>
      <c r="E40" s="4">
        <v>0</v>
      </c>
      <c r="F40" s="4">
        <v>0</v>
      </c>
      <c r="G40" s="4">
        <v>0</v>
      </c>
      <c r="H40" s="4">
        <v>0</v>
      </c>
      <c r="I40" s="4">
        <v>0</v>
      </c>
      <c r="J40" s="4">
        <v>0</v>
      </c>
      <c r="K40" s="4">
        <v>0</v>
      </c>
      <c r="L40" s="4">
        <v>0</v>
      </c>
      <c r="M40" s="4">
        <v>0</v>
      </c>
      <c r="N40" s="4">
        <v>0</v>
      </c>
      <c r="O40" s="4">
        <v>0</v>
      </c>
      <c r="P40" s="27"/>
      <c r="Q40" s="103">
        <f t="shared" si="21"/>
        <v>0</v>
      </c>
      <c r="R40" s="104">
        <f t="shared" si="22"/>
        <v>0</v>
      </c>
    </row>
    <row r="41" spans="2:18" x14ac:dyDescent="0.25">
      <c r="B41" s="154"/>
      <c r="C41" s="59" t="s">
        <v>1551</v>
      </c>
      <c r="D41" s="4">
        <v>0</v>
      </c>
      <c r="E41" s="4">
        <v>0</v>
      </c>
      <c r="F41" s="4">
        <v>0</v>
      </c>
      <c r="G41" s="4">
        <v>0</v>
      </c>
      <c r="H41" s="4">
        <v>0</v>
      </c>
      <c r="I41" s="4">
        <v>0</v>
      </c>
      <c r="J41" s="4">
        <v>0</v>
      </c>
      <c r="K41" s="4">
        <v>0</v>
      </c>
      <c r="L41" s="4">
        <v>0</v>
      </c>
      <c r="M41" s="4">
        <v>0</v>
      </c>
      <c r="N41" s="4">
        <v>0</v>
      </c>
      <c r="O41" s="4">
        <v>0</v>
      </c>
      <c r="P41" s="39"/>
      <c r="Q41" s="103">
        <f t="shared" si="21"/>
        <v>0</v>
      </c>
      <c r="R41" s="104">
        <f t="shared" si="22"/>
        <v>0</v>
      </c>
    </row>
    <row r="42" spans="2:18" x14ac:dyDescent="0.25">
      <c r="B42" s="155"/>
      <c r="C42" s="59" t="s">
        <v>1580</v>
      </c>
      <c r="D42" s="4">
        <v>0</v>
      </c>
      <c r="E42" s="4">
        <v>0</v>
      </c>
      <c r="F42" s="4">
        <v>0</v>
      </c>
      <c r="G42" s="4">
        <v>0</v>
      </c>
      <c r="H42" s="4">
        <v>0</v>
      </c>
      <c r="I42" s="4">
        <v>0</v>
      </c>
      <c r="J42" s="4">
        <v>0</v>
      </c>
      <c r="K42" s="4">
        <v>0</v>
      </c>
      <c r="L42" s="4">
        <v>0</v>
      </c>
      <c r="M42" s="4">
        <v>0</v>
      </c>
      <c r="N42" s="4">
        <v>0</v>
      </c>
      <c r="O42" s="4">
        <v>0</v>
      </c>
      <c r="P42" s="4"/>
      <c r="Q42" s="103">
        <f t="shared" si="21"/>
        <v>0</v>
      </c>
      <c r="R42" s="104">
        <f t="shared" si="22"/>
        <v>0</v>
      </c>
    </row>
    <row r="43" spans="2:18" s="135" customFormat="1" ht="34.5" customHeight="1" x14ac:dyDescent="0.25">
      <c r="B43" s="158" t="s">
        <v>1573</v>
      </c>
      <c r="C43" s="168"/>
      <c r="D43" s="136">
        <f>SUM(D44,D45,D46,D47,D48,D49,D50,D51,D52,D53,D54,D55)</f>
        <v>10</v>
      </c>
      <c r="E43" s="136">
        <f t="shared" ref="E43:O43" si="23">SUM(E44,E45,E46,E47,E48,E49,E50,E51,E52,E53,E54,E55)</f>
        <v>12</v>
      </c>
      <c r="F43" s="136">
        <f t="shared" si="23"/>
        <v>10</v>
      </c>
      <c r="G43" s="136">
        <f t="shared" si="23"/>
        <v>12</v>
      </c>
      <c r="H43" s="136">
        <f t="shared" si="23"/>
        <v>10</v>
      </c>
      <c r="I43" s="136">
        <f t="shared" si="23"/>
        <v>8</v>
      </c>
      <c r="J43" s="136">
        <f t="shared" si="23"/>
        <v>10</v>
      </c>
      <c r="K43" s="136">
        <f t="shared" si="23"/>
        <v>0</v>
      </c>
      <c r="L43" s="136">
        <f t="shared" si="23"/>
        <v>0</v>
      </c>
      <c r="M43" s="136">
        <f t="shared" si="23"/>
        <v>0</v>
      </c>
      <c r="N43" s="136">
        <f t="shared" si="23"/>
        <v>0</v>
      </c>
      <c r="O43" s="136">
        <f t="shared" si="23"/>
        <v>0</v>
      </c>
      <c r="P43" s="134">
        <f>SUM(P44,P45,P46,P47,P48)</f>
        <v>0</v>
      </c>
      <c r="Q43" s="134">
        <f t="shared" ref="Q43:R43" si="24">SUM(Q44,Q45,Q46,Q47,Q48)</f>
        <v>0</v>
      </c>
      <c r="R43" s="134">
        <f t="shared" si="24"/>
        <v>0</v>
      </c>
    </row>
    <row r="44" spans="2:18" x14ac:dyDescent="0.25">
      <c r="B44" s="192">
        <v>5</v>
      </c>
      <c r="C44" s="137" t="s">
        <v>1581</v>
      </c>
      <c r="D44" s="138">
        <v>0</v>
      </c>
      <c r="E44" s="138">
        <v>0</v>
      </c>
      <c r="F44" s="138">
        <v>0</v>
      </c>
      <c r="G44" s="138">
        <v>0</v>
      </c>
      <c r="H44" s="138">
        <v>0</v>
      </c>
      <c r="I44" s="138">
        <v>0</v>
      </c>
      <c r="J44" s="138">
        <v>0</v>
      </c>
      <c r="K44" s="138">
        <v>0</v>
      </c>
      <c r="L44" s="138">
        <v>0</v>
      </c>
      <c r="M44" s="138">
        <v>0</v>
      </c>
      <c r="N44" s="138">
        <v>0</v>
      </c>
      <c r="O44" s="138">
        <v>0</v>
      </c>
      <c r="P44" s="4"/>
      <c r="Q44" s="103">
        <f>SUM(O44,M44,K44,I44,G44,E44)</f>
        <v>0</v>
      </c>
      <c r="R44" s="104">
        <f>(SUM(P44,N44,L44,J44,H44,F44))</f>
        <v>0</v>
      </c>
    </row>
    <row r="45" spans="2:18" x14ac:dyDescent="0.25">
      <c r="B45" s="193"/>
      <c r="C45" s="137" t="s">
        <v>1585</v>
      </c>
      <c r="D45" s="138">
        <v>0</v>
      </c>
      <c r="E45" s="138">
        <v>0</v>
      </c>
      <c r="F45" s="138">
        <v>0</v>
      </c>
      <c r="G45" s="138">
        <v>0</v>
      </c>
      <c r="H45" s="138">
        <v>0</v>
      </c>
      <c r="I45" s="138">
        <v>0</v>
      </c>
      <c r="J45" s="138">
        <v>0</v>
      </c>
      <c r="K45" s="138">
        <v>0</v>
      </c>
      <c r="L45" s="138">
        <v>0</v>
      </c>
      <c r="M45" s="138">
        <v>0</v>
      </c>
      <c r="N45" s="138">
        <v>0</v>
      </c>
      <c r="O45" s="138">
        <v>0</v>
      </c>
      <c r="P45" s="4"/>
      <c r="Q45" s="103">
        <f t="shared" ref="Q45:Q48" si="25">SUM(O45,M45,K45,I45,G45,E45)</f>
        <v>0</v>
      </c>
      <c r="R45" s="104">
        <f t="shared" ref="R45:R48" si="26">(SUM(P45,N45,L45,J45,H45,F45))</f>
        <v>0</v>
      </c>
    </row>
    <row r="46" spans="2:18" x14ac:dyDescent="0.25">
      <c r="B46" s="193"/>
      <c r="C46" s="137" t="s">
        <v>1586</v>
      </c>
      <c r="D46" s="138">
        <v>0</v>
      </c>
      <c r="E46" s="138">
        <v>0</v>
      </c>
      <c r="F46" s="138">
        <v>0</v>
      </c>
      <c r="G46" s="138">
        <v>0</v>
      </c>
      <c r="H46" s="138">
        <v>0</v>
      </c>
      <c r="I46" s="138">
        <v>0</v>
      </c>
      <c r="J46" s="138">
        <v>0</v>
      </c>
      <c r="K46" s="138">
        <v>0</v>
      </c>
      <c r="L46" s="138">
        <v>0</v>
      </c>
      <c r="M46" s="138">
        <v>0</v>
      </c>
      <c r="N46" s="138">
        <v>0</v>
      </c>
      <c r="O46" s="138">
        <v>0</v>
      </c>
      <c r="P46" s="4"/>
      <c r="Q46" s="103">
        <f t="shared" si="25"/>
        <v>0</v>
      </c>
      <c r="R46" s="104">
        <f t="shared" si="26"/>
        <v>0</v>
      </c>
    </row>
    <row r="47" spans="2:18" x14ac:dyDescent="0.25">
      <c r="B47" s="193"/>
      <c r="C47" s="137" t="s">
        <v>1584</v>
      </c>
      <c r="D47" s="138">
        <v>0</v>
      </c>
      <c r="E47" s="138">
        <v>0</v>
      </c>
      <c r="F47" s="138">
        <v>0</v>
      </c>
      <c r="G47" s="138">
        <v>0</v>
      </c>
      <c r="H47" s="138">
        <v>0</v>
      </c>
      <c r="I47" s="138">
        <v>0</v>
      </c>
      <c r="J47" s="138">
        <v>0</v>
      </c>
      <c r="K47" s="138">
        <v>0</v>
      </c>
      <c r="L47" s="138">
        <v>0</v>
      </c>
      <c r="M47" s="138">
        <v>0</v>
      </c>
      <c r="N47" s="138">
        <v>0</v>
      </c>
      <c r="O47" s="138">
        <v>0</v>
      </c>
      <c r="P47" s="4"/>
      <c r="Q47" s="103">
        <f t="shared" si="25"/>
        <v>0</v>
      </c>
      <c r="R47" s="104">
        <f t="shared" si="26"/>
        <v>0</v>
      </c>
    </row>
    <row r="48" spans="2:18" x14ac:dyDescent="0.25">
      <c r="B48" s="193"/>
      <c r="C48" s="137" t="s">
        <v>1587</v>
      </c>
      <c r="D48" s="138">
        <v>0</v>
      </c>
      <c r="E48" s="138">
        <v>0</v>
      </c>
      <c r="F48" s="138">
        <v>0</v>
      </c>
      <c r="G48" s="138">
        <v>0</v>
      </c>
      <c r="H48" s="138">
        <v>0</v>
      </c>
      <c r="I48" s="138">
        <v>0</v>
      </c>
      <c r="J48" s="138">
        <v>0</v>
      </c>
      <c r="K48" s="138">
        <v>0</v>
      </c>
      <c r="L48" s="138">
        <v>0</v>
      </c>
      <c r="M48" s="138">
        <v>0</v>
      </c>
      <c r="N48" s="138">
        <v>0</v>
      </c>
      <c r="O48" s="138">
        <v>0</v>
      </c>
      <c r="P48" s="4"/>
      <c r="Q48" s="103">
        <f t="shared" si="25"/>
        <v>0</v>
      </c>
      <c r="R48" s="104">
        <f t="shared" si="26"/>
        <v>0</v>
      </c>
    </row>
    <row r="49" spans="2:20" x14ac:dyDescent="0.25">
      <c r="B49" s="193"/>
      <c r="C49" s="137" t="s">
        <v>1588</v>
      </c>
      <c r="D49" s="138">
        <v>0</v>
      </c>
      <c r="E49" s="138">
        <v>0</v>
      </c>
      <c r="F49" s="138">
        <v>0</v>
      </c>
      <c r="G49" s="138">
        <v>0</v>
      </c>
      <c r="H49" s="138">
        <v>0</v>
      </c>
      <c r="I49" s="138">
        <v>0</v>
      </c>
      <c r="J49" s="138">
        <v>0</v>
      </c>
      <c r="K49" s="138">
        <v>0</v>
      </c>
      <c r="L49" s="138">
        <v>0</v>
      </c>
      <c r="M49" s="138">
        <v>0</v>
      </c>
      <c r="N49" s="138">
        <v>0</v>
      </c>
      <c r="O49" s="138">
        <v>0</v>
      </c>
      <c r="P49" s="4"/>
      <c r="Q49" s="103">
        <f>SUM(O49,M49,K49,I49,G49,E49)</f>
        <v>0</v>
      </c>
      <c r="R49" s="104">
        <f>(SUM(P49,N49,L49,J49,H49,F49))</f>
        <v>0</v>
      </c>
    </row>
    <row r="50" spans="2:20" x14ac:dyDescent="0.25">
      <c r="B50" s="193"/>
      <c r="C50" s="137" t="s">
        <v>1574</v>
      </c>
      <c r="D50" s="138">
        <v>0</v>
      </c>
      <c r="E50" s="138">
        <v>0</v>
      </c>
      <c r="F50" s="138">
        <v>0</v>
      </c>
      <c r="G50" s="138">
        <v>0</v>
      </c>
      <c r="H50" s="138">
        <v>0</v>
      </c>
      <c r="I50" s="138">
        <v>0</v>
      </c>
      <c r="J50" s="138">
        <v>0</v>
      </c>
      <c r="K50" s="138">
        <v>0</v>
      </c>
      <c r="L50" s="138">
        <v>0</v>
      </c>
      <c r="M50" s="138">
        <v>0</v>
      </c>
      <c r="N50" s="138">
        <v>0</v>
      </c>
      <c r="O50" s="138">
        <v>0</v>
      </c>
      <c r="P50" s="4"/>
      <c r="Q50" s="103">
        <f t="shared" ref="Q50" si="27">SUM(O50,M50,K50,I50,G50,E50)</f>
        <v>0</v>
      </c>
      <c r="R50" s="104">
        <f t="shared" ref="R50" si="28">(SUM(P50,N50,L50,J50,H50,F50))</f>
        <v>0</v>
      </c>
    </row>
    <row r="51" spans="2:20" x14ac:dyDescent="0.25">
      <c r="B51" s="193"/>
      <c r="C51" s="137" t="s">
        <v>1575</v>
      </c>
      <c r="D51" s="138">
        <v>0</v>
      </c>
      <c r="E51" s="138">
        <v>0</v>
      </c>
      <c r="F51" s="138">
        <v>0</v>
      </c>
      <c r="G51" s="138">
        <v>0</v>
      </c>
      <c r="H51" s="138">
        <v>0</v>
      </c>
      <c r="I51" s="138">
        <v>0</v>
      </c>
      <c r="J51" s="138">
        <v>0</v>
      </c>
      <c r="K51" s="138">
        <v>0</v>
      </c>
      <c r="L51" s="138">
        <v>0</v>
      </c>
      <c r="M51" s="138">
        <v>0</v>
      </c>
      <c r="N51" s="138">
        <v>0</v>
      </c>
      <c r="O51" s="138">
        <v>0</v>
      </c>
      <c r="P51" s="4"/>
      <c r="Q51" s="103">
        <f>SUM(O51,M51,K51,I51,G51,E51)</f>
        <v>0</v>
      </c>
      <c r="R51" s="104">
        <f>(SUM(P51,N51,L51,J51,H51,F51))</f>
        <v>0</v>
      </c>
    </row>
    <row r="52" spans="2:20" x14ac:dyDescent="0.25">
      <c r="B52" s="193"/>
      <c r="C52" s="137" t="s">
        <v>1582</v>
      </c>
      <c r="D52" s="138">
        <v>0</v>
      </c>
      <c r="E52" s="138">
        <v>0</v>
      </c>
      <c r="F52" s="138">
        <v>0</v>
      </c>
      <c r="G52" s="138">
        <v>0</v>
      </c>
      <c r="H52" s="138">
        <v>0</v>
      </c>
      <c r="I52" s="138">
        <v>0</v>
      </c>
      <c r="J52" s="138">
        <v>0</v>
      </c>
      <c r="K52" s="138">
        <v>0</v>
      </c>
      <c r="L52" s="138">
        <v>0</v>
      </c>
      <c r="M52" s="138">
        <v>0</v>
      </c>
      <c r="N52" s="138">
        <v>0</v>
      </c>
      <c r="O52" s="138">
        <v>0</v>
      </c>
      <c r="P52" s="4"/>
      <c r="Q52" s="103">
        <f t="shared" ref="Q52:Q55" si="29">SUM(O52,M52,K52,I52,G52,E52)</f>
        <v>0</v>
      </c>
      <c r="R52" s="104">
        <f t="shared" ref="R52:R55" si="30">(SUM(P52,N52,L52,J52,H52,F52))</f>
        <v>0</v>
      </c>
    </row>
    <row r="53" spans="2:20" ht="15.75" customHeight="1" x14ac:dyDescent="0.25">
      <c r="B53" s="193"/>
      <c r="C53" s="139" t="s">
        <v>1589</v>
      </c>
      <c r="D53" s="140">
        <v>10</v>
      </c>
      <c r="E53" s="140">
        <v>12</v>
      </c>
      <c r="F53" s="140">
        <v>10</v>
      </c>
      <c r="G53" s="140">
        <v>12</v>
      </c>
      <c r="H53" s="140">
        <v>10</v>
      </c>
      <c r="I53" s="140">
        <v>8</v>
      </c>
      <c r="J53" s="140">
        <v>10</v>
      </c>
      <c r="K53" s="140">
        <v>0</v>
      </c>
      <c r="L53" s="140">
        <v>0</v>
      </c>
      <c r="M53" s="140">
        <v>0</v>
      </c>
      <c r="N53" s="140">
        <v>0</v>
      </c>
      <c r="O53" s="140">
        <v>0</v>
      </c>
      <c r="P53" s="140">
        <f t="shared" ref="P53" si="31">SUM(D53,F53,H53,J53,L53,N53)</f>
        <v>40</v>
      </c>
      <c r="Q53" s="140">
        <f>D53+F53+H53+J53+L53+N53</f>
        <v>40</v>
      </c>
      <c r="R53" s="140">
        <f>E53+G53+I53+K53+M53+O53</f>
        <v>32</v>
      </c>
      <c r="S53" s="47">
        <f>D53+F53+H53</f>
        <v>30</v>
      </c>
      <c r="T53" s="47">
        <f>R53/S53</f>
        <v>1.0666666666666667</v>
      </c>
    </row>
    <row r="54" spans="2:20" x14ac:dyDescent="0.25">
      <c r="B54" s="193"/>
      <c r="C54" s="137" t="s">
        <v>1559</v>
      </c>
      <c r="D54" s="138">
        <v>0</v>
      </c>
      <c r="E54" s="138">
        <v>0</v>
      </c>
      <c r="F54" s="138">
        <v>0</v>
      </c>
      <c r="G54" s="138">
        <v>0</v>
      </c>
      <c r="H54" s="138">
        <v>0</v>
      </c>
      <c r="I54" s="138">
        <v>0</v>
      </c>
      <c r="J54" s="138">
        <v>0</v>
      </c>
      <c r="K54" s="138">
        <v>0</v>
      </c>
      <c r="L54" s="138">
        <v>0</v>
      </c>
      <c r="M54" s="138">
        <v>0</v>
      </c>
      <c r="N54" s="138">
        <v>0</v>
      </c>
      <c r="O54" s="138">
        <v>0</v>
      </c>
      <c r="P54" s="4"/>
      <c r="Q54" s="103">
        <f t="shared" si="29"/>
        <v>0</v>
      </c>
      <c r="R54" s="104">
        <f t="shared" si="30"/>
        <v>0</v>
      </c>
    </row>
    <row r="55" spans="2:20" x14ac:dyDescent="0.25">
      <c r="B55" s="194"/>
      <c r="C55" s="137" t="s">
        <v>1583</v>
      </c>
      <c r="D55" s="138">
        <v>0</v>
      </c>
      <c r="E55" s="138">
        <v>0</v>
      </c>
      <c r="F55" s="138">
        <v>0</v>
      </c>
      <c r="G55" s="138">
        <v>0</v>
      </c>
      <c r="H55" s="138">
        <v>0</v>
      </c>
      <c r="I55" s="138">
        <v>0</v>
      </c>
      <c r="J55" s="138">
        <v>0</v>
      </c>
      <c r="K55" s="138">
        <v>0</v>
      </c>
      <c r="L55" s="138">
        <v>0</v>
      </c>
      <c r="M55" s="138">
        <v>0</v>
      </c>
      <c r="N55" s="138">
        <v>0</v>
      </c>
      <c r="O55" s="138">
        <v>0</v>
      </c>
      <c r="P55" s="4"/>
      <c r="Q55" s="103">
        <f t="shared" si="29"/>
        <v>0</v>
      </c>
      <c r="R55" s="104">
        <f t="shared" si="30"/>
        <v>0</v>
      </c>
    </row>
    <row r="56" spans="2:20" x14ac:dyDescent="0.25">
      <c r="B56" s="43"/>
      <c r="C56" s="43">
        <v>1</v>
      </c>
      <c r="D56" s="43">
        <v>1</v>
      </c>
      <c r="E56" s="43"/>
      <c r="F56" s="43">
        <v>1</v>
      </c>
      <c r="G56" s="43">
        <v>1</v>
      </c>
      <c r="H56" s="43"/>
      <c r="I56" s="43">
        <v>1</v>
      </c>
      <c r="J56" s="43">
        <v>1</v>
      </c>
      <c r="K56" s="43"/>
      <c r="L56" s="43">
        <v>1</v>
      </c>
      <c r="M56" s="43">
        <v>1</v>
      </c>
      <c r="N56" s="43"/>
      <c r="O56" s="43">
        <v>1</v>
      </c>
      <c r="P56" s="43">
        <v>1</v>
      </c>
      <c r="Q56" s="43"/>
      <c r="R56" s="43">
        <v>1</v>
      </c>
    </row>
  </sheetData>
  <mergeCells count="18">
    <mergeCell ref="B17:C17"/>
    <mergeCell ref="B37:C37"/>
    <mergeCell ref="B43:C43"/>
    <mergeCell ref="B44:B55"/>
    <mergeCell ref="N1:O1"/>
    <mergeCell ref="B18:B36"/>
    <mergeCell ref="B38:B42"/>
    <mergeCell ref="P1:R1"/>
    <mergeCell ref="B4:B8"/>
    <mergeCell ref="B10:B16"/>
    <mergeCell ref="B1:C2"/>
    <mergeCell ref="D1:E1"/>
    <mergeCell ref="F1:G1"/>
    <mergeCell ref="H1:I1"/>
    <mergeCell ref="J1:K1"/>
    <mergeCell ref="L1:M1"/>
    <mergeCell ref="B3:C3"/>
    <mergeCell ref="B9:C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T56"/>
  <sheetViews>
    <sheetView topLeftCell="B31" zoomScale="70" zoomScaleNormal="70" workbookViewId="0">
      <selection activeCell="B1" sqref="B1:G36"/>
    </sheetView>
  </sheetViews>
  <sheetFormatPr baseColWidth="10" defaultRowHeight="15" x14ac:dyDescent="0.25"/>
  <cols>
    <col min="1" max="1" width="3.7109375" style="47" customWidth="1"/>
    <col min="2" max="2" width="8.7109375" style="49" customWidth="1"/>
    <col min="3" max="3" width="72" style="48" customWidth="1"/>
    <col min="4" max="17" width="13.7109375" style="3" customWidth="1"/>
    <col min="18" max="16384" width="11.42578125" style="47"/>
  </cols>
  <sheetData>
    <row r="1" spans="2:17" s="49" customFormat="1" ht="74.25" customHeight="1" thickBot="1" x14ac:dyDescent="0.3">
      <c r="B1" s="199" t="s">
        <v>1591</v>
      </c>
      <c r="C1" s="200"/>
      <c r="D1" s="148" t="s">
        <v>8</v>
      </c>
      <c r="E1" s="150"/>
      <c r="F1" s="148" t="s">
        <v>9</v>
      </c>
      <c r="G1" s="150"/>
      <c r="H1" s="148" t="s">
        <v>10</v>
      </c>
      <c r="I1" s="150"/>
      <c r="J1" s="148" t="s">
        <v>11</v>
      </c>
      <c r="K1" s="150"/>
      <c r="L1" s="148" t="s">
        <v>12</v>
      </c>
      <c r="M1" s="150"/>
      <c r="N1" s="148" t="s">
        <v>13</v>
      </c>
      <c r="O1" s="150"/>
      <c r="P1" s="149" t="s">
        <v>14</v>
      </c>
      <c r="Q1" s="150"/>
    </row>
    <row r="2" spans="2:17" s="49" customFormat="1" ht="74.25" customHeight="1" x14ac:dyDescent="0.25">
      <c r="B2" s="201"/>
      <c r="C2" s="202"/>
      <c r="D2" s="10" t="s">
        <v>39</v>
      </c>
      <c r="E2" s="11" t="s">
        <v>40</v>
      </c>
      <c r="F2" s="10" t="s">
        <v>39</v>
      </c>
      <c r="G2" s="11" t="s">
        <v>40</v>
      </c>
      <c r="H2" s="10" t="s">
        <v>39</v>
      </c>
      <c r="I2" s="11" t="s">
        <v>40</v>
      </c>
      <c r="J2" s="10" t="s">
        <v>39</v>
      </c>
      <c r="K2" s="11" t="s">
        <v>40</v>
      </c>
      <c r="L2" s="10" t="s">
        <v>39</v>
      </c>
      <c r="M2" s="11" t="s">
        <v>40</v>
      </c>
      <c r="N2" s="10" t="s">
        <v>39</v>
      </c>
      <c r="O2" s="11" t="s">
        <v>40</v>
      </c>
      <c r="P2" s="12" t="s">
        <v>42</v>
      </c>
      <c r="Q2" s="11" t="s">
        <v>40</v>
      </c>
    </row>
    <row r="3" spans="2:17" s="135" customFormat="1" ht="34.5" customHeight="1" x14ac:dyDescent="0.25">
      <c r="B3" s="158" t="s">
        <v>1529</v>
      </c>
      <c r="C3" s="168"/>
      <c r="D3" s="136">
        <f>SUM(D4,D5,D6,D7,D8)</f>
        <v>0</v>
      </c>
      <c r="E3" s="136">
        <f t="shared" ref="E3:O3" si="0">SUM(E4,E5,E6,E7,E8,E9,E10,E11,E12,E13,E14,E15)</f>
        <v>0</v>
      </c>
      <c r="F3" s="136">
        <f t="shared" si="0"/>
        <v>0</v>
      </c>
      <c r="G3" s="136">
        <f t="shared" si="0"/>
        <v>0</v>
      </c>
      <c r="H3" s="136">
        <f t="shared" si="0"/>
        <v>0</v>
      </c>
      <c r="I3" s="136">
        <f t="shared" si="0"/>
        <v>0</v>
      </c>
      <c r="J3" s="136">
        <f t="shared" si="0"/>
        <v>0</v>
      </c>
      <c r="K3" s="136">
        <f t="shared" si="0"/>
        <v>0</v>
      </c>
      <c r="L3" s="136">
        <f t="shared" si="0"/>
        <v>0</v>
      </c>
      <c r="M3" s="136">
        <f t="shared" si="0"/>
        <v>0</v>
      </c>
      <c r="N3" s="136">
        <f t="shared" si="0"/>
        <v>0</v>
      </c>
      <c r="O3" s="136">
        <f t="shared" si="0"/>
        <v>0</v>
      </c>
      <c r="P3" s="134">
        <f>SUM(Q4,Q5,Q6,Q7,Q8)</f>
        <v>0</v>
      </c>
      <c r="Q3" s="134">
        <f>SUM(R4,R5,R6,R7,R8)</f>
        <v>0</v>
      </c>
    </row>
    <row r="4" spans="2:17" x14ac:dyDescent="0.25">
      <c r="B4" s="153">
        <v>1</v>
      </c>
      <c r="C4" s="59" t="s">
        <v>1572</v>
      </c>
      <c r="D4" s="4">
        <v>0</v>
      </c>
      <c r="E4" s="4">
        <v>0</v>
      </c>
      <c r="F4" s="4">
        <v>0</v>
      </c>
      <c r="G4" s="4">
        <v>0</v>
      </c>
      <c r="H4" s="4">
        <v>0</v>
      </c>
      <c r="I4" s="4">
        <v>0</v>
      </c>
      <c r="J4" s="4">
        <v>0</v>
      </c>
      <c r="K4" s="4">
        <v>0</v>
      </c>
      <c r="L4" s="4">
        <v>0</v>
      </c>
      <c r="M4" s="4">
        <v>0</v>
      </c>
      <c r="N4" s="4">
        <v>0</v>
      </c>
      <c r="O4" s="4">
        <v>0</v>
      </c>
      <c r="P4" s="103">
        <f>SUM(N4,L4,J4,H4,F4,D4)</f>
        <v>0</v>
      </c>
      <c r="Q4" s="104">
        <f>(SUM(O4,M4,K4,I4,G4,E4))</f>
        <v>0</v>
      </c>
    </row>
    <row r="5" spans="2:17" x14ac:dyDescent="0.25">
      <c r="B5" s="154"/>
      <c r="C5" s="59" t="s">
        <v>1530</v>
      </c>
      <c r="D5" s="4">
        <v>0</v>
      </c>
      <c r="E5" s="4">
        <v>0</v>
      </c>
      <c r="F5" s="4">
        <v>0</v>
      </c>
      <c r="G5" s="4">
        <v>0</v>
      </c>
      <c r="H5" s="4">
        <v>0</v>
      </c>
      <c r="I5" s="4">
        <v>0</v>
      </c>
      <c r="J5" s="4">
        <v>0</v>
      </c>
      <c r="K5" s="4">
        <v>0</v>
      </c>
      <c r="L5" s="4">
        <v>0</v>
      </c>
      <c r="M5" s="4">
        <v>0</v>
      </c>
      <c r="N5" s="4">
        <v>0</v>
      </c>
      <c r="O5" s="4">
        <v>0</v>
      </c>
      <c r="P5" s="103">
        <f t="shared" ref="P5:P8" si="1">SUM(N5,L5,J5,H5,F5,D5)</f>
        <v>0</v>
      </c>
      <c r="Q5" s="104">
        <f t="shared" ref="Q5:Q8" si="2">(SUM(O5,M5,K5,I5,G5,E5))</f>
        <v>0</v>
      </c>
    </row>
    <row r="6" spans="2:17" x14ac:dyDescent="0.25">
      <c r="B6" s="154"/>
      <c r="C6" s="59" t="s">
        <v>1531</v>
      </c>
      <c r="D6" s="4">
        <v>0</v>
      </c>
      <c r="E6" s="4">
        <v>0</v>
      </c>
      <c r="F6" s="4">
        <v>0</v>
      </c>
      <c r="G6" s="4">
        <v>0</v>
      </c>
      <c r="H6" s="4">
        <v>0</v>
      </c>
      <c r="I6" s="4">
        <v>0</v>
      </c>
      <c r="J6" s="4">
        <v>0</v>
      </c>
      <c r="K6" s="4">
        <v>0</v>
      </c>
      <c r="L6" s="4">
        <v>0</v>
      </c>
      <c r="M6" s="4">
        <v>0</v>
      </c>
      <c r="N6" s="4">
        <v>0</v>
      </c>
      <c r="O6" s="4">
        <v>0</v>
      </c>
      <c r="P6" s="103">
        <f t="shared" si="1"/>
        <v>0</v>
      </c>
      <c r="Q6" s="104">
        <f t="shared" si="2"/>
        <v>0</v>
      </c>
    </row>
    <row r="7" spans="2:17" x14ac:dyDescent="0.25">
      <c r="B7" s="154"/>
      <c r="C7" s="59" t="s">
        <v>1532</v>
      </c>
      <c r="D7" s="4">
        <v>0</v>
      </c>
      <c r="E7" s="4">
        <v>0</v>
      </c>
      <c r="F7" s="4">
        <v>0</v>
      </c>
      <c r="G7" s="4">
        <v>0</v>
      </c>
      <c r="H7" s="4">
        <v>0</v>
      </c>
      <c r="I7" s="4">
        <v>0</v>
      </c>
      <c r="J7" s="4">
        <v>0</v>
      </c>
      <c r="K7" s="4">
        <v>0</v>
      </c>
      <c r="L7" s="4">
        <v>0</v>
      </c>
      <c r="M7" s="4">
        <v>0</v>
      </c>
      <c r="N7" s="4">
        <v>0</v>
      </c>
      <c r="O7" s="4">
        <v>0</v>
      </c>
      <c r="P7" s="103">
        <f t="shared" si="1"/>
        <v>0</v>
      </c>
      <c r="Q7" s="104">
        <f t="shared" si="2"/>
        <v>0</v>
      </c>
    </row>
    <row r="8" spans="2:17" x14ac:dyDescent="0.25">
      <c r="B8" s="155"/>
      <c r="C8" s="59" t="s">
        <v>1533</v>
      </c>
      <c r="D8" s="4">
        <v>0</v>
      </c>
      <c r="E8" s="4">
        <v>0</v>
      </c>
      <c r="F8" s="4">
        <v>0</v>
      </c>
      <c r="G8" s="4">
        <v>0</v>
      </c>
      <c r="H8" s="4">
        <v>0</v>
      </c>
      <c r="I8" s="4">
        <v>0</v>
      </c>
      <c r="J8" s="4">
        <v>0</v>
      </c>
      <c r="K8" s="4">
        <v>0</v>
      </c>
      <c r="L8" s="4">
        <v>0</v>
      </c>
      <c r="M8" s="4">
        <v>0</v>
      </c>
      <c r="N8" s="4">
        <v>0</v>
      </c>
      <c r="O8" s="4">
        <v>0</v>
      </c>
      <c r="P8" s="103">
        <f t="shared" si="1"/>
        <v>0</v>
      </c>
      <c r="Q8" s="104">
        <f t="shared" si="2"/>
        <v>0</v>
      </c>
    </row>
    <row r="9" spans="2:17" s="135" customFormat="1" ht="34.5" customHeight="1" x14ac:dyDescent="0.25">
      <c r="B9" s="158" t="s">
        <v>83</v>
      </c>
      <c r="C9" s="168"/>
      <c r="D9" s="134">
        <f>SUM(D10,D11,D12,D13,D14,D15,D16)</f>
        <v>0</v>
      </c>
      <c r="E9" s="134">
        <f t="shared" ref="E9:O9" si="3">SUM(E10,E11,E12,E13,E14)</f>
        <v>0</v>
      </c>
      <c r="F9" s="134">
        <f t="shared" si="3"/>
        <v>0</v>
      </c>
      <c r="G9" s="134">
        <f t="shared" si="3"/>
        <v>0</v>
      </c>
      <c r="H9" s="134">
        <f t="shared" si="3"/>
        <v>0</v>
      </c>
      <c r="I9" s="134">
        <f t="shared" si="3"/>
        <v>0</v>
      </c>
      <c r="J9" s="134">
        <f t="shared" si="3"/>
        <v>0</v>
      </c>
      <c r="K9" s="134">
        <f t="shared" si="3"/>
        <v>0</v>
      </c>
      <c r="L9" s="134">
        <f t="shared" si="3"/>
        <v>0</v>
      </c>
      <c r="M9" s="134">
        <f t="shared" si="3"/>
        <v>0</v>
      </c>
      <c r="N9" s="134">
        <f t="shared" si="3"/>
        <v>0</v>
      </c>
      <c r="O9" s="134">
        <f t="shared" si="3"/>
        <v>0</v>
      </c>
      <c r="P9" s="134">
        <f>SUM(Q10,Q11,Q12,Q13,Q14)</f>
        <v>0</v>
      </c>
      <c r="Q9" s="134">
        <f>SUM(R10,R11,R12,R13,R14)</f>
        <v>0</v>
      </c>
    </row>
    <row r="10" spans="2:17" x14ac:dyDescent="0.25">
      <c r="B10" s="153">
        <v>2</v>
      </c>
      <c r="C10" s="59" t="s">
        <v>1535</v>
      </c>
      <c r="D10" s="4">
        <v>0</v>
      </c>
      <c r="E10" s="4">
        <v>0</v>
      </c>
      <c r="F10" s="4">
        <v>0</v>
      </c>
      <c r="G10" s="4">
        <v>0</v>
      </c>
      <c r="H10" s="4">
        <v>0</v>
      </c>
      <c r="I10" s="4">
        <v>0</v>
      </c>
      <c r="J10" s="4">
        <v>0</v>
      </c>
      <c r="K10" s="4">
        <v>0</v>
      </c>
      <c r="L10" s="4">
        <v>0</v>
      </c>
      <c r="M10" s="4">
        <v>0</v>
      </c>
      <c r="N10" s="4">
        <v>0</v>
      </c>
      <c r="O10" s="4">
        <v>0</v>
      </c>
      <c r="P10" s="103">
        <f t="shared" ref="P10:P14" si="4">SUM(N10,L10,J10,H10,F10,D10)</f>
        <v>0</v>
      </c>
      <c r="Q10" s="104">
        <f t="shared" ref="Q10:Q14" si="5">(SUM(O10,M10,K10,I10,G10,E10))</f>
        <v>0</v>
      </c>
    </row>
    <row r="11" spans="2:17" x14ac:dyDescent="0.25">
      <c r="B11" s="154"/>
      <c r="C11" s="59" t="s">
        <v>1536</v>
      </c>
      <c r="D11" s="4">
        <v>0</v>
      </c>
      <c r="E11" s="4">
        <v>0</v>
      </c>
      <c r="F11" s="4">
        <v>0</v>
      </c>
      <c r="G11" s="4">
        <v>0</v>
      </c>
      <c r="H11" s="4">
        <v>0</v>
      </c>
      <c r="I11" s="4">
        <v>0</v>
      </c>
      <c r="J11" s="4">
        <v>0</v>
      </c>
      <c r="K11" s="4">
        <v>0</v>
      </c>
      <c r="L11" s="4">
        <v>0</v>
      </c>
      <c r="M11" s="4">
        <v>0</v>
      </c>
      <c r="N11" s="4">
        <v>0</v>
      </c>
      <c r="O11" s="4">
        <v>0</v>
      </c>
      <c r="P11" s="103">
        <f t="shared" si="4"/>
        <v>0</v>
      </c>
      <c r="Q11" s="104">
        <f t="shared" si="5"/>
        <v>0</v>
      </c>
    </row>
    <row r="12" spans="2:17" x14ac:dyDescent="0.25">
      <c r="B12" s="154"/>
      <c r="C12" s="59" t="s">
        <v>1537</v>
      </c>
      <c r="D12" s="4">
        <v>0</v>
      </c>
      <c r="E12" s="4">
        <v>0</v>
      </c>
      <c r="F12" s="4">
        <v>0</v>
      </c>
      <c r="G12" s="4">
        <v>0</v>
      </c>
      <c r="H12" s="4">
        <v>0</v>
      </c>
      <c r="I12" s="4">
        <v>0</v>
      </c>
      <c r="J12" s="4">
        <v>0</v>
      </c>
      <c r="K12" s="4">
        <v>0</v>
      </c>
      <c r="L12" s="4">
        <v>0</v>
      </c>
      <c r="M12" s="4">
        <v>0</v>
      </c>
      <c r="N12" s="4">
        <v>0</v>
      </c>
      <c r="O12" s="4">
        <v>0</v>
      </c>
      <c r="P12" s="103">
        <f t="shared" si="4"/>
        <v>0</v>
      </c>
      <c r="Q12" s="104">
        <f t="shared" si="5"/>
        <v>0</v>
      </c>
    </row>
    <row r="13" spans="2:17" x14ac:dyDescent="0.25">
      <c r="B13" s="154"/>
      <c r="C13" s="59" t="s">
        <v>1538</v>
      </c>
      <c r="D13" s="4">
        <v>0</v>
      </c>
      <c r="E13" s="4">
        <v>0</v>
      </c>
      <c r="F13" s="4">
        <v>0</v>
      </c>
      <c r="G13" s="4">
        <v>0</v>
      </c>
      <c r="H13" s="4">
        <v>0</v>
      </c>
      <c r="I13" s="4">
        <v>0</v>
      </c>
      <c r="J13" s="4">
        <v>0</v>
      </c>
      <c r="K13" s="4">
        <v>0</v>
      </c>
      <c r="L13" s="4">
        <v>0</v>
      </c>
      <c r="M13" s="4">
        <v>0</v>
      </c>
      <c r="N13" s="4">
        <v>0</v>
      </c>
      <c r="O13" s="4">
        <v>0</v>
      </c>
      <c r="P13" s="103">
        <f t="shared" si="4"/>
        <v>0</v>
      </c>
      <c r="Q13" s="104">
        <f t="shared" si="5"/>
        <v>0</v>
      </c>
    </row>
    <row r="14" spans="2:17" x14ac:dyDescent="0.25">
      <c r="B14" s="154"/>
      <c r="C14" s="59" t="s">
        <v>1539</v>
      </c>
      <c r="D14" s="4">
        <v>0</v>
      </c>
      <c r="E14" s="4">
        <v>0</v>
      </c>
      <c r="F14" s="4">
        <v>0</v>
      </c>
      <c r="G14" s="4">
        <v>0</v>
      </c>
      <c r="H14" s="4">
        <v>0</v>
      </c>
      <c r="I14" s="4">
        <v>0</v>
      </c>
      <c r="J14" s="4">
        <v>0</v>
      </c>
      <c r="K14" s="4">
        <v>0</v>
      </c>
      <c r="L14" s="4">
        <v>0</v>
      </c>
      <c r="M14" s="4">
        <v>0</v>
      </c>
      <c r="N14" s="4">
        <v>0</v>
      </c>
      <c r="O14" s="4">
        <v>0</v>
      </c>
      <c r="P14" s="103">
        <f t="shared" si="4"/>
        <v>0</v>
      </c>
      <c r="Q14" s="104">
        <f t="shared" si="5"/>
        <v>0</v>
      </c>
    </row>
    <row r="15" spans="2:17" x14ac:dyDescent="0.25">
      <c r="B15" s="154"/>
      <c r="C15" s="59" t="s">
        <v>1540</v>
      </c>
      <c r="D15" s="4">
        <v>0</v>
      </c>
      <c r="E15" s="4">
        <v>0</v>
      </c>
      <c r="F15" s="4">
        <v>0</v>
      </c>
      <c r="G15" s="4">
        <v>0</v>
      </c>
      <c r="H15" s="4">
        <v>0</v>
      </c>
      <c r="I15" s="4">
        <v>0</v>
      </c>
      <c r="J15" s="4">
        <v>0</v>
      </c>
      <c r="K15" s="4">
        <v>0</v>
      </c>
      <c r="L15" s="4">
        <v>0</v>
      </c>
      <c r="M15" s="4">
        <v>0</v>
      </c>
      <c r="N15" s="4">
        <v>0</v>
      </c>
      <c r="O15" s="4">
        <v>0</v>
      </c>
      <c r="P15" s="103">
        <f t="shared" ref="P15:P16" si="6">SUM(N15,L15,J15,H15,F15,D15)</f>
        <v>0</v>
      </c>
      <c r="Q15" s="104">
        <f t="shared" ref="Q15:Q16" si="7">(SUM(O15,M15,K15,I15,G15,E15))</f>
        <v>0</v>
      </c>
    </row>
    <row r="16" spans="2:17" x14ac:dyDescent="0.25">
      <c r="B16" s="155"/>
      <c r="C16" s="59" t="s">
        <v>1541</v>
      </c>
      <c r="D16" s="4">
        <v>0</v>
      </c>
      <c r="E16" s="4">
        <v>0</v>
      </c>
      <c r="F16" s="4">
        <v>0</v>
      </c>
      <c r="G16" s="4">
        <v>0</v>
      </c>
      <c r="H16" s="4">
        <v>0</v>
      </c>
      <c r="I16" s="4">
        <v>0</v>
      </c>
      <c r="J16" s="4">
        <v>0</v>
      </c>
      <c r="K16" s="4">
        <v>0</v>
      </c>
      <c r="L16" s="4">
        <v>0</v>
      </c>
      <c r="M16" s="4">
        <v>0</v>
      </c>
      <c r="N16" s="4">
        <v>0</v>
      </c>
      <c r="O16" s="4">
        <v>0</v>
      </c>
      <c r="P16" s="103">
        <f t="shared" si="6"/>
        <v>0</v>
      </c>
      <c r="Q16" s="104">
        <f t="shared" si="7"/>
        <v>0</v>
      </c>
    </row>
    <row r="17" spans="2:17" s="135" customFormat="1" ht="34.5" customHeight="1" x14ac:dyDescent="0.25">
      <c r="B17" s="158" t="s">
        <v>120</v>
      </c>
      <c r="C17" s="168"/>
      <c r="D17" s="136">
        <f>SUM(D18,D19,D20,D21,D22,D23,D24,D25,D26,D27,D28,D29,D30,D31,D32,D33,D34,D35,D36)</f>
        <v>2</v>
      </c>
      <c r="E17" s="136">
        <f t="shared" ref="E17:O17" si="8">SUM(E18,E19,E20,E21,E22,E23,E24,E25,E26,E27,E28,E29)</f>
        <v>1</v>
      </c>
      <c r="F17" s="136">
        <f t="shared" si="8"/>
        <v>0</v>
      </c>
      <c r="G17" s="136">
        <f t="shared" si="8"/>
        <v>0</v>
      </c>
      <c r="H17" s="136">
        <f t="shared" si="8"/>
        <v>0</v>
      </c>
      <c r="I17" s="136">
        <f t="shared" si="8"/>
        <v>0</v>
      </c>
      <c r="J17" s="136">
        <f t="shared" si="8"/>
        <v>1</v>
      </c>
      <c r="K17" s="136">
        <f t="shared" si="8"/>
        <v>1</v>
      </c>
      <c r="L17" s="136">
        <f t="shared" si="8"/>
        <v>1</v>
      </c>
      <c r="M17" s="136">
        <f t="shared" si="8"/>
        <v>1</v>
      </c>
      <c r="N17" s="136">
        <f t="shared" si="8"/>
        <v>1</v>
      </c>
      <c r="O17" s="136">
        <f t="shared" si="8"/>
        <v>1</v>
      </c>
      <c r="P17" s="134">
        <f>SUM(Q18,Q19,Q20,Q21,Q22)</f>
        <v>0</v>
      </c>
      <c r="Q17" s="134">
        <f>SUM(R18,R19,R20,R21,R22)</f>
        <v>0</v>
      </c>
    </row>
    <row r="18" spans="2:17" x14ac:dyDescent="0.25">
      <c r="B18" s="203">
        <v>3</v>
      </c>
      <c r="C18" s="137" t="s">
        <v>1542</v>
      </c>
      <c r="D18" s="138">
        <v>0</v>
      </c>
      <c r="E18" s="138">
        <v>0</v>
      </c>
      <c r="F18" s="138">
        <v>0</v>
      </c>
      <c r="G18" s="138">
        <v>0</v>
      </c>
      <c r="H18" s="138">
        <v>0</v>
      </c>
      <c r="I18" s="138">
        <v>0</v>
      </c>
      <c r="J18" s="138">
        <v>0</v>
      </c>
      <c r="K18" s="138">
        <v>0</v>
      </c>
      <c r="L18" s="138">
        <v>0</v>
      </c>
      <c r="M18" s="138">
        <v>0</v>
      </c>
      <c r="N18" s="138">
        <v>0</v>
      </c>
      <c r="O18" s="138">
        <v>0</v>
      </c>
      <c r="P18" s="103">
        <f t="shared" ref="P18:P22" si="9">SUM(N18,L18,J18,H18,F18,D18)</f>
        <v>0</v>
      </c>
      <c r="Q18" s="104">
        <f t="shared" ref="Q18:Q22" si="10">(SUM(O18,M18,K18,I18,G18,E18))</f>
        <v>0</v>
      </c>
    </row>
    <row r="19" spans="2:17" x14ac:dyDescent="0.25">
      <c r="B19" s="204"/>
      <c r="C19" s="137" t="s">
        <v>1543</v>
      </c>
      <c r="D19" s="138">
        <v>0</v>
      </c>
      <c r="E19" s="138">
        <v>0</v>
      </c>
      <c r="F19" s="138">
        <v>0</v>
      </c>
      <c r="G19" s="138">
        <v>0</v>
      </c>
      <c r="H19" s="138">
        <v>0</v>
      </c>
      <c r="I19" s="138">
        <v>0</v>
      </c>
      <c r="J19" s="138">
        <v>0</v>
      </c>
      <c r="K19" s="138">
        <v>0</v>
      </c>
      <c r="L19" s="138">
        <v>0</v>
      </c>
      <c r="M19" s="138">
        <v>0</v>
      </c>
      <c r="N19" s="138">
        <v>0</v>
      </c>
      <c r="O19" s="138">
        <v>0</v>
      </c>
      <c r="P19" s="103">
        <f t="shared" si="9"/>
        <v>0</v>
      </c>
      <c r="Q19" s="104">
        <f t="shared" si="10"/>
        <v>0</v>
      </c>
    </row>
    <row r="20" spans="2:17" x14ac:dyDescent="0.25">
      <c r="B20" s="204"/>
      <c r="C20" s="137" t="s">
        <v>1534</v>
      </c>
      <c r="D20" s="138">
        <v>0</v>
      </c>
      <c r="E20" s="138">
        <v>0</v>
      </c>
      <c r="F20" s="138">
        <v>0</v>
      </c>
      <c r="G20" s="138">
        <v>0</v>
      </c>
      <c r="H20" s="138">
        <v>0</v>
      </c>
      <c r="I20" s="138">
        <v>0</v>
      </c>
      <c r="J20" s="138">
        <v>0</v>
      </c>
      <c r="K20" s="138">
        <v>0</v>
      </c>
      <c r="L20" s="138">
        <v>0</v>
      </c>
      <c r="M20" s="138">
        <v>0</v>
      </c>
      <c r="N20" s="138">
        <v>0</v>
      </c>
      <c r="O20" s="138">
        <v>0</v>
      </c>
      <c r="P20" s="103">
        <f t="shared" si="9"/>
        <v>0</v>
      </c>
      <c r="Q20" s="104">
        <f t="shared" si="10"/>
        <v>0</v>
      </c>
    </row>
    <row r="21" spans="2:17" x14ac:dyDescent="0.25">
      <c r="B21" s="204"/>
      <c r="C21" s="137" t="s">
        <v>1544</v>
      </c>
      <c r="D21" s="138">
        <v>0</v>
      </c>
      <c r="E21" s="138">
        <v>0</v>
      </c>
      <c r="F21" s="138">
        <v>0</v>
      </c>
      <c r="G21" s="138">
        <v>0</v>
      </c>
      <c r="H21" s="138">
        <v>0</v>
      </c>
      <c r="I21" s="138">
        <v>0</v>
      </c>
      <c r="J21" s="138">
        <v>0</v>
      </c>
      <c r="K21" s="138">
        <v>0</v>
      </c>
      <c r="L21" s="138">
        <v>0</v>
      </c>
      <c r="M21" s="138">
        <v>0</v>
      </c>
      <c r="N21" s="138">
        <v>0</v>
      </c>
      <c r="O21" s="138">
        <v>0</v>
      </c>
      <c r="P21" s="103">
        <f t="shared" si="9"/>
        <v>0</v>
      </c>
      <c r="Q21" s="104">
        <f t="shared" si="10"/>
        <v>0</v>
      </c>
    </row>
    <row r="22" spans="2:17" ht="14.25" customHeight="1" x14ac:dyDescent="0.25">
      <c r="B22" s="204"/>
      <c r="C22" s="137" t="s">
        <v>1545</v>
      </c>
      <c r="D22" s="138">
        <v>0</v>
      </c>
      <c r="E22" s="138">
        <v>0</v>
      </c>
      <c r="F22" s="138">
        <v>0</v>
      </c>
      <c r="G22" s="138">
        <v>0</v>
      </c>
      <c r="H22" s="138">
        <v>0</v>
      </c>
      <c r="I22" s="138">
        <v>0</v>
      </c>
      <c r="J22" s="138">
        <v>0</v>
      </c>
      <c r="K22" s="138">
        <v>0</v>
      </c>
      <c r="L22" s="138">
        <v>0</v>
      </c>
      <c r="M22" s="138">
        <v>0</v>
      </c>
      <c r="N22" s="138">
        <v>0</v>
      </c>
      <c r="O22" s="138">
        <v>0</v>
      </c>
      <c r="P22" s="103">
        <f t="shared" si="9"/>
        <v>0</v>
      </c>
      <c r="Q22" s="104">
        <f t="shared" si="10"/>
        <v>0</v>
      </c>
    </row>
    <row r="23" spans="2:17" x14ac:dyDescent="0.25">
      <c r="B23" s="204"/>
      <c r="C23" s="137" t="s">
        <v>1546</v>
      </c>
      <c r="D23" s="138">
        <v>0</v>
      </c>
      <c r="E23" s="138">
        <v>0</v>
      </c>
      <c r="F23" s="138">
        <v>0</v>
      </c>
      <c r="G23" s="138">
        <v>0</v>
      </c>
      <c r="H23" s="138">
        <v>0</v>
      </c>
      <c r="I23" s="138">
        <v>0</v>
      </c>
      <c r="J23" s="138">
        <v>0</v>
      </c>
      <c r="K23" s="138">
        <v>0</v>
      </c>
      <c r="L23" s="138">
        <v>0</v>
      </c>
      <c r="M23" s="138">
        <v>0</v>
      </c>
      <c r="N23" s="138">
        <v>0</v>
      </c>
      <c r="O23" s="138">
        <v>0</v>
      </c>
      <c r="P23" s="103">
        <f t="shared" ref="P23:P36" si="11">SUM(N23,L23,J23,H23,F23,D23)</f>
        <v>0</v>
      </c>
      <c r="Q23" s="104">
        <f t="shared" ref="Q23:Q36" si="12">(SUM(O23,M23,K23,I23,G23,E23))</f>
        <v>0</v>
      </c>
    </row>
    <row r="24" spans="2:17" x14ac:dyDescent="0.25">
      <c r="B24" s="204"/>
      <c r="C24" s="137" t="s">
        <v>1547</v>
      </c>
      <c r="D24" s="138">
        <v>0</v>
      </c>
      <c r="E24" s="138">
        <v>0</v>
      </c>
      <c r="F24" s="138">
        <v>0</v>
      </c>
      <c r="G24" s="138">
        <v>0</v>
      </c>
      <c r="H24" s="138">
        <v>0</v>
      </c>
      <c r="I24" s="138">
        <v>0</v>
      </c>
      <c r="J24" s="138">
        <v>0</v>
      </c>
      <c r="K24" s="138">
        <v>0</v>
      </c>
      <c r="L24" s="138">
        <v>0</v>
      </c>
      <c r="M24" s="138">
        <v>0</v>
      </c>
      <c r="N24" s="138">
        <v>0</v>
      </c>
      <c r="O24" s="138">
        <v>0</v>
      </c>
      <c r="P24" s="103">
        <f t="shared" si="11"/>
        <v>0</v>
      </c>
      <c r="Q24" s="104">
        <f t="shared" si="12"/>
        <v>0</v>
      </c>
    </row>
    <row r="25" spans="2:17" x14ac:dyDescent="0.25">
      <c r="B25" s="204"/>
      <c r="C25" s="137" t="s">
        <v>1548</v>
      </c>
      <c r="D25" s="138">
        <v>0</v>
      </c>
      <c r="E25" s="138">
        <v>0</v>
      </c>
      <c r="F25" s="138">
        <v>0</v>
      </c>
      <c r="G25" s="138">
        <v>0</v>
      </c>
      <c r="H25" s="138">
        <v>0</v>
      </c>
      <c r="I25" s="138">
        <v>0</v>
      </c>
      <c r="J25" s="138">
        <v>0</v>
      </c>
      <c r="K25" s="138">
        <v>0</v>
      </c>
      <c r="L25" s="138">
        <v>0</v>
      </c>
      <c r="M25" s="138">
        <v>0</v>
      </c>
      <c r="N25" s="138">
        <v>0</v>
      </c>
      <c r="O25" s="138">
        <v>0</v>
      </c>
      <c r="P25" s="103">
        <f t="shared" si="11"/>
        <v>0</v>
      </c>
      <c r="Q25" s="104">
        <f t="shared" si="12"/>
        <v>0</v>
      </c>
    </row>
    <row r="26" spans="2:17" x14ac:dyDescent="0.25">
      <c r="B26" s="204"/>
      <c r="C26" s="137" t="s">
        <v>1549</v>
      </c>
      <c r="D26" s="138">
        <v>0</v>
      </c>
      <c r="E26" s="138">
        <v>0</v>
      </c>
      <c r="F26" s="138">
        <v>0</v>
      </c>
      <c r="G26" s="138">
        <v>0</v>
      </c>
      <c r="H26" s="138">
        <v>0</v>
      </c>
      <c r="I26" s="138">
        <v>0</v>
      </c>
      <c r="J26" s="138">
        <v>0</v>
      </c>
      <c r="K26" s="138">
        <v>0</v>
      </c>
      <c r="L26" s="138">
        <v>0</v>
      </c>
      <c r="M26" s="138">
        <v>0</v>
      </c>
      <c r="N26" s="138">
        <v>0</v>
      </c>
      <c r="O26" s="138">
        <v>0</v>
      </c>
      <c r="P26" s="103">
        <f t="shared" si="11"/>
        <v>0</v>
      </c>
      <c r="Q26" s="104">
        <f t="shared" si="12"/>
        <v>0</v>
      </c>
    </row>
    <row r="27" spans="2:17" x14ac:dyDescent="0.25">
      <c r="B27" s="204"/>
      <c r="C27" s="137" t="s">
        <v>1550</v>
      </c>
      <c r="D27" s="138">
        <v>0</v>
      </c>
      <c r="E27" s="138">
        <v>0</v>
      </c>
      <c r="F27" s="138">
        <v>0</v>
      </c>
      <c r="G27" s="138">
        <v>0</v>
      </c>
      <c r="H27" s="138">
        <v>0</v>
      </c>
      <c r="I27" s="138">
        <v>0</v>
      </c>
      <c r="J27" s="138">
        <v>0</v>
      </c>
      <c r="K27" s="138">
        <v>0</v>
      </c>
      <c r="L27" s="138">
        <v>0</v>
      </c>
      <c r="M27" s="138">
        <v>0</v>
      </c>
      <c r="N27" s="138">
        <v>0</v>
      </c>
      <c r="O27" s="138">
        <v>0</v>
      </c>
      <c r="P27" s="103">
        <f t="shared" si="11"/>
        <v>0</v>
      </c>
      <c r="Q27" s="104">
        <f t="shared" si="12"/>
        <v>0</v>
      </c>
    </row>
    <row r="28" spans="2:17" x14ac:dyDescent="0.25">
      <c r="B28" s="204"/>
      <c r="C28" s="143" t="s">
        <v>1552</v>
      </c>
      <c r="D28" s="144">
        <v>1</v>
      </c>
      <c r="E28" s="144">
        <v>1</v>
      </c>
      <c r="F28" s="144">
        <v>0</v>
      </c>
      <c r="G28" s="144">
        <v>0</v>
      </c>
      <c r="H28" s="144">
        <v>0</v>
      </c>
      <c r="I28" s="144">
        <v>0</v>
      </c>
      <c r="J28" s="144">
        <v>1</v>
      </c>
      <c r="K28" s="144">
        <v>1</v>
      </c>
      <c r="L28" s="144">
        <v>1</v>
      </c>
      <c r="M28" s="144">
        <v>1</v>
      </c>
      <c r="N28" s="144">
        <v>1</v>
      </c>
      <c r="O28" s="144">
        <v>1</v>
      </c>
      <c r="P28" s="103">
        <f t="shared" si="11"/>
        <v>4</v>
      </c>
      <c r="Q28" s="104">
        <f t="shared" si="12"/>
        <v>4</v>
      </c>
    </row>
    <row r="29" spans="2:17" x14ac:dyDescent="0.25">
      <c r="B29" s="204"/>
      <c r="C29" s="137" t="s">
        <v>1553</v>
      </c>
      <c r="D29" s="138">
        <v>0</v>
      </c>
      <c r="E29" s="138">
        <v>0</v>
      </c>
      <c r="F29" s="138">
        <v>0</v>
      </c>
      <c r="G29" s="138">
        <v>0</v>
      </c>
      <c r="H29" s="138">
        <v>0</v>
      </c>
      <c r="I29" s="138">
        <v>0</v>
      </c>
      <c r="J29" s="138">
        <v>0</v>
      </c>
      <c r="K29" s="138">
        <v>0</v>
      </c>
      <c r="L29" s="138">
        <v>0</v>
      </c>
      <c r="M29" s="138">
        <v>0</v>
      </c>
      <c r="N29" s="138">
        <v>0</v>
      </c>
      <c r="O29" s="138">
        <v>0</v>
      </c>
      <c r="P29" s="103">
        <f t="shared" si="11"/>
        <v>0</v>
      </c>
      <c r="Q29" s="104">
        <f t="shared" si="12"/>
        <v>0</v>
      </c>
    </row>
    <row r="30" spans="2:17" x14ac:dyDescent="0.25">
      <c r="B30" s="204"/>
      <c r="C30" s="137" t="s">
        <v>1554</v>
      </c>
      <c r="D30" s="138">
        <v>0</v>
      </c>
      <c r="E30" s="138">
        <v>0</v>
      </c>
      <c r="F30" s="138">
        <v>0</v>
      </c>
      <c r="G30" s="138">
        <v>0</v>
      </c>
      <c r="H30" s="138">
        <v>0</v>
      </c>
      <c r="I30" s="138">
        <v>0</v>
      </c>
      <c r="J30" s="138">
        <v>0</v>
      </c>
      <c r="K30" s="138">
        <v>0</v>
      </c>
      <c r="L30" s="138">
        <v>0</v>
      </c>
      <c r="M30" s="138">
        <v>0</v>
      </c>
      <c r="N30" s="138">
        <v>0</v>
      </c>
      <c r="O30" s="138">
        <v>0</v>
      </c>
      <c r="P30" s="103">
        <f t="shared" si="11"/>
        <v>0</v>
      </c>
      <c r="Q30" s="104">
        <f t="shared" si="12"/>
        <v>0</v>
      </c>
    </row>
    <row r="31" spans="2:17" x14ac:dyDescent="0.25">
      <c r="B31" s="204"/>
      <c r="C31" s="137" t="s">
        <v>1555</v>
      </c>
      <c r="D31" s="138">
        <v>0</v>
      </c>
      <c r="E31" s="138">
        <v>0</v>
      </c>
      <c r="F31" s="138">
        <v>0</v>
      </c>
      <c r="G31" s="138">
        <v>0</v>
      </c>
      <c r="H31" s="138">
        <v>0</v>
      </c>
      <c r="I31" s="138">
        <v>0</v>
      </c>
      <c r="J31" s="138">
        <v>0</v>
      </c>
      <c r="K31" s="138">
        <v>0</v>
      </c>
      <c r="L31" s="138">
        <v>0</v>
      </c>
      <c r="M31" s="138">
        <v>0</v>
      </c>
      <c r="N31" s="138">
        <v>0</v>
      </c>
      <c r="O31" s="138">
        <v>0</v>
      </c>
      <c r="P31" s="103">
        <f t="shared" si="11"/>
        <v>0</v>
      </c>
      <c r="Q31" s="104">
        <f t="shared" si="12"/>
        <v>0</v>
      </c>
    </row>
    <row r="32" spans="2:17" x14ac:dyDescent="0.25">
      <c r="B32" s="204"/>
      <c r="C32" s="137" t="s">
        <v>1556</v>
      </c>
      <c r="D32" s="138">
        <v>0</v>
      </c>
      <c r="E32" s="138">
        <v>0</v>
      </c>
      <c r="F32" s="138">
        <v>0</v>
      </c>
      <c r="G32" s="138">
        <v>0</v>
      </c>
      <c r="H32" s="138">
        <v>0</v>
      </c>
      <c r="I32" s="138">
        <v>0</v>
      </c>
      <c r="J32" s="138">
        <v>0</v>
      </c>
      <c r="K32" s="138">
        <v>0</v>
      </c>
      <c r="L32" s="138">
        <v>0</v>
      </c>
      <c r="M32" s="138">
        <v>0</v>
      </c>
      <c r="N32" s="138">
        <v>0</v>
      </c>
      <c r="O32" s="138">
        <v>0</v>
      </c>
      <c r="P32" s="103">
        <f t="shared" si="11"/>
        <v>0</v>
      </c>
      <c r="Q32" s="104">
        <f t="shared" si="12"/>
        <v>0</v>
      </c>
    </row>
    <row r="33" spans="2:18" x14ac:dyDescent="0.25">
      <c r="B33" s="204"/>
      <c r="C33" s="143" t="s">
        <v>1557</v>
      </c>
      <c r="D33" s="144">
        <v>1</v>
      </c>
      <c r="E33" s="144">
        <v>2</v>
      </c>
      <c r="F33" s="144">
        <v>1</v>
      </c>
      <c r="G33" s="144">
        <v>2</v>
      </c>
      <c r="H33" s="144">
        <v>0</v>
      </c>
      <c r="I33" s="144">
        <v>0</v>
      </c>
      <c r="J33" s="144">
        <v>1</v>
      </c>
      <c r="K33" s="144">
        <v>1</v>
      </c>
      <c r="L33" s="144">
        <v>1</v>
      </c>
      <c r="M33" s="144">
        <v>0</v>
      </c>
      <c r="N33" s="144">
        <v>1</v>
      </c>
      <c r="O33" s="144">
        <v>0</v>
      </c>
      <c r="P33" s="103">
        <f t="shared" si="11"/>
        <v>5</v>
      </c>
      <c r="Q33" s="104">
        <f t="shared" si="12"/>
        <v>5</v>
      </c>
    </row>
    <row r="34" spans="2:18" x14ac:dyDescent="0.25">
      <c r="B34" s="204"/>
      <c r="C34" s="137" t="s">
        <v>1558</v>
      </c>
      <c r="D34" s="138">
        <v>0</v>
      </c>
      <c r="E34" s="138">
        <v>0</v>
      </c>
      <c r="F34" s="138">
        <v>0</v>
      </c>
      <c r="G34" s="138">
        <v>0</v>
      </c>
      <c r="H34" s="138">
        <v>0</v>
      </c>
      <c r="I34" s="138">
        <v>0</v>
      </c>
      <c r="J34" s="138">
        <v>0</v>
      </c>
      <c r="K34" s="138">
        <v>0</v>
      </c>
      <c r="L34" s="138">
        <v>0</v>
      </c>
      <c r="M34" s="138">
        <v>0</v>
      </c>
      <c r="N34" s="138">
        <v>0</v>
      </c>
      <c r="O34" s="138">
        <v>0</v>
      </c>
      <c r="P34" s="103">
        <f t="shared" si="11"/>
        <v>0</v>
      </c>
      <c r="Q34" s="104">
        <f t="shared" si="12"/>
        <v>0</v>
      </c>
    </row>
    <row r="35" spans="2:18" x14ac:dyDescent="0.25">
      <c r="B35" s="204"/>
      <c r="C35" s="137" t="s">
        <v>1597</v>
      </c>
      <c r="D35" s="138">
        <v>0</v>
      </c>
      <c r="E35" s="138">
        <v>0</v>
      </c>
      <c r="F35" s="138">
        <v>0</v>
      </c>
      <c r="G35" s="138">
        <v>0</v>
      </c>
      <c r="H35" s="138">
        <v>0</v>
      </c>
      <c r="I35" s="138">
        <v>0</v>
      </c>
      <c r="J35" s="138">
        <v>0</v>
      </c>
      <c r="K35" s="138">
        <v>0</v>
      </c>
      <c r="L35" s="138">
        <v>0</v>
      </c>
      <c r="M35" s="138">
        <v>0</v>
      </c>
      <c r="N35" s="138">
        <v>0</v>
      </c>
      <c r="O35" s="138">
        <v>0</v>
      </c>
      <c r="P35" s="4"/>
      <c r="Q35" s="4">
        <f t="shared" ref="Q35:R35" si="13">SUM(N35,L35,J35,H35,F35,D35)</f>
        <v>0</v>
      </c>
      <c r="R35" s="4">
        <f t="shared" si="13"/>
        <v>0</v>
      </c>
    </row>
    <row r="36" spans="2:18" x14ac:dyDescent="0.25">
      <c r="B36" s="205"/>
      <c r="C36" s="137" t="s">
        <v>1576</v>
      </c>
      <c r="D36" s="138">
        <v>0</v>
      </c>
      <c r="E36" s="138">
        <v>0</v>
      </c>
      <c r="F36" s="138">
        <v>0</v>
      </c>
      <c r="G36" s="138">
        <v>0</v>
      </c>
      <c r="H36" s="138">
        <v>0</v>
      </c>
      <c r="I36" s="138">
        <v>0</v>
      </c>
      <c r="J36" s="138">
        <v>0</v>
      </c>
      <c r="K36" s="138">
        <v>0</v>
      </c>
      <c r="L36" s="138">
        <v>0</v>
      </c>
      <c r="M36" s="138">
        <v>0</v>
      </c>
      <c r="N36" s="138">
        <v>0</v>
      </c>
      <c r="O36" s="138">
        <v>0</v>
      </c>
      <c r="P36" s="103">
        <f t="shared" si="11"/>
        <v>0</v>
      </c>
      <c r="Q36" s="104">
        <f t="shared" si="12"/>
        <v>0</v>
      </c>
    </row>
    <row r="37" spans="2:18" s="135" customFormat="1" ht="34.5" customHeight="1" x14ac:dyDescent="0.25">
      <c r="B37" s="158" t="s">
        <v>121</v>
      </c>
      <c r="C37" s="168"/>
      <c r="D37" s="136">
        <f>SUM(D38,D39,D40,D41,D42)</f>
        <v>0</v>
      </c>
      <c r="E37" s="136">
        <f t="shared" ref="E37:O37" si="14">SUM(E38,E39,E40,E41,E42,E43,E44,E45,E46,E47,E48,E49)</f>
        <v>48</v>
      </c>
      <c r="F37" s="136">
        <f t="shared" si="14"/>
        <v>22</v>
      </c>
      <c r="G37" s="136">
        <f t="shared" si="14"/>
        <v>36</v>
      </c>
      <c r="H37" s="136">
        <f t="shared" si="14"/>
        <v>20</v>
      </c>
      <c r="I37" s="136">
        <f t="shared" si="14"/>
        <v>24</v>
      </c>
      <c r="J37" s="136">
        <f t="shared" si="14"/>
        <v>42</v>
      </c>
      <c r="K37" s="136">
        <f t="shared" si="14"/>
        <v>22</v>
      </c>
      <c r="L37" s="136">
        <f t="shared" si="14"/>
        <v>28</v>
      </c>
      <c r="M37" s="136">
        <f t="shared" si="14"/>
        <v>0</v>
      </c>
      <c r="N37" s="136">
        <f t="shared" si="14"/>
        <v>28</v>
      </c>
      <c r="O37" s="136">
        <f t="shared" si="14"/>
        <v>0</v>
      </c>
      <c r="P37" s="134">
        <f>SUM(Q38,Q39,Q40,Q41,Q42)</f>
        <v>0</v>
      </c>
      <c r="Q37" s="134">
        <f>SUM(R38,R39,R40,R41,R42)</f>
        <v>0</v>
      </c>
    </row>
    <row r="38" spans="2:18" ht="15" customHeight="1" x14ac:dyDescent="0.25">
      <c r="B38" s="153">
        <v>4</v>
      </c>
      <c r="C38" s="59" t="s">
        <v>1579</v>
      </c>
      <c r="D38" s="4">
        <v>0</v>
      </c>
      <c r="E38" s="4">
        <v>0</v>
      </c>
      <c r="F38" s="4">
        <v>0</v>
      </c>
      <c r="G38" s="4">
        <v>0</v>
      </c>
      <c r="H38" s="4">
        <v>0</v>
      </c>
      <c r="I38" s="4">
        <v>0</v>
      </c>
      <c r="J38" s="4">
        <v>0</v>
      </c>
      <c r="K38" s="4">
        <v>0</v>
      </c>
      <c r="L38" s="4">
        <v>0</v>
      </c>
      <c r="M38" s="4">
        <v>0</v>
      </c>
      <c r="N38" s="4">
        <v>0</v>
      </c>
      <c r="O38" s="4">
        <v>0</v>
      </c>
      <c r="P38" s="103">
        <f t="shared" ref="P38:P42" si="15">SUM(N38,L38,J38,H38,F38,D38)</f>
        <v>0</v>
      </c>
      <c r="Q38" s="104">
        <f t="shared" ref="Q38:Q42" si="16">(SUM(O38,M38,K38,I38,G38,E38))</f>
        <v>0</v>
      </c>
    </row>
    <row r="39" spans="2:18" ht="15" customHeight="1" x14ac:dyDescent="0.25">
      <c r="B39" s="154"/>
      <c r="C39" s="59" t="s">
        <v>1578</v>
      </c>
      <c r="D39" s="4">
        <v>0</v>
      </c>
      <c r="E39" s="4">
        <v>0</v>
      </c>
      <c r="F39" s="4">
        <v>0</v>
      </c>
      <c r="G39" s="4">
        <v>0</v>
      </c>
      <c r="H39" s="4">
        <v>0</v>
      </c>
      <c r="I39" s="4">
        <v>0</v>
      </c>
      <c r="J39" s="4">
        <v>0</v>
      </c>
      <c r="K39" s="4">
        <v>0</v>
      </c>
      <c r="L39" s="4">
        <v>0</v>
      </c>
      <c r="M39" s="4">
        <v>0</v>
      </c>
      <c r="N39" s="4">
        <v>0</v>
      </c>
      <c r="O39" s="4">
        <v>0</v>
      </c>
      <c r="P39" s="103">
        <f t="shared" si="15"/>
        <v>0</v>
      </c>
      <c r="Q39" s="104">
        <f t="shared" si="16"/>
        <v>0</v>
      </c>
    </row>
    <row r="40" spans="2:18" x14ac:dyDescent="0.25">
      <c r="B40" s="154"/>
      <c r="C40" s="59" t="s">
        <v>1577</v>
      </c>
      <c r="D40" s="4">
        <v>0</v>
      </c>
      <c r="E40" s="4">
        <v>0</v>
      </c>
      <c r="F40" s="4">
        <v>0</v>
      </c>
      <c r="G40" s="4">
        <v>0</v>
      </c>
      <c r="H40" s="4">
        <v>0</v>
      </c>
      <c r="I40" s="4">
        <v>0</v>
      </c>
      <c r="J40" s="4">
        <v>0</v>
      </c>
      <c r="K40" s="4">
        <v>0</v>
      </c>
      <c r="L40" s="4">
        <v>0</v>
      </c>
      <c r="M40" s="4">
        <v>0</v>
      </c>
      <c r="N40" s="4">
        <v>0</v>
      </c>
      <c r="O40" s="4">
        <v>0</v>
      </c>
      <c r="P40" s="103">
        <f t="shared" si="15"/>
        <v>0</v>
      </c>
      <c r="Q40" s="104">
        <f t="shared" si="16"/>
        <v>0</v>
      </c>
    </row>
    <row r="41" spans="2:18" x14ac:dyDescent="0.25">
      <c r="B41" s="154"/>
      <c r="C41" s="59" t="s">
        <v>1551</v>
      </c>
      <c r="D41" s="4">
        <v>0</v>
      </c>
      <c r="E41" s="4">
        <v>0</v>
      </c>
      <c r="F41" s="4">
        <v>0</v>
      </c>
      <c r="G41" s="4">
        <v>0</v>
      </c>
      <c r="H41" s="4">
        <v>0</v>
      </c>
      <c r="I41" s="4">
        <v>0</v>
      </c>
      <c r="J41" s="4">
        <v>0</v>
      </c>
      <c r="K41" s="4">
        <v>0</v>
      </c>
      <c r="L41" s="4">
        <v>0</v>
      </c>
      <c r="M41" s="4">
        <v>0</v>
      </c>
      <c r="N41" s="4">
        <v>0</v>
      </c>
      <c r="O41" s="4">
        <v>0</v>
      </c>
      <c r="P41" s="103">
        <f t="shared" si="15"/>
        <v>0</v>
      </c>
      <c r="Q41" s="104">
        <f t="shared" si="16"/>
        <v>0</v>
      </c>
    </row>
    <row r="42" spans="2:18" x14ac:dyDescent="0.25">
      <c r="B42" s="155"/>
      <c r="C42" s="59" t="s">
        <v>1580</v>
      </c>
      <c r="D42" s="4">
        <v>0</v>
      </c>
      <c r="E42" s="4">
        <v>0</v>
      </c>
      <c r="F42" s="4">
        <v>0</v>
      </c>
      <c r="G42" s="4">
        <v>0</v>
      </c>
      <c r="H42" s="4">
        <v>0</v>
      </c>
      <c r="I42" s="4">
        <v>0</v>
      </c>
      <c r="J42" s="4">
        <v>0</v>
      </c>
      <c r="K42" s="4">
        <v>0</v>
      </c>
      <c r="L42" s="4">
        <v>0</v>
      </c>
      <c r="M42" s="4">
        <v>0</v>
      </c>
      <c r="N42" s="4">
        <v>0</v>
      </c>
      <c r="O42" s="4">
        <v>0</v>
      </c>
      <c r="P42" s="103">
        <f t="shared" si="15"/>
        <v>0</v>
      </c>
      <c r="Q42" s="104">
        <f t="shared" si="16"/>
        <v>0</v>
      </c>
    </row>
    <row r="43" spans="2:18" s="135" customFormat="1" ht="34.5" customHeight="1" x14ac:dyDescent="0.25">
      <c r="B43" s="158" t="s">
        <v>1573</v>
      </c>
      <c r="C43" s="168"/>
      <c r="D43" s="136">
        <f>SUM(D44,D45,D46,D47,D48,D49,D50,D51,D52,D53,D54,D55)</f>
        <v>16</v>
      </c>
      <c r="E43" s="136">
        <f t="shared" ref="E43:O43" si="17">SUM(E44,E45,E46,E47,E48,E49,E50,E51,E52,E53,E54,E55)</f>
        <v>25</v>
      </c>
      <c r="F43" s="136">
        <f t="shared" si="17"/>
        <v>12</v>
      </c>
      <c r="G43" s="136">
        <f t="shared" si="17"/>
        <v>19</v>
      </c>
      <c r="H43" s="136">
        <f t="shared" si="17"/>
        <v>10</v>
      </c>
      <c r="I43" s="136">
        <f t="shared" si="17"/>
        <v>12</v>
      </c>
      <c r="J43" s="136">
        <f t="shared" si="17"/>
        <v>30</v>
      </c>
      <c r="K43" s="136">
        <f t="shared" si="17"/>
        <v>11</v>
      </c>
      <c r="L43" s="136">
        <f t="shared" si="17"/>
        <v>15</v>
      </c>
      <c r="M43" s="136">
        <f t="shared" si="17"/>
        <v>0</v>
      </c>
      <c r="N43" s="136">
        <f t="shared" si="17"/>
        <v>15</v>
      </c>
      <c r="O43" s="136">
        <f t="shared" si="17"/>
        <v>0</v>
      </c>
      <c r="P43" s="134">
        <f>SUM(Q44,Q45,Q46,Q47,Q48)</f>
        <v>63</v>
      </c>
      <c r="Q43" s="134">
        <f>SUM(R44,R45,R46,R47,R48)</f>
        <v>0</v>
      </c>
    </row>
    <row r="44" spans="2:18" x14ac:dyDescent="0.25">
      <c r="B44" s="203">
        <v>5</v>
      </c>
      <c r="C44" s="143" t="s">
        <v>1581</v>
      </c>
      <c r="D44" s="144">
        <v>10</v>
      </c>
      <c r="E44" s="144">
        <v>10</v>
      </c>
      <c r="F44" s="144">
        <v>8</v>
      </c>
      <c r="G44" s="144">
        <v>10</v>
      </c>
      <c r="H44" s="144">
        <v>8</v>
      </c>
      <c r="I44" s="144">
        <v>10</v>
      </c>
      <c r="J44" s="144">
        <v>10</v>
      </c>
      <c r="K44" s="144">
        <v>11</v>
      </c>
      <c r="L44" s="144">
        <v>10</v>
      </c>
      <c r="M44" s="144">
        <v>0</v>
      </c>
      <c r="N44" s="144">
        <v>10</v>
      </c>
      <c r="O44" s="144">
        <v>0</v>
      </c>
      <c r="P44" s="103">
        <f t="shared" ref="P44:P48" si="18">SUM(N44,L44,J44,H44,F44,D44)</f>
        <v>56</v>
      </c>
      <c r="Q44" s="104">
        <f t="shared" ref="Q44:Q48" si="19">(SUM(O44,M44,K44,I44,G44,E44))</f>
        <v>41</v>
      </c>
    </row>
    <row r="45" spans="2:18" x14ac:dyDescent="0.25">
      <c r="B45" s="204"/>
      <c r="C45" s="143" t="s">
        <v>1585</v>
      </c>
      <c r="D45" s="144">
        <v>3</v>
      </c>
      <c r="E45" s="144">
        <v>3</v>
      </c>
      <c r="F45" s="144">
        <v>1</v>
      </c>
      <c r="G45" s="144">
        <v>1</v>
      </c>
      <c r="H45" s="144">
        <v>1</v>
      </c>
      <c r="I45" s="144">
        <v>1</v>
      </c>
      <c r="J45" s="144">
        <v>1</v>
      </c>
      <c r="K45" s="144">
        <v>0</v>
      </c>
      <c r="L45" s="144">
        <v>2</v>
      </c>
      <c r="M45" s="144">
        <v>0</v>
      </c>
      <c r="N45" s="144">
        <v>1</v>
      </c>
      <c r="O45" s="144">
        <v>0</v>
      </c>
      <c r="P45" s="103">
        <f t="shared" si="18"/>
        <v>9</v>
      </c>
      <c r="Q45" s="104">
        <f t="shared" si="19"/>
        <v>5</v>
      </c>
    </row>
    <row r="46" spans="2:18" x14ac:dyDescent="0.25">
      <c r="B46" s="204"/>
      <c r="C46" s="143" t="s">
        <v>1586</v>
      </c>
      <c r="D46" s="144">
        <v>0</v>
      </c>
      <c r="E46" s="144">
        <v>9</v>
      </c>
      <c r="F46" s="144">
        <v>0</v>
      </c>
      <c r="G46" s="144">
        <v>5</v>
      </c>
      <c r="H46" s="144">
        <v>0</v>
      </c>
      <c r="I46" s="144">
        <v>0</v>
      </c>
      <c r="J46" s="144">
        <v>0</v>
      </c>
      <c r="K46" s="144">
        <v>0</v>
      </c>
      <c r="L46" s="144">
        <v>0</v>
      </c>
      <c r="M46" s="144">
        <v>0</v>
      </c>
      <c r="N46" s="144">
        <v>0</v>
      </c>
      <c r="O46" s="144">
        <v>0</v>
      </c>
      <c r="P46" s="103">
        <f t="shared" si="18"/>
        <v>0</v>
      </c>
      <c r="Q46" s="104">
        <f t="shared" si="19"/>
        <v>14</v>
      </c>
    </row>
    <row r="47" spans="2:18" x14ac:dyDescent="0.25">
      <c r="B47" s="204"/>
      <c r="C47" s="137" t="s">
        <v>1584</v>
      </c>
      <c r="D47" s="138">
        <v>0</v>
      </c>
      <c r="E47" s="138">
        <v>0</v>
      </c>
      <c r="F47" s="138">
        <v>0</v>
      </c>
      <c r="G47" s="138">
        <v>0</v>
      </c>
      <c r="H47" s="138">
        <v>0</v>
      </c>
      <c r="I47" s="138">
        <v>0</v>
      </c>
      <c r="J47" s="138">
        <v>0</v>
      </c>
      <c r="K47" s="138">
        <v>0</v>
      </c>
      <c r="L47" s="138">
        <v>0</v>
      </c>
      <c r="M47" s="138">
        <v>0</v>
      </c>
      <c r="N47" s="138">
        <v>0</v>
      </c>
      <c r="O47" s="138">
        <v>0</v>
      </c>
      <c r="P47" s="103">
        <f t="shared" si="18"/>
        <v>0</v>
      </c>
      <c r="Q47" s="104">
        <f t="shared" si="19"/>
        <v>0</v>
      </c>
    </row>
    <row r="48" spans="2:18" x14ac:dyDescent="0.25">
      <c r="B48" s="204"/>
      <c r="C48" s="143" t="s">
        <v>1587</v>
      </c>
      <c r="D48" s="144">
        <v>1</v>
      </c>
      <c r="E48" s="144">
        <v>1</v>
      </c>
      <c r="F48" s="144">
        <v>1</v>
      </c>
      <c r="G48" s="144">
        <v>1</v>
      </c>
      <c r="H48" s="144">
        <v>1</v>
      </c>
      <c r="I48" s="144">
        <v>1</v>
      </c>
      <c r="J48" s="144">
        <v>1</v>
      </c>
      <c r="K48" s="144"/>
      <c r="L48" s="144">
        <v>1</v>
      </c>
      <c r="M48" s="144">
        <v>0</v>
      </c>
      <c r="N48" s="144">
        <v>2</v>
      </c>
      <c r="O48" s="144">
        <v>0</v>
      </c>
      <c r="P48" s="103">
        <f t="shared" si="18"/>
        <v>7</v>
      </c>
      <c r="Q48" s="104">
        <f t="shared" si="19"/>
        <v>3</v>
      </c>
    </row>
    <row r="49" spans="2:20" x14ac:dyDescent="0.25">
      <c r="B49" s="204"/>
      <c r="C49" s="137" t="s">
        <v>1588</v>
      </c>
      <c r="D49" s="138">
        <v>0</v>
      </c>
      <c r="E49" s="138">
        <v>0</v>
      </c>
      <c r="F49" s="138">
        <v>0</v>
      </c>
      <c r="G49" s="138">
        <v>0</v>
      </c>
      <c r="H49" s="138">
        <v>0</v>
      </c>
      <c r="I49" s="138">
        <v>0</v>
      </c>
      <c r="J49" s="138">
        <v>0</v>
      </c>
      <c r="K49" s="138">
        <v>0</v>
      </c>
      <c r="L49" s="138">
        <v>0</v>
      </c>
      <c r="M49" s="138">
        <v>0</v>
      </c>
      <c r="N49" s="138">
        <v>0</v>
      </c>
      <c r="O49" s="138">
        <v>0</v>
      </c>
      <c r="P49" s="103">
        <f t="shared" ref="P49:P55" si="20">SUM(N49,L49,J49,H49,F49,D49)</f>
        <v>0</v>
      </c>
      <c r="Q49" s="104">
        <f t="shared" ref="Q49:Q55" si="21">(SUM(O49,M49,K49,I49,G49,E49))</f>
        <v>0</v>
      </c>
    </row>
    <row r="50" spans="2:20" x14ac:dyDescent="0.25">
      <c r="B50" s="204"/>
      <c r="C50" s="137" t="s">
        <v>1574</v>
      </c>
      <c r="D50" s="138">
        <v>0</v>
      </c>
      <c r="E50" s="138">
        <v>0</v>
      </c>
      <c r="F50" s="138">
        <v>0</v>
      </c>
      <c r="G50" s="138">
        <v>0</v>
      </c>
      <c r="H50" s="138">
        <v>0</v>
      </c>
      <c r="I50" s="138">
        <v>0</v>
      </c>
      <c r="J50" s="138">
        <v>0</v>
      </c>
      <c r="K50" s="138">
        <v>0</v>
      </c>
      <c r="L50" s="138">
        <v>0</v>
      </c>
      <c r="M50" s="138">
        <v>0</v>
      </c>
      <c r="N50" s="138">
        <v>0</v>
      </c>
      <c r="O50" s="138">
        <v>0</v>
      </c>
      <c r="P50" s="103">
        <f t="shared" si="20"/>
        <v>0</v>
      </c>
      <c r="Q50" s="104">
        <f t="shared" si="21"/>
        <v>0</v>
      </c>
    </row>
    <row r="51" spans="2:20" x14ac:dyDescent="0.25">
      <c r="B51" s="204"/>
      <c r="C51" s="137" t="s">
        <v>1575</v>
      </c>
      <c r="D51" s="138">
        <v>0</v>
      </c>
      <c r="E51" s="138">
        <v>0</v>
      </c>
      <c r="F51" s="138">
        <v>0</v>
      </c>
      <c r="G51" s="138">
        <v>0</v>
      </c>
      <c r="H51" s="138">
        <v>0</v>
      </c>
      <c r="I51" s="138">
        <v>0</v>
      </c>
      <c r="J51" s="138">
        <v>0</v>
      </c>
      <c r="K51" s="138">
        <v>0</v>
      </c>
      <c r="L51" s="138">
        <v>0</v>
      </c>
      <c r="M51" s="138">
        <v>0</v>
      </c>
      <c r="N51" s="138">
        <v>0</v>
      </c>
      <c r="O51" s="138">
        <v>0</v>
      </c>
      <c r="P51" s="103">
        <f t="shared" si="20"/>
        <v>0</v>
      </c>
      <c r="Q51" s="104">
        <f t="shared" si="21"/>
        <v>0</v>
      </c>
    </row>
    <row r="52" spans="2:20" x14ac:dyDescent="0.25">
      <c r="B52" s="204"/>
      <c r="C52" s="137" t="s">
        <v>1582</v>
      </c>
      <c r="D52" s="138">
        <v>0</v>
      </c>
      <c r="E52" s="138">
        <v>0</v>
      </c>
      <c r="F52" s="138">
        <v>0</v>
      </c>
      <c r="G52" s="138">
        <v>0</v>
      </c>
      <c r="H52" s="138">
        <v>0</v>
      </c>
      <c r="I52" s="138">
        <v>0</v>
      </c>
      <c r="J52" s="138">
        <v>0</v>
      </c>
      <c r="K52" s="138">
        <v>0</v>
      </c>
      <c r="L52" s="138">
        <v>0</v>
      </c>
      <c r="M52" s="138">
        <v>0</v>
      </c>
      <c r="N52" s="138">
        <v>0</v>
      </c>
      <c r="O52" s="138">
        <v>0</v>
      </c>
      <c r="P52" s="103">
        <f t="shared" si="20"/>
        <v>0</v>
      </c>
      <c r="Q52" s="104">
        <f t="shared" si="21"/>
        <v>0</v>
      </c>
    </row>
    <row r="53" spans="2:20" ht="15.75" customHeight="1" x14ac:dyDescent="0.25">
      <c r="B53" s="204"/>
      <c r="C53" s="143" t="s">
        <v>1589</v>
      </c>
      <c r="D53" s="144">
        <v>2</v>
      </c>
      <c r="E53" s="144">
        <v>2</v>
      </c>
      <c r="F53" s="144">
        <v>2</v>
      </c>
      <c r="G53" s="144">
        <v>2</v>
      </c>
      <c r="H53" s="144">
        <v>0</v>
      </c>
      <c r="I53" s="144">
        <v>0</v>
      </c>
      <c r="J53" s="144">
        <v>18</v>
      </c>
      <c r="K53" s="144">
        <v>0</v>
      </c>
      <c r="L53" s="144">
        <v>2</v>
      </c>
      <c r="M53" s="144">
        <v>0</v>
      </c>
      <c r="N53" s="144">
        <v>2</v>
      </c>
      <c r="O53" s="144">
        <v>0</v>
      </c>
      <c r="P53" s="144">
        <f t="shared" ref="P53" si="22">SUM(D53,F53,H53,J53,L53,N53)</f>
        <v>26</v>
      </c>
      <c r="Q53" s="144">
        <f>D53+F53+H53+J53+L53+N53</f>
        <v>26</v>
      </c>
      <c r="R53" s="144">
        <f>E53+G53+I53+K53+M53+O53</f>
        <v>4</v>
      </c>
      <c r="S53" s="47">
        <f>D53+F53+H53</f>
        <v>4</v>
      </c>
      <c r="T53" s="47">
        <f>R53/S53</f>
        <v>1</v>
      </c>
    </row>
    <row r="54" spans="2:20" x14ac:dyDescent="0.25">
      <c r="B54" s="204"/>
      <c r="C54" s="137" t="s">
        <v>1559</v>
      </c>
      <c r="D54" s="138">
        <v>0</v>
      </c>
      <c r="E54" s="138">
        <v>0</v>
      </c>
      <c r="F54" s="138">
        <v>0</v>
      </c>
      <c r="G54" s="138">
        <v>0</v>
      </c>
      <c r="H54" s="138">
        <v>0</v>
      </c>
      <c r="I54" s="138">
        <v>0</v>
      </c>
      <c r="J54" s="138">
        <v>0</v>
      </c>
      <c r="K54" s="138">
        <v>0</v>
      </c>
      <c r="L54" s="138">
        <v>0</v>
      </c>
      <c r="M54" s="138">
        <v>0</v>
      </c>
      <c r="N54" s="138">
        <v>0</v>
      </c>
      <c r="O54" s="138">
        <v>0</v>
      </c>
      <c r="P54" s="103">
        <f t="shared" si="20"/>
        <v>0</v>
      </c>
      <c r="Q54" s="104">
        <f t="shared" si="21"/>
        <v>0</v>
      </c>
    </row>
    <row r="55" spans="2:20" x14ac:dyDescent="0.25">
      <c r="B55" s="205"/>
      <c r="C55" s="137" t="s">
        <v>1583</v>
      </c>
      <c r="D55" s="138">
        <v>0</v>
      </c>
      <c r="E55" s="138">
        <v>0</v>
      </c>
      <c r="F55" s="138">
        <v>0</v>
      </c>
      <c r="G55" s="138">
        <v>0</v>
      </c>
      <c r="H55" s="138">
        <v>0</v>
      </c>
      <c r="I55" s="138">
        <v>0</v>
      </c>
      <c r="J55" s="138">
        <v>0</v>
      </c>
      <c r="K55" s="138">
        <v>0</v>
      </c>
      <c r="L55" s="138">
        <v>0</v>
      </c>
      <c r="M55" s="138">
        <v>0</v>
      </c>
      <c r="N55" s="138">
        <v>0</v>
      </c>
      <c r="O55" s="138">
        <v>0</v>
      </c>
      <c r="P55" s="103">
        <f t="shared" si="20"/>
        <v>0</v>
      </c>
      <c r="Q55" s="104">
        <f t="shared" si="21"/>
        <v>0</v>
      </c>
    </row>
    <row r="56" spans="2:20" x14ac:dyDescent="0.25">
      <c r="B56" s="43"/>
      <c r="C56" s="43">
        <v>1</v>
      </c>
      <c r="D56" s="43">
        <v>1</v>
      </c>
      <c r="E56" s="43"/>
      <c r="F56" s="43">
        <v>1</v>
      </c>
      <c r="G56" s="43">
        <v>1</v>
      </c>
      <c r="H56" s="43"/>
      <c r="I56" s="43">
        <v>1</v>
      </c>
      <c r="J56" s="43">
        <v>1</v>
      </c>
      <c r="K56" s="43"/>
      <c r="L56" s="43">
        <v>1</v>
      </c>
      <c r="M56" s="43">
        <v>1</v>
      </c>
      <c r="N56" s="43"/>
      <c r="O56" s="43">
        <v>1</v>
      </c>
      <c r="P56" s="43"/>
      <c r="Q56" s="43">
        <v>1</v>
      </c>
    </row>
  </sheetData>
  <mergeCells count="18">
    <mergeCell ref="B17:C17"/>
    <mergeCell ref="B37:C37"/>
    <mergeCell ref="B43:C43"/>
    <mergeCell ref="B44:B55"/>
    <mergeCell ref="N1:O1"/>
    <mergeCell ref="B18:B36"/>
    <mergeCell ref="B38:B42"/>
    <mergeCell ref="P1:Q1"/>
    <mergeCell ref="B4:B8"/>
    <mergeCell ref="B10:B16"/>
    <mergeCell ref="B1:C2"/>
    <mergeCell ref="D1:E1"/>
    <mergeCell ref="F1:G1"/>
    <mergeCell ref="H1:I1"/>
    <mergeCell ref="J1:K1"/>
    <mergeCell ref="L1:M1"/>
    <mergeCell ref="B3:C3"/>
    <mergeCell ref="B9:C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Componentes-Programas</vt:lpstr>
      <vt:lpstr>Actividades</vt:lpstr>
      <vt:lpstr>Sociodemográfica</vt:lpstr>
      <vt:lpstr>Económicofinanciera</vt:lpstr>
      <vt:lpstr>Geográficoambiental</vt:lpstr>
      <vt:lpstr>Gobierno Seguridad y Justicia</vt:lpstr>
      <vt:lpstr>Tecnologías de Información</vt:lpstr>
      <vt:lpstr>Coordinación del Sistema</vt:lpstr>
      <vt:lpstr>Asuntos Jurídicos</vt:lpstr>
      <vt:lpstr>Administrativa</vt:lpstr>
      <vt:lpstr>Órgano de Control y Vigilancia</vt:lpstr>
      <vt:lpstr>Dirección General</vt:lpstr>
      <vt:lpstr>'Dirección General'!Área_de_impresión</vt:lpstr>
    </vt:vector>
  </TitlesOfParts>
  <Company>IITEJ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Montserrat Guevara Rubio</dc:creator>
  <cp:lastModifiedBy>Montserrat Guevara Rubio</cp:lastModifiedBy>
  <cp:lastPrinted>2014-10-03T19:40:45Z</cp:lastPrinted>
  <dcterms:created xsi:type="dcterms:W3CDTF">2014-09-30T19:28:02Z</dcterms:created>
  <dcterms:modified xsi:type="dcterms:W3CDTF">2014-10-06T20:21:44Z</dcterms:modified>
</cp:coreProperties>
</file>