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NOM, PERS. PERM. 01-15 ENE" sheetId="13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46" i="134" l="1"/>
  <c r="J46" i="134"/>
  <c r="G46" i="134"/>
  <c r="I64" i="134" l="1"/>
  <c r="I177" i="134"/>
  <c r="K177" i="134" s="1"/>
  <c r="I195" i="134"/>
  <c r="K194" i="134"/>
  <c r="I194" i="134"/>
  <c r="K193" i="134"/>
  <c r="K98" i="134"/>
  <c r="K174" i="134"/>
  <c r="K169" i="134"/>
  <c r="K165" i="134"/>
  <c r="K161" i="134"/>
  <c r="K151" i="134"/>
  <c r="K144" i="134"/>
  <c r="K132" i="134"/>
  <c r="K126" i="134"/>
  <c r="K122" i="134"/>
  <c r="K117" i="134"/>
  <c r="K113" i="134"/>
  <c r="K108" i="134"/>
  <c r="K102" i="134"/>
  <c r="K95" i="134"/>
  <c r="K88" i="134"/>
  <c r="K84" i="134"/>
  <c r="K79" i="134"/>
  <c r="K74" i="134"/>
  <c r="K70" i="134"/>
  <c r="K66" i="134"/>
  <c r="K61" i="134"/>
  <c r="K57" i="134"/>
  <c r="K47" i="134"/>
  <c r="K43" i="134"/>
  <c r="K39" i="134"/>
  <c r="K15" i="134"/>
  <c r="J196" i="134"/>
  <c r="H196" i="134"/>
  <c r="G196" i="134"/>
  <c r="I193" i="134"/>
  <c r="K192" i="134"/>
  <c r="I192" i="134"/>
  <c r="K191" i="134"/>
  <c r="I191" i="134"/>
  <c r="K190" i="134"/>
  <c r="I190" i="134"/>
  <c r="K189" i="134"/>
  <c r="I189" i="134"/>
  <c r="K188" i="134"/>
  <c r="I188" i="134"/>
  <c r="K187" i="134"/>
  <c r="I187" i="134"/>
  <c r="K186" i="134"/>
  <c r="I186" i="134"/>
  <c r="K185" i="134"/>
  <c r="I185" i="134"/>
  <c r="K184" i="134"/>
  <c r="I184" i="134"/>
  <c r="K183" i="134"/>
  <c r="I183" i="134"/>
  <c r="K182" i="134"/>
  <c r="I182" i="134"/>
  <c r="K181" i="134"/>
  <c r="K196" i="134" s="1"/>
  <c r="I181" i="134"/>
  <c r="J178" i="134"/>
  <c r="H178" i="134"/>
  <c r="G178" i="134"/>
  <c r="K176" i="134"/>
  <c r="K178" i="134" s="1"/>
  <c r="I176" i="134"/>
  <c r="I178" i="134" s="1"/>
  <c r="J173" i="134"/>
  <c r="H173" i="134"/>
  <c r="G173" i="134"/>
  <c r="I172" i="134"/>
  <c r="I173" i="134" s="1"/>
  <c r="K168" i="134"/>
  <c r="J168" i="134"/>
  <c r="H168" i="134"/>
  <c r="G168" i="134"/>
  <c r="I167" i="134"/>
  <c r="I168" i="134" s="1"/>
  <c r="J164" i="134"/>
  <c r="H164" i="134"/>
  <c r="G164" i="134"/>
  <c r="I163" i="134"/>
  <c r="K163" i="134" s="1"/>
  <c r="K164" i="134" s="1"/>
  <c r="J160" i="134"/>
  <c r="H160" i="134"/>
  <c r="G160" i="134"/>
  <c r="I159" i="134"/>
  <c r="K159" i="134" s="1"/>
  <c r="I158" i="134"/>
  <c r="K158" i="134" s="1"/>
  <c r="I157" i="134"/>
  <c r="K157" i="134" s="1"/>
  <c r="I156" i="134"/>
  <c r="K156" i="134" s="1"/>
  <c r="I155" i="134"/>
  <c r="K155" i="134" s="1"/>
  <c r="I154" i="134"/>
  <c r="K154" i="134" s="1"/>
  <c r="I153" i="134"/>
  <c r="I160" i="134" s="1"/>
  <c r="J150" i="134"/>
  <c r="H150" i="134"/>
  <c r="G150" i="134"/>
  <c r="I149" i="134"/>
  <c r="K149" i="134" s="1"/>
  <c r="D149" i="134"/>
  <c r="I148" i="134"/>
  <c r="K148" i="134" s="1"/>
  <c r="I147" i="134"/>
  <c r="K147" i="134" s="1"/>
  <c r="I146" i="134"/>
  <c r="K146" i="134" s="1"/>
  <c r="J143" i="134"/>
  <c r="H143" i="134"/>
  <c r="G143" i="134"/>
  <c r="I142" i="134"/>
  <c r="K142" i="134" s="1"/>
  <c r="I141" i="134"/>
  <c r="K141" i="134" s="1"/>
  <c r="I140" i="134"/>
  <c r="K140" i="134" s="1"/>
  <c r="I138" i="134"/>
  <c r="K138" i="134" s="1"/>
  <c r="I137" i="134"/>
  <c r="K137" i="134" s="1"/>
  <c r="I136" i="134"/>
  <c r="K136" i="134" s="1"/>
  <c r="I135" i="134"/>
  <c r="K135" i="134" s="1"/>
  <c r="K134" i="134"/>
  <c r="I134" i="134"/>
  <c r="J131" i="134"/>
  <c r="H131" i="134"/>
  <c r="G131" i="134"/>
  <c r="I130" i="134"/>
  <c r="K130" i="134" s="1"/>
  <c r="I129" i="134"/>
  <c r="K129" i="134" s="1"/>
  <c r="I128" i="134"/>
  <c r="J125" i="134"/>
  <c r="H125" i="134"/>
  <c r="G125" i="134"/>
  <c r="I124" i="134"/>
  <c r="K124" i="134" s="1"/>
  <c r="J121" i="134"/>
  <c r="H121" i="134"/>
  <c r="G121" i="134"/>
  <c r="I120" i="134"/>
  <c r="K120" i="134" s="1"/>
  <c r="I119" i="134"/>
  <c r="J116" i="134"/>
  <c r="H116" i="134"/>
  <c r="G116" i="134"/>
  <c r="I115" i="134"/>
  <c r="K115" i="134" s="1"/>
  <c r="K116" i="134" s="1"/>
  <c r="J112" i="134"/>
  <c r="H112" i="134"/>
  <c r="G112" i="134"/>
  <c r="I111" i="134"/>
  <c r="K111" i="134" s="1"/>
  <c r="K110" i="134"/>
  <c r="I110" i="134"/>
  <c r="I112" i="134" s="1"/>
  <c r="J107" i="134"/>
  <c r="H107" i="134"/>
  <c r="G107" i="134"/>
  <c r="I106" i="134"/>
  <c r="K106" i="134" s="1"/>
  <c r="I105" i="134"/>
  <c r="K105" i="134" s="1"/>
  <c r="I104" i="134"/>
  <c r="K104" i="134" s="1"/>
  <c r="J101" i="134"/>
  <c r="H101" i="134"/>
  <c r="G101" i="134"/>
  <c r="I100" i="134"/>
  <c r="K100" i="134" s="1"/>
  <c r="I99" i="134"/>
  <c r="K99" i="134" s="1"/>
  <c r="K97" i="134"/>
  <c r="I97" i="134"/>
  <c r="J94" i="134"/>
  <c r="H94" i="134"/>
  <c r="G94" i="134"/>
  <c r="I93" i="134"/>
  <c r="K93" i="134" s="1"/>
  <c r="I92" i="134"/>
  <c r="K92" i="134" s="1"/>
  <c r="I91" i="134"/>
  <c r="K91" i="134" s="1"/>
  <c r="J87" i="134"/>
  <c r="H87" i="134"/>
  <c r="G87" i="134"/>
  <c r="I86" i="134"/>
  <c r="I87" i="134" s="1"/>
  <c r="J83" i="134"/>
  <c r="H83" i="134"/>
  <c r="G83" i="134"/>
  <c r="I82" i="134"/>
  <c r="K82" i="134" s="1"/>
  <c r="I81" i="134"/>
  <c r="K81" i="134" s="1"/>
  <c r="J78" i="134"/>
  <c r="H78" i="134"/>
  <c r="G78" i="134"/>
  <c r="I77" i="134"/>
  <c r="K77" i="134" s="1"/>
  <c r="E77" i="134"/>
  <c r="D77" i="134"/>
  <c r="I76" i="134"/>
  <c r="I78" i="134" s="1"/>
  <c r="J73" i="134"/>
  <c r="H73" i="134"/>
  <c r="G73" i="134"/>
  <c r="I72" i="134"/>
  <c r="I73" i="134" s="1"/>
  <c r="J69" i="134"/>
  <c r="H69" i="134"/>
  <c r="G69" i="134"/>
  <c r="I68" i="134"/>
  <c r="K68" i="134" s="1"/>
  <c r="K69" i="134" s="1"/>
  <c r="J65" i="134"/>
  <c r="H65" i="134"/>
  <c r="G65" i="134"/>
  <c r="K63" i="134"/>
  <c r="K65" i="134" s="1"/>
  <c r="I63" i="134"/>
  <c r="I65" i="134" s="1"/>
  <c r="J60" i="134"/>
  <c r="H60" i="134"/>
  <c r="G60" i="134"/>
  <c r="I59" i="134"/>
  <c r="K59" i="134" s="1"/>
  <c r="K60" i="134" s="1"/>
  <c r="J56" i="134"/>
  <c r="H56" i="134"/>
  <c r="G56" i="134"/>
  <c r="I55" i="134"/>
  <c r="K55" i="134" s="1"/>
  <c r="I54" i="134"/>
  <c r="K54" i="134" s="1"/>
  <c r="I52" i="134"/>
  <c r="K52" i="134" s="1"/>
  <c r="I51" i="134"/>
  <c r="K51" i="134" s="1"/>
  <c r="D51" i="134"/>
  <c r="I50" i="134"/>
  <c r="K50" i="134" s="1"/>
  <c r="K49" i="134"/>
  <c r="I49" i="134"/>
  <c r="I45" i="134"/>
  <c r="J42" i="134"/>
  <c r="H42" i="134"/>
  <c r="G42" i="134"/>
  <c r="K41" i="134"/>
  <c r="K42" i="134" s="1"/>
  <c r="I41" i="134"/>
  <c r="I42" i="134" s="1"/>
  <c r="A38" i="134"/>
  <c r="J19" i="134"/>
  <c r="H19" i="134"/>
  <c r="G19" i="134"/>
  <c r="I18" i="134"/>
  <c r="K18" i="134" s="1"/>
  <c r="I17" i="134"/>
  <c r="J14" i="134"/>
  <c r="H14" i="134"/>
  <c r="G14" i="134"/>
  <c r="K13" i="134"/>
  <c r="I13" i="134"/>
  <c r="K12" i="134"/>
  <c r="I12" i="134"/>
  <c r="K11" i="134"/>
  <c r="I11" i="134"/>
  <c r="I10" i="134"/>
  <c r="K10" i="134" s="1"/>
  <c r="D10" i="134"/>
  <c r="K9" i="134"/>
  <c r="I9" i="134"/>
  <c r="K8" i="134"/>
  <c r="I8" i="134"/>
  <c r="K7" i="134"/>
  <c r="I7" i="134"/>
  <c r="K6" i="134"/>
  <c r="I6" i="134"/>
  <c r="I5" i="134"/>
  <c r="K5" i="134" s="1"/>
  <c r="K14" i="134" s="1"/>
  <c r="D5" i="134"/>
  <c r="I101" i="134" l="1"/>
  <c r="I131" i="134"/>
  <c r="H197" i="134"/>
  <c r="K45" i="134"/>
  <c r="K46" i="134" s="1"/>
  <c r="I46" i="134"/>
  <c r="G197" i="134"/>
  <c r="J197" i="134"/>
  <c r="G20" i="134"/>
  <c r="K72" i="134"/>
  <c r="K73" i="134" s="1"/>
  <c r="K101" i="134"/>
  <c r="I121" i="134"/>
  <c r="I19" i="134"/>
  <c r="I56" i="134"/>
  <c r="K119" i="134"/>
  <c r="K121" i="134" s="1"/>
  <c r="K125" i="134"/>
  <c r="K128" i="134"/>
  <c r="K131" i="134" s="1"/>
  <c r="I143" i="134"/>
  <c r="K150" i="134"/>
  <c r="K153" i="134"/>
  <c r="K160" i="134" s="1"/>
  <c r="I14" i="134"/>
  <c r="I20" i="134" s="1"/>
  <c r="J20" i="134"/>
  <c r="K17" i="134"/>
  <c r="K19" i="134" s="1"/>
  <c r="H20" i="134"/>
  <c r="K56" i="134"/>
  <c r="K86" i="134"/>
  <c r="K87" i="134" s="1"/>
  <c r="K112" i="134"/>
  <c r="K172" i="134"/>
  <c r="K173" i="134" s="1"/>
  <c r="I196" i="134"/>
  <c r="K107" i="134"/>
  <c r="K20" i="134"/>
  <c r="K83" i="134"/>
  <c r="K94" i="134"/>
  <c r="K143" i="134"/>
  <c r="I60" i="134"/>
  <c r="I69" i="134"/>
  <c r="I83" i="134"/>
  <c r="I94" i="134"/>
  <c r="I107" i="134"/>
  <c r="I116" i="134"/>
  <c r="I125" i="134"/>
  <c r="I150" i="134"/>
  <c r="I197" i="134" s="1"/>
  <c r="I164" i="134"/>
  <c r="K76" i="134"/>
  <c r="K78" i="134" s="1"/>
  <c r="K197" i="134" l="1"/>
</calcChain>
</file>

<file path=xl/sharedStrings.xml><?xml version="1.0" encoding="utf-8"?>
<sst xmlns="http://schemas.openxmlformats.org/spreadsheetml/2006/main" count="583" uniqueCount="206">
  <si>
    <t>CTA CONTABLE</t>
  </si>
  <si>
    <t>NOMBRE</t>
  </si>
  <si>
    <t>DIAS</t>
  </si>
  <si>
    <t>PERCEPCIONES</t>
  </si>
  <si>
    <t>LAB.</t>
  </si>
  <si>
    <t>SUPE</t>
  </si>
  <si>
    <t>TOTAL</t>
  </si>
  <si>
    <t>ISR</t>
  </si>
  <si>
    <t>NETO A PAGAR</t>
  </si>
  <si>
    <t>SALA DE REGIDORES</t>
  </si>
  <si>
    <t>SUELDOS</t>
  </si>
  <si>
    <t>REGIDOR</t>
  </si>
  <si>
    <t>SUBTOTAL SALA DE REGIDORES</t>
  </si>
  <si>
    <t>NOMBRAMIENTO</t>
  </si>
  <si>
    <t>SUELDO</t>
  </si>
  <si>
    <t>SINDICATURA</t>
  </si>
  <si>
    <t>SUBTOTAL SINDICATURA</t>
  </si>
  <si>
    <t>TOTAL DIETAS</t>
  </si>
  <si>
    <t>PRESIDENCIA</t>
  </si>
  <si>
    <t>SUBTOTAL PRESIDENCIA</t>
  </si>
  <si>
    <t>SUBTOTAL SECRETARIA GENERAL</t>
  </si>
  <si>
    <t>OFICIAL MAYOR</t>
  </si>
  <si>
    <t>SUBTOTAL OFICIALIA MAYOR</t>
  </si>
  <si>
    <t>OFICIALIA MAYOR</t>
  </si>
  <si>
    <t>REGISTRO CIVIL</t>
  </si>
  <si>
    <t>SECRETARIA GENERAL</t>
  </si>
  <si>
    <t>SUBTOTAL REGISTRO CIVIL</t>
  </si>
  <si>
    <t>_____________________________________</t>
  </si>
  <si>
    <t>PRESIDENTE MUNICIPAL</t>
  </si>
  <si>
    <t>ENCARGADO DE HACIENDA MPAL</t>
  </si>
  <si>
    <t>PAGO</t>
  </si>
  <si>
    <t>EDUCACION</t>
  </si>
  <si>
    <t>SUBTOTAL EDUCACION</t>
  </si>
  <si>
    <t>SUBTOTAL CASA DE LA CULTURA</t>
  </si>
  <si>
    <t>AUXILIAR</t>
  </si>
  <si>
    <t>ENC. DE EGRESOS</t>
  </si>
  <si>
    <t>CATASTRO</t>
  </si>
  <si>
    <t>SUBTOTAL CATASTRO</t>
  </si>
  <si>
    <t>CEMENTERIO</t>
  </si>
  <si>
    <t>SUBTOTAL CEMENTERIO</t>
  </si>
  <si>
    <t>OBRAS PUBLICAS</t>
  </si>
  <si>
    <t>SINDICO</t>
  </si>
  <si>
    <t>SUBTOTAL OBRAS PUBLICAS</t>
  </si>
  <si>
    <t>ASEO PUBLICO</t>
  </si>
  <si>
    <t>SUBTOTAL ASEO PUBLICO</t>
  </si>
  <si>
    <t>ALUMBRADO PUBLICO</t>
  </si>
  <si>
    <t>SUBTOTAL ALUMBRADO PUBLICO</t>
  </si>
  <si>
    <t>PARQUES Y JARDINES</t>
  </si>
  <si>
    <t>SUBTOTAL PARQUES Y JARDINES</t>
  </si>
  <si>
    <t>DESARROLLO RURAL Y FOMENTO AGROPECUARIO</t>
  </si>
  <si>
    <t>SUBTOTAL DESARROLLO RURAL Y FOMENTO AGROPECUARIO</t>
  </si>
  <si>
    <t>DEPORTES</t>
  </si>
  <si>
    <t>SUBTOTAL DEPORTES</t>
  </si>
  <si>
    <t>JARDINERO</t>
  </si>
  <si>
    <t>FIRMA DE RECIBIDO</t>
  </si>
  <si>
    <t>SUBTOTAL  PROMOCION ECONOMICA</t>
  </si>
  <si>
    <t>OPERADOR RETROEXCAVADORA</t>
  </si>
  <si>
    <t>ENCARGADO</t>
  </si>
  <si>
    <t>PRESIDENTE</t>
  </si>
  <si>
    <t xml:space="preserve">COMUNICACIÓN SOCIAL </t>
  </si>
  <si>
    <t xml:space="preserve">SUBTOTAL COMUNICACIÓN SOCIAL </t>
  </si>
  <si>
    <t>INFORMATICA</t>
  </si>
  <si>
    <t>SUBTOTAL  INFORMATICA</t>
  </si>
  <si>
    <t>PROMOTOR</t>
  </si>
  <si>
    <t>HACIENDA MUNICIPAL</t>
  </si>
  <si>
    <t>SUBTOTAL HACIENDA  MUNICIPAL</t>
  </si>
  <si>
    <t>SERVICIOS MUNICIPALES</t>
  </si>
  <si>
    <t>SUBTOTAL SERVICIOS MUNICIPALES</t>
  </si>
  <si>
    <t>SUBTOTAL SERVICIO MEDICO</t>
  </si>
  <si>
    <t>SERVICIOS MEDICOS</t>
  </si>
  <si>
    <t>TOTAL NOMINA QUINCENAL</t>
  </si>
  <si>
    <t>AUTORIZO</t>
  </si>
  <si>
    <t>________________________________________</t>
  </si>
  <si>
    <t xml:space="preserve">                           </t>
  </si>
  <si>
    <t>MANTO. UNIDAD DEPORT.</t>
  </si>
  <si>
    <t>DESARROLLO SOCIAL Y HUMANO</t>
  </si>
  <si>
    <t>SUBTOTAL DE DESARROLLO SOCIAL</t>
  </si>
  <si>
    <t>MUNICIPIO DE SAN JULIAN, JALISCO H. AYUNTAMIENTO 2015-2018</t>
  </si>
  <si>
    <t>CN09</t>
  </si>
  <si>
    <t>CULTURA Y TURISMO</t>
  </si>
  <si>
    <t>NADIA NOEMI ORTIZ PEREZ</t>
  </si>
  <si>
    <t>JUAN ALBERTO ALONSO ALEMAN</t>
  </si>
  <si>
    <t>JUAN ZAELTIEL MENDOZA NUÑEZ</t>
  </si>
  <si>
    <t>ALMA ALEJANDRA RODRIGUEZ RODRIGUEZ</t>
  </si>
  <si>
    <t>MARIA LILIANA GONZALEZ GARCIA</t>
  </si>
  <si>
    <t>DIANA LIZBET LOPEZ YAÑEZ</t>
  </si>
  <si>
    <t>AUX. DE INGRESOS</t>
  </si>
  <si>
    <t>EDGAR ANTONIO AYON YAÑEZ</t>
  </si>
  <si>
    <t>OMAR MERCADO GUZMAN</t>
  </si>
  <si>
    <t>EDITH AZUZENA PEREZ MEJIA</t>
  </si>
  <si>
    <t>JORGE ALFREDO TEJEDA LOPEZ</t>
  </si>
  <si>
    <t>ARTURO CONTRERAS CAMPOS</t>
  </si>
  <si>
    <t>JORGE SANDOVAL RAMIREZ</t>
  </si>
  <si>
    <t>CLAUDIA JOSEFINA JAUREGUI JAUREGUI</t>
  </si>
  <si>
    <t>LUIS ALBERTO GARCIA HUERTA</t>
  </si>
  <si>
    <t>ESMERALDA QUEZADA LOPEZ</t>
  </si>
  <si>
    <t>GUSTAVO PLASCENCIA YAÑEZ</t>
  </si>
  <si>
    <t>ROSA MARGARITA PEREZ AGUAYO</t>
  </si>
  <si>
    <t>LEONARDO GOMEZ LOMELI</t>
  </si>
  <si>
    <t>MA. TERESA LOPEZ GARCIA</t>
  </si>
  <si>
    <t>LORENZO SANDOVAL YAÑEZ</t>
  </si>
  <si>
    <t>JUAN MEJIA EUFRACIO</t>
  </si>
  <si>
    <t>ARISTEO GUTIERREZ LOPEZ</t>
  </si>
  <si>
    <t>GABRIEL RODRIGUEZ AVELAR</t>
  </si>
  <si>
    <t>JORGE ALEJANDRO SIGALA LECHUGA</t>
  </si>
  <si>
    <t>ISAURO GOMEZ NAVARRO</t>
  </si>
  <si>
    <t>SERGIO FABIAN GONZALEZ MERCADO</t>
  </si>
  <si>
    <t>SALVADOR DIAZ GOMEZ</t>
  </si>
  <si>
    <t>ALEJANDRO MARIN RODRIGUEZ</t>
  </si>
  <si>
    <t>VICTOR LOMELI ESTRADA</t>
  </si>
  <si>
    <t>HECTOR ISIDRO RODRIGUEZ RUBALCAVA</t>
  </si>
  <si>
    <t>LUCIA GONZALEZ ESTRADA</t>
  </si>
  <si>
    <t>MAESTRA DE DANZA</t>
  </si>
  <si>
    <t>JULIO ALBERTO IÑIGUEZ GUTIERREZ</t>
  </si>
  <si>
    <t>MAESTRO MUSICA</t>
  </si>
  <si>
    <t>IRMA ESTHER MIJANGOS GOMEZ</t>
  </si>
  <si>
    <t>AUXILIAR BIBLIOTECA</t>
  </si>
  <si>
    <t>AGUA POTABLE</t>
  </si>
  <si>
    <t>LUIS GUSTAVO GONZALEZ GARCIA</t>
  </si>
  <si>
    <t>FRANCISCO JAVIER ISLAS AVELAR</t>
  </si>
  <si>
    <t>MANUEL DE JESUS MACIAS PEREZ</t>
  </si>
  <si>
    <t>RICARDO GARCIA DONATO</t>
  </si>
  <si>
    <t>FONTANERO</t>
  </si>
  <si>
    <t>PABLO FLORES PRIETO</t>
  </si>
  <si>
    <t>MARCO ANTONIO MEJIA GONZALEZ</t>
  </si>
  <si>
    <t>JOSE DOLORES GARCIA MEJIA</t>
  </si>
  <si>
    <t>PLANTA TRATADORA</t>
  </si>
  <si>
    <t>DAVID PADILLA RODRIGUEZ</t>
  </si>
  <si>
    <t>SUPERVISOR DE FUGAS</t>
  </si>
  <si>
    <t>EVELYN LIZETH NUNGARAY GOMEZ</t>
  </si>
  <si>
    <t>TRASPARENCIA</t>
  </si>
  <si>
    <t>ELOY HUERTA SANDOVAL</t>
  </si>
  <si>
    <t>LAURA SUSANA RUBALCAVA JAIME</t>
  </si>
  <si>
    <t>JOSE MANUEL MUÑOZ RODRIGUEZ</t>
  </si>
  <si>
    <t>RASTRO</t>
  </si>
  <si>
    <t>INSPECTOR DE GANADERO</t>
  </si>
  <si>
    <t>GUADALUPE DE JESUS GARCIA JAUREGUI</t>
  </si>
  <si>
    <t>GUSTAVO JAUREGUI AGUIRRE</t>
  </si>
  <si>
    <t>FRANCISCO JAVIER AGUIRRE PUGA</t>
  </si>
  <si>
    <t>RECOLECTOR</t>
  </si>
  <si>
    <t>MARIA DE JESUS VILLALOBOS ROBLES</t>
  </si>
  <si>
    <t>LORENA GARCIA MEJIA</t>
  </si>
  <si>
    <t>SOTERO LOMELI ZARATE</t>
  </si>
  <si>
    <t>CESAR ALEJANDRO RODRIGUEZ GARCIA</t>
  </si>
  <si>
    <t>JESUS DELGADILLO CORONA</t>
  </si>
  <si>
    <t>CHOFER PRESIDENCIA</t>
  </si>
  <si>
    <t>CHOFER DE ESCUELA ESPECIAL</t>
  </si>
  <si>
    <t>MA GUADALUPE JAUREGUI ISLAS</t>
  </si>
  <si>
    <t>ANTONIO GARCIA RODRIGUEZ</t>
  </si>
  <si>
    <t>GERARDO ORNELAS LOPEZ</t>
  </si>
  <si>
    <t>GERARDO ORNELAS MURO</t>
  </si>
  <si>
    <t>SEPULTURERO</t>
  </si>
  <si>
    <t>INTENDENTE CEMENTERIO</t>
  </si>
  <si>
    <t>ANTONIO DE JESUS MURILLO ARAMBULO</t>
  </si>
  <si>
    <t>VANESSA GUADALUPE MARTINEZ HERMOSILLO</t>
  </si>
  <si>
    <t>JOSE DE JESUS LOPEZ GARCIA</t>
  </si>
  <si>
    <t>MEDICO MUNICIPAL</t>
  </si>
  <si>
    <t>SERVICIOS GENERALES</t>
  </si>
  <si>
    <t>UBALDO SERRANO VAZQUEZ</t>
  </si>
  <si>
    <t>SUBTOTAL AGUA POTABLE MUNICIPAL</t>
  </si>
  <si>
    <t>SUBTOTAL RASTRO</t>
  </si>
  <si>
    <t>LIC. NADIA NOEMI ORTIZ PEREZ</t>
  </si>
  <si>
    <t>L.C.P. JUAN ZAELTIEL MENDOZA NUÑEZ</t>
  </si>
  <si>
    <t>MAIRA NATALI ORNELAS PAYAN</t>
  </si>
  <si>
    <t>JESUS ANGEL NUÑEZ TORRES</t>
  </si>
  <si>
    <t>SUBTOTAL JUZGADO</t>
  </si>
  <si>
    <t>JUEZ MUNICIPAL</t>
  </si>
  <si>
    <t>DAVID JAUREGUI PEREZ</t>
  </si>
  <si>
    <t>JUZGADO</t>
  </si>
  <si>
    <t>SUBTOTAL PROTECCION CIVIL</t>
  </si>
  <si>
    <t>SECRETARIA SEG PUBLICA</t>
  </si>
  <si>
    <t>ARMANDO MEJIA GONZALEZ</t>
  </si>
  <si>
    <t>PROTECCIÓN CIVIL</t>
  </si>
  <si>
    <t>SECRETARIA</t>
  </si>
  <si>
    <t>SEGURIDAD PUBLCA</t>
  </si>
  <si>
    <t>PEDRO MARTINEZ BAUTISTA</t>
  </si>
  <si>
    <t>HELIODORO BARAJAS VALENCIA</t>
  </si>
  <si>
    <t>SUB DIRECTOR</t>
  </si>
  <si>
    <t>COMANDANTE</t>
  </si>
  <si>
    <t>YONICET RIVERA PERDOMO</t>
  </si>
  <si>
    <t>POLICIA EN LINEA</t>
  </si>
  <si>
    <t>PETRONILO MARTINEZ PEREZ</t>
  </si>
  <si>
    <t>RAMON MIRANDA PLASCENCIA</t>
  </si>
  <si>
    <t>JOSE MORA ROMO</t>
  </si>
  <si>
    <t>JUAN MANUEL CASILLAS GONZALEZ</t>
  </si>
  <si>
    <t xml:space="preserve">CARLOS MIRANDA PLACENCIA </t>
  </si>
  <si>
    <t>FELIPE RODRIGUEZ MEJIA</t>
  </si>
  <si>
    <t>ARACELI HIDALGO MENDOZA</t>
  </si>
  <si>
    <t>PASCUAL VERA CHAMU</t>
  </si>
  <si>
    <t>SUBTOTAL SEGURIDAD PUBLICA</t>
  </si>
  <si>
    <t>RODRIGO PONCE DELGADILLO</t>
  </si>
  <si>
    <t>JUAN MANUEL VILLEGAS GARCIA</t>
  </si>
  <si>
    <t>DAVID ALONSO NUNGARAY GOMEZ</t>
  </si>
  <si>
    <t>PROMOCION ECONOMICA</t>
  </si>
  <si>
    <t>MUNICIPIO DE MEXTICACAN, JALISCO H. AYUNTAMIENTO 2015-2018</t>
  </si>
  <si>
    <t xml:space="preserve">AUXILIAR </t>
  </si>
  <si>
    <t xml:space="preserve">CHOFER CAMION DE ESTUDIANTES </t>
  </si>
  <si>
    <t xml:space="preserve">INTENDENTE </t>
  </si>
  <si>
    <t>JOSE ANTONIO GONZALEZ MARTINEZ</t>
  </si>
  <si>
    <t xml:space="preserve">SERGIO MEJIA IÑIGUEZ </t>
  </si>
  <si>
    <t xml:space="preserve">ENCARGADO ALUMBRADO </t>
  </si>
  <si>
    <t>INTENDENCIA PRECIDENCIA</t>
  </si>
  <si>
    <t>NOMINA DE SUELDOS DEL 01 AL 15 DE ENERO DE 2019</t>
  </si>
  <si>
    <t xml:space="preserve">JOSE MANUEL RODRIGUEZ VAZQUEZ </t>
  </si>
  <si>
    <t xml:space="preserve">JUAN ERNESTO CINTRERAS SALAMANCA </t>
  </si>
  <si>
    <t xml:space="preserve">HECTOR ADRIAN RODRIGUEZ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</si>
</sst>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0" fontId="1" fillId="0" borderId="1" xfId="0" applyFont="1" applyBorder="1"/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2" borderId="0" xfId="0" applyFill="1"/>
    <xf numFmtId="164" fontId="1" fillId="0" borderId="0" xfId="0" applyNumberFormat="1" applyFont="1"/>
    <xf numFmtId="0" fontId="1" fillId="0" borderId="24" xfId="0" applyFont="1" applyBorder="1"/>
    <xf numFmtId="0" fontId="0" fillId="0" borderId="24" xfId="0" applyBorder="1"/>
    <xf numFmtId="0" fontId="0" fillId="0" borderId="24" xfId="0" applyBorder="1" applyAlignment="1">
      <alignment horizontal="center"/>
    </xf>
    <xf numFmtId="164" fontId="0" fillId="0" borderId="24" xfId="0" applyNumberForma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5" xfId="0" applyFont="1" applyBorder="1"/>
    <xf numFmtId="0" fontId="5" fillId="0" borderId="15" xfId="0" applyFont="1" applyBorder="1"/>
    <xf numFmtId="0" fontId="1" fillId="0" borderId="26" xfId="0" applyFont="1" applyBorder="1"/>
    <xf numFmtId="0" fontId="1" fillId="0" borderId="29" xfId="0" applyFont="1" applyBorder="1"/>
    <xf numFmtId="0" fontId="0" fillId="3" borderId="1" xfId="0" applyFill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3" borderId="1" xfId="0" applyFill="1" applyBorder="1" applyAlignment="1">
      <alignment horizontal="center" wrapText="1"/>
    </xf>
    <xf numFmtId="0" fontId="0" fillId="0" borderId="27" xfId="0" applyBorder="1"/>
    <xf numFmtId="0" fontId="0" fillId="0" borderId="31" xfId="0" applyBorder="1"/>
    <xf numFmtId="0" fontId="0" fillId="0" borderId="30" xfId="0" applyBorder="1"/>
    <xf numFmtId="0" fontId="0" fillId="0" borderId="37" xfId="0" applyBorder="1"/>
    <xf numFmtId="0" fontId="0" fillId="0" borderId="36" xfId="0" applyBorder="1"/>
    <xf numFmtId="0" fontId="1" fillId="0" borderId="0" xfId="0" applyFont="1"/>
    <xf numFmtId="0" fontId="0" fillId="4" borderId="18" xfId="0" applyFill="1" applyBorder="1"/>
    <xf numFmtId="0" fontId="0" fillId="4" borderId="19" xfId="0" applyFill="1" applyBorder="1"/>
    <xf numFmtId="0" fontId="1" fillId="4" borderId="19" xfId="0" applyFont="1" applyFill="1" applyBorder="1" applyAlignment="1">
      <alignment horizontal="center"/>
    </xf>
    <xf numFmtId="164" fontId="1" fillId="4" borderId="19" xfId="0" applyNumberFormat="1" applyFont="1" applyFill="1" applyBorder="1"/>
    <xf numFmtId="44" fontId="1" fillId="4" borderId="19" xfId="0" applyNumberFormat="1" applyFont="1" applyFill="1" applyBorder="1"/>
    <xf numFmtId="0" fontId="0" fillId="4" borderId="20" xfId="0" applyFill="1" applyBorder="1"/>
    <xf numFmtId="0" fontId="0" fillId="4" borderId="2" xfId="0" applyFill="1" applyBorder="1"/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/>
    <xf numFmtId="164" fontId="0" fillId="0" borderId="0" xfId="0" applyNumberFormat="1"/>
    <xf numFmtId="44" fontId="0" fillId="0" borderId="5" xfId="0" applyNumberFormat="1" applyBorder="1"/>
    <xf numFmtId="0" fontId="6" fillId="3" borderId="1" xfId="0" applyFont="1" applyFill="1" applyBorder="1" applyAlignment="1">
      <alignment horizontal="center"/>
    </xf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0" fontId="4" fillId="0" borderId="37" xfId="0" applyFont="1" applyBorder="1"/>
    <xf numFmtId="44" fontId="0" fillId="0" borderId="24" xfId="0" applyNumberFormat="1" applyBorder="1"/>
    <xf numFmtId="44" fontId="0" fillId="0" borderId="28" xfId="0" applyNumberFormat="1" applyBorder="1"/>
    <xf numFmtId="164" fontId="4" fillId="0" borderId="1" xfId="0" applyNumberFormat="1" applyFont="1" applyBorder="1"/>
    <xf numFmtId="0" fontId="0" fillId="0" borderId="38" xfId="0" applyBorder="1"/>
    <xf numFmtId="0" fontId="1" fillId="0" borderId="0" xfId="0" applyFont="1" applyAlignment="1">
      <alignment horizontal="center"/>
    </xf>
    <xf numFmtId="0" fontId="0" fillId="3" borderId="1" xfId="0" applyFill="1" applyBorder="1"/>
    <xf numFmtId="0" fontId="0" fillId="0" borderId="12" xfId="0" applyBorder="1"/>
    <xf numFmtId="0" fontId="1" fillId="5" borderId="10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13" xfId="0" applyFont="1" applyFill="1" applyBorder="1"/>
    <xf numFmtId="44" fontId="1" fillId="5" borderId="2" xfId="0" applyNumberFormat="1" applyFont="1" applyFill="1" applyBorder="1"/>
    <xf numFmtId="0" fontId="0" fillId="5" borderId="15" xfId="0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44" fontId="1" fillId="5" borderId="28" xfId="0" applyNumberFormat="1" applyFont="1" applyFill="1" applyBorder="1" applyAlignment="1">
      <alignment horizontal="center"/>
    </xf>
    <xf numFmtId="0" fontId="1" fillId="5" borderId="33" xfId="0" applyFont="1" applyFill="1" applyBorder="1"/>
    <xf numFmtId="0" fontId="1" fillId="5" borderId="25" xfId="0" applyFont="1" applyFill="1" applyBorder="1"/>
    <xf numFmtId="0" fontId="1" fillId="5" borderId="34" xfId="0" applyFont="1" applyFill="1" applyBorder="1"/>
    <xf numFmtId="0" fontId="1" fillId="5" borderId="2" xfId="0" applyFont="1" applyFill="1" applyBorder="1"/>
    <xf numFmtId="0" fontId="1" fillId="5" borderId="3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44" fontId="1" fillId="5" borderId="22" xfId="0" applyNumberFormat="1" applyFont="1" applyFill="1" applyBorder="1"/>
    <xf numFmtId="0" fontId="3" fillId="5" borderId="4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3" xfId="0" applyFont="1" applyFill="1" applyBorder="1"/>
    <xf numFmtId="0" fontId="1" fillId="5" borderId="9" xfId="0" applyFont="1" applyFill="1" applyBorder="1"/>
    <xf numFmtId="0" fontId="3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6" borderId="15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6" borderId="1" xfId="0" applyFill="1" applyBorder="1" applyAlignment="1">
      <alignment horizontal="center"/>
    </xf>
    <xf numFmtId="164" fontId="1" fillId="6" borderId="1" xfId="0" applyNumberFormat="1" applyFont="1" applyFill="1" applyBorder="1"/>
    <xf numFmtId="44" fontId="1" fillId="6" borderId="21" xfId="0" applyNumberFormat="1" applyFont="1" applyFill="1" applyBorder="1"/>
    <xf numFmtId="0" fontId="0" fillId="6" borderId="37" xfId="0" applyFill="1" applyBorder="1"/>
    <xf numFmtId="0" fontId="1" fillId="6" borderId="1" xfId="0" applyFont="1" applyFill="1" applyBorder="1" applyAlignment="1">
      <alignment horizontal="center"/>
    </xf>
    <xf numFmtId="0" fontId="0" fillId="6" borderId="16" xfId="0" applyFill="1" applyBorder="1"/>
    <xf numFmtId="44" fontId="1" fillId="6" borderId="1" xfId="0" applyNumberFormat="1" applyFont="1" applyFill="1" applyBorder="1"/>
    <xf numFmtId="0" fontId="0" fillId="6" borderId="41" xfId="0" applyFill="1" applyBorder="1"/>
    <xf numFmtId="0" fontId="0" fillId="6" borderId="40" xfId="0" applyFill="1" applyBorder="1"/>
    <xf numFmtId="0" fontId="1" fillId="6" borderId="40" xfId="0" applyFont="1" applyFill="1" applyBorder="1"/>
    <xf numFmtId="0" fontId="0" fillId="6" borderId="40" xfId="0" applyFill="1" applyBorder="1" applyAlignment="1">
      <alignment horizontal="center"/>
    </xf>
    <xf numFmtId="164" fontId="1" fillId="6" borderId="40" xfId="0" applyNumberFormat="1" applyFont="1" applyFill="1" applyBorder="1"/>
    <xf numFmtId="44" fontId="1" fillId="6" borderId="42" xfId="0" applyNumberFormat="1" applyFont="1" applyFill="1" applyBorder="1"/>
    <xf numFmtId="0" fontId="0" fillId="6" borderId="2" xfId="0" applyFill="1" applyBorder="1"/>
    <xf numFmtId="0" fontId="0" fillId="6" borderId="14" xfId="0" applyFill="1" applyBorder="1"/>
    <xf numFmtId="0" fontId="0" fillId="6" borderId="18" xfId="0" applyFill="1" applyBorder="1"/>
    <xf numFmtId="0" fontId="0" fillId="6" borderId="19" xfId="0" applyFill="1" applyBorder="1"/>
    <xf numFmtId="0" fontId="1" fillId="6" borderId="19" xfId="0" applyFont="1" applyFill="1" applyBorder="1" applyAlignment="1">
      <alignment horizontal="center"/>
    </xf>
    <xf numFmtId="164" fontId="1" fillId="6" borderId="19" xfId="0" applyNumberFormat="1" applyFont="1" applyFill="1" applyBorder="1"/>
    <xf numFmtId="44" fontId="1" fillId="6" borderId="19" xfId="0" applyNumberFormat="1" applyFont="1" applyFill="1" applyBorder="1"/>
    <xf numFmtId="0" fontId="0" fillId="6" borderId="35" xfId="0" applyFill="1" applyBorder="1"/>
    <xf numFmtId="44" fontId="1" fillId="6" borderId="32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0" fillId="6" borderId="13" xfId="0" applyFill="1" applyBorder="1"/>
    <xf numFmtId="164" fontId="1" fillId="6" borderId="2" xfId="0" applyNumberFormat="1" applyFont="1" applyFill="1" applyBorder="1"/>
    <xf numFmtId="44" fontId="1" fillId="6" borderId="2" xfId="0" applyNumberFormat="1" applyFont="1" applyFill="1" applyBorder="1"/>
    <xf numFmtId="44" fontId="1" fillId="5" borderId="13" xfId="0" applyNumberFormat="1" applyFont="1" applyFill="1" applyBorder="1"/>
    <xf numFmtId="0" fontId="0" fillId="0" borderId="44" xfId="0" applyBorder="1"/>
    <xf numFmtId="0" fontId="1" fillId="5" borderId="38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0" fillId="6" borderId="45" xfId="0" applyFill="1" applyBorder="1"/>
    <xf numFmtId="164" fontId="1" fillId="6" borderId="24" xfId="0" applyNumberFormat="1" applyFont="1" applyFill="1" applyBorder="1"/>
    <xf numFmtId="0" fontId="0" fillId="6" borderId="24" xfId="0" applyFill="1" applyBorder="1"/>
    <xf numFmtId="0" fontId="1" fillId="6" borderId="24" xfId="0" applyFont="1" applyFill="1" applyBorder="1" applyAlignment="1">
      <alignment horizontal="center"/>
    </xf>
    <xf numFmtId="0" fontId="0" fillId="6" borderId="29" xfId="0" applyFill="1" applyBorder="1"/>
    <xf numFmtId="0" fontId="1" fillId="5" borderId="5" xfId="0" applyFont="1" applyFill="1" applyBorder="1" applyAlignment="1">
      <alignment horizontal="center"/>
    </xf>
    <xf numFmtId="0" fontId="0" fillId="5" borderId="5" xfId="0" applyFill="1" applyBorder="1"/>
    <xf numFmtId="0" fontId="0" fillId="5" borderId="26" xfId="0" applyFill="1" applyBorder="1"/>
    <xf numFmtId="44" fontId="1" fillId="5" borderId="2" xfId="0" applyNumberFormat="1" applyFont="1" applyFill="1" applyBorder="1" applyAlignment="1">
      <alignment horizontal="left"/>
    </xf>
    <xf numFmtId="164" fontId="1" fillId="6" borderId="21" xfId="0" applyNumberFormat="1" applyFont="1" applyFill="1" applyBorder="1"/>
    <xf numFmtId="0" fontId="1" fillId="6" borderId="24" xfId="0" applyFont="1" applyFill="1" applyBorder="1"/>
    <xf numFmtId="0" fontId="0" fillId="6" borderId="24" xfId="0" applyFill="1" applyBorder="1" applyAlignment="1">
      <alignment horizontal="center"/>
    </xf>
    <xf numFmtId="44" fontId="1" fillId="6" borderId="24" xfId="0" applyNumberFormat="1" applyFont="1" applyFill="1" applyBorder="1"/>
    <xf numFmtId="44" fontId="1" fillId="6" borderId="46" xfId="0" applyNumberFormat="1" applyFont="1" applyFill="1" applyBorder="1"/>
    <xf numFmtId="0" fontId="0" fillId="6" borderId="38" xfId="0" applyFill="1" applyBorder="1"/>
    <xf numFmtId="0" fontId="0" fillId="0" borderId="47" xfId="0" applyBorder="1"/>
    <xf numFmtId="0" fontId="0" fillId="0" borderId="48" xfId="0" applyBorder="1"/>
    <xf numFmtId="0" fontId="0" fillId="0" borderId="34" xfId="0" applyBorder="1"/>
    <xf numFmtId="0" fontId="1" fillId="5" borderId="0" xfId="0" applyFont="1" applyFill="1" applyAlignment="1">
      <alignment horizontal="center"/>
    </xf>
    <xf numFmtId="44" fontId="1" fillId="5" borderId="0" xfId="0" applyNumberFormat="1" applyFont="1" applyFill="1"/>
    <xf numFmtId="0" fontId="7" fillId="3" borderId="1" xfId="0" applyFont="1" applyFill="1" applyBorder="1"/>
    <xf numFmtId="0" fontId="0" fillId="0" borderId="49" xfId="0" applyBorder="1"/>
    <xf numFmtId="164" fontId="8" fillId="0" borderId="1" xfId="0" applyNumberFormat="1" applyFont="1" applyBorder="1"/>
    <xf numFmtId="44" fontId="0" fillId="3" borderId="28" xfId="0" applyNumberFormat="1" applyFill="1" applyBorder="1"/>
    <xf numFmtId="44" fontId="0" fillId="3" borderId="1" xfId="0" applyNumberFormat="1" applyFill="1" applyBorder="1"/>
    <xf numFmtId="164" fontId="0" fillId="3" borderId="28" xfId="0" applyNumberFormat="1" applyFill="1" applyBorder="1"/>
    <xf numFmtId="44" fontId="0" fillId="3" borderId="17" xfId="0" applyNumberFormat="1" applyFill="1" applyBorder="1"/>
    <xf numFmtId="44" fontId="0" fillId="3" borderId="21" xfId="0" applyNumberFormat="1" applyFill="1" applyBorder="1"/>
    <xf numFmtId="44" fontId="4" fillId="3" borderId="28" xfId="0" applyNumberFormat="1" applyFont="1" applyFill="1" applyBorder="1"/>
    <xf numFmtId="44" fontId="1" fillId="5" borderId="3" xfId="0" applyNumberFormat="1" applyFont="1" applyFill="1" applyBorder="1"/>
    <xf numFmtId="164" fontId="0" fillId="3" borderId="1" xfId="0" applyNumberFormat="1" applyFill="1" applyBorder="1"/>
    <xf numFmtId="0" fontId="0" fillId="6" borderId="26" xfId="0" applyFill="1" applyBorder="1"/>
    <xf numFmtId="0" fontId="0" fillId="6" borderId="5" xfId="0" applyFill="1" applyBorder="1"/>
    <xf numFmtId="0" fontId="1" fillId="6" borderId="5" xfId="0" applyFont="1" applyFill="1" applyBorder="1" applyAlignment="1">
      <alignment horizontal="center"/>
    </xf>
    <xf numFmtId="164" fontId="1" fillId="6" borderId="5" xfId="0" applyNumberFormat="1" applyFont="1" applyFill="1" applyBorder="1"/>
    <xf numFmtId="44" fontId="1" fillId="6" borderId="28" xfId="0" applyNumberFormat="1" applyFont="1" applyFill="1" applyBorder="1"/>
    <xf numFmtId="0" fontId="0" fillId="0" borderId="50" xfId="0" applyBorder="1"/>
    <xf numFmtId="164" fontId="0" fillId="3" borderId="21" xfId="0" applyNumberFormat="1" applyFill="1" applyBorder="1"/>
    <xf numFmtId="0" fontId="0" fillId="3" borderId="24" xfId="0" applyFill="1" applyBorder="1"/>
    <xf numFmtId="44" fontId="0" fillId="0" borderId="24" xfId="0" applyNumberFormat="1" applyBorder="1" applyAlignment="1">
      <alignment horizontal="center"/>
    </xf>
    <xf numFmtId="164" fontId="4" fillId="3" borderId="28" xfId="0" applyNumberFormat="1" applyFont="1" applyFill="1" applyBorder="1"/>
    <xf numFmtId="164" fontId="0" fillId="3" borderId="46" xfId="0" applyNumberFormat="1" applyFill="1" applyBorder="1"/>
    <xf numFmtId="0" fontId="1" fillId="0" borderId="0" xfId="0" applyFont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total%20al%20cier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"/>
      <sheetName val="Personal Nomina"/>
      <sheetName val="Apoyo Intendencias "/>
      <sheetName val="Apoyo Bombeos"/>
      <sheetName val="Apoyo a comisarios "/>
      <sheetName val="Pensionados"/>
    </sheetNames>
    <sheetDataSet>
      <sheetData sheetId="0"/>
      <sheetData sheetId="1">
        <row r="7">
          <cell r="F7" t="str">
            <v>AURELIA CORNEJO SANDOVAL</v>
          </cell>
        </row>
        <row r="13">
          <cell r="F13" t="str">
            <v>ANABEL ALCALA</v>
          </cell>
        </row>
        <row r="63">
          <cell r="F63" t="str">
            <v>SUGEIRI RAMIREZ REYES</v>
          </cell>
        </row>
        <row r="67">
          <cell r="F67" t="str">
            <v>MARIA DE JESUS JAUREGUI GUTIERREZ</v>
          </cell>
        </row>
        <row r="79">
          <cell r="F79" t="str">
            <v>JOHNATTAN GARCIA SANDOVAL</v>
          </cell>
          <cell r="H79" t="str">
            <v>MAESTRO DE COMPUTO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view="pageLayout" topLeftCell="A82" zoomScale="86" zoomScaleNormal="100" zoomScalePageLayoutView="86" workbookViewId="0">
      <selection activeCell="A93" sqref="A93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5.42578125" customWidth="1"/>
    <col min="4" max="4" width="39.28515625" customWidth="1"/>
    <col min="5" max="5" width="22.42578125" customWidth="1"/>
    <col min="6" max="6" width="6.7109375" customWidth="1"/>
    <col min="7" max="7" width="14.140625" bestFit="1" customWidth="1"/>
    <col min="8" max="8" width="10.42578125" customWidth="1"/>
    <col min="9" max="9" width="12" customWidth="1"/>
    <col min="11" max="11" width="15.28515625" style="47" customWidth="1"/>
    <col min="12" max="12" width="44.5703125" customWidth="1"/>
  </cols>
  <sheetData>
    <row r="1" spans="1:12" ht="29.25" customHeight="1" x14ac:dyDescent="0.3">
      <c r="A1" s="188" t="s">
        <v>194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</row>
    <row r="2" spans="1:12" ht="19.5" thickBot="1" x14ac:dyDescent="0.35">
      <c r="A2" s="191" t="s">
        <v>202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3"/>
    </row>
    <row r="3" spans="1:12" ht="16.5" customHeight="1" thickBot="1" x14ac:dyDescent="0.3">
      <c r="A3" s="58"/>
      <c r="B3" s="57"/>
      <c r="C3" s="59"/>
      <c r="D3" s="60" t="s">
        <v>1</v>
      </c>
      <c r="E3" s="61" t="s">
        <v>13</v>
      </c>
      <c r="F3" s="61" t="s">
        <v>78</v>
      </c>
      <c r="G3" s="173" t="s">
        <v>3</v>
      </c>
      <c r="H3" s="174"/>
      <c r="I3" s="174"/>
      <c r="J3" s="175"/>
      <c r="K3" s="62">
        <v>2019</v>
      </c>
      <c r="L3" s="171" t="s">
        <v>54</v>
      </c>
    </row>
    <row r="4" spans="1:12" ht="15.75" thickBot="1" x14ac:dyDescent="0.3">
      <c r="A4" s="63" t="s">
        <v>0</v>
      </c>
      <c r="B4" s="64"/>
      <c r="C4" s="65"/>
      <c r="D4" s="66" t="s">
        <v>9</v>
      </c>
      <c r="E4" s="67"/>
      <c r="F4" s="62" t="s">
        <v>4</v>
      </c>
      <c r="G4" s="62" t="s">
        <v>10</v>
      </c>
      <c r="H4" s="62" t="s">
        <v>5</v>
      </c>
      <c r="I4" s="62" t="s">
        <v>6</v>
      </c>
      <c r="J4" s="62" t="s">
        <v>7</v>
      </c>
      <c r="K4" s="68" t="s">
        <v>8</v>
      </c>
      <c r="L4" s="172"/>
    </row>
    <row r="5" spans="1:12" ht="30.75" customHeight="1" x14ac:dyDescent="0.25">
      <c r="A5" s="20">
        <v>100</v>
      </c>
      <c r="B5" s="5">
        <v>110</v>
      </c>
      <c r="C5" s="5">
        <v>111</v>
      </c>
      <c r="D5" s="1" t="str">
        <f>'[1]Personal Nomina'!$F$7</f>
        <v>AURELIA CORNEJO SANDOVAL</v>
      </c>
      <c r="E5" s="2" t="s">
        <v>11</v>
      </c>
      <c r="F5" s="2">
        <v>15</v>
      </c>
      <c r="G5" s="3">
        <v>5888</v>
      </c>
      <c r="H5" s="6"/>
      <c r="I5" s="3">
        <f>G5</f>
        <v>5888</v>
      </c>
      <c r="J5" s="158">
        <v>621</v>
      </c>
      <c r="K5" s="153">
        <f>I5-J5</f>
        <v>5267</v>
      </c>
      <c r="L5" s="1"/>
    </row>
    <row r="6" spans="1:12" ht="30" customHeight="1" x14ac:dyDescent="0.25">
      <c r="A6" s="20">
        <v>100</v>
      </c>
      <c r="B6" s="5">
        <v>110</v>
      </c>
      <c r="C6" s="5">
        <v>111</v>
      </c>
      <c r="D6" s="1" t="s">
        <v>94</v>
      </c>
      <c r="E6" s="2" t="s">
        <v>11</v>
      </c>
      <c r="F6" s="2">
        <v>15</v>
      </c>
      <c r="G6" s="3">
        <v>5888</v>
      </c>
      <c r="H6" s="6">
        <v>0</v>
      </c>
      <c r="I6" s="3">
        <f t="shared" ref="I6:I13" si="0">G6-H6</f>
        <v>5888</v>
      </c>
      <c r="J6" s="3">
        <v>621</v>
      </c>
      <c r="K6" s="151">
        <f t="shared" ref="K6:K13" si="1">G6-J6</f>
        <v>5267</v>
      </c>
      <c r="L6" s="30"/>
    </row>
    <row r="7" spans="1:12" ht="30" customHeight="1" x14ac:dyDescent="0.25">
      <c r="A7" s="20">
        <v>100</v>
      </c>
      <c r="B7" s="5">
        <v>110</v>
      </c>
      <c r="C7" s="5">
        <v>111</v>
      </c>
      <c r="D7" s="1" t="s">
        <v>95</v>
      </c>
      <c r="E7" s="2" t="s">
        <v>11</v>
      </c>
      <c r="F7" s="2">
        <v>15</v>
      </c>
      <c r="G7" s="3">
        <v>5888</v>
      </c>
      <c r="H7" s="6">
        <v>0</v>
      </c>
      <c r="I7" s="3">
        <f t="shared" si="0"/>
        <v>5888</v>
      </c>
      <c r="J7" s="3">
        <v>621</v>
      </c>
      <c r="K7" s="151">
        <f t="shared" si="1"/>
        <v>5267</v>
      </c>
      <c r="L7" s="30"/>
    </row>
    <row r="8" spans="1:12" ht="30.75" customHeight="1" x14ac:dyDescent="0.25">
      <c r="A8" s="20">
        <v>100</v>
      </c>
      <c r="B8" s="5">
        <v>110</v>
      </c>
      <c r="C8" s="5">
        <v>111</v>
      </c>
      <c r="D8" s="1" t="s">
        <v>96</v>
      </c>
      <c r="E8" s="2" t="s">
        <v>11</v>
      </c>
      <c r="F8" s="2">
        <v>15</v>
      </c>
      <c r="G8" s="3">
        <v>5888</v>
      </c>
      <c r="H8" s="6">
        <v>0</v>
      </c>
      <c r="I8" s="3">
        <f t="shared" si="0"/>
        <v>5888</v>
      </c>
      <c r="J8" s="3">
        <v>621</v>
      </c>
      <c r="K8" s="151">
        <f t="shared" si="1"/>
        <v>5267</v>
      </c>
      <c r="L8" s="30"/>
    </row>
    <row r="9" spans="1:12" ht="29.25" customHeight="1" x14ac:dyDescent="0.25">
      <c r="A9" s="20">
        <v>100</v>
      </c>
      <c r="B9" s="5">
        <v>110</v>
      </c>
      <c r="C9" s="5">
        <v>111</v>
      </c>
      <c r="D9" s="1" t="s">
        <v>97</v>
      </c>
      <c r="E9" s="2" t="s">
        <v>11</v>
      </c>
      <c r="F9" s="2">
        <v>15</v>
      </c>
      <c r="G9" s="3">
        <v>5888</v>
      </c>
      <c r="H9" s="6">
        <v>0</v>
      </c>
      <c r="I9" s="3">
        <f t="shared" si="0"/>
        <v>5888</v>
      </c>
      <c r="J9" s="3">
        <v>621</v>
      </c>
      <c r="K9" s="151">
        <f t="shared" si="1"/>
        <v>5267</v>
      </c>
      <c r="L9" s="30"/>
    </row>
    <row r="10" spans="1:12" ht="30" customHeight="1" x14ac:dyDescent="0.25">
      <c r="A10" s="20">
        <v>100</v>
      </c>
      <c r="B10" s="5">
        <v>110</v>
      </c>
      <c r="C10" s="5">
        <v>111</v>
      </c>
      <c r="D10" s="1" t="str">
        <f>'[1]Personal Nomina'!$F$13</f>
        <v>ANABEL ALCALA</v>
      </c>
      <c r="E10" s="2" t="s">
        <v>11</v>
      </c>
      <c r="F10" s="2">
        <v>15</v>
      </c>
      <c r="G10" s="3">
        <v>5888</v>
      </c>
      <c r="H10" s="6"/>
      <c r="I10" s="3">
        <f>+G10</f>
        <v>5888</v>
      </c>
      <c r="J10" s="3">
        <v>621</v>
      </c>
      <c r="K10" s="153">
        <f>I10-J10</f>
        <v>5267</v>
      </c>
      <c r="L10" s="30"/>
    </row>
    <row r="11" spans="1:12" ht="30" customHeight="1" x14ac:dyDescent="0.25">
      <c r="A11" s="20">
        <v>100</v>
      </c>
      <c r="B11" s="5">
        <v>110</v>
      </c>
      <c r="C11" s="5">
        <v>111</v>
      </c>
      <c r="D11" s="1" t="s">
        <v>98</v>
      </c>
      <c r="E11" s="2" t="s">
        <v>11</v>
      </c>
      <c r="F11" s="2">
        <v>15</v>
      </c>
      <c r="G11" s="3">
        <v>5888</v>
      </c>
      <c r="H11" s="6">
        <v>0</v>
      </c>
      <c r="I11" s="3">
        <f t="shared" si="0"/>
        <v>5888</v>
      </c>
      <c r="J11" s="3">
        <v>621</v>
      </c>
      <c r="K11" s="151">
        <f t="shared" si="1"/>
        <v>5267</v>
      </c>
      <c r="L11" s="30"/>
    </row>
    <row r="12" spans="1:12" ht="29.25" customHeight="1" x14ac:dyDescent="0.25">
      <c r="A12" s="20">
        <v>100</v>
      </c>
      <c r="B12" s="5">
        <v>110</v>
      </c>
      <c r="C12" s="5">
        <v>111</v>
      </c>
      <c r="D12" s="1" t="s">
        <v>99</v>
      </c>
      <c r="E12" s="2" t="s">
        <v>11</v>
      </c>
      <c r="F12" s="2">
        <v>15</v>
      </c>
      <c r="G12" s="3">
        <v>5888</v>
      </c>
      <c r="H12" s="6">
        <v>0</v>
      </c>
      <c r="I12" s="3">
        <f t="shared" si="0"/>
        <v>5888</v>
      </c>
      <c r="J12" s="3">
        <v>621</v>
      </c>
      <c r="K12" s="151">
        <f t="shared" si="1"/>
        <v>5267</v>
      </c>
      <c r="L12" s="30"/>
    </row>
    <row r="13" spans="1:12" ht="31.5" customHeight="1" thickBot="1" x14ac:dyDescent="0.3">
      <c r="A13" s="20">
        <v>100</v>
      </c>
      <c r="B13" s="5">
        <v>110</v>
      </c>
      <c r="C13" s="5">
        <v>111</v>
      </c>
      <c r="D13" s="1" t="s">
        <v>100</v>
      </c>
      <c r="E13" s="2" t="s">
        <v>11</v>
      </c>
      <c r="F13" s="2">
        <v>15</v>
      </c>
      <c r="G13" s="3">
        <v>5888</v>
      </c>
      <c r="H13" s="6">
        <v>0</v>
      </c>
      <c r="I13" s="3">
        <f t="shared" si="0"/>
        <v>5888</v>
      </c>
      <c r="J13" s="3">
        <v>621</v>
      </c>
      <c r="K13" s="151">
        <f t="shared" si="1"/>
        <v>5267</v>
      </c>
      <c r="L13" s="31"/>
    </row>
    <row r="14" spans="1:12" ht="25.5" customHeight="1" thickBot="1" x14ac:dyDescent="0.3">
      <c r="A14" s="94"/>
      <c r="B14" s="95"/>
      <c r="C14" s="95"/>
      <c r="D14" s="96" t="s">
        <v>12</v>
      </c>
      <c r="E14" s="95"/>
      <c r="F14" s="97"/>
      <c r="G14" s="98">
        <f>SUM(G5:G13)</f>
        <v>52992</v>
      </c>
      <c r="H14" s="98">
        <f>SUM(H5:H13)</f>
        <v>0</v>
      </c>
      <c r="I14" s="98">
        <f>SUM(I5:I13)</f>
        <v>52992</v>
      </c>
      <c r="J14" s="98">
        <f>SUM(J5:J13)</f>
        <v>5589</v>
      </c>
      <c r="K14" s="99">
        <f>SUM(K5:K13)</f>
        <v>47403</v>
      </c>
      <c r="L14" s="100"/>
    </row>
    <row r="15" spans="1:12" ht="15.75" thickBot="1" x14ac:dyDescent="0.3">
      <c r="A15" s="69"/>
      <c r="B15" s="70"/>
      <c r="C15" s="70"/>
      <c r="D15" s="71" t="s">
        <v>1</v>
      </c>
      <c r="E15" s="71" t="s">
        <v>13</v>
      </c>
      <c r="F15" s="61" t="s">
        <v>2</v>
      </c>
      <c r="G15" s="173" t="s">
        <v>3</v>
      </c>
      <c r="H15" s="174"/>
      <c r="I15" s="174"/>
      <c r="J15" s="175"/>
      <c r="K15" s="72">
        <f>K3</f>
        <v>2019</v>
      </c>
      <c r="L15" s="176" t="s">
        <v>54</v>
      </c>
    </row>
    <row r="16" spans="1:12" ht="23.25" customHeight="1" thickBot="1" x14ac:dyDescent="0.3">
      <c r="A16" s="69"/>
      <c r="B16" s="70"/>
      <c r="C16" s="70"/>
      <c r="D16" s="71" t="s">
        <v>15</v>
      </c>
      <c r="E16" s="70"/>
      <c r="F16" s="71" t="s">
        <v>4</v>
      </c>
      <c r="G16" s="73" t="s">
        <v>14</v>
      </c>
      <c r="H16" s="71" t="s">
        <v>5</v>
      </c>
      <c r="I16" s="73" t="s">
        <v>6</v>
      </c>
      <c r="J16" s="74" t="s">
        <v>7</v>
      </c>
      <c r="K16" s="75" t="s">
        <v>8</v>
      </c>
      <c r="L16" s="172"/>
    </row>
    <row r="17" spans="1:12" ht="33" customHeight="1" x14ac:dyDescent="0.25">
      <c r="A17" s="20">
        <v>100</v>
      </c>
      <c r="B17" s="5">
        <v>110</v>
      </c>
      <c r="C17" s="5">
        <v>111</v>
      </c>
      <c r="D17" s="1" t="s">
        <v>81</v>
      </c>
      <c r="E17" s="2" t="s">
        <v>41</v>
      </c>
      <c r="F17" s="2">
        <v>15</v>
      </c>
      <c r="G17" s="3">
        <v>8726</v>
      </c>
      <c r="H17" s="6">
        <v>0</v>
      </c>
      <c r="I17" s="3">
        <f>G17-H17</f>
        <v>8726</v>
      </c>
      <c r="J17" s="3">
        <v>1226</v>
      </c>
      <c r="K17" s="152">
        <f>I17-J17</f>
        <v>7500</v>
      </c>
      <c r="L17" s="144"/>
    </row>
    <row r="18" spans="1:12" ht="33" customHeight="1" thickBot="1" x14ac:dyDescent="0.3">
      <c r="A18" s="20">
        <v>100</v>
      </c>
      <c r="B18" s="5">
        <v>110</v>
      </c>
      <c r="C18" s="5">
        <v>113</v>
      </c>
      <c r="D18" s="1" t="s">
        <v>131</v>
      </c>
      <c r="E18" s="2" t="s">
        <v>130</v>
      </c>
      <c r="F18" s="2">
        <v>15</v>
      </c>
      <c r="G18" s="3">
        <v>3314</v>
      </c>
      <c r="H18" s="6">
        <v>0</v>
      </c>
      <c r="I18" s="3">
        <f>G18-H18</f>
        <v>3314</v>
      </c>
      <c r="J18" s="3">
        <v>114</v>
      </c>
      <c r="K18" s="152">
        <f>I18-J18</f>
        <v>3200</v>
      </c>
      <c r="L18" s="145"/>
    </row>
    <row r="19" spans="1:12" ht="26.25" customHeight="1" x14ac:dyDescent="0.25">
      <c r="A19" s="94"/>
      <c r="B19" s="95"/>
      <c r="C19" s="95"/>
      <c r="D19" s="101" t="s">
        <v>16</v>
      </c>
      <c r="E19" s="95"/>
      <c r="F19" s="95"/>
      <c r="G19" s="98">
        <f>SUM(G17:G18)</f>
        <v>12040</v>
      </c>
      <c r="H19" s="98">
        <f>SUM(H17:H18)</f>
        <v>0</v>
      </c>
      <c r="I19" s="98">
        <f>SUM(I17:I18)</f>
        <v>12040</v>
      </c>
      <c r="J19" s="98">
        <f>SUM(J17:J18)</f>
        <v>1340</v>
      </c>
      <c r="K19" s="98">
        <f>SUM(K17:K18)</f>
        <v>10700</v>
      </c>
      <c r="L19" s="102"/>
    </row>
    <row r="20" spans="1:12" ht="32.25" customHeight="1" thickBot="1" x14ac:dyDescent="0.3">
      <c r="A20" s="35"/>
      <c r="B20" s="36"/>
      <c r="C20" s="36"/>
      <c r="D20" s="37" t="s">
        <v>17</v>
      </c>
      <c r="E20" s="36"/>
      <c r="F20" s="36"/>
      <c r="G20" s="38">
        <f>+G19+G14</f>
        <v>65032</v>
      </c>
      <c r="H20" s="39">
        <f>+H19+H14</f>
        <v>0</v>
      </c>
      <c r="I20" s="38">
        <f>+I19+I14</f>
        <v>65032</v>
      </c>
      <c r="J20" s="38">
        <f>+J19+J14</f>
        <v>6929</v>
      </c>
      <c r="K20" s="39">
        <f>+K19+K14</f>
        <v>58103</v>
      </c>
      <c r="L20" s="40"/>
    </row>
    <row r="23" spans="1:12" x14ac:dyDescent="0.25">
      <c r="D23" s="54" t="s">
        <v>71</v>
      </c>
      <c r="F23" s="170"/>
      <c r="G23" s="170"/>
      <c r="J23" s="54" t="s">
        <v>30</v>
      </c>
    </row>
    <row r="24" spans="1:12" x14ac:dyDescent="0.25">
      <c r="I24" s="34" t="s">
        <v>73</v>
      </c>
      <c r="J24" s="170"/>
      <c r="K24" s="170"/>
      <c r="L24" s="170"/>
    </row>
    <row r="26" spans="1:12" x14ac:dyDescent="0.25">
      <c r="D26" t="s">
        <v>27</v>
      </c>
      <c r="I26" t="s">
        <v>72</v>
      </c>
    </row>
    <row r="27" spans="1:12" x14ac:dyDescent="0.25">
      <c r="D27" s="54" t="s">
        <v>161</v>
      </c>
      <c r="F27" s="170"/>
      <c r="G27" s="170"/>
      <c r="I27" s="34" t="s">
        <v>162</v>
      </c>
      <c r="J27" s="54"/>
      <c r="K27" s="48"/>
      <c r="L27" s="54"/>
    </row>
    <row r="28" spans="1:12" x14ac:dyDescent="0.25">
      <c r="D28" s="54" t="s">
        <v>28</v>
      </c>
      <c r="F28" s="54"/>
      <c r="G28" s="54"/>
      <c r="J28" s="54" t="s">
        <v>29</v>
      </c>
      <c r="K28" s="48"/>
      <c r="L28" s="54"/>
    </row>
    <row r="29" spans="1:12" x14ac:dyDescent="0.25">
      <c r="L29" s="44"/>
    </row>
    <row r="36" spans="1:12" ht="15.75" thickBot="1" x14ac:dyDescent="0.3"/>
    <row r="37" spans="1:12" ht="18.75" x14ac:dyDescent="0.3">
      <c r="A37" s="188" t="s">
        <v>77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90"/>
    </row>
    <row r="38" spans="1:12" ht="19.5" thickBot="1" x14ac:dyDescent="0.35">
      <c r="A38" s="191" t="str">
        <f>A2</f>
        <v>NOMINA DE SUELDOS DEL 01 AL 15 DE ENERO DE 2019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3"/>
    </row>
    <row r="39" spans="1:12" ht="18" customHeight="1" thickBot="1" x14ac:dyDescent="0.3">
      <c r="A39" s="58"/>
      <c r="B39" s="57"/>
      <c r="C39" s="59"/>
      <c r="D39" s="60" t="s">
        <v>1</v>
      </c>
      <c r="E39" s="61" t="s">
        <v>13</v>
      </c>
      <c r="F39" s="61" t="s">
        <v>2</v>
      </c>
      <c r="G39" s="173" t="s">
        <v>3</v>
      </c>
      <c r="H39" s="174"/>
      <c r="I39" s="174"/>
      <c r="J39" s="175"/>
      <c r="K39" s="62">
        <f>K3</f>
        <v>2019</v>
      </c>
      <c r="L39" s="171" t="s">
        <v>54</v>
      </c>
    </row>
    <row r="40" spans="1:12" ht="15.75" thickBot="1" x14ac:dyDescent="0.3">
      <c r="A40" s="63" t="s">
        <v>0</v>
      </c>
      <c r="B40" s="64"/>
      <c r="C40" s="65"/>
      <c r="D40" s="66" t="s">
        <v>18</v>
      </c>
      <c r="E40" s="67"/>
      <c r="F40" s="62" t="s">
        <v>4</v>
      </c>
      <c r="G40" s="62" t="s">
        <v>10</v>
      </c>
      <c r="H40" s="62" t="s">
        <v>5</v>
      </c>
      <c r="I40" s="62" t="s">
        <v>6</v>
      </c>
      <c r="J40" s="62" t="s">
        <v>7</v>
      </c>
      <c r="K40" s="68" t="s">
        <v>8</v>
      </c>
      <c r="L40" s="172"/>
    </row>
    <row r="41" spans="1:12" ht="30.75" customHeight="1" x14ac:dyDescent="0.25">
      <c r="A41" s="20">
        <v>100</v>
      </c>
      <c r="B41" s="5">
        <v>110</v>
      </c>
      <c r="C41" s="5">
        <v>113</v>
      </c>
      <c r="D41" s="1" t="s">
        <v>80</v>
      </c>
      <c r="E41" s="2" t="s">
        <v>58</v>
      </c>
      <c r="F41" s="2">
        <v>15</v>
      </c>
      <c r="G41" s="3">
        <v>16080</v>
      </c>
      <c r="H41" s="6">
        <v>0</v>
      </c>
      <c r="I41" s="3">
        <f>H41+G41</f>
        <v>16080</v>
      </c>
      <c r="J41" s="7">
        <v>2885</v>
      </c>
      <c r="K41" s="151">
        <f>G41-J41</f>
        <v>13195</v>
      </c>
      <c r="L41" s="29"/>
    </row>
    <row r="42" spans="1:12" ht="15.75" thickBot="1" x14ac:dyDescent="0.3">
      <c r="A42" s="94"/>
      <c r="B42" s="95"/>
      <c r="C42" s="95"/>
      <c r="D42" s="96" t="s">
        <v>19</v>
      </c>
      <c r="E42" s="95"/>
      <c r="F42" s="97"/>
      <c r="G42" s="98">
        <f>SUM(G41:G41)</f>
        <v>16080</v>
      </c>
      <c r="H42" s="98">
        <f>SUM(H41:H41)</f>
        <v>0</v>
      </c>
      <c r="I42" s="98">
        <f>SUM(I41:I41)</f>
        <v>16080</v>
      </c>
      <c r="J42" s="98">
        <f>SUM(J41:J41)</f>
        <v>2885</v>
      </c>
      <c r="K42" s="103">
        <f>SUM(K41:K41)</f>
        <v>13195</v>
      </c>
      <c r="L42" s="102"/>
    </row>
    <row r="43" spans="1:12" ht="18.75" customHeight="1" thickBot="1" x14ac:dyDescent="0.3">
      <c r="A43" s="58"/>
      <c r="B43" s="57"/>
      <c r="C43" s="59"/>
      <c r="D43" s="60" t="s">
        <v>1</v>
      </c>
      <c r="E43" s="61" t="s">
        <v>13</v>
      </c>
      <c r="F43" s="61" t="s">
        <v>2</v>
      </c>
      <c r="G43" s="173" t="s">
        <v>3</v>
      </c>
      <c r="H43" s="174"/>
      <c r="I43" s="174"/>
      <c r="J43" s="175"/>
      <c r="K43" s="62">
        <f>K3</f>
        <v>2019</v>
      </c>
      <c r="L43" s="171" t="s">
        <v>54</v>
      </c>
    </row>
    <row r="44" spans="1:12" ht="15.75" customHeight="1" thickBot="1" x14ac:dyDescent="0.3">
      <c r="A44" s="63" t="s">
        <v>0</v>
      </c>
      <c r="B44" s="64"/>
      <c r="C44" s="65"/>
      <c r="D44" s="66" t="s">
        <v>25</v>
      </c>
      <c r="E44" s="67"/>
      <c r="F44" s="62" t="s">
        <v>4</v>
      </c>
      <c r="G44" s="62" t="s">
        <v>10</v>
      </c>
      <c r="H44" s="62" t="s">
        <v>5</v>
      </c>
      <c r="I44" s="62" t="s">
        <v>6</v>
      </c>
      <c r="J44" s="62" t="s">
        <v>7</v>
      </c>
      <c r="K44" s="68" t="s">
        <v>8</v>
      </c>
      <c r="L44" s="172"/>
    </row>
    <row r="45" spans="1:12" ht="30" customHeight="1" x14ac:dyDescent="0.25">
      <c r="A45" s="20">
        <v>100</v>
      </c>
      <c r="B45" s="5">
        <v>110</v>
      </c>
      <c r="C45" s="5">
        <v>113</v>
      </c>
      <c r="D45" s="55" t="s">
        <v>93</v>
      </c>
      <c r="E45" s="2" t="s">
        <v>173</v>
      </c>
      <c r="F45" s="2">
        <v>15</v>
      </c>
      <c r="G45" s="3">
        <v>2601</v>
      </c>
      <c r="H45" s="6"/>
      <c r="I45" s="3">
        <f>+G45</f>
        <v>2601</v>
      </c>
      <c r="J45" s="7">
        <v>1</v>
      </c>
      <c r="K45" s="158">
        <f>I45-J45</f>
        <v>2600</v>
      </c>
      <c r="L45" s="125"/>
    </row>
    <row r="46" spans="1:12" ht="15.75" thickBot="1" x14ac:dyDescent="0.3">
      <c r="A46" s="94"/>
      <c r="B46" s="95"/>
      <c r="C46" s="95"/>
      <c r="D46" s="96" t="s">
        <v>20</v>
      </c>
      <c r="E46" s="95"/>
      <c r="F46" s="97"/>
      <c r="G46" s="98">
        <f>SUM(G45)</f>
        <v>2601</v>
      </c>
      <c r="H46" s="98">
        <f t="shared" ref="H46:K46" si="2">SUM(H45)</f>
        <v>0</v>
      </c>
      <c r="I46" s="98">
        <f t="shared" si="2"/>
        <v>2601</v>
      </c>
      <c r="J46" s="98">
        <f t="shared" si="2"/>
        <v>1</v>
      </c>
      <c r="K46" s="98">
        <f t="shared" si="2"/>
        <v>2600</v>
      </c>
      <c r="L46" s="102"/>
    </row>
    <row r="47" spans="1:12" ht="18.75" customHeight="1" thickBot="1" x14ac:dyDescent="0.3">
      <c r="A47" s="58"/>
      <c r="B47" s="57"/>
      <c r="C47" s="59"/>
      <c r="D47" s="60" t="s">
        <v>1</v>
      </c>
      <c r="E47" s="61" t="s">
        <v>13</v>
      </c>
      <c r="F47" s="61" t="s">
        <v>2</v>
      </c>
      <c r="G47" s="173" t="s">
        <v>3</v>
      </c>
      <c r="H47" s="174"/>
      <c r="I47" s="174"/>
      <c r="J47" s="175"/>
      <c r="K47" s="62">
        <f>K3</f>
        <v>2019</v>
      </c>
      <c r="L47" s="171" t="s">
        <v>54</v>
      </c>
    </row>
    <row r="48" spans="1:12" ht="16.5" customHeight="1" thickBot="1" x14ac:dyDescent="0.3">
      <c r="A48" s="63" t="s">
        <v>0</v>
      </c>
      <c r="B48" s="64"/>
      <c r="C48" s="65"/>
      <c r="D48" s="66" t="s">
        <v>23</v>
      </c>
      <c r="E48" s="67"/>
      <c r="F48" s="62" t="s">
        <v>4</v>
      </c>
      <c r="G48" s="62" t="s">
        <v>10</v>
      </c>
      <c r="H48" s="62" t="s">
        <v>5</v>
      </c>
      <c r="I48" s="62" t="s">
        <v>6</v>
      </c>
      <c r="J48" s="62" t="s">
        <v>7</v>
      </c>
      <c r="K48" s="68" t="s">
        <v>8</v>
      </c>
      <c r="L48" s="172"/>
    </row>
    <row r="49" spans="1:12" ht="29.25" customHeight="1" x14ac:dyDescent="0.25">
      <c r="A49" s="20">
        <v>100</v>
      </c>
      <c r="B49" s="5">
        <v>110</v>
      </c>
      <c r="C49" s="5">
        <v>113</v>
      </c>
      <c r="D49" s="1" t="s">
        <v>140</v>
      </c>
      <c r="E49" s="2" t="s">
        <v>21</v>
      </c>
      <c r="F49" s="2">
        <v>15</v>
      </c>
      <c r="G49" s="3">
        <v>3314</v>
      </c>
      <c r="H49" s="6">
        <v>0</v>
      </c>
      <c r="I49" s="3">
        <f>+G49+H49</f>
        <v>3314</v>
      </c>
      <c r="J49" s="7">
        <v>114</v>
      </c>
      <c r="K49" s="151">
        <f>G49-J49</f>
        <v>3200</v>
      </c>
      <c r="L49" s="29"/>
    </row>
    <row r="50" spans="1:12" ht="29.25" customHeight="1" x14ac:dyDescent="0.25">
      <c r="A50" s="20">
        <v>100</v>
      </c>
      <c r="B50" s="5">
        <v>110</v>
      </c>
      <c r="C50" s="5">
        <v>113</v>
      </c>
      <c r="D50" s="55" t="s">
        <v>143</v>
      </c>
      <c r="E50" s="2" t="s">
        <v>196</v>
      </c>
      <c r="F50" s="2">
        <v>15</v>
      </c>
      <c r="G50" s="3">
        <v>2379</v>
      </c>
      <c r="H50" s="6">
        <v>21</v>
      </c>
      <c r="I50" s="3">
        <f>+G50</f>
        <v>2379</v>
      </c>
      <c r="J50" s="7"/>
      <c r="K50" s="151">
        <f>H50+I50</f>
        <v>2400</v>
      </c>
      <c r="L50" s="32"/>
    </row>
    <row r="51" spans="1:12" ht="29.25" customHeight="1" x14ac:dyDescent="0.25">
      <c r="A51" s="20">
        <v>100</v>
      </c>
      <c r="B51" s="5">
        <v>110</v>
      </c>
      <c r="C51" s="5">
        <v>113</v>
      </c>
      <c r="D51" s="55" t="str">
        <f>'[1]Personal Nomina'!$F$67</f>
        <v>MARIA DE JESUS JAUREGUI GUTIERREZ</v>
      </c>
      <c r="E51" s="2" t="s">
        <v>201</v>
      </c>
      <c r="F51" s="2">
        <v>15</v>
      </c>
      <c r="G51" s="3">
        <v>2135</v>
      </c>
      <c r="H51" s="6">
        <v>65</v>
      </c>
      <c r="I51" s="3">
        <f>G51+H51</f>
        <v>2200</v>
      </c>
      <c r="J51" s="7"/>
      <c r="K51" s="153">
        <f>+I51</f>
        <v>2200</v>
      </c>
      <c r="L51" s="32"/>
    </row>
    <row r="52" spans="1:12" ht="29.25" customHeight="1" x14ac:dyDescent="0.25">
      <c r="A52" s="20">
        <v>100</v>
      </c>
      <c r="B52" s="5">
        <v>110</v>
      </c>
      <c r="C52" s="5">
        <v>113</v>
      </c>
      <c r="D52" s="55" t="s">
        <v>154</v>
      </c>
      <c r="E52" s="2" t="s">
        <v>197</v>
      </c>
      <c r="F52" s="2">
        <v>15</v>
      </c>
      <c r="G52" s="3">
        <v>1815</v>
      </c>
      <c r="H52" s="6">
        <v>85</v>
      </c>
      <c r="I52" s="3">
        <f>G52+H52</f>
        <v>1900</v>
      </c>
      <c r="J52" s="7"/>
      <c r="K52" s="153">
        <f>+I52</f>
        <v>1900</v>
      </c>
      <c r="L52" s="32"/>
    </row>
    <row r="53" spans="1:12" ht="29.25" customHeight="1" x14ac:dyDescent="0.25">
      <c r="A53" s="20">
        <v>100</v>
      </c>
      <c r="B53" s="5">
        <v>110</v>
      </c>
      <c r="C53" s="5">
        <v>113</v>
      </c>
      <c r="D53" s="55" t="s">
        <v>141</v>
      </c>
      <c r="E53" s="2" t="s">
        <v>34</v>
      </c>
      <c r="F53" s="2">
        <v>15</v>
      </c>
      <c r="G53" s="3">
        <v>3314</v>
      </c>
      <c r="H53" s="6"/>
      <c r="I53" s="3">
        <v>3314</v>
      </c>
      <c r="J53" s="7">
        <v>114</v>
      </c>
      <c r="K53" s="151">
        <v>3200</v>
      </c>
      <c r="L53" s="32"/>
    </row>
    <row r="54" spans="1:12" ht="30" customHeight="1" x14ac:dyDescent="0.25">
      <c r="A54" s="20">
        <v>100</v>
      </c>
      <c r="B54" s="5">
        <v>110</v>
      </c>
      <c r="C54" s="5">
        <v>113</v>
      </c>
      <c r="D54" s="1" t="s">
        <v>142</v>
      </c>
      <c r="E54" s="1" t="s">
        <v>145</v>
      </c>
      <c r="F54" s="2">
        <v>15</v>
      </c>
      <c r="G54" s="3">
        <v>3090</v>
      </c>
      <c r="H54" s="6">
        <v>0</v>
      </c>
      <c r="I54" s="3">
        <f>G54+H54</f>
        <v>3090</v>
      </c>
      <c r="J54" s="7">
        <v>90</v>
      </c>
      <c r="K54" s="153">
        <f>I54-J54</f>
        <v>3000</v>
      </c>
      <c r="L54" s="30"/>
    </row>
    <row r="55" spans="1:12" ht="30" customHeight="1" x14ac:dyDescent="0.25">
      <c r="A55" s="20">
        <v>100</v>
      </c>
      <c r="B55" s="5">
        <v>110</v>
      </c>
      <c r="C55" s="5">
        <v>113</v>
      </c>
      <c r="D55" s="1" t="s">
        <v>144</v>
      </c>
      <c r="E55" s="1" t="s">
        <v>146</v>
      </c>
      <c r="F55" s="2">
        <v>15</v>
      </c>
      <c r="G55" s="3">
        <v>1621</v>
      </c>
      <c r="H55" s="6">
        <v>0</v>
      </c>
      <c r="I55" s="3">
        <f>+G55+H55</f>
        <v>1621</v>
      </c>
      <c r="J55" s="6">
        <v>0</v>
      </c>
      <c r="K55" s="155">
        <f>I55-J55</f>
        <v>1621</v>
      </c>
      <c r="L55" s="30"/>
    </row>
    <row r="56" spans="1:12" ht="22.5" customHeight="1" thickBot="1" x14ac:dyDescent="0.3">
      <c r="A56" s="94"/>
      <c r="B56" s="95"/>
      <c r="C56" s="95"/>
      <c r="D56" s="96" t="s">
        <v>22</v>
      </c>
      <c r="E56" s="95"/>
      <c r="F56" s="97"/>
      <c r="G56" s="98">
        <f>SUM(G49:G55)</f>
        <v>17668</v>
      </c>
      <c r="H56" s="98">
        <f>SUM(H49:H55)</f>
        <v>171</v>
      </c>
      <c r="I56" s="98">
        <f>SUM(I49:I55)</f>
        <v>17818</v>
      </c>
      <c r="J56" s="98">
        <f>SUM(J49:J55)</f>
        <v>318</v>
      </c>
      <c r="K56" s="103">
        <f>SUM(K49:K55)</f>
        <v>17521</v>
      </c>
      <c r="L56" s="102"/>
    </row>
    <row r="57" spans="1:12" ht="22.5" customHeight="1" thickBot="1" x14ac:dyDescent="0.3">
      <c r="A57" s="58"/>
      <c r="B57" s="57"/>
      <c r="C57" s="59"/>
      <c r="D57" s="60" t="s">
        <v>1</v>
      </c>
      <c r="E57" s="61" t="s">
        <v>13</v>
      </c>
      <c r="F57" s="61" t="s">
        <v>2</v>
      </c>
      <c r="G57" s="181" t="s">
        <v>3</v>
      </c>
      <c r="H57" s="182"/>
      <c r="I57" s="182"/>
      <c r="J57" s="183"/>
      <c r="K57" s="62">
        <f>K3</f>
        <v>2019</v>
      </c>
      <c r="L57" s="171" t="s">
        <v>54</v>
      </c>
    </row>
    <row r="58" spans="1:12" ht="22.5" customHeight="1" thickBot="1" x14ac:dyDescent="0.3">
      <c r="A58" s="76" t="s">
        <v>0</v>
      </c>
      <c r="B58" s="77"/>
      <c r="C58" s="78"/>
      <c r="D58" s="60" t="s">
        <v>75</v>
      </c>
      <c r="E58" s="79"/>
      <c r="F58" s="61" t="s">
        <v>4</v>
      </c>
      <c r="G58" s="61" t="s">
        <v>10</v>
      </c>
      <c r="H58" s="61" t="s">
        <v>5</v>
      </c>
      <c r="I58" s="61" t="s">
        <v>6</v>
      </c>
      <c r="J58" s="61" t="s">
        <v>7</v>
      </c>
      <c r="K58" s="68" t="s">
        <v>8</v>
      </c>
      <c r="L58" s="172"/>
    </row>
    <row r="59" spans="1:12" ht="22.5" customHeight="1" thickBot="1" x14ac:dyDescent="0.3">
      <c r="A59" s="22">
        <v>100</v>
      </c>
      <c r="B59" s="14">
        <v>110</v>
      </c>
      <c r="C59" s="14">
        <v>113</v>
      </c>
      <c r="D59" s="1" t="s">
        <v>89</v>
      </c>
      <c r="E59" s="24" t="s">
        <v>57</v>
      </c>
      <c r="F59" s="15">
        <v>15</v>
      </c>
      <c r="G59" s="4">
        <v>3314</v>
      </c>
      <c r="H59" s="16"/>
      <c r="I59" s="4">
        <f>G59+H59</f>
        <v>3314</v>
      </c>
      <c r="J59" s="7">
        <v>114</v>
      </c>
      <c r="K59" s="151">
        <f>I59-J59</f>
        <v>3200</v>
      </c>
      <c r="L59" s="29"/>
    </row>
    <row r="60" spans="1:12" ht="20.25" customHeight="1" thickBot="1" x14ac:dyDescent="0.3">
      <c r="A60" s="104"/>
      <c r="B60" s="105"/>
      <c r="C60" s="105"/>
      <c r="D60" s="106" t="s">
        <v>76</v>
      </c>
      <c r="E60" s="105"/>
      <c r="F60" s="107"/>
      <c r="G60" s="108">
        <f>SUM(G59:G59)</f>
        <v>3314</v>
      </c>
      <c r="H60" s="108">
        <f>SUM(H59:H59)</f>
        <v>0</v>
      </c>
      <c r="I60" s="108">
        <f>SUM(I59:I59)</f>
        <v>3314</v>
      </c>
      <c r="J60" s="108">
        <f>SUM(J59:J59)</f>
        <v>114</v>
      </c>
      <c r="K60" s="109">
        <f>SUM(K59:K59)</f>
        <v>3200</v>
      </c>
      <c r="L60" s="110"/>
    </row>
    <row r="61" spans="1:12" ht="17.25" customHeight="1" thickBot="1" x14ac:dyDescent="0.3">
      <c r="A61" s="63"/>
      <c r="B61" s="64"/>
      <c r="C61" s="65"/>
      <c r="D61" s="80" t="s">
        <v>1</v>
      </c>
      <c r="E61" s="81" t="s">
        <v>13</v>
      </c>
      <c r="F61" s="81" t="s">
        <v>2</v>
      </c>
      <c r="G61" s="185" t="s">
        <v>3</v>
      </c>
      <c r="H61" s="186"/>
      <c r="I61" s="186"/>
      <c r="J61" s="187"/>
      <c r="K61" s="82">
        <f>K3</f>
        <v>2019</v>
      </c>
      <c r="L61" s="171" t="s">
        <v>54</v>
      </c>
    </row>
    <row r="62" spans="1:12" ht="17.25" customHeight="1" thickBot="1" x14ac:dyDescent="0.3">
      <c r="A62" s="76" t="s">
        <v>0</v>
      </c>
      <c r="B62" s="77"/>
      <c r="C62" s="78"/>
      <c r="D62" s="60" t="s">
        <v>24</v>
      </c>
      <c r="E62" s="79"/>
      <c r="F62" s="61" t="s">
        <v>4</v>
      </c>
      <c r="G62" s="61" t="s">
        <v>10</v>
      </c>
      <c r="H62" s="61" t="s">
        <v>5</v>
      </c>
      <c r="I62" s="61" t="s">
        <v>6</v>
      </c>
      <c r="J62" s="61" t="s">
        <v>7</v>
      </c>
      <c r="K62" s="68" t="s">
        <v>8</v>
      </c>
      <c r="L62" s="172"/>
    </row>
    <row r="63" spans="1:12" ht="31.5" customHeight="1" x14ac:dyDescent="0.25">
      <c r="A63" s="22">
        <v>100</v>
      </c>
      <c r="B63" s="14">
        <v>110</v>
      </c>
      <c r="C63" s="14">
        <v>113</v>
      </c>
      <c r="D63" s="1" t="s">
        <v>129</v>
      </c>
      <c r="E63" s="15" t="s">
        <v>57</v>
      </c>
      <c r="F63" s="15">
        <v>15</v>
      </c>
      <c r="G63" s="4">
        <v>3314</v>
      </c>
      <c r="H63" s="16">
        <v>0</v>
      </c>
      <c r="I63" s="4">
        <f>G63+H63</f>
        <v>3314</v>
      </c>
      <c r="J63" s="45">
        <v>114</v>
      </c>
      <c r="K63" s="151">
        <f>G63-J63</f>
        <v>3200</v>
      </c>
      <c r="L63" s="32"/>
    </row>
    <row r="64" spans="1:12" ht="31.5" customHeight="1" x14ac:dyDescent="0.25">
      <c r="A64" s="22">
        <v>100</v>
      </c>
      <c r="B64" s="14">
        <v>110</v>
      </c>
      <c r="C64" s="14">
        <v>113</v>
      </c>
      <c r="D64" s="1" t="s">
        <v>83</v>
      </c>
      <c r="E64" s="15" t="s">
        <v>34</v>
      </c>
      <c r="F64" s="15">
        <v>15</v>
      </c>
      <c r="G64" s="4">
        <v>2601</v>
      </c>
      <c r="H64" s="16"/>
      <c r="I64" s="4">
        <f>+G64</f>
        <v>2601</v>
      </c>
      <c r="J64" s="45">
        <v>1</v>
      </c>
      <c r="K64" s="152">
        <v>2600</v>
      </c>
      <c r="L64" s="125"/>
    </row>
    <row r="65" spans="1:12" ht="22.5" customHeight="1" thickBot="1" x14ac:dyDescent="0.3">
      <c r="A65" s="94"/>
      <c r="B65" s="95"/>
      <c r="C65" s="95"/>
      <c r="D65" s="96" t="s">
        <v>26</v>
      </c>
      <c r="E65" s="95"/>
      <c r="F65" s="97"/>
      <c r="G65" s="98">
        <f>SUM(G63:G63)</f>
        <v>3314</v>
      </c>
      <c r="H65" s="98">
        <f>SUM(H63:H63)</f>
        <v>0</v>
      </c>
      <c r="I65" s="98">
        <f>SUM(I63:I63)</f>
        <v>3314</v>
      </c>
      <c r="J65" s="98">
        <f>SUM(J63:J63)</f>
        <v>114</v>
      </c>
      <c r="K65" s="103">
        <f>SUM(K63:K64)</f>
        <v>5800</v>
      </c>
      <c r="L65" s="102"/>
    </row>
    <row r="66" spans="1:12" ht="21.75" customHeight="1" thickBot="1" x14ac:dyDescent="0.3">
      <c r="A66" s="58"/>
      <c r="B66" s="57"/>
      <c r="C66" s="59"/>
      <c r="D66" s="60" t="s">
        <v>1</v>
      </c>
      <c r="E66" s="61" t="s">
        <v>13</v>
      </c>
      <c r="F66" s="61" t="s">
        <v>2</v>
      </c>
      <c r="G66" s="181" t="s">
        <v>3</v>
      </c>
      <c r="H66" s="182"/>
      <c r="I66" s="182"/>
      <c r="J66" s="183"/>
      <c r="K66" s="83">
        <f>K3</f>
        <v>2019</v>
      </c>
      <c r="L66" s="171" t="s">
        <v>54</v>
      </c>
    </row>
    <row r="67" spans="1:12" ht="18" customHeight="1" thickBot="1" x14ac:dyDescent="0.3">
      <c r="A67" s="63" t="s">
        <v>0</v>
      </c>
      <c r="B67" s="64"/>
      <c r="C67" s="65"/>
      <c r="D67" s="66" t="s">
        <v>59</v>
      </c>
      <c r="E67" s="67"/>
      <c r="F67" s="62" t="s">
        <v>4</v>
      </c>
      <c r="G67" s="62" t="s">
        <v>10</v>
      </c>
      <c r="H67" s="62" t="s">
        <v>5</v>
      </c>
      <c r="I67" s="62" t="s">
        <v>6</v>
      </c>
      <c r="J67" s="62" t="s">
        <v>7</v>
      </c>
      <c r="K67" s="157" t="s">
        <v>8</v>
      </c>
      <c r="L67" s="172"/>
    </row>
    <row r="68" spans="1:12" ht="30.75" customHeight="1" x14ac:dyDescent="0.25">
      <c r="A68" s="20">
        <v>100</v>
      </c>
      <c r="B68" s="5">
        <v>110</v>
      </c>
      <c r="C68" s="5">
        <v>113</v>
      </c>
      <c r="D68" s="1" t="s">
        <v>90</v>
      </c>
      <c r="E68" s="2" t="s">
        <v>34</v>
      </c>
      <c r="F68" s="2">
        <v>15</v>
      </c>
      <c r="G68" s="3">
        <v>2135</v>
      </c>
      <c r="H68" s="6">
        <v>65</v>
      </c>
      <c r="I68" s="3">
        <f>+G68+H68</f>
        <v>2200</v>
      </c>
      <c r="J68" s="7">
        <v>0</v>
      </c>
      <c r="K68" s="158">
        <f>I68</f>
        <v>2200</v>
      </c>
      <c r="L68" s="144"/>
    </row>
    <row r="69" spans="1:12" ht="22.5" customHeight="1" thickBot="1" x14ac:dyDescent="0.3">
      <c r="A69" s="94"/>
      <c r="B69" s="95"/>
      <c r="C69" s="95"/>
      <c r="D69" s="96" t="s">
        <v>60</v>
      </c>
      <c r="E69" s="95"/>
      <c r="F69" s="97"/>
      <c r="G69" s="98">
        <f>SUM(G68:G68)</f>
        <v>2135</v>
      </c>
      <c r="H69" s="98">
        <f>SUM(H68:H68)</f>
        <v>65</v>
      </c>
      <c r="I69" s="98">
        <f>SUM(I68:I68)</f>
        <v>2200</v>
      </c>
      <c r="J69" s="98">
        <f>SUM(J68:J68)</f>
        <v>0</v>
      </c>
      <c r="K69" s="137">
        <f>SUM(K68:K68)</f>
        <v>2200</v>
      </c>
      <c r="L69" s="111"/>
    </row>
    <row r="70" spans="1:12" ht="20.25" customHeight="1" thickBot="1" x14ac:dyDescent="0.3">
      <c r="A70" s="58"/>
      <c r="B70" s="57"/>
      <c r="C70" s="59"/>
      <c r="D70" s="60" t="s">
        <v>1</v>
      </c>
      <c r="E70" s="61" t="s">
        <v>13</v>
      </c>
      <c r="F70" s="61" t="s">
        <v>2</v>
      </c>
      <c r="G70" s="181" t="s">
        <v>3</v>
      </c>
      <c r="H70" s="182"/>
      <c r="I70" s="182"/>
      <c r="J70" s="183"/>
      <c r="K70" s="62">
        <f>K3</f>
        <v>2019</v>
      </c>
      <c r="L70" s="171" t="s">
        <v>54</v>
      </c>
    </row>
    <row r="71" spans="1:12" ht="18" customHeight="1" thickBot="1" x14ac:dyDescent="0.3">
      <c r="A71" s="63" t="s">
        <v>0</v>
      </c>
      <c r="B71" s="64"/>
      <c r="C71" s="65"/>
      <c r="D71" s="66" t="s">
        <v>193</v>
      </c>
      <c r="E71" s="67"/>
      <c r="F71" s="62" t="s">
        <v>4</v>
      </c>
      <c r="G71" s="62" t="s">
        <v>10</v>
      </c>
      <c r="H71" s="62" t="s">
        <v>5</v>
      </c>
      <c r="I71" s="62" t="s">
        <v>6</v>
      </c>
      <c r="J71" s="62" t="s">
        <v>7</v>
      </c>
      <c r="K71" s="68" t="s">
        <v>8</v>
      </c>
      <c r="L71" s="172"/>
    </row>
    <row r="72" spans="1:12" ht="30.75" customHeight="1" thickBot="1" x14ac:dyDescent="0.3">
      <c r="A72" s="20">
        <v>100</v>
      </c>
      <c r="B72" s="5">
        <v>110</v>
      </c>
      <c r="C72" s="5">
        <v>113</v>
      </c>
      <c r="D72" s="1" t="s">
        <v>163</v>
      </c>
      <c r="E72" s="2" t="s">
        <v>57</v>
      </c>
      <c r="F72" s="2">
        <v>15</v>
      </c>
      <c r="G72" s="3">
        <v>3560</v>
      </c>
      <c r="H72" s="6">
        <v>0</v>
      </c>
      <c r="I72" s="3">
        <f>+H72+G72</f>
        <v>3560</v>
      </c>
      <c r="J72" s="7">
        <v>160</v>
      </c>
      <c r="K72" s="155">
        <f>+I72-J72</f>
        <v>3400</v>
      </c>
      <c r="L72" s="27"/>
    </row>
    <row r="73" spans="1:12" ht="23.25" customHeight="1" x14ac:dyDescent="0.25">
      <c r="A73" s="132"/>
      <c r="B73" s="130"/>
      <c r="C73" s="130"/>
      <c r="D73" s="138" t="s">
        <v>55</v>
      </c>
      <c r="E73" s="130"/>
      <c r="F73" s="139"/>
      <c r="G73" s="129">
        <f>SUM(G72:G72)</f>
        <v>3560</v>
      </c>
      <c r="H73" s="129">
        <f>SUM(H72:H72)</f>
        <v>0</v>
      </c>
      <c r="I73" s="129">
        <f>SUM(I72:I72)</f>
        <v>3560</v>
      </c>
      <c r="J73" s="129">
        <f>SUM(J72:J72)</f>
        <v>160</v>
      </c>
      <c r="K73" s="140">
        <f>SUM(K72:K72)</f>
        <v>3400</v>
      </c>
      <c r="L73" s="128"/>
    </row>
    <row r="74" spans="1:12" ht="18.75" customHeight="1" thickBot="1" x14ac:dyDescent="0.3">
      <c r="A74" s="63"/>
      <c r="B74" s="64"/>
      <c r="C74" s="65"/>
      <c r="D74" s="80" t="s">
        <v>1</v>
      </c>
      <c r="E74" s="81" t="s">
        <v>13</v>
      </c>
      <c r="F74" s="81" t="s">
        <v>2</v>
      </c>
      <c r="G74" s="177" t="s">
        <v>3</v>
      </c>
      <c r="H74" s="178"/>
      <c r="I74" s="178"/>
      <c r="J74" s="179"/>
      <c r="K74" s="82">
        <f>K3</f>
        <v>2019</v>
      </c>
      <c r="L74" s="180" t="s">
        <v>54</v>
      </c>
    </row>
    <row r="75" spans="1:12" ht="18.75" customHeight="1" thickBot="1" x14ac:dyDescent="0.3">
      <c r="A75" s="63" t="s">
        <v>0</v>
      </c>
      <c r="B75" s="64"/>
      <c r="C75" s="65"/>
      <c r="D75" s="66" t="s">
        <v>61</v>
      </c>
      <c r="E75" s="67"/>
      <c r="F75" s="62" t="s">
        <v>4</v>
      </c>
      <c r="G75" s="62" t="s">
        <v>10</v>
      </c>
      <c r="H75" s="62" t="s">
        <v>5</v>
      </c>
      <c r="I75" s="62" t="s">
        <v>6</v>
      </c>
      <c r="J75" s="62" t="s">
        <v>7</v>
      </c>
      <c r="K75" s="124" t="s">
        <v>8</v>
      </c>
      <c r="L75" s="172"/>
    </row>
    <row r="76" spans="1:12" ht="28.5" customHeight="1" thickBot="1" x14ac:dyDescent="0.3">
      <c r="A76" s="20">
        <v>100</v>
      </c>
      <c r="B76" s="5">
        <v>110</v>
      </c>
      <c r="C76" s="5">
        <v>113</v>
      </c>
      <c r="D76" s="1" t="s">
        <v>147</v>
      </c>
      <c r="E76" t="s">
        <v>34</v>
      </c>
      <c r="F76" s="2">
        <v>15</v>
      </c>
      <c r="G76" s="52">
        <v>1214</v>
      </c>
      <c r="H76" s="6">
        <v>136</v>
      </c>
      <c r="I76" s="3">
        <f>G76</f>
        <v>1214</v>
      </c>
      <c r="J76" s="7">
        <v>0</v>
      </c>
      <c r="K76" s="158">
        <f>I76+H76</f>
        <v>1350</v>
      </c>
      <c r="L76" s="164"/>
    </row>
    <row r="77" spans="1:12" ht="28.5" customHeight="1" x14ac:dyDescent="0.25">
      <c r="A77" s="20">
        <v>100</v>
      </c>
      <c r="B77" s="5">
        <v>110</v>
      </c>
      <c r="C77" s="5">
        <v>113</v>
      </c>
      <c r="D77" s="1" t="str">
        <f>'[1]Personal Nomina'!$F$79</f>
        <v>JOHNATTAN GARCIA SANDOVAL</v>
      </c>
      <c r="E77" t="str">
        <f>'[1]Personal Nomina'!$H$79</f>
        <v>MAESTRO DE COMPUTO</v>
      </c>
      <c r="F77" s="2">
        <v>15</v>
      </c>
      <c r="G77" s="52">
        <v>2379</v>
      </c>
      <c r="H77" s="6">
        <v>21</v>
      </c>
      <c r="I77" s="3">
        <f>+G77</f>
        <v>2379</v>
      </c>
      <c r="J77" s="7"/>
      <c r="K77" s="158">
        <f>H77+I77</f>
        <v>2400</v>
      </c>
      <c r="L77" s="56"/>
    </row>
    <row r="78" spans="1:12" ht="22.5" customHeight="1" thickBot="1" x14ac:dyDescent="0.3">
      <c r="A78" s="94"/>
      <c r="B78" s="95"/>
      <c r="C78" s="95"/>
      <c r="D78" s="101" t="s">
        <v>62</v>
      </c>
      <c r="E78" s="95"/>
      <c r="F78" s="97"/>
      <c r="G78" s="98">
        <f>SUM(G76:G76)</f>
        <v>1214</v>
      </c>
      <c r="H78" s="98">
        <f>SUM(H76:H76)</f>
        <v>136</v>
      </c>
      <c r="I78" s="98">
        <f>SUM(I76:I76)</f>
        <v>1214</v>
      </c>
      <c r="J78" s="98">
        <f>SUM(J76:J76)</f>
        <v>0</v>
      </c>
      <c r="K78" s="98">
        <f>SUM(K76:K77)</f>
        <v>3750</v>
      </c>
      <c r="L78" s="102"/>
    </row>
    <row r="79" spans="1:12" ht="18" customHeight="1" thickBot="1" x14ac:dyDescent="0.3">
      <c r="A79" s="58"/>
      <c r="B79" s="57"/>
      <c r="C79" s="59"/>
      <c r="D79" s="60" t="s">
        <v>1</v>
      </c>
      <c r="E79" s="61" t="s">
        <v>13</v>
      </c>
      <c r="F79" s="61" t="s">
        <v>2</v>
      </c>
      <c r="G79" s="173" t="s">
        <v>3</v>
      </c>
      <c r="H79" s="174"/>
      <c r="I79" s="174"/>
      <c r="J79" s="175"/>
      <c r="K79" s="62">
        <f>K3</f>
        <v>2019</v>
      </c>
      <c r="L79" s="171" t="s">
        <v>54</v>
      </c>
    </row>
    <row r="80" spans="1:12" ht="18.75" customHeight="1" thickBot="1" x14ac:dyDescent="0.3">
      <c r="A80" s="63" t="s">
        <v>0</v>
      </c>
      <c r="B80" s="64"/>
      <c r="C80" s="65"/>
      <c r="D80" s="66" t="s">
        <v>31</v>
      </c>
      <c r="E80" s="67"/>
      <c r="F80" s="62" t="s">
        <v>4</v>
      </c>
      <c r="G80" s="62" t="s">
        <v>10</v>
      </c>
      <c r="H80" s="62" t="s">
        <v>5</v>
      </c>
      <c r="I80" s="62" t="s">
        <v>6</v>
      </c>
      <c r="J80" s="62" t="s">
        <v>7</v>
      </c>
      <c r="K80" s="68" t="s">
        <v>8</v>
      </c>
      <c r="L80" s="184"/>
    </row>
    <row r="81" spans="1:12" ht="26.25" customHeight="1" x14ac:dyDescent="0.25">
      <c r="A81" s="23">
        <v>100</v>
      </c>
      <c r="B81" s="10">
        <v>110</v>
      </c>
      <c r="C81" s="10">
        <v>113</v>
      </c>
      <c r="D81" s="1" t="s">
        <v>132</v>
      </c>
      <c r="E81" s="12" t="s">
        <v>57</v>
      </c>
      <c r="F81" s="12">
        <v>15</v>
      </c>
      <c r="G81" s="3">
        <v>3314</v>
      </c>
      <c r="H81" s="6"/>
      <c r="I81" s="3">
        <f>+H81+G81</f>
        <v>3314</v>
      </c>
      <c r="J81" s="7">
        <v>114</v>
      </c>
      <c r="K81" s="155">
        <f>+I81-J81</f>
        <v>3200</v>
      </c>
      <c r="L81" s="30"/>
    </row>
    <row r="82" spans="1:12" ht="27" customHeight="1" x14ac:dyDescent="0.25">
      <c r="A82" s="23">
        <v>100</v>
      </c>
      <c r="B82" s="10">
        <v>110</v>
      </c>
      <c r="C82" s="10">
        <v>113</v>
      </c>
      <c r="D82" s="1" t="s">
        <v>115</v>
      </c>
      <c r="E82" s="12" t="s">
        <v>116</v>
      </c>
      <c r="F82" s="12">
        <v>15</v>
      </c>
      <c r="G82" s="13">
        <v>2135</v>
      </c>
      <c r="H82" s="6">
        <v>65</v>
      </c>
      <c r="I82" s="3">
        <f>+H82+G82</f>
        <v>2200</v>
      </c>
      <c r="J82" s="50"/>
      <c r="K82" s="155">
        <f>+I82-J82</f>
        <v>2200</v>
      </c>
      <c r="L82" s="30"/>
    </row>
    <row r="83" spans="1:12" ht="26.25" customHeight="1" thickBot="1" x14ac:dyDescent="0.3">
      <c r="A83" s="112"/>
      <c r="B83" s="113"/>
      <c r="C83" s="113"/>
      <c r="D83" s="114" t="s">
        <v>32</v>
      </c>
      <c r="E83" s="113"/>
      <c r="F83" s="113"/>
      <c r="G83" s="115">
        <f>SUM(G81:G82)</f>
        <v>5449</v>
      </c>
      <c r="H83" s="115">
        <f>SUM(H81:H82)</f>
        <v>65</v>
      </c>
      <c r="I83" s="115">
        <f>SUM(I81:I82)</f>
        <v>5514</v>
      </c>
      <c r="J83" s="115">
        <f>SUM(J81:J82)</f>
        <v>114</v>
      </c>
      <c r="K83" s="116">
        <f>SUM(K81:K82)</f>
        <v>5400</v>
      </c>
      <c r="L83" s="117"/>
    </row>
    <row r="84" spans="1:12" ht="21" customHeight="1" thickBot="1" x14ac:dyDescent="0.3">
      <c r="A84" s="58"/>
      <c r="B84" s="57"/>
      <c r="C84" s="59"/>
      <c r="D84" s="60" t="s">
        <v>1</v>
      </c>
      <c r="E84" s="61" t="s">
        <v>13</v>
      </c>
      <c r="F84" s="61" t="s">
        <v>2</v>
      </c>
      <c r="G84" s="173" t="s">
        <v>3</v>
      </c>
      <c r="H84" s="174"/>
      <c r="I84" s="174"/>
      <c r="J84" s="175"/>
      <c r="K84" s="62">
        <f>K3</f>
        <v>2019</v>
      </c>
      <c r="L84" s="171" t="s">
        <v>54</v>
      </c>
    </row>
    <row r="85" spans="1:12" ht="20.25" customHeight="1" thickBot="1" x14ac:dyDescent="0.3">
      <c r="A85" s="63" t="s">
        <v>0</v>
      </c>
      <c r="B85" s="64"/>
      <c r="C85" s="65"/>
      <c r="D85" s="85" t="s">
        <v>134</v>
      </c>
      <c r="E85" s="67"/>
      <c r="F85" s="62" t="s">
        <v>4</v>
      </c>
      <c r="G85" s="62" t="s">
        <v>10</v>
      </c>
      <c r="H85" s="62" t="s">
        <v>5</v>
      </c>
      <c r="I85" s="62" t="s">
        <v>6</v>
      </c>
      <c r="J85" s="62" t="s">
        <v>7</v>
      </c>
      <c r="K85" s="68" t="s">
        <v>8</v>
      </c>
      <c r="L85" s="172"/>
    </row>
    <row r="86" spans="1:12" ht="30.75" customHeight="1" thickBot="1" x14ac:dyDescent="0.3">
      <c r="A86" s="20">
        <v>100</v>
      </c>
      <c r="B86" s="5">
        <v>110</v>
      </c>
      <c r="C86" s="5">
        <v>113</v>
      </c>
      <c r="D86" s="1" t="s">
        <v>136</v>
      </c>
      <c r="E86" s="24" t="s">
        <v>135</v>
      </c>
      <c r="F86" s="2">
        <v>15</v>
      </c>
      <c r="G86" s="3">
        <v>2601</v>
      </c>
      <c r="H86" s="6">
        <v>0</v>
      </c>
      <c r="I86" s="3">
        <f>G86+H86</f>
        <v>2601</v>
      </c>
      <c r="J86" s="7">
        <v>1</v>
      </c>
      <c r="K86" s="155">
        <f>+I86-J86</f>
        <v>2600</v>
      </c>
      <c r="L86" s="27"/>
    </row>
    <row r="87" spans="1:12" ht="22.5" customHeight="1" thickBot="1" x14ac:dyDescent="0.3">
      <c r="A87" s="112"/>
      <c r="B87" s="113"/>
      <c r="C87" s="113"/>
      <c r="D87" s="114" t="s">
        <v>160</v>
      </c>
      <c r="E87" s="113"/>
      <c r="F87" s="113"/>
      <c r="G87" s="115">
        <f>SUM(G86)</f>
        <v>2601</v>
      </c>
      <c r="H87" s="116">
        <f>SUM(H86)</f>
        <v>0</v>
      </c>
      <c r="I87" s="115">
        <f>SUM(I86)</f>
        <v>2601</v>
      </c>
      <c r="J87" s="115">
        <f>SUM(J86)</f>
        <v>1</v>
      </c>
      <c r="K87" s="116">
        <f>SUM(K86)</f>
        <v>2600</v>
      </c>
      <c r="L87" s="117"/>
    </row>
    <row r="88" spans="1:12" ht="20.25" customHeight="1" thickBot="1" x14ac:dyDescent="0.3">
      <c r="A88" s="58"/>
      <c r="B88" s="57"/>
      <c r="C88" s="59"/>
      <c r="D88" s="60" t="s">
        <v>1</v>
      </c>
      <c r="E88" s="61" t="s">
        <v>13</v>
      </c>
      <c r="F88" s="61" t="s">
        <v>2</v>
      </c>
      <c r="G88" s="173" t="s">
        <v>3</v>
      </c>
      <c r="H88" s="174"/>
      <c r="I88" s="174"/>
      <c r="J88" s="175"/>
      <c r="K88" s="62">
        <f>K3</f>
        <v>2019</v>
      </c>
      <c r="L88" s="171" t="s">
        <v>54</v>
      </c>
    </row>
    <row r="89" spans="1:12" ht="15.75" customHeight="1" thickBot="1" x14ac:dyDescent="0.3">
      <c r="A89" s="63" t="s">
        <v>0</v>
      </c>
      <c r="B89" s="64"/>
      <c r="C89" s="65"/>
      <c r="D89" s="66" t="s">
        <v>51</v>
      </c>
      <c r="E89" s="67"/>
      <c r="F89" s="62" t="s">
        <v>4</v>
      </c>
      <c r="G89" s="62" t="s">
        <v>10</v>
      </c>
      <c r="H89" s="62" t="s">
        <v>5</v>
      </c>
      <c r="I89" s="62" t="s">
        <v>6</v>
      </c>
      <c r="J89" s="62" t="s">
        <v>7</v>
      </c>
      <c r="K89" s="68" t="s">
        <v>8</v>
      </c>
      <c r="L89" s="172"/>
    </row>
    <row r="90" spans="1:12" ht="15.75" hidden="1" customHeight="1" x14ac:dyDescent="0.25">
      <c r="A90" s="63"/>
      <c r="B90" s="64"/>
      <c r="C90" s="64"/>
      <c r="D90" s="146"/>
      <c r="E90" s="64"/>
      <c r="F90" s="146"/>
      <c r="G90" s="146"/>
      <c r="H90" s="146"/>
      <c r="I90" s="146"/>
      <c r="J90" s="146"/>
      <c r="K90" s="147"/>
      <c r="L90" s="126"/>
    </row>
    <row r="91" spans="1:12" ht="26.25" customHeight="1" x14ac:dyDescent="0.25">
      <c r="A91" s="20">
        <v>100</v>
      </c>
      <c r="B91" s="5">
        <v>110</v>
      </c>
      <c r="C91" s="5">
        <v>113</v>
      </c>
      <c r="D91" s="1" t="s">
        <v>133</v>
      </c>
      <c r="E91" s="24" t="s">
        <v>63</v>
      </c>
      <c r="F91" s="2">
        <v>15</v>
      </c>
      <c r="G91" s="3">
        <v>3114</v>
      </c>
      <c r="H91" s="6">
        <v>0</v>
      </c>
      <c r="I91" s="3">
        <f>G91+H91</f>
        <v>3114</v>
      </c>
      <c r="J91" s="7">
        <v>114</v>
      </c>
      <c r="K91" s="155">
        <f>+I91-J91</f>
        <v>3000</v>
      </c>
      <c r="L91" s="32"/>
    </row>
    <row r="92" spans="1:12" ht="26.25" customHeight="1" x14ac:dyDescent="0.25">
      <c r="A92" s="20">
        <v>100</v>
      </c>
      <c r="B92" s="5">
        <v>110</v>
      </c>
      <c r="C92" s="5">
        <v>113</v>
      </c>
      <c r="D92" s="55" t="s">
        <v>101</v>
      </c>
      <c r="E92" s="46" t="s">
        <v>74</v>
      </c>
      <c r="F92" s="2">
        <v>15</v>
      </c>
      <c r="G92" s="3">
        <v>2135</v>
      </c>
      <c r="H92" s="16">
        <v>65</v>
      </c>
      <c r="I92" s="3">
        <f>G92+H92</f>
        <v>2200</v>
      </c>
      <c r="J92" s="45"/>
      <c r="K92" s="155">
        <f>+I92-J92</f>
        <v>2200</v>
      </c>
      <c r="L92" s="32"/>
    </row>
    <row r="93" spans="1:12" ht="26.25" customHeight="1" x14ac:dyDescent="0.25">
      <c r="A93" s="20">
        <v>100</v>
      </c>
      <c r="B93" s="5">
        <v>110</v>
      </c>
      <c r="C93" s="5">
        <v>113</v>
      </c>
      <c r="D93" s="1" t="s">
        <v>102</v>
      </c>
      <c r="E93" s="46" t="s">
        <v>74</v>
      </c>
      <c r="F93" s="2">
        <v>15</v>
      </c>
      <c r="G93" s="3">
        <v>2135</v>
      </c>
      <c r="H93" s="16">
        <v>65</v>
      </c>
      <c r="I93" s="3">
        <f>G93+H93</f>
        <v>2200</v>
      </c>
      <c r="J93" s="16"/>
      <c r="K93" s="155">
        <f>+I93-J93</f>
        <v>2200</v>
      </c>
      <c r="L93" s="32"/>
    </row>
    <row r="94" spans="1:12" ht="30.75" customHeight="1" thickBot="1" x14ac:dyDescent="0.3">
      <c r="A94" s="94"/>
      <c r="B94" s="95"/>
      <c r="C94" s="95"/>
      <c r="D94" s="101" t="s">
        <v>52</v>
      </c>
      <c r="E94" s="95"/>
      <c r="F94" s="95"/>
      <c r="G94" s="98">
        <f>SUM(G91:G93)</f>
        <v>7384</v>
      </c>
      <c r="H94" s="98">
        <f>SUM(H91:H93)</f>
        <v>130</v>
      </c>
      <c r="I94" s="98">
        <f>SUM(I91:I93)</f>
        <v>7514</v>
      </c>
      <c r="J94" s="98">
        <f>SUM(J91:J93)</f>
        <v>114</v>
      </c>
      <c r="K94" s="99">
        <f>SUM(K91:K93)</f>
        <v>7400</v>
      </c>
      <c r="L94" s="111"/>
    </row>
    <row r="95" spans="1:12" ht="15.75" thickBot="1" x14ac:dyDescent="0.3">
      <c r="A95" s="58"/>
      <c r="B95" s="57"/>
      <c r="C95" s="59"/>
      <c r="D95" s="60" t="s">
        <v>1</v>
      </c>
      <c r="E95" s="61" t="s">
        <v>13</v>
      </c>
      <c r="F95" s="61" t="s">
        <v>2</v>
      </c>
      <c r="G95" s="173" t="s">
        <v>3</v>
      </c>
      <c r="H95" s="174"/>
      <c r="I95" s="174"/>
      <c r="J95" s="175"/>
      <c r="K95" s="62">
        <f>K3</f>
        <v>2019</v>
      </c>
      <c r="L95" s="171" t="s">
        <v>54</v>
      </c>
    </row>
    <row r="96" spans="1:12" ht="22.5" customHeight="1" thickBot="1" x14ac:dyDescent="0.3">
      <c r="A96" s="63" t="s">
        <v>0</v>
      </c>
      <c r="B96" s="64"/>
      <c r="C96" s="65"/>
      <c r="D96" s="66" t="s">
        <v>79</v>
      </c>
      <c r="E96" s="67"/>
      <c r="F96" s="62" t="s">
        <v>4</v>
      </c>
      <c r="G96" s="62" t="s">
        <v>10</v>
      </c>
      <c r="H96" s="62" t="s">
        <v>5</v>
      </c>
      <c r="I96" s="62" t="s">
        <v>6</v>
      </c>
      <c r="J96" s="62" t="s">
        <v>7</v>
      </c>
      <c r="K96" s="68" t="s">
        <v>8</v>
      </c>
      <c r="L96" s="172"/>
    </row>
    <row r="97" spans="1:12" ht="26.25" customHeight="1" x14ac:dyDescent="0.25">
      <c r="A97" s="20">
        <v>100</v>
      </c>
      <c r="B97" s="5">
        <v>110</v>
      </c>
      <c r="C97" s="5">
        <v>113</v>
      </c>
      <c r="D97" s="1" t="s">
        <v>109</v>
      </c>
      <c r="E97" s="2" t="s">
        <v>57</v>
      </c>
      <c r="F97" s="2">
        <v>15</v>
      </c>
      <c r="G97" s="3">
        <v>3314</v>
      </c>
      <c r="H97" s="6">
        <v>0</v>
      </c>
      <c r="I97" s="3">
        <f>G97+H97</f>
        <v>3314</v>
      </c>
      <c r="J97" s="7">
        <v>114</v>
      </c>
      <c r="K97" s="156">
        <f>G97-J97</f>
        <v>3200</v>
      </c>
      <c r="L97" s="29"/>
    </row>
    <row r="98" spans="1:12" ht="26.25" customHeight="1" x14ac:dyDescent="0.25">
      <c r="A98" s="20">
        <v>100</v>
      </c>
      <c r="B98" s="5">
        <v>110</v>
      </c>
      <c r="C98" s="5">
        <v>113</v>
      </c>
      <c r="D98" s="55" t="s">
        <v>110</v>
      </c>
      <c r="E98" s="2" t="s">
        <v>195</v>
      </c>
      <c r="F98" s="2">
        <v>15</v>
      </c>
      <c r="G98" s="3">
        <v>2955</v>
      </c>
      <c r="H98" s="6"/>
      <c r="I98" s="3">
        <v>2955</v>
      </c>
      <c r="J98" s="7">
        <v>55</v>
      </c>
      <c r="K98" s="168">
        <f>I98-J98</f>
        <v>2900</v>
      </c>
      <c r="L98" s="32"/>
    </row>
    <row r="99" spans="1:12" s="19" customFormat="1" ht="26.25" customHeight="1" x14ac:dyDescent="0.25">
      <c r="A99" s="21">
        <v>100</v>
      </c>
      <c r="B99" s="17">
        <v>110</v>
      </c>
      <c r="C99" s="17">
        <v>113</v>
      </c>
      <c r="D99" s="1" t="s">
        <v>111</v>
      </c>
      <c r="E99" s="1" t="s">
        <v>112</v>
      </c>
      <c r="F99" s="18">
        <v>15</v>
      </c>
      <c r="G99" s="3">
        <v>2379</v>
      </c>
      <c r="H99" s="6">
        <v>21</v>
      </c>
      <c r="I99" s="3">
        <f>G99+H99</f>
        <v>2400</v>
      </c>
      <c r="J99" s="7">
        <v>0</v>
      </c>
      <c r="K99" s="155">
        <f>+I99-J99</f>
        <v>2400</v>
      </c>
      <c r="L99" s="49"/>
    </row>
    <row r="100" spans="1:12" s="19" customFormat="1" ht="26.25" customHeight="1" x14ac:dyDescent="0.25">
      <c r="A100" s="21">
        <v>100</v>
      </c>
      <c r="B100" s="17">
        <v>110</v>
      </c>
      <c r="C100" s="17">
        <v>113</v>
      </c>
      <c r="D100" s="1" t="s">
        <v>113</v>
      </c>
      <c r="E100" s="1" t="s">
        <v>114</v>
      </c>
      <c r="F100" s="18">
        <v>15</v>
      </c>
      <c r="G100" s="3">
        <v>2379</v>
      </c>
      <c r="H100" s="6">
        <v>21</v>
      </c>
      <c r="I100" s="3">
        <f>G100+H100</f>
        <v>2400</v>
      </c>
      <c r="J100" s="7">
        <v>0</v>
      </c>
      <c r="K100" s="155">
        <f>+I100-J100</f>
        <v>2400</v>
      </c>
      <c r="L100" s="49"/>
    </row>
    <row r="101" spans="1:12" ht="27" customHeight="1" thickBot="1" x14ac:dyDescent="0.3">
      <c r="A101" s="94"/>
      <c r="B101" s="95"/>
      <c r="C101" s="95"/>
      <c r="D101" s="101" t="s">
        <v>33</v>
      </c>
      <c r="E101" s="95"/>
      <c r="F101" s="97"/>
      <c r="G101" s="98">
        <f>SUM(G97:G100)</f>
        <v>11027</v>
      </c>
      <c r="H101" s="98">
        <f>SUM(H97:H100)</f>
        <v>42</v>
      </c>
      <c r="I101" s="98">
        <f>SUM(I97:I100)</f>
        <v>11069</v>
      </c>
      <c r="J101" s="98">
        <f>SUM(J97:J100)</f>
        <v>169</v>
      </c>
      <c r="K101" s="99">
        <f>SUM(K97:K100)</f>
        <v>10900</v>
      </c>
      <c r="L101" s="111"/>
    </row>
    <row r="102" spans="1:12" ht="19.5" customHeight="1" thickBot="1" x14ac:dyDescent="0.3">
      <c r="A102" s="58"/>
      <c r="B102" s="57"/>
      <c r="C102" s="59"/>
      <c r="D102" s="60" t="s">
        <v>1</v>
      </c>
      <c r="E102" s="61" t="s">
        <v>13</v>
      </c>
      <c r="F102" s="61" t="s">
        <v>2</v>
      </c>
      <c r="G102" s="173" t="s">
        <v>3</v>
      </c>
      <c r="H102" s="174"/>
      <c r="I102" s="174"/>
      <c r="J102" s="175"/>
      <c r="K102" s="62">
        <f>K3</f>
        <v>2019</v>
      </c>
      <c r="L102" s="171" t="s">
        <v>54</v>
      </c>
    </row>
    <row r="103" spans="1:12" ht="27" customHeight="1" thickBot="1" x14ac:dyDescent="0.3">
      <c r="A103" s="63" t="s">
        <v>0</v>
      </c>
      <c r="B103" s="64"/>
      <c r="C103" s="65"/>
      <c r="D103" s="66" t="s">
        <v>64</v>
      </c>
      <c r="E103" s="67"/>
      <c r="F103" s="62" t="s">
        <v>4</v>
      </c>
      <c r="G103" s="62" t="s">
        <v>10</v>
      </c>
      <c r="H103" s="62" t="s">
        <v>5</v>
      </c>
      <c r="I103" s="62" t="s">
        <v>6</v>
      </c>
      <c r="J103" s="62" t="s">
        <v>7</v>
      </c>
      <c r="K103" s="68" t="s">
        <v>8</v>
      </c>
      <c r="L103" s="172"/>
    </row>
    <row r="104" spans="1:12" ht="30.75" customHeight="1" x14ac:dyDescent="0.25">
      <c r="A104" s="20">
        <v>100</v>
      </c>
      <c r="B104" s="5">
        <v>110</v>
      </c>
      <c r="C104" s="5">
        <v>113</v>
      </c>
      <c r="D104" s="1" t="s">
        <v>82</v>
      </c>
      <c r="E104" s="2" t="s">
        <v>57</v>
      </c>
      <c r="F104" s="2">
        <v>15</v>
      </c>
      <c r="G104" s="3">
        <v>7454</v>
      </c>
      <c r="H104" s="6">
        <v>0</v>
      </c>
      <c r="I104" s="3">
        <f>G104+H104</f>
        <v>7454</v>
      </c>
      <c r="J104" s="7">
        <v>954</v>
      </c>
      <c r="K104" s="155">
        <f>+I104-J104</f>
        <v>6500</v>
      </c>
      <c r="L104" s="29"/>
    </row>
    <row r="105" spans="1:12" ht="32.25" customHeight="1" x14ac:dyDescent="0.25">
      <c r="A105" s="20">
        <v>100</v>
      </c>
      <c r="B105" s="5">
        <v>110</v>
      </c>
      <c r="C105" s="5">
        <v>113</v>
      </c>
      <c r="D105" s="1" t="s">
        <v>85</v>
      </c>
      <c r="E105" s="2" t="s">
        <v>35</v>
      </c>
      <c r="F105" s="2">
        <v>15</v>
      </c>
      <c r="G105" s="3">
        <v>4953</v>
      </c>
      <c r="H105" s="6">
        <v>0</v>
      </c>
      <c r="I105" s="3">
        <f>G105+H105</f>
        <v>4953</v>
      </c>
      <c r="J105" s="7">
        <v>453</v>
      </c>
      <c r="K105" s="155">
        <f>+I105-J105</f>
        <v>4500</v>
      </c>
      <c r="L105" s="30"/>
    </row>
    <row r="106" spans="1:12" ht="30" customHeight="1" thickBot="1" x14ac:dyDescent="0.3">
      <c r="A106" s="20">
        <v>100</v>
      </c>
      <c r="B106" s="5">
        <v>110</v>
      </c>
      <c r="C106" s="5">
        <v>113</v>
      </c>
      <c r="D106" s="1" t="s">
        <v>84</v>
      </c>
      <c r="E106" s="2" t="s">
        <v>86</v>
      </c>
      <c r="F106" s="2">
        <v>15</v>
      </c>
      <c r="G106" s="3">
        <v>2601</v>
      </c>
      <c r="H106" s="6">
        <v>0</v>
      </c>
      <c r="I106" s="3">
        <f>G106+H106</f>
        <v>2601</v>
      </c>
      <c r="J106" s="7">
        <v>1</v>
      </c>
      <c r="K106" s="155">
        <f>+I106-J106</f>
        <v>2600</v>
      </c>
      <c r="L106" s="30"/>
    </row>
    <row r="107" spans="1:12" ht="36.75" customHeight="1" x14ac:dyDescent="0.25">
      <c r="A107" s="132"/>
      <c r="B107" s="130"/>
      <c r="C107" s="130"/>
      <c r="D107" s="131" t="s">
        <v>65</v>
      </c>
      <c r="E107" s="130"/>
      <c r="F107" s="130"/>
      <c r="G107" s="129">
        <f>SUM(G104:G106)</f>
        <v>15008</v>
      </c>
      <c r="H107" s="129">
        <f>SUM(H104:H106)</f>
        <v>0</v>
      </c>
      <c r="I107" s="129">
        <f>SUM(I104:I106)</f>
        <v>15008</v>
      </c>
      <c r="J107" s="129">
        <f>SUM(J104:J106)</f>
        <v>1408</v>
      </c>
      <c r="K107" s="141">
        <f>SUM(K104:K106)</f>
        <v>13600</v>
      </c>
      <c r="L107" s="120"/>
    </row>
    <row r="108" spans="1:12" ht="22.5" customHeight="1" thickBot="1" x14ac:dyDescent="0.3">
      <c r="A108" s="76"/>
      <c r="B108" s="77"/>
      <c r="C108" s="78"/>
      <c r="D108" s="80" t="s">
        <v>1</v>
      </c>
      <c r="E108" s="81" t="s">
        <v>13</v>
      </c>
      <c r="F108" s="81" t="s">
        <v>2</v>
      </c>
      <c r="G108" s="177" t="s">
        <v>3</v>
      </c>
      <c r="H108" s="178"/>
      <c r="I108" s="178"/>
      <c r="J108" s="179"/>
      <c r="K108" s="81">
        <f>K3</f>
        <v>2019</v>
      </c>
      <c r="L108" s="180" t="s">
        <v>54</v>
      </c>
    </row>
    <row r="109" spans="1:12" ht="18.75" customHeight="1" thickBot="1" x14ac:dyDescent="0.3">
      <c r="A109" s="63" t="s">
        <v>0</v>
      </c>
      <c r="B109" s="64"/>
      <c r="C109" s="65"/>
      <c r="D109" s="66" t="s">
        <v>36</v>
      </c>
      <c r="E109" s="67"/>
      <c r="F109" s="62" t="s">
        <v>4</v>
      </c>
      <c r="G109" s="62" t="s">
        <v>10</v>
      </c>
      <c r="H109" s="62" t="s">
        <v>5</v>
      </c>
      <c r="I109" s="62" t="s">
        <v>6</v>
      </c>
      <c r="J109" s="62" t="s">
        <v>7</v>
      </c>
      <c r="K109" s="68" t="s">
        <v>8</v>
      </c>
      <c r="L109" s="172"/>
    </row>
    <row r="110" spans="1:12" ht="26.25" customHeight="1" x14ac:dyDescent="0.25">
      <c r="A110" s="20">
        <v>100</v>
      </c>
      <c r="B110" s="5">
        <v>110</v>
      </c>
      <c r="C110" s="5">
        <v>113</v>
      </c>
      <c r="D110" s="1" t="s">
        <v>87</v>
      </c>
      <c r="E110" s="2" t="s">
        <v>57</v>
      </c>
      <c r="F110" s="2">
        <v>15</v>
      </c>
      <c r="G110" s="3">
        <v>3314</v>
      </c>
      <c r="H110" s="6">
        <v>0</v>
      </c>
      <c r="I110" s="3">
        <f>+G110+H110</f>
        <v>3314</v>
      </c>
      <c r="J110" s="7">
        <v>114</v>
      </c>
      <c r="K110" s="151">
        <f>G110-J110</f>
        <v>3200</v>
      </c>
      <c r="L110" s="30"/>
    </row>
    <row r="111" spans="1:12" ht="26.25" customHeight="1" thickBot="1" x14ac:dyDescent="0.3">
      <c r="A111" s="20">
        <v>100</v>
      </c>
      <c r="B111" s="5">
        <v>110</v>
      </c>
      <c r="C111" s="5">
        <v>113</v>
      </c>
      <c r="D111" s="1" t="s">
        <v>164</v>
      </c>
      <c r="E111" s="2" t="s">
        <v>195</v>
      </c>
      <c r="F111" s="2">
        <v>15</v>
      </c>
      <c r="G111" s="3">
        <v>2601</v>
      </c>
      <c r="H111" s="6"/>
      <c r="I111" s="3">
        <f>+G111</f>
        <v>2601</v>
      </c>
      <c r="J111" s="7">
        <v>1</v>
      </c>
      <c r="K111" s="153">
        <f>I111-J111</f>
        <v>2600</v>
      </c>
      <c r="L111" s="53"/>
    </row>
    <row r="112" spans="1:12" ht="18" customHeight="1" thickBot="1" x14ac:dyDescent="0.3">
      <c r="A112" s="94"/>
      <c r="B112" s="95"/>
      <c r="C112" s="95"/>
      <c r="D112" s="101" t="s">
        <v>37</v>
      </c>
      <c r="E112" s="95"/>
      <c r="F112" s="97"/>
      <c r="G112" s="98">
        <f>SUM(G110:G110)</f>
        <v>3314</v>
      </c>
      <c r="H112" s="98">
        <f>SUM(H110:H110)</f>
        <v>0</v>
      </c>
      <c r="I112" s="98">
        <f>SUM(I110:I110)</f>
        <v>3314</v>
      </c>
      <c r="J112" s="98">
        <f>SUM(J110:J110)</f>
        <v>114</v>
      </c>
      <c r="K112" s="99">
        <f>SUM(K110:K111)</f>
        <v>5800</v>
      </c>
      <c r="L112" s="119"/>
    </row>
    <row r="113" spans="1:12" ht="23.25" customHeight="1" thickBot="1" x14ac:dyDescent="0.3">
      <c r="A113" s="58"/>
      <c r="B113" s="57"/>
      <c r="C113" s="59"/>
      <c r="D113" s="60" t="s">
        <v>1</v>
      </c>
      <c r="E113" s="61" t="s">
        <v>13</v>
      </c>
      <c r="F113" s="61" t="s">
        <v>2</v>
      </c>
      <c r="G113" s="173" t="s">
        <v>3</v>
      </c>
      <c r="H113" s="174"/>
      <c r="I113" s="174"/>
      <c r="J113" s="175"/>
      <c r="K113" s="62">
        <f>K3</f>
        <v>2019</v>
      </c>
      <c r="L113" s="171" t="s">
        <v>54</v>
      </c>
    </row>
    <row r="114" spans="1:12" ht="18" customHeight="1" thickBot="1" x14ac:dyDescent="0.3">
      <c r="A114" s="63" t="s">
        <v>0</v>
      </c>
      <c r="B114" s="64"/>
      <c r="C114" s="65"/>
      <c r="D114" s="66" t="s">
        <v>40</v>
      </c>
      <c r="E114" s="67"/>
      <c r="F114" s="62" t="s">
        <v>4</v>
      </c>
      <c r="G114" s="62" t="s">
        <v>10</v>
      </c>
      <c r="H114" s="62" t="s">
        <v>5</v>
      </c>
      <c r="I114" s="62" t="s">
        <v>6</v>
      </c>
      <c r="J114" s="62" t="s">
        <v>7</v>
      </c>
      <c r="K114" s="124" t="s">
        <v>8</v>
      </c>
      <c r="L114" s="172"/>
    </row>
    <row r="115" spans="1:12" ht="26.25" customHeight="1" thickBot="1" x14ac:dyDescent="0.3">
      <c r="A115" s="20">
        <v>100</v>
      </c>
      <c r="B115" s="5">
        <v>110</v>
      </c>
      <c r="C115" s="5">
        <v>113</v>
      </c>
      <c r="D115" s="1" t="s">
        <v>88</v>
      </c>
      <c r="E115" s="2" t="s">
        <v>57</v>
      </c>
      <c r="F115" s="2">
        <v>15</v>
      </c>
      <c r="G115" s="3">
        <v>6183</v>
      </c>
      <c r="H115" s="6">
        <v>0</v>
      </c>
      <c r="I115" s="3">
        <f>G115+H115</f>
        <v>6183</v>
      </c>
      <c r="J115" s="6">
        <v>683</v>
      </c>
      <c r="K115" s="152">
        <f>+I115-J115</f>
        <v>5500</v>
      </c>
      <c r="L115" s="143"/>
    </row>
    <row r="116" spans="1:12" ht="23.25" customHeight="1" thickBot="1" x14ac:dyDescent="0.3">
      <c r="A116" s="112"/>
      <c r="B116" s="113"/>
      <c r="C116" s="113"/>
      <c r="D116" s="114" t="s">
        <v>42</v>
      </c>
      <c r="E116" s="113"/>
      <c r="F116" s="113"/>
      <c r="G116" s="115">
        <f>SUM(G115:G115)</f>
        <v>6183</v>
      </c>
      <c r="H116" s="115">
        <f>SUM(H115:H115)</f>
        <v>0</v>
      </c>
      <c r="I116" s="115">
        <f>SUM(I115:I115)</f>
        <v>6183</v>
      </c>
      <c r="J116" s="115">
        <f>SUM(J115:J115)</f>
        <v>683</v>
      </c>
      <c r="K116" s="116">
        <f>SUM(K115:K115)</f>
        <v>5500</v>
      </c>
      <c r="L116" s="110"/>
    </row>
    <row r="117" spans="1:12" ht="19.5" customHeight="1" thickBot="1" x14ac:dyDescent="0.3">
      <c r="A117" s="86"/>
      <c r="B117" s="87"/>
      <c r="C117" s="88"/>
      <c r="D117" s="60" t="s">
        <v>1</v>
      </c>
      <c r="E117" s="61" t="s">
        <v>13</v>
      </c>
      <c r="F117" s="61" t="s">
        <v>2</v>
      </c>
      <c r="G117" s="173" t="s">
        <v>3</v>
      </c>
      <c r="H117" s="174"/>
      <c r="I117" s="174"/>
      <c r="J117" s="175"/>
      <c r="K117" s="61">
        <f>K3</f>
        <v>2019</v>
      </c>
      <c r="L117" s="171" t="s">
        <v>54</v>
      </c>
    </row>
    <row r="118" spans="1:12" ht="17.25" customHeight="1" thickBot="1" x14ac:dyDescent="0.3">
      <c r="A118" s="86" t="s">
        <v>0</v>
      </c>
      <c r="B118" s="87"/>
      <c r="C118" s="88"/>
      <c r="D118" s="89" t="s">
        <v>49</v>
      </c>
      <c r="E118" s="79"/>
      <c r="F118" s="61" t="s">
        <v>4</v>
      </c>
      <c r="G118" s="61" t="s">
        <v>10</v>
      </c>
      <c r="H118" s="61" t="s">
        <v>5</v>
      </c>
      <c r="I118" s="61" t="s">
        <v>6</v>
      </c>
      <c r="J118" s="61" t="s">
        <v>7</v>
      </c>
      <c r="K118" s="68" t="s">
        <v>8</v>
      </c>
      <c r="L118" s="172"/>
    </row>
    <row r="119" spans="1:12" ht="28.5" customHeight="1" x14ac:dyDescent="0.25">
      <c r="A119" s="22">
        <v>100</v>
      </c>
      <c r="B119" s="14">
        <v>110</v>
      </c>
      <c r="C119" s="14">
        <v>113</v>
      </c>
      <c r="D119" s="1" t="s">
        <v>91</v>
      </c>
      <c r="E119" s="25" t="s">
        <v>57</v>
      </c>
      <c r="F119" s="2">
        <v>15</v>
      </c>
      <c r="G119" s="3">
        <v>3314</v>
      </c>
      <c r="H119" s="6">
        <v>0</v>
      </c>
      <c r="I119" s="3">
        <f>G119+H119</f>
        <v>3314</v>
      </c>
      <c r="J119" s="7">
        <v>114</v>
      </c>
      <c r="K119" s="155">
        <f>+I119-J119</f>
        <v>3200</v>
      </c>
      <c r="L119" s="29"/>
    </row>
    <row r="120" spans="1:12" ht="28.5" customHeight="1" thickBot="1" x14ac:dyDescent="0.3">
      <c r="A120" s="20">
        <v>100</v>
      </c>
      <c r="B120" s="5">
        <v>110</v>
      </c>
      <c r="C120" s="5">
        <v>113</v>
      </c>
      <c r="D120" s="1" t="s">
        <v>153</v>
      </c>
      <c r="E120" s="26" t="s">
        <v>56</v>
      </c>
      <c r="F120" s="2">
        <v>15</v>
      </c>
      <c r="G120" s="3">
        <v>2601</v>
      </c>
      <c r="H120" s="6">
        <v>0</v>
      </c>
      <c r="I120" s="3">
        <f>G120+H120</f>
        <v>2601</v>
      </c>
      <c r="J120" s="7">
        <v>1</v>
      </c>
      <c r="K120" s="155">
        <f>+I120-J120</f>
        <v>2600</v>
      </c>
      <c r="L120" s="30"/>
    </row>
    <row r="121" spans="1:12" ht="23.25" customHeight="1" thickBot="1" x14ac:dyDescent="0.3">
      <c r="A121" s="112"/>
      <c r="B121" s="113"/>
      <c r="C121" s="113"/>
      <c r="D121" s="114" t="s">
        <v>50</v>
      </c>
      <c r="E121" s="113"/>
      <c r="F121" s="113"/>
      <c r="G121" s="115">
        <f>SUM(G119:G120)</f>
        <v>5915</v>
      </c>
      <c r="H121" s="115">
        <f>SUM(H119:H120)</f>
        <v>0</v>
      </c>
      <c r="I121" s="115">
        <f>SUM(I119:I120)</f>
        <v>5915</v>
      </c>
      <c r="J121" s="115">
        <f>SUM(J119:J120)</f>
        <v>115</v>
      </c>
      <c r="K121" s="118">
        <f>SUM(K119:K120)</f>
        <v>5800</v>
      </c>
      <c r="L121" s="110"/>
    </row>
    <row r="122" spans="1:12" ht="21.75" customHeight="1" thickBot="1" x14ac:dyDescent="0.3">
      <c r="A122" s="58"/>
      <c r="B122" s="57"/>
      <c r="C122" s="59"/>
      <c r="D122" s="60" t="s">
        <v>1</v>
      </c>
      <c r="E122" s="61" t="s">
        <v>13</v>
      </c>
      <c r="F122" s="61" t="s">
        <v>2</v>
      </c>
      <c r="G122" s="173" t="s">
        <v>3</v>
      </c>
      <c r="H122" s="174"/>
      <c r="I122" s="174"/>
      <c r="J122" s="175"/>
      <c r="K122" s="62">
        <f>K3</f>
        <v>2019</v>
      </c>
      <c r="L122" s="171" t="s">
        <v>54</v>
      </c>
    </row>
    <row r="123" spans="1:12" ht="23.25" customHeight="1" thickBot="1" x14ac:dyDescent="0.3">
      <c r="A123" s="63" t="s">
        <v>0</v>
      </c>
      <c r="B123" s="64"/>
      <c r="C123" s="65"/>
      <c r="D123" s="66" t="s">
        <v>66</v>
      </c>
      <c r="E123" s="67"/>
      <c r="F123" s="62" t="s">
        <v>4</v>
      </c>
      <c r="G123" s="62" t="s">
        <v>10</v>
      </c>
      <c r="H123" s="62" t="s">
        <v>5</v>
      </c>
      <c r="I123" s="62" t="s">
        <v>6</v>
      </c>
      <c r="J123" s="62" t="s">
        <v>7</v>
      </c>
      <c r="K123" s="84" t="s">
        <v>8</v>
      </c>
      <c r="L123" s="184"/>
    </row>
    <row r="124" spans="1:12" ht="30.75" customHeight="1" x14ac:dyDescent="0.25">
      <c r="A124" s="20">
        <v>100</v>
      </c>
      <c r="B124" s="5">
        <v>110</v>
      </c>
      <c r="C124" s="5">
        <v>113</v>
      </c>
      <c r="D124" s="1" t="s">
        <v>203</v>
      </c>
      <c r="E124" s="2" t="s">
        <v>157</v>
      </c>
      <c r="F124" s="2">
        <v>15</v>
      </c>
      <c r="G124" s="3">
        <v>2379</v>
      </c>
      <c r="H124" s="6">
        <v>21</v>
      </c>
      <c r="I124" s="3">
        <f>H124+G124</f>
        <v>2400</v>
      </c>
      <c r="J124" s="7"/>
      <c r="K124" s="51">
        <f>I124-J124</f>
        <v>2400</v>
      </c>
      <c r="L124" s="30"/>
    </row>
    <row r="125" spans="1:12" ht="23.25" customHeight="1" thickBot="1" x14ac:dyDescent="0.3">
      <c r="A125" s="112"/>
      <c r="B125" s="113"/>
      <c r="C125" s="113"/>
      <c r="D125" s="114" t="s">
        <v>67</v>
      </c>
      <c r="E125" s="113"/>
      <c r="F125" s="113"/>
      <c r="G125" s="115">
        <f>SUM(G124:G124)</f>
        <v>2379</v>
      </c>
      <c r="H125" s="115">
        <f>SUM(H124:H124)</f>
        <v>21</v>
      </c>
      <c r="I125" s="115">
        <f>SUM(I124:I124)</f>
        <v>2400</v>
      </c>
      <c r="J125" s="115">
        <f>SUM(J124:J124)</f>
        <v>0</v>
      </c>
      <c r="K125" s="118">
        <f>SUM(K124:K124)</f>
        <v>2400</v>
      </c>
      <c r="L125" s="111"/>
    </row>
    <row r="126" spans="1:12" ht="18" customHeight="1" thickBot="1" x14ac:dyDescent="0.3">
      <c r="A126" s="58"/>
      <c r="B126" s="57"/>
      <c r="C126" s="59"/>
      <c r="D126" s="60" t="s">
        <v>1</v>
      </c>
      <c r="E126" s="61" t="s">
        <v>13</v>
      </c>
      <c r="F126" s="61" t="s">
        <v>2</v>
      </c>
      <c r="G126" s="173" t="s">
        <v>3</v>
      </c>
      <c r="H126" s="174"/>
      <c r="I126" s="174"/>
      <c r="J126" s="175"/>
      <c r="K126" s="83">
        <f>K3</f>
        <v>2019</v>
      </c>
      <c r="L126" s="171" t="s">
        <v>54</v>
      </c>
    </row>
    <row r="127" spans="1:12" ht="15.75" customHeight="1" thickBot="1" x14ac:dyDescent="0.3">
      <c r="A127" s="63" t="s">
        <v>0</v>
      </c>
      <c r="B127" s="64"/>
      <c r="C127" s="65"/>
      <c r="D127" s="66" t="s">
        <v>38</v>
      </c>
      <c r="E127" s="67"/>
      <c r="F127" s="62" t="s">
        <v>4</v>
      </c>
      <c r="G127" s="62" t="s">
        <v>10</v>
      </c>
      <c r="H127" s="62" t="s">
        <v>5</v>
      </c>
      <c r="I127" s="62" t="s">
        <v>6</v>
      </c>
      <c r="J127" s="62" t="s">
        <v>7</v>
      </c>
      <c r="K127" s="68" t="s">
        <v>8</v>
      </c>
      <c r="L127" s="172"/>
    </row>
    <row r="128" spans="1:12" ht="28.5" customHeight="1" x14ac:dyDescent="0.25">
      <c r="A128" s="20">
        <v>100</v>
      </c>
      <c r="B128" s="5">
        <v>110</v>
      </c>
      <c r="C128" s="5">
        <v>113</v>
      </c>
      <c r="D128" s="1" t="s">
        <v>148</v>
      </c>
      <c r="E128" s="1" t="s">
        <v>151</v>
      </c>
      <c r="F128" s="2">
        <v>15</v>
      </c>
      <c r="G128" s="3">
        <v>1214</v>
      </c>
      <c r="H128" s="6">
        <v>136</v>
      </c>
      <c r="I128" s="3">
        <f>H128+G128</f>
        <v>1350</v>
      </c>
      <c r="J128" s="7"/>
      <c r="K128" s="151">
        <f>+I128-J128</f>
        <v>1350</v>
      </c>
      <c r="L128" s="29"/>
    </row>
    <row r="129" spans="1:12" ht="28.5" customHeight="1" x14ac:dyDescent="0.25">
      <c r="A129" s="20">
        <v>100</v>
      </c>
      <c r="B129" s="5">
        <v>110</v>
      </c>
      <c r="C129" s="5">
        <v>113</v>
      </c>
      <c r="D129" s="1" t="s">
        <v>149</v>
      </c>
      <c r="E129" s="1" t="s">
        <v>152</v>
      </c>
      <c r="F129" s="2">
        <v>15</v>
      </c>
      <c r="G129" s="3">
        <v>2257</v>
      </c>
      <c r="H129" s="6">
        <v>43</v>
      </c>
      <c r="I129" s="3">
        <f>H129+G129</f>
        <v>2300</v>
      </c>
      <c r="J129" s="7"/>
      <c r="K129" s="151">
        <f>+I129-J129</f>
        <v>2300</v>
      </c>
      <c r="L129" s="32"/>
    </row>
    <row r="130" spans="1:12" ht="24.75" customHeight="1" thickBot="1" x14ac:dyDescent="0.3">
      <c r="A130" s="20">
        <v>100</v>
      </c>
      <c r="B130" s="5">
        <v>110</v>
      </c>
      <c r="C130" s="5">
        <v>113</v>
      </c>
      <c r="D130" s="1" t="s">
        <v>150</v>
      </c>
      <c r="E130" s="1" t="s">
        <v>152</v>
      </c>
      <c r="F130" s="2">
        <v>15</v>
      </c>
      <c r="G130" s="3">
        <v>2257</v>
      </c>
      <c r="H130" s="6">
        <v>43</v>
      </c>
      <c r="I130" s="3">
        <f>H130+G130</f>
        <v>2300</v>
      </c>
      <c r="J130" s="7">
        <v>0</v>
      </c>
      <c r="K130" s="151">
        <f>+I130-J130</f>
        <v>2300</v>
      </c>
      <c r="L130" s="30"/>
    </row>
    <row r="131" spans="1:12" ht="18.75" customHeight="1" thickBot="1" x14ac:dyDescent="0.3">
      <c r="A131" s="94"/>
      <c r="B131" s="95"/>
      <c r="C131" s="95"/>
      <c r="D131" s="101" t="s">
        <v>39</v>
      </c>
      <c r="E131" s="95"/>
      <c r="F131" s="97"/>
      <c r="G131" s="98">
        <f>SUM(G128:G130)</f>
        <v>5728</v>
      </c>
      <c r="H131" s="103">
        <f>SUM(H128:H130)</f>
        <v>222</v>
      </c>
      <c r="I131" s="98">
        <f>SUM(I128:I130)</f>
        <v>5950</v>
      </c>
      <c r="J131" s="98">
        <f>SUM(J128:J130)</f>
        <v>0</v>
      </c>
      <c r="K131" s="99">
        <f>SUM(K128:K130)</f>
        <v>5950</v>
      </c>
      <c r="L131" s="119"/>
    </row>
    <row r="132" spans="1:12" ht="18.75" customHeight="1" thickBot="1" x14ac:dyDescent="0.3">
      <c r="A132" s="58"/>
      <c r="B132" s="57"/>
      <c r="C132" s="59"/>
      <c r="D132" s="60" t="s">
        <v>1</v>
      </c>
      <c r="E132" s="61" t="s">
        <v>13</v>
      </c>
      <c r="F132" s="61" t="s">
        <v>2</v>
      </c>
      <c r="G132" s="173" t="s">
        <v>3</v>
      </c>
      <c r="H132" s="174"/>
      <c r="I132" s="174"/>
      <c r="J132" s="175"/>
      <c r="K132" s="62">
        <f>K3</f>
        <v>2019</v>
      </c>
      <c r="L132" s="171" t="s">
        <v>54</v>
      </c>
    </row>
    <row r="133" spans="1:12" ht="18" customHeight="1" thickBot="1" x14ac:dyDescent="0.3">
      <c r="A133" s="63" t="s">
        <v>0</v>
      </c>
      <c r="B133" s="64"/>
      <c r="C133" s="65"/>
      <c r="D133" s="66" t="s">
        <v>117</v>
      </c>
      <c r="E133" s="67"/>
      <c r="F133" s="62" t="s">
        <v>4</v>
      </c>
      <c r="G133" s="62" t="s">
        <v>10</v>
      </c>
      <c r="H133" s="62" t="s">
        <v>5</v>
      </c>
      <c r="I133" s="62" t="s">
        <v>6</v>
      </c>
      <c r="J133" s="62" t="s">
        <v>7</v>
      </c>
      <c r="K133" s="68" t="s">
        <v>8</v>
      </c>
      <c r="L133" s="172"/>
    </row>
    <row r="134" spans="1:12" ht="26.25" customHeight="1" x14ac:dyDescent="0.25">
      <c r="A134" s="20">
        <v>100</v>
      </c>
      <c r="B134" s="5">
        <v>110</v>
      </c>
      <c r="C134" s="5">
        <v>113</v>
      </c>
      <c r="D134" s="1" t="s">
        <v>118</v>
      </c>
      <c r="E134" s="2" t="s">
        <v>57</v>
      </c>
      <c r="F134" s="2">
        <v>15</v>
      </c>
      <c r="G134" s="3">
        <v>3314</v>
      </c>
      <c r="H134" s="6">
        <v>0</v>
      </c>
      <c r="I134" s="3">
        <f>H134+G134</f>
        <v>3314</v>
      </c>
      <c r="J134" s="7">
        <v>114</v>
      </c>
      <c r="K134" s="151">
        <f>G134-J134</f>
        <v>3200</v>
      </c>
      <c r="L134" s="30"/>
    </row>
    <row r="135" spans="1:12" ht="26.25" customHeight="1" x14ac:dyDescent="0.25">
      <c r="A135" s="20">
        <v>100</v>
      </c>
      <c r="B135" s="5">
        <v>110</v>
      </c>
      <c r="C135" s="5">
        <v>113</v>
      </c>
      <c r="D135" s="1" t="s">
        <v>119</v>
      </c>
      <c r="E135" s="2" t="s">
        <v>122</v>
      </c>
      <c r="F135" s="2">
        <v>15</v>
      </c>
      <c r="G135" s="3">
        <v>2601</v>
      </c>
      <c r="H135" s="6"/>
      <c r="I135" s="3">
        <f>+G135+H135</f>
        <v>2601</v>
      </c>
      <c r="J135" s="7">
        <v>1</v>
      </c>
      <c r="K135" s="155">
        <f>+I135-J135</f>
        <v>2600</v>
      </c>
      <c r="L135" s="30"/>
    </row>
    <row r="136" spans="1:12" ht="26.25" customHeight="1" x14ac:dyDescent="0.25">
      <c r="A136" s="20">
        <v>100</v>
      </c>
      <c r="B136" s="5">
        <v>110</v>
      </c>
      <c r="C136" s="5">
        <v>113</v>
      </c>
      <c r="D136" s="1" t="s">
        <v>121</v>
      </c>
      <c r="E136" s="2" t="s">
        <v>122</v>
      </c>
      <c r="F136" s="2">
        <v>15</v>
      </c>
      <c r="G136" s="3">
        <v>2379</v>
      </c>
      <c r="H136" s="6">
        <v>21</v>
      </c>
      <c r="I136" s="3">
        <f>G136+H136</f>
        <v>2400</v>
      </c>
      <c r="J136" s="7"/>
      <c r="K136" s="155">
        <f t="shared" ref="K136:K141" si="3">+I136-J136</f>
        <v>2400</v>
      </c>
      <c r="L136" s="30"/>
    </row>
    <row r="137" spans="1:12" ht="24" customHeight="1" x14ac:dyDescent="0.25">
      <c r="A137" s="20">
        <v>100</v>
      </c>
      <c r="B137" s="5">
        <v>110</v>
      </c>
      <c r="C137" s="5">
        <v>113</v>
      </c>
      <c r="D137" s="55" t="s">
        <v>125</v>
      </c>
      <c r="E137" s="2" t="s">
        <v>126</v>
      </c>
      <c r="F137" s="2">
        <v>15</v>
      </c>
      <c r="G137" s="3">
        <v>1590</v>
      </c>
      <c r="H137" s="6">
        <v>110</v>
      </c>
      <c r="I137" s="3">
        <f t="shared" ref="I137:I141" si="4">+G137+H137</f>
        <v>1700</v>
      </c>
      <c r="J137" s="7"/>
      <c r="K137" s="155">
        <f t="shared" si="3"/>
        <v>1700</v>
      </c>
      <c r="L137" s="30"/>
    </row>
    <row r="138" spans="1:12" ht="24" customHeight="1" x14ac:dyDescent="0.25">
      <c r="A138" s="20">
        <v>100</v>
      </c>
      <c r="B138" s="5">
        <v>110</v>
      </c>
      <c r="C138" s="5">
        <v>113</v>
      </c>
      <c r="D138" s="55" t="s">
        <v>123</v>
      </c>
      <c r="E138" s="2" t="s">
        <v>126</v>
      </c>
      <c r="F138" s="2">
        <v>15</v>
      </c>
      <c r="G138" s="3">
        <v>2955</v>
      </c>
      <c r="H138" s="6"/>
      <c r="I138" s="3">
        <f>+G138</f>
        <v>2955</v>
      </c>
      <c r="J138" s="7">
        <v>55</v>
      </c>
      <c r="K138" s="165">
        <f>I138-J138</f>
        <v>2900</v>
      </c>
      <c r="L138" s="1"/>
    </row>
    <row r="139" spans="1:12" ht="24" customHeight="1" x14ac:dyDescent="0.25">
      <c r="A139" s="20">
        <v>100</v>
      </c>
      <c r="B139" s="5">
        <v>110</v>
      </c>
      <c r="C139" s="5">
        <v>113</v>
      </c>
      <c r="D139" s="148" t="s">
        <v>124</v>
      </c>
      <c r="E139" s="2" t="s">
        <v>126</v>
      </c>
      <c r="F139" s="2">
        <v>15</v>
      </c>
      <c r="G139" s="3">
        <v>2601</v>
      </c>
      <c r="H139" s="6"/>
      <c r="I139" s="3">
        <v>2061</v>
      </c>
      <c r="J139" s="7">
        <v>1</v>
      </c>
      <c r="K139" s="155">
        <v>2600</v>
      </c>
      <c r="L139" s="33"/>
    </row>
    <row r="140" spans="1:12" ht="24" customHeight="1" x14ac:dyDescent="0.25">
      <c r="A140" s="20">
        <v>100</v>
      </c>
      <c r="B140" s="5">
        <v>110</v>
      </c>
      <c r="C140" s="5">
        <v>113</v>
      </c>
      <c r="D140" s="1" t="s">
        <v>120</v>
      </c>
      <c r="E140" s="2" t="s">
        <v>122</v>
      </c>
      <c r="F140" s="2">
        <v>15</v>
      </c>
      <c r="G140" s="3">
        <v>2379</v>
      </c>
      <c r="H140" s="6">
        <v>21</v>
      </c>
      <c r="I140" s="3">
        <f t="shared" si="4"/>
        <v>2400</v>
      </c>
      <c r="J140" s="7"/>
      <c r="K140" s="155">
        <f t="shared" si="3"/>
        <v>2400</v>
      </c>
      <c r="L140" s="33"/>
    </row>
    <row r="141" spans="1:12" ht="25.5" customHeight="1" x14ac:dyDescent="0.25">
      <c r="A141" s="20">
        <v>100</v>
      </c>
      <c r="B141" s="5">
        <v>110</v>
      </c>
      <c r="C141" s="5">
        <v>113</v>
      </c>
      <c r="D141" s="1" t="s">
        <v>127</v>
      </c>
      <c r="E141" s="2" t="s">
        <v>128</v>
      </c>
      <c r="F141" s="2">
        <v>15</v>
      </c>
      <c r="G141" s="3">
        <v>2379</v>
      </c>
      <c r="H141" s="6">
        <v>21</v>
      </c>
      <c r="I141" s="3">
        <f t="shared" si="4"/>
        <v>2400</v>
      </c>
      <c r="J141" s="7"/>
      <c r="K141" s="155">
        <f t="shared" si="3"/>
        <v>2400</v>
      </c>
      <c r="L141" s="33"/>
    </row>
    <row r="142" spans="1:12" ht="25.5" customHeight="1" thickBot="1" x14ac:dyDescent="0.3">
      <c r="A142" s="20">
        <v>100</v>
      </c>
      <c r="B142" s="5">
        <v>110</v>
      </c>
      <c r="C142" s="5">
        <v>113</v>
      </c>
      <c r="D142" s="1" t="s">
        <v>158</v>
      </c>
      <c r="E142" s="2" t="s">
        <v>157</v>
      </c>
      <c r="F142" s="2">
        <v>15</v>
      </c>
      <c r="G142" s="3">
        <v>2843</v>
      </c>
      <c r="H142" s="6"/>
      <c r="I142" s="3">
        <f>+G142</f>
        <v>2843</v>
      </c>
      <c r="J142" s="7">
        <v>43</v>
      </c>
      <c r="K142" s="165">
        <f>I142-J142</f>
        <v>2800</v>
      </c>
      <c r="L142" s="53"/>
    </row>
    <row r="143" spans="1:12" ht="22.5" customHeight="1" thickBot="1" x14ac:dyDescent="0.3">
      <c r="A143" s="94"/>
      <c r="B143" s="95"/>
      <c r="C143" s="95"/>
      <c r="D143" s="101" t="s">
        <v>159</v>
      </c>
      <c r="E143" s="95"/>
      <c r="F143" s="97"/>
      <c r="G143" s="98">
        <f>SUM(G134:G142)</f>
        <v>23041</v>
      </c>
      <c r="H143" s="98">
        <f>SUM(H134:H141)</f>
        <v>173</v>
      </c>
      <c r="I143" s="98">
        <f>SUM(I134:I141)</f>
        <v>19831</v>
      </c>
      <c r="J143" s="98">
        <f>SUM(J134:J141)</f>
        <v>171</v>
      </c>
      <c r="K143" s="103">
        <f>SUM(K134:K142)</f>
        <v>23000</v>
      </c>
      <c r="L143" s="120"/>
    </row>
    <row r="144" spans="1:12" ht="18" customHeight="1" thickBot="1" x14ac:dyDescent="0.3">
      <c r="A144" s="58"/>
      <c r="B144" s="57"/>
      <c r="C144" s="59"/>
      <c r="D144" s="60" t="s">
        <v>1</v>
      </c>
      <c r="E144" s="61" t="s">
        <v>13</v>
      </c>
      <c r="F144" s="61" t="s">
        <v>2</v>
      </c>
      <c r="G144" s="173" t="s">
        <v>3</v>
      </c>
      <c r="H144" s="174"/>
      <c r="I144" s="174"/>
      <c r="J144" s="175"/>
      <c r="K144" s="83">
        <f>K3</f>
        <v>2019</v>
      </c>
      <c r="L144" s="171" t="s">
        <v>54</v>
      </c>
    </row>
    <row r="145" spans="1:14" ht="15" customHeight="1" thickBot="1" x14ac:dyDescent="0.3">
      <c r="A145" s="63" t="s">
        <v>0</v>
      </c>
      <c r="B145" s="64"/>
      <c r="C145" s="65"/>
      <c r="D145" s="66" t="s">
        <v>43</v>
      </c>
      <c r="E145" s="67"/>
      <c r="F145" s="62" t="s">
        <v>4</v>
      </c>
      <c r="G145" s="62" t="s">
        <v>10</v>
      </c>
      <c r="H145" s="62" t="s">
        <v>5</v>
      </c>
      <c r="I145" s="62" t="s">
        <v>6</v>
      </c>
      <c r="J145" s="62" t="s">
        <v>7</v>
      </c>
      <c r="K145" s="84" t="s">
        <v>8</v>
      </c>
      <c r="L145" s="172"/>
    </row>
    <row r="146" spans="1:14" ht="27.75" customHeight="1" x14ac:dyDescent="0.25">
      <c r="A146" s="20">
        <v>100</v>
      </c>
      <c r="B146" s="5">
        <v>110</v>
      </c>
      <c r="C146" s="5">
        <v>113</v>
      </c>
      <c r="D146" s="1" t="s">
        <v>137</v>
      </c>
      <c r="E146" s="2" t="s">
        <v>57</v>
      </c>
      <c r="F146" s="2">
        <v>15</v>
      </c>
      <c r="G146" s="3">
        <v>2953</v>
      </c>
      <c r="H146" s="6">
        <v>0</v>
      </c>
      <c r="I146" s="3">
        <f>H146+G146</f>
        <v>2953</v>
      </c>
      <c r="J146" s="7">
        <v>56</v>
      </c>
      <c r="K146" s="155">
        <f>+I146-J146</f>
        <v>2897</v>
      </c>
      <c r="L146" s="32"/>
    </row>
    <row r="147" spans="1:14" ht="27.75" customHeight="1" x14ac:dyDescent="0.25">
      <c r="A147" s="20">
        <v>100</v>
      </c>
      <c r="B147" s="5">
        <v>110</v>
      </c>
      <c r="C147" s="5">
        <v>113</v>
      </c>
      <c r="D147" s="1" t="s">
        <v>138</v>
      </c>
      <c r="E147" s="2" t="s">
        <v>139</v>
      </c>
      <c r="F147" s="2">
        <v>15</v>
      </c>
      <c r="G147" s="3">
        <v>2820</v>
      </c>
      <c r="H147" s="6">
        <v>0</v>
      </c>
      <c r="I147" s="3">
        <f>G147+H147</f>
        <v>2820</v>
      </c>
      <c r="J147" s="6">
        <v>40</v>
      </c>
      <c r="K147" s="155">
        <f>+I147-J147</f>
        <v>2780</v>
      </c>
      <c r="L147" s="32"/>
    </row>
    <row r="148" spans="1:14" ht="27" customHeight="1" x14ac:dyDescent="0.25">
      <c r="A148" s="20">
        <v>100</v>
      </c>
      <c r="B148" s="5">
        <v>110</v>
      </c>
      <c r="C148" s="5">
        <v>113</v>
      </c>
      <c r="D148" s="55" t="s">
        <v>198</v>
      </c>
      <c r="E148" s="2" t="s">
        <v>139</v>
      </c>
      <c r="F148" s="2">
        <v>15</v>
      </c>
      <c r="G148" s="3">
        <v>2820</v>
      </c>
      <c r="H148" s="6"/>
      <c r="I148" s="3">
        <f>G148+H148</f>
        <v>2820</v>
      </c>
      <c r="J148" s="6">
        <v>40</v>
      </c>
      <c r="K148" s="155">
        <f>+I148-J148</f>
        <v>2780</v>
      </c>
      <c r="L148" s="30"/>
    </row>
    <row r="149" spans="1:14" ht="27" customHeight="1" thickBot="1" x14ac:dyDescent="0.3">
      <c r="A149" s="23">
        <v>100</v>
      </c>
      <c r="B149" s="10">
        <v>110</v>
      </c>
      <c r="C149" s="10">
        <v>113</v>
      </c>
      <c r="D149" s="166" t="str">
        <f>'[1]Personal Nomina'!$F$63</f>
        <v>SUGEIRI RAMIREZ REYES</v>
      </c>
      <c r="E149" s="12" t="s">
        <v>139</v>
      </c>
      <c r="F149" s="12">
        <v>15</v>
      </c>
      <c r="G149" s="13">
        <v>2820</v>
      </c>
      <c r="H149" s="167"/>
      <c r="I149" s="13">
        <f>+G149</f>
        <v>2820</v>
      </c>
      <c r="J149" s="167">
        <v>40</v>
      </c>
      <c r="K149" s="169">
        <f>I149-J149</f>
        <v>2780</v>
      </c>
      <c r="L149" s="53"/>
    </row>
    <row r="150" spans="1:14" ht="15.75" customHeight="1" thickBot="1" x14ac:dyDescent="0.3">
      <c r="A150" s="112"/>
      <c r="B150" s="113"/>
      <c r="C150" s="113"/>
      <c r="D150" s="114" t="s">
        <v>44</v>
      </c>
      <c r="E150" s="113"/>
      <c r="F150" s="113"/>
      <c r="G150" s="115">
        <f>SUM(G146:G149)</f>
        <v>11413</v>
      </c>
      <c r="H150" s="115">
        <f>SUM(H146:H148)</f>
        <v>0</v>
      </c>
      <c r="I150" s="115">
        <f>SUM(I146:I148)</f>
        <v>8593</v>
      </c>
      <c r="J150" s="115">
        <f>SUM(J146:J148)</f>
        <v>136</v>
      </c>
      <c r="K150" s="118">
        <f>SUM(K146:K149)</f>
        <v>11237</v>
      </c>
      <c r="L150" s="121"/>
    </row>
    <row r="151" spans="1:14" s="8" customFormat="1" ht="15.75" customHeight="1" thickBot="1" x14ac:dyDescent="0.3">
      <c r="A151" s="58"/>
      <c r="B151" s="57"/>
      <c r="C151" s="59"/>
      <c r="D151" s="60" t="s">
        <v>1</v>
      </c>
      <c r="E151" s="61" t="s">
        <v>13</v>
      </c>
      <c r="F151" s="61" t="s">
        <v>2</v>
      </c>
      <c r="G151" s="181" t="s">
        <v>3</v>
      </c>
      <c r="H151" s="182"/>
      <c r="I151" s="182"/>
      <c r="J151" s="183"/>
      <c r="K151" s="83">
        <f>K3</f>
        <v>2019</v>
      </c>
      <c r="L151" s="171" t="s">
        <v>54</v>
      </c>
      <c r="M151"/>
      <c r="N151"/>
    </row>
    <row r="152" spans="1:14" ht="17.25" customHeight="1" thickBot="1" x14ac:dyDescent="0.3">
      <c r="A152" s="63" t="s">
        <v>0</v>
      </c>
      <c r="B152" s="64"/>
      <c r="C152" s="65"/>
      <c r="D152" s="66" t="s">
        <v>47</v>
      </c>
      <c r="E152" s="67"/>
      <c r="F152" s="62" t="s">
        <v>4</v>
      </c>
      <c r="G152" s="62" t="s">
        <v>10</v>
      </c>
      <c r="H152" s="62" t="s">
        <v>5</v>
      </c>
      <c r="I152" s="62" t="s">
        <v>6</v>
      </c>
      <c r="J152" s="62" t="s">
        <v>7</v>
      </c>
      <c r="K152" s="84" t="s">
        <v>8</v>
      </c>
      <c r="L152" s="172"/>
    </row>
    <row r="153" spans="1:14" ht="25.5" customHeight="1" x14ac:dyDescent="0.25">
      <c r="A153" s="20">
        <v>100</v>
      </c>
      <c r="B153" s="5">
        <v>110</v>
      </c>
      <c r="C153" s="5">
        <v>113</v>
      </c>
      <c r="D153" s="1" t="s">
        <v>92</v>
      </c>
      <c r="E153" s="2" t="s">
        <v>57</v>
      </c>
      <c r="F153" s="2">
        <v>15</v>
      </c>
      <c r="G153" s="3">
        <v>3905</v>
      </c>
      <c r="H153" s="6">
        <v>0</v>
      </c>
      <c r="I153" s="3">
        <f>G153+H153</f>
        <v>3905</v>
      </c>
      <c r="J153" s="7">
        <v>305</v>
      </c>
      <c r="K153" s="155">
        <f>+I153-J153</f>
        <v>3600</v>
      </c>
      <c r="L153" s="29"/>
    </row>
    <row r="154" spans="1:14" ht="25.5" customHeight="1" x14ac:dyDescent="0.25">
      <c r="A154" s="20">
        <v>100</v>
      </c>
      <c r="B154" s="5">
        <v>110</v>
      </c>
      <c r="C154" s="5">
        <v>113</v>
      </c>
      <c r="D154" s="1" t="s">
        <v>103</v>
      </c>
      <c r="E154" s="2" t="s">
        <v>53</v>
      </c>
      <c r="F154" s="2">
        <v>15</v>
      </c>
      <c r="G154" s="3">
        <v>2135</v>
      </c>
      <c r="H154" s="6">
        <v>65</v>
      </c>
      <c r="I154" s="3">
        <f t="shared" ref="I154:I159" si="5">+G154+H154</f>
        <v>2200</v>
      </c>
      <c r="J154" s="6"/>
      <c r="K154" s="151">
        <f t="shared" ref="K154:K158" si="6">+I154-J154</f>
        <v>2200</v>
      </c>
      <c r="L154" s="32"/>
    </row>
    <row r="155" spans="1:14" ht="25.5" customHeight="1" x14ac:dyDescent="0.25">
      <c r="A155" s="20">
        <v>100</v>
      </c>
      <c r="B155" s="5">
        <v>110</v>
      </c>
      <c r="C155" s="5">
        <v>113</v>
      </c>
      <c r="D155" s="1" t="s">
        <v>104</v>
      </c>
      <c r="E155" s="2" t="s">
        <v>53</v>
      </c>
      <c r="F155" s="2">
        <v>15</v>
      </c>
      <c r="G155" s="3">
        <v>2135</v>
      </c>
      <c r="H155" s="6">
        <v>65</v>
      </c>
      <c r="I155" s="3">
        <f t="shared" si="5"/>
        <v>2200</v>
      </c>
      <c r="J155" s="6"/>
      <c r="K155" s="151">
        <f t="shared" si="6"/>
        <v>2200</v>
      </c>
      <c r="L155" s="32"/>
    </row>
    <row r="156" spans="1:14" ht="25.5" customHeight="1" x14ac:dyDescent="0.25">
      <c r="A156" s="20">
        <v>100</v>
      </c>
      <c r="B156" s="5">
        <v>110</v>
      </c>
      <c r="C156" s="5">
        <v>113</v>
      </c>
      <c r="D156" s="55" t="s">
        <v>107</v>
      </c>
      <c r="E156" s="2" t="s">
        <v>53</v>
      </c>
      <c r="F156" s="2">
        <v>15</v>
      </c>
      <c r="G156" s="3">
        <v>2135</v>
      </c>
      <c r="H156" s="6">
        <v>65</v>
      </c>
      <c r="I156" s="3">
        <f t="shared" si="5"/>
        <v>2200</v>
      </c>
      <c r="J156" s="6"/>
      <c r="K156" s="151">
        <f t="shared" si="6"/>
        <v>2200</v>
      </c>
      <c r="L156" s="32"/>
    </row>
    <row r="157" spans="1:14" ht="25.5" customHeight="1" x14ac:dyDescent="0.25">
      <c r="A157" s="20">
        <v>100</v>
      </c>
      <c r="B157" s="5">
        <v>110</v>
      </c>
      <c r="C157" s="5">
        <v>113</v>
      </c>
      <c r="D157" s="55" t="s">
        <v>106</v>
      </c>
      <c r="E157" s="2" t="s">
        <v>53</v>
      </c>
      <c r="F157" s="2">
        <v>15</v>
      </c>
      <c r="G157" s="3">
        <v>2135</v>
      </c>
      <c r="H157" s="6">
        <v>65</v>
      </c>
      <c r="I157" s="3">
        <f t="shared" si="5"/>
        <v>2200</v>
      </c>
      <c r="J157" s="6"/>
      <c r="K157" s="151">
        <f t="shared" si="6"/>
        <v>2200</v>
      </c>
      <c r="L157" s="32"/>
    </row>
    <row r="158" spans="1:14" ht="25.5" customHeight="1" x14ac:dyDescent="0.25">
      <c r="A158" s="20">
        <v>100</v>
      </c>
      <c r="B158" s="5">
        <v>110</v>
      </c>
      <c r="C158" s="5">
        <v>113</v>
      </c>
      <c r="D158" s="1" t="s">
        <v>105</v>
      </c>
      <c r="E158" s="2" t="s">
        <v>53</v>
      </c>
      <c r="F158" s="2">
        <v>15</v>
      </c>
      <c r="G158" s="3">
        <v>2135</v>
      </c>
      <c r="H158" s="6">
        <v>65</v>
      </c>
      <c r="I158" s="3">
        <f t="shared" si="5"/>
        <v>2200</v>
      </c>
      <c r="J158" s="7"/>
      <c r="K158" s="151">
        <f t="shared" si="6"/>
        <v>2200</v>
      </c>
      <c r="L158" s="32"/>
    </row>
    <row r="159" spans="1:14" ht="25.5" customHeight="1" x14ac:dyDescent="0.25">
      <c r="A159" s="5">
        <v>100</v>
      </c>
      <c r="B159" s="5">
        <v>110</v>
      </c>
      <c r="C159" s="5">
        <v>113</v>
      </c>
      <c r="D159" s="1" t="s">
        <v>108</v>
      </c>
      <c r="E159" s="2" t="s">
        <v>53</v>
      </c>
      <c r="F159" s="2">
        <v>15</v>
      </c>
      <c r="G159" s="3">
        <v>2135</v>
      </c>
      <c r="H159" s="6">
        <v>65</v>
      </c>
      <c r="I159" s="3">
        <f t="shared" si="5"/>
        <v>2200</v>
      </c>
      <c r="J159" s="6"/>
      <c r="K159" s="152">
        <f>+I159-J159</f>
        <v>2200</v>
      </c>
      <c r="L159" s="1"/>
    </row>
    <row r="160" spans="1:14" ht="25.5" customHeight="1" thickBot="1" x14ac:dyDescent="0.3">
      <c r="A160" s="159"/>
      <c r="B160" s="160"/>
      <c r="C160" s="160"/>
      <c r="D160" s="161" t="s">
        <v>48</v>
      </c>
      <c r="E160" s="160"/>
      <c r="F160" s="160"/>
      <c r="G160" s="162">
        <f>SUM(G153:G159)</f>
        <v>16715</v>
      </c>
      <c r="H160" s="162">
        <f>SUM(H153:H159)</f>
        <v>390</v>
      </c>
      <c r="I160" s="162">
        <f>SUM(I153:I159)</f>
        <v>17105</v>
      </c>
      <c r="J160" s="162">
        <f>SUM(J153:J159)</f>
        <v>305</v>
      </c>
      <c r="K160" s="163">
        <f>SUM(K153:K159)</f>
        <v>16800</v>
      </c>
      <c r="L160" s="111"/>
    </row>
    <row r="161" spans="1:12" ht="25.5" customHeight="1" thickBot="1" x14ac:dyDescent="0.3">
      <c r="A161" s="58"/>
      <c r="B161" s="57"/>
      <c r="C161" s="59"/>
      <c r="D161" s="60" t="s">
        <v>1</v>
      </c>
      <c r="E161" s="61" t="s">
        <v>13</v>
      </c>
      <c r="F161" s="61" t="s">
        <v>2</v>
      </c>
      <c r="G161" s="173" t="s">
        <v>3</v>
      </c>
      <c r="H161" s="174"/>
      <c r="I161" s="174"/>
      <c r="J161" s="175"/>
      <c r="K161" s="83">
        <f>K3</f>
        <v>2019</v>
      </c>
      <c r="L161" s="171" t="s">
        <v>54</v>
      </c>
    </row>
    <row r="162" spans="1:12" ht="25.5" customHeight="1" thickBot="1" x14ac:dyDescent="0.3">
      <c r="A162" s="63" t="s">
        <v>0</v>
      </c>
      <c r="B162" s="64"/>
      <c r="C162" s="65"/>
      <c r="D162" s="66" t="s">
        <v>45</v>
      </c>
      <c r="E162" s="67"/>
      <c r="F162" s="62" t="s">
        <v>4</v>
      </c>
      <c r="G162" s="62" t="s">
        <v>10</v>
      </c>
      <c r="H162" s="62" t="s">
        <v>5</v>
      </c>
      <c r="I162" s="62" t="s">
        <v>6</v>
      </c>
      <c r="J162" s="62" t="s">
        <v>7</v>
      </c>
      <c r="K162" s="84" t="s">
        <v>8</v>
      </c>
      <c r="L162" s="172"/>
    </row>
    <row r="163" spans="1:12" ht="25.5" customHeight="1" thickBot="1" x14ac:dyDescent="0.3">
      <c r="A163" s="20">
        <v>100</v>
      </c>
      <c r="B163" s="5">
        <v>110</v>
      </c>
      <c r="C163" s="5">
        <v>113</v>
      </c>
      <c r="D163" s="1" t="s">
        <v>199</v>
      </c>
      <c r="E163" s="2" t="s">
        <v>200</v>
      </c>
      <c r="F163" s="2">
        <v>15</v>
      </c>
      <c r="G163" s="3">
        <v>2843</v>
      </c>
      <c r="H163" s="6"/>
      <c r="I163" s="3">
        <f>+G163+H163</f>
        <v>2843</v>
      </c>
      <c r="J163" s="6">
        <v>43</v>
      </c>
      <c r="K163" s="153">
        <f>I163-J163</f>
        <v>2800</v>
      </c>
      <c r="L163" s="29"/>
    </row>
    <row r="164" spans="1:12" ht="25.5" customHeight="1" thickBot="1" x14ac:dyDescent="0.3">
      <c r="A164" s="94"/>
      <c r="B164" s="95"/>
      <c r="C164" s="95"/>
      <c r="D164" s="101" t="s">
        <v>46</v>
      </c>
      <c r="E164" s="97"/>
      <c r="F164" s="97"/>
      <c r="G164" s="98">
        <f>SUM(G163)</f>
        <v>2843</v>
      </c>
      <c r="H164" s="103">
        <f>SUM(H162:H163)</f>
        <v>0</v>
      </c>
      <c r="I164" s="98">
        <f>SUM(I163)</f>
        <v>2843</v>
      </c>
      <c r="J164" s="98">
        <f>SUM(J163)</f>
        <v>43</v>
      </c>
      <c r="K164" s="99">
        <f>SUM(K163)</f>
        <v>2800</v>
      </c>
      <c r="L164" s="119"/>
    </row>
    <row r="165" spans="1:12" ht="16.5" customHeight="1" thickBot="1" x14ac:dyDescent="0.3">
      <c r="A165" s="58"/>
      <c r="B165" s="57"/>
      <c r="C165" s="59"/>
      <c r="D165" s="60" t="s">
        <v>1</v>
      </c>
      <c r="E165" s="61" t="s">
        <v>13</v>
      </c>
      <c r="F165" s="61" t="s">
        <v>2</v>
      </c>
      <c r="G165" s="90" t="s">
        <v>3</v>
      </c>
      <c r="H165" s="91"/>
      <c r="I165" s="91"/>
      <c r="J165" s="92"/>
      <c r="K165" s="83">
        <f>K3</f>
        <v>2019</v>
      </c>
      <c r="L165" s="171" t="s">
        <v>54</v>
      </c>
    </row>
    <row r="166" spans="1:12" ht="18" customHeight="1" thickBot="1" x14ac:dyDescent="0.3">
      <c r="A166" s="63" t="s">
        <v>0</v>
      </c>
      <c r="B166" s="64"/>
      <c r="C166" s="65"/>
      <c r="D166" s="66" t="s">
        <v>69</v>
      </c>
      <c r="E166" s="67"/>
      <c r="F166" s="62" t="s">
        <v>4</v>
      </c>
      <c r="G166" s="93" t="s">
        <v>10</v>
      </c>
      <c r="H166" s="93" t="s">
        <v>5</v>
      </c>
      <c r="I166" s="93" t="s">
        <v>6</v>
      </c>
      <c r="J166" s="93" t="s">
        <v>7</v>
      </c>
      <c r="K166" s="84" t="s">
        <v>8</v>
      </c>
      <c r="L166" s="172"/>
    </row>
    <row r="167" spans="1:12" ht="30.75" customHeight="1" thickBot="1" x14ac:dyDescent="0.3">
      <c r="A167" s="5">
        <v>100</v>
      </c>
      <c r="B167" s="5">
        <v>110</v>
      </c>
      <c r="C167" s="5">
        <v>113</v>
      </c>
      <c r="D167" s="55" t="s">
        <v>155</v>
      </c>
      <c r="E167" s="28" t="s">
        <v>156</v>
      </c>
      <c r="F167" s="2">
        <v>15</v>
      </c>
      <c r="G167" s="3">
        <v>4328</v>
      </c>
      <c r="H167" s="6"/>
      <c r="I167" s="150">
        <f>G167+H167</f>
        <v>4328</v>
      </c>
      <c r="J167" s="6">
        <v>353</v>
      </c>
      <c r="K167" s="155">
        <v>4000</v>
      </c>
      <c r="L167" s="30"/>
    </row>
    <row r="168" spans="1:12" ht="22.5" customHeight="1" thickBot="1" x14ac:dyDescent="0.3">
      <c r="A168" s="110"/>
      <c r="B168" s="110"/>
      <c r="C168" s="110"/>
      <c r="D168" s="119" t="s">
        <v>68</v>
      </c>
      <c r="E168" s="110"/>
      <c r="F168" s="110"/>
      <c r="G168" s="122">
        <f>SUM(G167:G167)</f>
        <v>4328</v>
      </c>
      <c r="H168" s="122">
        <f>SUM(H167:H167)</f>
        <v>0</v>
      </c>
      <c r="I168" s="122">
        <f>SUM(I167:I167)</f>
        <v>4328</v>
      </c>
      <c r="J168" s="122">
        <f>SUM(J167:J167)</f>
        <v>353</v>
      </c>
      <c r="K168" s="123">
        <f>SUM(K167:K167)</f>
        <v>4000</v>
      </c>
      <c r="L168" s="111"/>
    </row>
    <row r="169" spans="1:12" ht="20.25" customHeight="1" thickBot="1" x14ac:dyDescent="0.3">
      <c r="A169" s="69"/>
      <c r="B169" s="70"/>
      <c r="C169" s="70"/>
      <c r="D169" s="71" t="s">
        <v>1</v>
      </c>
      <c r="E169" s="71" t="s">
        <v>13</v>
      </c>
      <c r="F169" s="61" t="s">
        <v>2</v>
      </c>
      <c r="G169" s="173" t="s">
        <v>3</v>
      </c>
      <c r="H169" s="174"/>
      <c r="I169" s="174"/>
      <c r="J169" s="175"/>
      <c r="K169" s="72">
        <f>K3</f>
        <v>2019</v>
      </c>
      <c r="L169" s="176" t="s">
        <v>54</v>
      </c>
    </row>
    <row r="170" spans="1:12" ht="18" customHeight="1" thickBot="1" x14ac:dyDescent="0.3">
      <c r="A170" s="69"/>
      <c r="B170" s="70"/>
      <c r="C170" s="70"/>
      <c r="D170" s="71" t="s">
        <v>168</v>
      </c>
      <c r="E170" s="70"/>
      <c r="F170" s="71" t="s">
        <v>4</v>
      </c>
      <c r="G170" s="73" t="s">
        <v>14</v>
      </c>
      <c r="H170" s="71" t="s">
        <v>5</v>
      </c>
      <c r="I170" s="73" t="s">
        <v>6</v>
      </c>
      <c r="J170" s="74" t="s">
        <v>7</v>
      </c>
      <c r="K170" s="75" t="s">
        <v>8</v>
      </c>
      <c r="L170" s="172"/>
    </row>
    <row r="171" spans="1:12" ht="20.25" customHeight="1" thickBot="1" x14ac:dyDescent="0.3">
      <c r="A171" s="69"/>
      <c r="B171" s="70"/>
      <c r="C171" s="70"/>
      <c r="D171" s="71"/>
      <c r="E171" s="70"/>
      <c r="F171" s="71"/>
      <c r="G171" s="73"/>
      <c r="H171" s="71"/>
      <c r="I171" s="73"/>
      <c r="J171" s="74"/>
      <c r="K171" s="75"/>
      <c r="L171" s="126"/>
    </row>
    <row r="172" spans="1:12" ht="27.75" customHeight="1" x14ac:dyDescent="0.25">
      <c r="A172" s="20">
        <v>100</v>
      </c>
      <c r="B172" s="5">
        <v>110</v>
      </c>
      <c r="C172" s="5">
        <v>111</v>
      </c>
      <c r="D172" s="1" t="s">
        <v>167</v>
      </c>
      <c r="E172" s="2" t="s">
        <v>166</v>
      </c>
      <c r="F172" s="2">
        <v>15</v>
      </c>
      <c r="G172" s="3">
        <v>3314</v>
      </c>
      <c r="H172" s="6">
        <v>0</v>
      </c>
      <c r="I172" s="3">
        <f>G172-H172</f>
        <v>3314</v>
      </c>
      <c r="J172" s="3">
        <v>114</v>
      </c>
      <c r="K172" s="155">
        <f>I172-J172</f>
        <v>3200</v>
      </c>
      <c r="L172" s="29"/>
    </row>
    <row r="173" spans="1:12" x14ac:dyDescent="0.25">
      <c r="A173" s="132"/>
      <c r="B173" s="130"/>
      <c r="C173" s="130"/>
      <c r="D173" s="131" t="s">
        <v>165</v>
      </c>
      <c r="E173" s="130"/>
      <c r="F173" s="130"/>
      <c r="G173" s="129">
        <f>SUM(G172:G172)</f>
        <v>3314</v>
      </c>
      <c r="H173" s="129">
        <f>SUM(H172:H172)</f>
        <v>0</v>
      </c>
      <c r="I173" s="129">
        <f>SUM(I172:I172)</f>
        <v>3314</v>
      </c>
      <c r="J173" s="129">
        <f>SUM(J172:J172)</f>
        <v>114</v>
      </c>
      <c r="K173" s="129">
        <f>SUM(K172:K172)</f>
        <v>3200</v>
      </c>
      <c r="L173" s="128"/>
    </row>
    <row r="174" spans="1:12" ht="15.75" thickBot="1" x14ac:dyDescent="0.3">
      <c r="A174" s="135"/>
      <c r="B174" s="134"/>
      <c r="C174" s="134"/>
      <c r="D174" s="133" t="s">
        <v>1</v>
      </c>
      <c r="E174" s="133" t="s">
        <v>13</v>
      </c>
      <c r="F174" s="81" t="s">
        <v>2</v>
      </c>
      <c r="G174" s="177" t="s">
        <v>3</v>
      </c>
      <c r="H174" s="178"/>
      <c r="I174" s="178"/>
      <c r="J174" s="179"/>
      <c r="K174" s="127">
        <f>K3</f>
        <v>2019</v>
      </c>
      <c r="L174" s="180" t="s">
        <v>54</v>
      </c>
    </row>
    <row r="175" spans="1:12" ht="15.75" thickBot="1" x14ac:dyDescent="0.3">
      <c r="A175" s="69"/>
      <c r="B175" s="70"/>
      <c r="C175" s="70"/>
      <c r="D175" s="71" t="s">
        <v>172</v>
      </c>
      <c r="E175" s="70"/>
      <c r="F175" s="71" t="s">
        <v>4</v>
      </c>
      <c r="G175" s="73" t="s">
        <v>14</v>
      </c>
      <c r="H175" s="71" t="s">
        <v>5</v>
      </c>
      <c r="I175" s="73" t="s">
        <v>6</v>
      </c>
      <c r="J175" s="74" t="s">
        <v>7</v>
      </c>
      <c r="K175" s="75" t="s">
        <v>8</v>
      </c>
      <c r="L175" s="172"/>
    </row>
    <row r="176" spans="1:12" ht="24" customHeight="1" x14ac:dyDescent="0.25">
      <c r="A176" s="20">
        <v>100</v>
      </c>
      <c r="B176" s="5">
        <v>110</v>
      </c>
      <c r="C176" s="5">
        <v>113</v>
      </c>
      <c r="D176" s="1" t="s">
        <v>171</v>
      </c>
      <c r="E176" s="2" t="s">
        <v>170</v>
      </c>
      <c r="F176" s="2">
        <v>15</v>
      </c>
      <c r="G176" s="3">
        <v>4128</v>
      </c>
      <c r="H176" s="6">
        <v>0</v>
      </c>
      <c r="I176" s="3">
        <f>G176-H176</f>
        <v>4128</v>
      </c>
      <c r="J176" s="3">
        <v>328</v>
      </c>
      <c r="K176" s="154">
        <f>G176-J176</f>
        <v>3800</v>
      </c>
      <c r="L176" s="29"/>
    </row>
    <row r="177" spans="1:12" ht="24" customHeight="1" x14ac:dyDescent="0.25">
      <c r="A177" s="23"/>
      <c r="B177" s="10"/>
      <c r="C177" s="10"/>
      <c r="D177" s="11" t="s">
        <v>205</v>
      </c>
      <c r="E177" s="12" t="s">
        <v>53</v>
      </c>
      <c r="F177" s="12">
        <v>15</v>
      </c>
      <c r="G177" s="13">
        <v>1215</v>
      </c>
      <c r="H177" s="167">
        <v>135</v>
      </c>
      <c r="I177" s="13">
        <f>G177+H177</f>
        <v>1350</v>
      </c>
      <c r="J177" s="13"/>
      <c r="K177" s="169">
        <f>+I177</f>
        <v>1350</v>
      </c>
      <c r="L177" s="53"/>
    </row>
    <row r="178" spans="1:12" ht="30" customHeight="1" thickBot="1" x14ac:dyDescent="0.3">
      <c r="A178" s="132"/>
      <c r="B178" s="130"/>
      <c r="C178" s="130"/>
      <c r="D178" s="138" t="s">
        <v>169</v>
      </c>
      <c r="E178" s="130"/>
      <c r="F178" s="139"/>
      <c r="G178" s="129">
        <f>SUM(G176:G176)</f>
        <v>4128</v>
      </c>
      <c r="H178" s="129">
        <f>SUM(H176:H176)</f>
        <v>0</v>
      </c>
      <c r="I178" s="129">
        <f>SUM(I176:I176)</f>
        <v>4128</v>
      </c>
      <c r="J178" s="129">
        <f>SUM(J176:J176)</f>
        <v>328</v>
      </c>
      <c r="K178" s="129">
        <f>SUM(K176:K177)</f>
        <v>5150</v>
      </c>
      <c r="L178" s="142"/>
    </row>
    <row r="179" spans="1:12" ht="18" customHeight="1" thickBot="1" x14ac:dyDescent="0.3">
      <c r="A179" s="63"/>
      <c r="B179" s="64"/>
      <c r="C179" s="65"/>
      <c r="D179" s="80" t="s">
        <v>1</v>
      </c>
      <c r="E179" s="81" t="s">
        <v>13</v>
      </c>
      <c r="F179" s="81" t="s">
        <v>78</v>
      </c>
      <c r="G179" s="177" t="s">
        <v>3</v>
      </c>
      <c r="H179" s="178"/>
      <c r="I179" s="178"/>
      <c r="J179" s="179"/>
      <c r="K179" s="82">
        <v>2018</v>
      </c>
      <c r="L179" s="171" t="s">
        <v>54</v>
      </c>
    </row>
    <row r="180" spans="1:12" ht="30.75" customHeight="1" thickBot="1" x14ac:dyDescent="0.3">
      <c r="A180" s="63" t="s">
        <v>0</v>
      </c>
      <c r="B180" s="64"/>
      <c r="C180" s="65"/>
      <c r="D180" s="66" t="s">
        <v>174</v>
      </c>
      <c r="E180" s="67"/>
      <c r="F180" s="62" t="s">
        <v>4</v>
      </c>
      <c r="G180" s="62" t="s">
        <v>10</v>
      </c>
      <c r="H180" s="62" t="s">
        <v>5</v>
      </c>
      <c r="I180" s="62" t="s">
        <v>6</v>
      </c>
      <c r="J180" s="62" t="s">
        <v>7</v>
      </c>
      <c r="K180" s="136" t="s">
        <v>8</v>
      </c>
      <c r="L180" s="172"/>
    </row>
    <row r="181" spans="1:12" ht="30.75" customHeight="1" x14ac:dyDescent="0.25">
      <c r="A181" s="20">
        <v>100</v>
      </c>
      <c r="B181" s="5">
        <v>110</v>
      </c>
      <c r="C181" s="5">
        <v>113</v>
      </c>
      <c r="D181" s="1" t="s">
        <v>175</v>
      </c>
      <c r="E181" s="2" t="s">
        <v>57</v>
      </c>
      <c r="F181" s="2">
        <v>15</v>
      </c>
      <c r="G181" s="3">
        <v>8730</v>
      </c>
      <c r="H181" s="6">
        <v>0</v>
      </c>
      <c r="I181" s="3">
        <f t="shared" ref="I181:I195" si="7">G181-H181</f>
        <v>8730</v>
      </c>
      <c r="J181" s="3">
        <v>1230</v>
      </c>
      <c r="K181" s="151">
        <f t="shared" ref="K181:K192" si="8">G181-J181</f>
        <v>7500</v>
      </c>
      <c r="L181" s="29"/>
    </row>
    <row r="182" spans="1:12" ht="30.75" customHeight="1" x14ac:dyDescent="0.25">
      <c r="A182" s="20">
        <v>100</v>
      </c>
      <c r="B182" s="5">
        <v>110</v>
      </c>
      <c r="C182" s="5">
        <v>113</v>
      </c>
      <c r="D182" s="1" t="s">
        <v>176</v>
      </c>
      <c r="E182" s="2" t="s">
        <v>177</v>
      </c>
      <c r="F182" s="2">
        <v>15</v>
      </c>
      <c r="G182" s="3">
        <v>7454</v>
      </c>
      <c r="H182" s="6">
        <v>0</v>
      </c>
      <c r="I182" s="3">
        <f t="shared" si="7"/>
        <v>7454</v>
      </c>
      <c r="J182" s="3">
        <v>954</v>
      </c>
      <c r="K182" s="151">
        <f t="shared" si="8"/>
        <v>6500</v>
      </c>
      <c r="L182" s="30"/>
    </row>
    <row r="183" spans="1:12" ht="27" customHeight="1" x14ac:dyDescent="0.25">
      <c r="A183" s="20">
        <v>100</v>
      </c>
      <c r="B183" s="5">
        <v>110</v>
      </c>
      <c r="C183" s="5">
        <v>113</v>
      </c>
      <c r="D183" s="1" t="s">
        <v>179</v>
      </c>
      <c r="E183" s="2" t="s">
        <v>178</v>
      </c>
      <c r="F183" s="2">
        <v>15</v>
      </c>
      <c r="G183" s="3">
        <v>4953</v>
      </c>
      <c r="H183" s="6">
        <v>0</v>
      </c>
      <c r="I183" s="3">
        <f t="shared" si="7"/>
        <v>4953</v>
      </c>
      <c r="J183" s="3">
        <v>453</v>
      </c>
      <c r="K183" s="151">
        <f t="shared" si="8"/>
        <v>4500</v>
      </c>
      <c r="L183" s="30"/>
    </row>
    <row r="184" spans="1:12" ht="24.75" customHeight="1" x14ac:dyDescent="0.25">
      <c r="A184" s="20">
        <v>100</v>
      </c>
      <c r="B184" s="5">
        <v>110</v>
      </c>
      <c r="C184" s="5">
        <v>113</v>
      </c>
      <c r="D184" s="1" t="s">
        <v>190</v>
      </c>
      <c r="E184" s="2" t="s">
        <v>180</v>
      </c>
      <c r="F184" s="2">
        <v>15</v>
      </c>
      <c r="G184" s="3">
        <v>4128</v>
      </c>
      <c r="H184" s="6">
        <v>0</v>
      </c>
      <c r="I184" s="3">
        <f t="shared" si="7"/>
        <v>4128</v>
      </c>
      <c r="J184" s="3">
        <v>328</v>
      </c>
      <c r="K184" s="151">
        <f t="shared" si="8"/>
        <v>3800</v>
      </c>
      <c r="L184" s="30"/>
    </row>
    <row r="185" spans="1:12" ht="25.5" customHeight="1" x14ac:dyDescent="0.25">
      <c r="A185" s="20">
        <v>100</v>
      </c>
      <c r="B185" s="5">
        <v>110</v>
      </c>
      <c r="C185" s="5">
        <v>113</v>
      </c>
      <c r="D185" s="1" t="s">
        <v>181</v>
      </c>
      <c r="E185" s="2" t="s">
        <v>180</v>
      </c>
      <c r="F185" s="2">
        <v>15</v>
      </c>
      <c r="G185" s="3">
        <v>4128</v>
      </c>
      <c r="H185" s="6">
        <v>0</v>
      </c>
      <c r="I185" s="3">
        <f t="shared" si="7"/>
        <v>4128</v>
      </c>
      <c r="J185" s="3">
        <v>328</v>
      </c>
      <c r="K185" s="151">
        <f t="shared" si="8"/>
        <v>3800</v>
      </c>
      <c r="L185" s="30"/>
    </row>
    <row r="186" spans="1:12" ht="27" customHeight="1" x14ac:dyDescent="0.25">
      <c r="A186" s="20">
        <v>100</v>
      </c>
      <c r="B186" s="5">
        <v>110</v>
      </c>
      <c r="C186" s="5">
        <v>113</v>
      </c>
      <c r="D186" s="1" t="s">
        <v>182</v>
      </c>
      <c r="E186" s="2" t="s">
        <v>180</v>
      </c>
      <c r="F186" s="2">
        <v>15</v>
      </c>
      <c r="G186" s="3">
        <v>4128</v>
      </c>
      <c r="H186" s="6">
        <v>0</v>
      </c>
      <c r="I186" s="3">
        <f t="shared" si="7"/>
        <v>4128</v>
      </c>
      <c r="J186" s="3">
        <v>328</v>
      </c>
      <c r="K186" s="151">
        <f t="shared" si="8"/>
        <v>3800</v>
      </c>
      <c r="L186" s="30"/>
    </row>
    <row r="187" spans="1:12" ht="24.75" customHeight="1" x14ac:dyDescent="0.25">
      <c r="A187" s="20">
        <v>100</v>
      </c>
      <c r="B187" s="5">
        <v>110</v>
      </c>
      <c r="C187" s="5">
        <v>113</v>
      </c>
      <c r="D187" s="55" t="s">
        <v>183</v>
      </c>
      <c r="E187" s="2" t="s">
        <v>180</v>
      </c>
      <c r="F187" s="2">
        <v>15</v>
      </c>
      <c r="G187" s="3">
        <v>4128</v>
      </c>
      <c r="H187" s="6">
        <v>0</v>
      </c>
      <c r="I187" s="3">
        <f t="shared" si="7"/>
        <v>4128</v>
      </c>
      <c r="J187" s="3">
        <v>328</v>
      </c>
      <c r="K187" s="151">
        <f t="shared" si="8"/>
        <v>3800</v>
      </c>
      <c r="L187" s="30"/>
    </row>
    <row r="188" spans="1:12" ht="21.75" customHeight="1" x14ac:dyDescent="0.25">
      <c r="A188" s="20">
        <v>100</v>
      </c>
      <c r="B188" s="5">
        <v>110</v>
      </c>
      <c r="C188" s="5">
        <v>113</v>
      </c>
      <c r="D188" s="1" t="s">
        <v>184</v>
      </c>
      <c r="E188" s="2" t="s">
        <v>180</v>
      </c>
      <c r="F188" s="2">
        <v>15</v>
      </c>
      <c r="G188" s="3">
        <v>4128</v>
      </c>
      <c r="H188" s="6">
        <v>0</v>
      </c>
      <c r="I188" s="3">
        <f t="shared" si="7"/>
        <v>4128</v>
      </c>
      <c r="J188" s="3">
        <v>328</v>
      </c>
      <c r="K188" s="151">
        <f t="shared" si="8"/>
        <v>3800</v>
      </c>
      <c r="L188" s="30"/>
    </row>
    <row r="189" spans="1:12" ht="24" customHeight="1" x14ac:dyDescent="0.25">
      <c r="A189" s="20">
        <v>100</v>
      </c>
      <c r="B189" s="5">
        <v>110</v>
      </c>
      <c r="C189" s="5">
        <v>113</v>
      </c>
      <c r="D189" s="1" t="s">
        <v>185</v>
      </c>
      <c r="E189" s="2" t="s">
        <v>180</v>
      </c>
      <c r="F189" s="2">
        <v>15</v>
      </c>
      <c r="G189" s="3">
        <v>4128</v>
      </c>
      <c r="H189" s="6">
        <v>0</v>
      </c>
      <c r="I189" s="3">
        <f t="shared" si="7"/>
        <v>4128</v>
      </c>
      <c r="J189" s="3">
        <v>328</v>
      </c>
      <c r="K189" s="151">
        <f t="shared" si="8"/>
        <v>3800</v>
      </c>
      <c r="L189" s="30"/>
    </row>
    <row r="190" spans="1:12" ht="24.75" customHeight="1" x14ac:dyDescent="0.25">
      <c r="A190" s="20">
        <v>100</v>
      </c>
      <c r="B190" s="5">
        <v>110</v>
      </c>
      <c r="C190" s="5">
        <v>113</v>
      </c>
      <c r="D190" s="1" t="s">
        <v>186</v>
      </c>
      <c r="E190" s="2" t="s">
        <v>180</v>
      </c>
      <c r="F190" s="2">
        <v>15</v>
      </c>
      <c r="G190" s="3">
        <v>4596</v>
      </c>
      <c r="H190" s="6">
        <v>0</v>
      </c>
      <c r="I190" s="3">
        <f t="shared" si="7"/>
        <v>4596</v>
      </c>
      <c r="J190" s="3">
        <v>396</v>
      </c>
      <c r="K190" s="151">
        <f t="shared" si="8"/>
        <v>4200</v>
      </c>
      <c r="L190" s="30"/>
    </row>
    <row r="191" spans="1:12" ht="24" customHeight="1" x14ac:dyDescent="0.25">
      <c r="A191" s="20">
        <v>100</v>
      </c>
      <c r="B191" s="5">
        <v>110</v>
      </c>
      <c r="C191" s="5">
        <v>113</v>
      </c>
      <c r="D191" s="1" t="s">
        <v>187</v>
      </c>
      <c r="E191" s="2" t="s">
        <v>180</v>
      </c>
      <c r="F191" s="2">
        <v>15</v>
      </c>
      <c r="G191" s="3">
        <v>4128</v>
      </c>
      <c r="H191" s="6">
        <v>0</v>
      </c>
      <c r="I191" s="3">
        <f t="shared" si="7"/>
        <v>4128</v>
      </c>
      <c r="J191" s="3">
        <v>328</v>
      </c>
      <c r="K191" s="151">
        <f t="shared" si="8"/>
        <v>3800</v>
      </c>
      <c r="L191" s="30"/>
    </row>
    <row r="192" spans="1:12" ht="24" customHeight="1" x14ac:dyDescent="0.25">
      <c r="A192" s="20">
        <v>100</v>
      </c>
      <c r="B192" s="5">
        <v>110</v>
      </c>
      <c r="C192" s="5">
        <v>113</v>
      </c>
      <c r="D192" s="1" t="s">
        <v>192</v>
      </c>
      <c r="E192" s="2" t="s">
        <v>180</v>
      </c>
      <c r="F192" s="2">
        <v>15</v>
      </c>
      <c r="G192" s="3">
        <v>4128</v>
      </c>
      <c r="H192" s="6"/>
      <c r="I192" s="3">
        <f t="shared" si="7"/>
        <v>4128</v>
      </c>
      <c r="J192" s="3">
        <v>328</v>
      </c>
      <c r="K192" s="151">
        <f t="shared" si="8"/>
        <v>3800</v>
      </c>
      <c r="L192" s="33"/>
    </row>
    <row r="193" spans="1:12" ht="24" customHeight="1" x14ac:dyDescent="0.25">
      <c r="A193" s="20">
        <v>100</v>
      </c>
      <c r="B193" s="5">
        <v>110</v>
      </c>
      <c r="C193" s="5">
        <v>113</v>
      </c>
      <c r="D193" s="1" t="s">
        <v>191</v>
      </c>
      <c r="E193" s="2" t="s">
        <v>180</v>
      </c>
      <c r="F193" s="2">
        <v>15</v>
      </c>
      <c r="G193" s="3">
        <v>4128</v>
      </c>
      <c r="H193" s="6"/>
      <c r="I193" s="3">
        <f t="shared" si="7"/>
        <v>4128</v>
      </c>
      <c r="J193" s="3">
        <v>328</v>
      </c>
      <c r="K193" s="158">
        <f>G193-J193</f>
        <v>3800</v>
      </c>
      <c r="L193" s="149"/>
    </row>
    <row r="194" spans="1:12" ht="24" customHeight="1" x14ac:dyDescent="0.25">
      <c r="A194" s="20">
        <v>100</v>
      </c>
      <c r="B194" s="5">
        <v>110</v>
      </c>
      <c r="C194" s="5">
        <v>113</v>
      </c>
      <c r="D194" s="1" t="s">
        <v>204</v>
      </c>
      <c r="E194" s="2" t="s">
        <v>180</v>
      </c>
      <c r="F194" s="2"/>
      <c r="G194" s="3">
        <v>4128</v>
      </c>
      <c r="H194" s="6"/>
      <c r="I194" s="3">
        <f t="shared" si="7"/>
        <v>4128</v>
      </c>
      <c r="J194" s="3">
        <v>328</v>
      </c>
      <c r="K194" s="158">
        <f>G194-J194</f>
        <v>3800</v>
      </c>
      <c r="L194" s="56"/>
    </row>
    <row r="195" spans="1:12" ht="24" customHeight="1" x14ac:dyDescent="0.25">
      <c r="A195" s="20">
        <v>100</v>
      </c>
      <c r="B195" s="5">
        <v>110</v>
      </c>
      <c r="C195" s="5">
        <v>113</v>
      </c>
      <c r="D195" s="55" t="s">
        <v>188</v>
      </c>
      <c r="E195" s="2" t="s">
        <v>180</v>
      </c>
      <c r="F195" s="2">
        <v>15</v>
      </c>
      <c r="G195" s="3">
        <v>4128</v>
      </c>
      <c r="H195" s="6"/>
      <c r="I195" s="3">
        <f t="shared" si="7"/>
        <v>4128</v>
      </c>
      <c r="J195" s="3">
        <v>328</v>
      </c>
      <c r="K195" s="153">
        <v>3800</v>
      </c>
      <c r="L195" s="53"/>
    </row>
    <row r="196" spans="1:12" ht="32.25" customHeight="1" thickBot="1" x14ac:dyDescent="0.3">
      <c r="A196" s="94"/>
      <c r="B196" s="95"/>
      <c r="C196" s="95"/>
      <c r="D196" s="96" t="s">
        <v>189</v>
      </c>
      <c r="E196" s="95"/>
      <c r="F196" s="97"/>
      <c r="G196" s="98">
        <f>SUM(G181:G195)</f>
        <v>71141</v>
      </c>
      <c r="H196" s="98">
        <f>SUM(H181:H193)</f>
        <v>0</v>
      </c>
      <c r="I196" s="98">
        <f>SUM(I181:I193)</f>
        <v>62885</v>
      </c>
      <c r="J196" s="98">
        <f>SUM(J181:J195)</f>
        <v>6641</v>
      </c>
      <c r="K196" s="98">
        <f>SUM(K181:K195)</f>
        <v>64500</v>
      </c>
      <c r="L196" s="100"/>
    </row>
    <row r="197" spans="1:12" ht="28.5" customHeight="1" thickBot="1" x14ac:dyDescent="0.3">
      <c r="A197" s="41"/>
      <c r="B197" s="41"/>
      <c r="C197" s="41"/>
      <c r="D197" s="42" t="s">
        <v>70</v>
      </c>
      <c r="E197" s="41"/>
      <c r="F197" s="41"/>
      <c r="G197" s="43">
        <f>G168+G160+G150+G143+G131+G125+G121+G116+G112+G107+G101+G94+G87+G83+G78+G73+G69+G65+G56+G46+G42+G60+G164+G173+G178+G196</f>
        <v>251797</v>
      </c>
      <c r="H197" s="43">
        <f t="shared" ref="H197:K197" si="9">H168+H160+H150+H143+H131+H125+H121+H116+H112+H107+H101+H94+H87+H83+H78+H73+H69+H65+H56+H46+H42+H60+H164+H173+H178+H196</f>
        <v>1415</v>
      </c>
      <c r="I197" s="43">
        <f t="shared" si="9"/>
        <v>238596</v>
      </c>
      <c r="J197" s="43">
        <f t="shared" si="9"/>
        <v>14401</v>
      </c>
      <c r="K197" s="43">
        <f t="shared" si="9"/>
        <v>247703</v>
      </c>
      <c r="L197" s="41"/>
    </row>
    <row r="198" spans="1:12" x14ac:dyDescent="0.25">
      <c r="D198" s="54" t="s">
        <v>71</v>
      </c>
      <c r="F198" s="170"/>
      <c r="G198" s="170"/>
      <c r="K198" s="48" t="s">
        <v>30</v>
      </c>
    </row>
    <row r="200" spans="1:12" x14ac:dyDescent="0.25">
      <c r="D200" t="s">
        <v>27</v>
      </c>
      <c r="J200" t="s">
        <v>72</v>
      </c>
    </row>
    <row r="201" spans="1:12" x14ac:dyDescent="0.25">
      <c r="D201" s="54" t="s">
        <v>161</v>
      </c>
      <c r="F201" s="170"/>
      <c r="G201" s="170"/>
      <c r="J201" s="34" t="s">
        <v>162</v>
      </c>
      <c r="K201" s="48"/>
      <c r="L201" s="54"/>
    </row>
    <row r="202" spans="1:12" x14ac:dyDescent="0.25">
      <c r="D202" s="54" t="s">
        <v>28</v>
      </c>
      <c r="F202" s="54"/>
      <c r="G202" s="54"/>
      <c r="H202" s="9"/>
      <c r="I202" s="9"/>
      <c r="K202" s="48" t="s">
        <v>29</v>
      </c>
      <c r="L202" s="54"/>
    </row>
    <row r="203" spans="1:12" x14ac:dyDescent="0.25">
      <c r="H203" s="9"/>
      <c r="I203" s="9"/>
    </row>
    <row r="204" spans="1:12" x14ac:dyDescent="0.25">
      <c r="H204" s="9"/>
      <c r="I204" s="9"/>
    </row>
    <row r="205" spans="1:12" x14ac:dyDescent="0.25">
      <c r="H205" s="9"/>
      <c r="I205" s="9"/>
    </row>
    <row r="206" spans="1:12" x14ac:dyDescent="0.25">
      <c r="H206" s="9"/>
      <c r="I206" s="9"/>
    </row>
  </sheetData>
  <mergeCells count="64">
    <mergeCell ref="G39:J39"/>
    <mergeCell ref="L39:L40"/>
    <mergeCell ref="A1:L1"/>
    <mergeCell ref="A2:L2"/>
    <mergeCell ref="G3:J3"/>
    <mergeCell ref="L3:L4"/>
    <mergeCell ref="G15:J15"/>
    <mergeCell ref="L15:L16"/>
    <mergeCell ref="F23:G23"/>
    <mergeCell ref="J24:L24"/>
    <mergeCell ref="F27:G27"/>
    <mergeCell ref="A37:L37"/>
    <mergeCell ref="A38:L38"/>
    <mergeCell ref="G43:J43"/>
    <mergeCell ref="L43:L44"/>
    <mergeCell ref="G47:J47"/>
    <mergeCell ref="L47:L48"/>
    <mergeCell ref="G57:J57"/>
    <mergeCell ref="L57:L58"/>
    <mergeCell ref="G61:J61"/>
    <mergeCell ref="L61:L62"/>
    <mergeCell ref="G66:J66"/>
    <mergeCell ref="L66:L67"/>
    <mergeCell ref="G70:J70"/>
    <mergeCell ref="L70:L71"/>
    <mergeCell ref="G74:J74"/>
    <mergeCell ref="L74:L75"/>
    <mergeCell ref="G79:J79"/>
    <mergeCell ref="L79:L80"/>
    <mergeCell ref="G84:J84"/>
    <mergeCell ref="L84:L85"/>
    <mergeCell ref="G88:J88"/>
    <mergeCell ref="L88:L89"/>
    <mergeCell ref="G95:J95"/>
    <mergeCell ref="L95:L96"/>
    <mergeCell ref="G102:J102"/>
    <mergeCell ref="L102:L103"/>
    <mergeCell ref="G108:J108"/>
    <mergeCell ref="L108:L109"/>
    <mergeCell ref="G113:J113"/>
    <mergeCell ref="L113:L114"/>
    <mergeCell ref="G117:J117"/>
    <mergeCell ref="L117:L118"/>
    <mergeCell ref="G122:J122"/>
    <mergeCell ref="L122:L123"/>
    <mergeCell ref="G126:J126"/>
    <mergeCell ref="L126:L127"/>
    <mergeCell ref="G132:J132"/>
    <mergeCell ref="L132:L133"/>
    <mergeCell ref="G144:J144"/>
    <mergeCell ref="L144:L145"/>
    <mergeCell ref="G151:J151"/>
    <mergeCell ref="L151:L152"/>
    <mergeCell ref="G161:J161"/>
    <mergeCell ref="L161:L162"/>
    <mergeCell ref="F198:G198"/>
    <mergeCell ref="F201:G201"/>
    <mergeCell ref="L165:L166"/>
    <mergeCell ref="G169:J169"/>
    <mergeCell ref="L169:L170"/>
    <mergeCell ref="G174:J174"/>
    <mergeCell ref="L174:L175"/>
    <mergeCell ref="G179:J179"/>
    <mergeCell ref="L179:L180"/>
  </mergeCells>
  <pageMargins left="0.79" right="0.72" top="0.23622047244094491" bottom="0.34" header="0.19685039370078741" footer="0.15625"/>
  <pageSetup paperSize="5" scale="75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NOM, PERS. PERM. 01-15 ENE</vt:lpstr>
    </vt:vector>
  </TitlesOfParts>
  <Company>WarezMaster®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chaton</cp:lastModifiedBy>
  <cp:lastPrinted>2019-03-06T18:52:25Z</cp:lastPrinted>
  <dcterms:created xsi:type="dcterms:W3CDTF">2012-10-05T14:34:00Z</dcterms:created>
  <dcterms:modified xsi:type="dcterms:W3CDTF">2019-03-08T16:57:45Z</dcterms:modified>
</cp:coreProperties>
</file>