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MEDICO'!$C$2:$L$42</definedName>
    <definedName name="_xlnm.Print_Area" localSheetId="3">'SUPERNUMERARIO'!$D$3:$N$42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<sst xmlns="http://schemas.openxmlformats.org/spreadsheetml/2006/main" count="649" uniqueCount="323">
  <si>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</si>
  <si>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</si>
  <si>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</si>
  <si>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</si>
  <si>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</si>
  <si>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</si>
  <si>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</si>
  <si>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</si>
  <si>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</si>
  <si>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</si>
  <si>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</si>
  <si>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</si>
  <si>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</si>
  <si>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</si>
  <si>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</si>
  <si>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</si>
  <si>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</si>
  <si>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</si>
  <si>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</si>
  <si>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</si>
  <si>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</si>
  <si>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</si>
  <si>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</si>
  <si>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</si>
  <si>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</si>
  <si>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</si>
  <si>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</si>
  <si>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</si>
  <si>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</si>
  <si>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</si>
  <si>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</si>
  <si>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</si>
  <si>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</si>
  <si>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</si>
  <si>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</si>
  <si>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</si>
  <si>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</si>
  <si>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</si>
  <si>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</si>
  <si>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</si>
  <si>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</si>
  <si>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</si>
  <si>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</si>
  <si>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</si>
  <si>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</si>
  <si>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</si>
  <si>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</si>
  <si>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</si>
  <si>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</si>
  <si>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</si>
  <si>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</si>
  <si>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</si>
  <si>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</si>
  <si>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</si>
  <si>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</si>
  <si>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</si>
  <si>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</si>
  <si>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</si>
  <si>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</si>
  <si>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</si>
  <si>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</si>
  <si>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</si>
  <si>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</si>
  <si>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</si>
  <si>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</si>
  <si>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</si>
  <si>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</si>
  <si>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</si>
  <si>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</si>
  <si>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</si>
  <si>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</si>
  <si>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</si>
  <si>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</si>
  <si>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</si>
  <si>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</si>
  <si>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</si>
  <si>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</si>
  <si>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</si>
  <si>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</si>
  <si>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</si>
  <si>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</si>
  <si>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</si>
  <si>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</si>
  <si>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</si>
  <si>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</si>
  <si>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</si>
  <si>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</si>
  <si>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</si>
  <si>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</si>
  <si>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</si>
  <si>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</si>
  <si>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</si>
  <si>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</si>
  <si>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</si>
  <si>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</si>
  <si>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</si>
  <si>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</si>
  <si>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</si>
  <si>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</si>
  <si>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</si>
  <si>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</si>
  <si>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</si>
  <si>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</si>
  <si>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</si>
  <si>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</si>
  <si>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</si>
  <si>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</si>
  <si>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</si>
  <si>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</si>
  <si>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</si>
  <si>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</si>
  <si>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</si>
  <si>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</si>
  <si>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</si>
  <si>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</si>
  <si>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</si>
  <si>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</si>
  <si>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</si>
  <si>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</si>
  <si>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</si>
  <si>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</si>
  <si>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</si>
  <si>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</si>
  <si>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</si>
  <si>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</si>
  <si>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</si>
  <si>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</si>
  <si>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</si>
  <si>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</si>
  <si>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</si>
  <si>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</si>
  <si>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</si>
  <si>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</si>
  <si>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</si>
  <si>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</si>
  <si>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</si>
  <si>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</si>
  <si>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</si>
  <si>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</si>
  <si>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</si>
  <si>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</si>
  <si>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</si>
  <si>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</si>
  <si>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</si>
  <si>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</si>
  <si>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</si>
  <si>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</si>
  <si>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</si>
  <si>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</si>
  <si>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</si>
  <si>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</si>
  <si>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</si>
  <si>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</si>
  <si>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</si>
  <si>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</si>
  <si>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</si>
  <si>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</si>
  <si>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</si>
  <si>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</si>
  <si>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</si>
  <si>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</si>
  <si>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</si>
  <si>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</si>
  <si>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</si>
  <si>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</si>
  <si>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</si>
  <si>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</si>
  <si>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</si>
  <si>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</si>
  <si>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</si>
  <si>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</si>
  <si>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</si>
  <si>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</si>
  <si>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</si>
  <si>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</si>
  <si>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</si>
  <si>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</si>
  <si>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</si>
  <si>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</si>
  <si>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</si>
  <si>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</si>
  <si>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</si>
  <si>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</si>
  <si>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</si>
  <si>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</si>
  <si>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</si>
  <si>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</si>
  <si>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</si>
  <si>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</si>
  <si>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</si>
  <si>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</si>
  <si>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</si>
  <si>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</si>
  <si>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</si>
  <si>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</si>
  <si>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</si>
  <si>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</si>
  <si>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</si>
  <si>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</si>
  <si>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</si>
  <si>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</si>
  <si>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</si>
  <si>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</si>
  <si>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</si>
  <si>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</si>
  <si>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</si>
  <si>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</si>
  <si>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</si>
  <si>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</si>
  <si>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</si>
  <si>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</si>
  <si>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</si>
  <si>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</si>
  <si>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</si>
  <si>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</si>
  <si>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</si>
  <si>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</si>
  <si>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</si>
  <si>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</si>
  <si>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</si>
  <si>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</si>
  <si>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</si>
  <si>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</si>
  <si>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</si>
  <si>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</si>
  <si>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</si>
  <si>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</si>
  <si>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</si>
  <si>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</si>
  <si>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</si>
  <si>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</si>
  <si>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</si>
  <si>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</si>
  <si>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</si>
  <si>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</si>
  <si>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</si>
  <si>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</si>
  <si>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</si>
  <si>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</si>
  <si>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</si>
  <si>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</si>
  <si>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</si>
  <si>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</si>
  <si>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</si>
  <si>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</si>
  <si>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</si>
  <si>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</si>
  <si>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</si>
  <si>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</si>
  <si>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</si>
  <si>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</si>
  <si>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</si>
  <si>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</si>
  <si>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</si>
  <si>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</si>
  <si>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</si>
  <si>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</si>
  <si>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</si>
  <si>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</si>
  <si>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</si>
  <si>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</si>
  <si>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</si>
  <si>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</si>
  <si>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</si>
  <si>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</si>
  <si>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</si>
  <si>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</si>
  <si>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</si>
  <si>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</si>
  <si>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</si>
  <si>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</si>
  <si>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</si>
  <si>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</si>
  <si>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</si>
  <si>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</si>
  <si>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</si>
  <si>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</si>
  <si>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</si>
  <si>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</si>
  <si>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</si>
  <si>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</si>
  <si>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</si>
  <si>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</si>
  <si>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</si>
  <si>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</si>
  <si>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</si>
  <si>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</si>
  <si>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</si>
  <si>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</si>
  <si>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</si>
  <si>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</si>
  <si>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</si>
  <si>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</si>
  <si>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</si>
  <si>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</si>
  <si>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</si>
  <si>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</si>
  <si>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</si>
  <si>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</si>
  <si>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</si>
  <si>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</si>
  <si>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</si>
  <si>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</si>
  <si>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</si>
  <si>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</si>
  <si>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</si>
  <si>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</si>
  <si>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</si>
  <si>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</si>
  <si>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</si>
  <si>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</si>
  <si>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SANDIVAL RUIZ ANTONIO</t>
  </si>
  <si>
    <t>ENC. DE BASURERO</t>
  </si>
  <si>
    <t>GARCIA GAMBOA MARIA DE JESUS</t>
  </si>
  <si>
    <t>MONTES DOMINGUEZ FILIBERTO</t>
  </si>
  <si>
    <t>MUNICIPIO  DE : SAN JUANITO DE ESCOBEDO JALISCO</t>
  </si>
  <si>
    <t>NOMINA DE DIETAS 2DA QUINCENA ABRIL DE 2019</t>
  </si>
  <si>
    <t>NOMINA 2DA QUINCENA DEL MES DE ABRIL DE 2019</t>
  </si>
  <si>
    <t>NOMINA 2DA QUINCENA DE ABRIL DE  2019</t>
  </si>
  <si>
    <t>SUELDOS 2DA QNA DE ABRIL DE 2019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</si>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</sst>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66" fontId="0" fillId="0" borderId="0" applyFon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5" fillId="13" borderId="22" xfId="0" applyFont="1" applyFill="1" applyBorder="1" applyAlignment="1" applyProtection="1">
      <alignment horizontal="center"/>
      <protection/>
    </xf>
    <xf numFmtId="0" fontId="66" fillId="13" borderId="22" xfId="0" applyFont="1" applyFill="1" applyBorder="1" applyAlignment="1" applyProtection="1">
      <alignment horizontal="center"/>
      <protection/>
    </xf>
    <xf numFmtId="0" fontId="66" fillId="13" borderId="35" xfId="0" applyFont="1" applyFill="1" applyBorder="1" applyAlignment="1" applyProtection="1">
      <alignment horizontal="center"/>
      <protection/>
    </xf>
    <xf numFmtId="0" fontId="67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8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69" fillId="0" borderId="0" xfId="0" applyNumberFormat="1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43" fontId="69" fillId="0" borderId="0" xfId="0" applyNumberFormat="1" applyFont="1" applyFill="1" applyAlignment="1" applyProtection="1">
      <alignment/>
      <protection/>
    </xf>
    <xf numFmtId="169" fontId="69" fillId="0" borderId="0" xfId="0" applyNumberFormat="1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0" fontId="69" fillId="0" borderId="26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0" fillId="0" borderId="58" xfId="0" applyFont="1" applyBorder="1" applyAlignment="1" applyProtection="1">
      <alignment horizontal="center"/>
      <protection hidden="1"/>
    </xf>
    <xf numFmtId="0" fontId="70" fillId="0" borderId="24" xfId="0" applyFont="1" applyBorder="1" applyAlignment="1" applyProtection="1">
      <alignment horizontal="center"/>
      <protection hidden="1"/>
    </xf>
    <xf numFmtId="0" fontId="70" fillId="0" borderId="37" xfId="0" applyFont="1" applyBorder="1" applyAlignment="1" applyProtection="1">
      <alignment horizontal="center"/>
      <protection hidden="1"/>
    </xf>
    <xf numFmtId="0" fontId="3" fillId="13" borderId="58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1" fillId="0" borderId="20" xfId="0" applyFont="1" applyBorder="1" applyAlignment="1" applyProtection="1">
      <alignment horizontal="center"/>
      <protection hidden="1"/>
    </xf>
    <xf numFmtId="0" fontId="71" fillId="0" borderId="15" xfId="0" applyFont="1" applyBorder="1" applyAlignment="1" applyProtection="1">
      <alignment horizontal="center"/>
      <protection hidden="1"/>
    </xf>
    <xf numFmtId="0" fontId="71" fillId="0" borderId="21" xfId="0" applyFont="1" applyBorder="1" applyAlignment="1" applyProtection="1">
      <alignment horizontal="center"/>
      <protection hidden="1"/>
    </xf>
    <xf numFmtId="0" fontId="72" fillId="0" borderId="23" xfId="0" applyFont="1" applyBorder="1" applyAlignment="1" applyProtection="1">
      <alignment horizontal="center"/>
      <protection hidden="1"/>
    </xf>
    <xf numFmtId="0" fontId="72" fillId="0" borderId="0" xfId="0" applyFont="1" applyBorder="1" applyAlignment="1" applyProtection="1">
      <alignment horizontal="center"/>
      <protection hidden="1"/>
    </xf>
    <xf numFmtId="0" fontId="72" fillId="0" borderId="32" xfId="0" applyFont="1" applyBorder="1" applyAlignment="1" applyProtection="1">
      <alignment horizontal="center"/>
      <protection hidden="1"/>
    </xf>
    <xf numFmtId="0" fontId="71" fillId="0" borderId="23" xfId="0" applyFont="1" applyBorder="1" applyAlignment="1" applyProtection="1">
      <alignment horizontal="center"/>
      <protection hidden="1"/>
    </xf>
    <xf numFmtId="0" fontId="71" fillId="0" borderId="0" xfId="0" applyFont="1" applyBorder="1" applyAlignment="1" applyProtection="1">
      <alignment horizontal="center"/>
      <protection hidden="1"/>
    </xf>
    <xf numFmtId="0" fontId="71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9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0" xfId="0" applyFont="1" applyFill="1" applyBorder="1" applyAlignment="1" applyProtection="1">
      <alignment horizontal="center"/>
      <protection/>
    </xf>
    <xf numFmtId="0" fontId="74" fillId="33" borderId="32" xfId="0" applyFont="1" applyFill="1" applyBorder="1" applyAlignment="1" applyProtection="1">
      <alignment horizontal="center"/>
      <protection/>
    </xf>
    <xf numFmtId="0" fontId="74" fillId="33" borderId="20" xfId="0" applyFont="1" applyFill="1" applyBorder="1" applyAlignment="1" applyProtection="1">
      <alignment horizontal="center"/>
      <protection/>
    </xf>
    <xf numFmtId="0" fontId="74" fillId="33" borderId="15" xfId="0" applyFont="1" applyFill="1" applyBorder="1" applyAlignment="1" applyProtection="1">
      <alignment horizontal="center"/>
      <protection/>
    </xf>
    <xf numFmtId="0" fontId="74" fillId="33" borderId="21" xfId="0" applyFont="1" applyFill="1" applyBorder="1" applyAlignment="1" applyProtection="1">
      <alignment horizontal="center"/>
      <protection/>
    </xf>
    <xf numFmtId="0" fontId="74" fillId="33" borderId="23" xfId="0" applyFont="1" applyFill="1" applyBorder="1" applyAlignment="1" applyProtection="1">
      <alignment horizontal="center"/>
      <protection locked="0"/>
    </xf>
    <xf numFmtId="0" fontId="74" fillId="33" borderId="0" xfId="0" applyFont="1" applyFill="1" applyBorder="1" applyAlignment="1" applyProtection="1">
      <alignment horizontal="center"/>
      <protection locked="0"/>
    </xf>
    <xf numFmtId="0" fontId="74" fillId="33" borderId="32" xfId="0" applyFont="1" applyFill="1" applyBorder="1" applyAlignment="1" applyProtection="1">
      <alignment horizontal="center"/>
      <protection locked="0"/>
    </xf>
    <xf numFmtId="0" fontId="3" fillId="13" borderId="58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4" fillId="33" borderId="58" xfId="0" applyFont="1" applyFill="1" applyBorder="1" applyAlignment="1" applyProtection="1">
      <alignment horizontal="center"/>
      <protection locked="0"/>
    </xf>
    <xf numFmtId="0" fontId="74" fillId="33" borderId="24" xfId="0" applyFont="1" applyFill="1" applyBorder="1" applyAlignment="1" applyProtection="1">
      <alignment horizontal="center"/>
      <protection locked="0"/>
    </xf>
    <xf numFmtId="0" fontId="74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 hidden="1"/>
    </xf>
    <xf numFmtId="0" fontId="75" fillId="0" borderId="15" xfId="0" applyFont="1" applyBorder="1" applyAlignment="1" applyProtection="1">
      <alignment horizontal="center"/>
      <protection hidden="1"/>
    </xf>
    <xf numFmtId="0" fontId="75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5" fillId="0" borderId="58" xfId="0" applyFont="1" applyBorder="1" applyAlignment="1" applyProtection="1">
      <alignment horizontal="center"/>
      <protection hidden="1"/>
    </xf>
    <xf numFmtId="0" fontId="75" fillId="0" borderId="24" xfId="0" applyFont="1" applyBorder="1" applyAlignment="1" applyProtection="1">
      <alignment horizontal="center"/>
      <protection hidden="1"/>
    </xf>
    <xf numFmtId="0" fontId="75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/>
    </xf>
    <xf numFmtId="0" fontId="73" fillId="0" borderId="15" xfId="0" applyFont="1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0" fontId="73" fillId="0" borderId="23" xfId="0" applyFont="1" applyBorder="1" applyAlignment="1" applyProtection="1">
      <alignment horizontal="center"/>
      <protection locked="0"/>
    </xf>
    <xf numFmtId="0" fontId="73" fillId="0" borderId="0" xfId="0" applyFont="1" applyBorder="1" applyAlignment="1" applyProtection="1">
      <alignment horizontal="center"/>
      <protection locked="0"/>
    </xf>
    <xf numFmtId="0" fontId="73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7">
      <selection activeCell="I13" sqref="I13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81" t="s">
        <v>12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4" spans="2:13" ht="22.5">
      <c r="B4" s="387" t="s">
        <v>178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9"/>
    </row>
    <row r="5" spans="2:13" ht="19.5">
      <c r="B5" s="384" t="s">
        <v>316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6"/>
    </row>
    <row r="6" spans="2:13" ht="15">
      <c r="B6" s="376"/>
      <c r="C6" s="377"/>
      <c r="D6" s="377"/>
      <c r="E6" s="377"/>
      <c r="F6" s="377"/>
      <c r="G6" s="377"/>
      <c r="H6" s="377"/>
      <c r="I6" s="377"/>
      <c r="J6" s="377"/>
      <c r="K6" s="377"/>
      <c r="L6" s="378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79"/>
      <c r="I7" s="380"/>
      <c r="J7" s="380"/>
      <c r="K7" s="380"/>
      <c r="L7" s="380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164</v>
      </c>
      <c r="H8" s="110"/>
      <c r="I8" s="110" t="s">
        <v>168</v>
      </c>
      <c r="J8" s="110" t="s">
        <v>158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166</v>
      </c>
      <c r="G9" s="109" t="s">
        <v>167</v>
      </c>
      <c r="H9" s="110" t="s">
        <v>157</v>
      </c>
      <c r="I9" s="109" t="s">
        <v>169</v>
      </c>
      <c r="J9" s="109" t="s">
        <v>159</v>
      </c>
      <c r="K9" s="109" t="s">
        <v>170</v>
      </c>
      <c r="L9" s="109" t="s">
        <v>160</v>
      </c>
      <c r="M9" s="110" t="s">
        <v>171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74" t="s">
        <v>71</v>
      </c>
      <c r="C24" s="375"/>
      <c r="D24" s="375"/>
      <c r="E24" s="375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111">
      <selection activeCell="D84" sqref="D84:N116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397" t="s">
        <v>12</v>
      </c>
      <c r="E3" s="392"/>
      <c r="F3" s="392"/>
      <c r="G3" s="392"/>
      <c r="H3" s="392"/>
      <c r="I3" s="392"/>
      <c r="J3" s="392"/>
      <c r="K3" s="392"/>
      <c r="L3" s="392"/>
      <c r="M3" s="392"/>
      <c r="N3" s="398"/>
      <c r="Q3" s="59">
        <v>-199742.75</v>
      </c>
    </row>
    <row r="4" spans="4:17" ht="18" customHeight="1">
      <c r="D4" s="397" t="s">
        <v>178</v>
      </c>
      <c r="E4" s="392"/>
      <c r="F4" s="392"/>
      <c r="G4" s="392"/>
      <c r="H4" s="392"/>
      <c r="I4" s="392"/>
      <c r="J4" s="392"/>
      <c r="K4" s="392"/>
      <c r="L4" s="392"/>
      <c r="M4" s="392"/>
      <c r="N4" s="398"/>
      <c r="Q4" s="59"/>
    </row>
    <row r="5" spans="4:17" ht="18" customHeight="1">
      <c r="D5" s="397" t="s">
        <v>317</v>
      </c>
      <c r="E5" s="392"/>
      <c r="F5" s="392"/>
      <c r="G5" s="392"/>
      <c r="H5" s="392"/>
      <c r="I5" s="392"/>
      <c r="J5" s="392"/>
      <c r="K5" s="392"/>
      <c r="L5" s="392"/>
      <c r="M5" s="392"/>
      <c r="N5" s="398"/>
      <c r="Q5" s="59">
        <f>SUM(Q2:Q3)</f>
        <v>4646036.42</v>
      </c>
    </row>
    <row r="6" spans="4:14" ht="18" customHeight="1">
      <c r="D6" s="397" t="s">
        <v>162</v>
      </c>
      <c r="E6" s="392"/>
      <c r="F6" s="392"/>
      <c r="G6" s="392"/>
      <c r="H6" s="392"/>
      <c r="I6" s="392"/>
      <c r="J6" s="392"/>
      <c r="K6" s="392"/>
      <c r="L6" s="392"/>
      <c r="M6" s="392"/>
      <c r="N6" s="398"/>
    </row>
    <row r="7" spans="4:14" ht="12.75">
      <c r="D7" s="17"/>
      <c r="E7" s="117"/>
      <c r="F7" s="117"/>
      <c r="G7" s="109" t="s">
        <v>4</v>
      </c>
      <c r="H7" s="118"/>
      <c r="I7" s="393" t="s">
        <v>161</v>
      </c>
      <c r="J7" s="394"/>
      <c r="K7" s="393"/>
      <c r="L7" s="395"/>
      <c r="M7" s="395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164</v>
      </c>
      <c r="J8" s="119" t="s">
        <v>168</v>
      </c>
      <c r="K8" s="110"/>
      <c r="L8" s="110" t="s">
        <v>184</v>
      </c>
      <c r="M8" s="110" t="s">
        <v>167</v>
      </c>
      <c r="N8" s="105" t="s">
        <v>172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167</v>
      </c>
      <c r="J9" s="120" t="s">
        <v>169</v>
      </c>
      <c r="K9" s="109" t="s">
        <v>170</v>
      </c>
      <c r="L9" s="109" t="s">
        <v>185</v>
      </c>
      <c r="M9" s="109" t="s">
        <v>173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208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209</v>
      </c>
      <c r="F13" s="167" t="s">
        <v>210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224</v>
      </c>
      <c r="F15" s="166" t="s">
        <v>225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221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269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155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302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303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392" t="s">
        <v>12</v>
      </c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Q36" s="59"/>
      <c r="R36" s="60"/>
    </row>
    <row r="37" spans="2:18" ht="21.75" customHeight="1">
      <c r="B37" s="42"/>
      <c r="C37" s="42"/>
      <c r="D37" s="392" t="s">
        <v>178</v>
      </c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Q37" s="59"/>
      <c r="R37" s="60"/>
    </row>
    <row r="38" spans="2:18" ht="21.75" customHeight="1">
      <c r="B38" s="42"/>
      <c r="C38" s="42"/>
      <c r="D38" s="392" t="str">
        <f>D5</f>
        <v>NOMINA 2DA QUINCENA DEL MES DE ABRIL DE 2019</v>
      </c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Q38" s="59"/>
      <c r="R38" s="60"/>
    </row>
    <row r="39" spans="2:18" ht="21.75" customHeight="1">
      <c r="B39" s="42"/>
      <c r="C39" s="42"/>
      <c r="D39" s="392" t="s">
        <v>162</v>
      </c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393" t="s">
        <v>161</v>
      </c>
      <c r="J40" s="394"/>
      <c r="K40" s="393"/>
      <c r="L40" s="395"/>
      <c r="M40" s="395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164</v>
      </c>
      <c r="J41" s="119" t="s">
        <v>168</v>
      </c>
      <c r="K41" s="110"/>
      <c r="L41" s="110" t="s">
        <v>184</v>
      </c>
      <c r="M41" s="110" t="s">
        <v>167</v>
      </c>
      <c r="N41" s="105" t="s">
        <v>172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167</v>
      </c>
      <c r="J42" s="120" t="s">
        <v>169</v>
      </c>
      <c r="K42" s="109" t="s">
        <v>170</v>
      </c>
      <c r="L42" s="109" t="s">
        <v>185</v>
      </c>
      <c r="M42" s="109" t="s">
        <v>173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239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7">
        <v>15</v>
      </c>
      <c r="E46" s="316" t="s">
        <v>223</v>
      </c>
      <c r="F46" s="318" t="s">
        <v>300</v>
      </c>
      <c r="G46" s="319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4" t="s">
        <v>136</v>
      </c>
      <c r="G47" s="315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226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227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182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219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396" t="s">
        <v>12</v>
      </c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Q60" s="59"/>
      <c r="R60" s="60"/>
    </row>
    <row r="61" spans="2:18" ht="21.75" customHeight="1">
      <c r="B61" s="42"/>
      <c r="C61" s="42"/>
      <c r="D61" s="396" t="s">
        <v>178</v>
      </c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Q61" s="59"/>
      <c r="R61" s="60"/>
    </row>
    <row r="62" spans="2:18" ht="21.75" customHeight="1">
      <c r="B62" s="42"/>
      <c r="C62" s="42"/>
      <c r="D62" s="396" t="str">
        <f>D38</f>
        <v>NOMINA 2DA QUINCENA DEL MES DE ABRIL DE 2019</v>
      </c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Q62" s="59"/>
      <c r="R62" s="60"/>
    </row>
    <row r="63" spans="2:18" ht="21.75" customHeight="1">
      <c r="B63" s="42"/>
      <c r="C63" s="42"/>
      <c r="D63" s="396" t="s">
        <v>162</v>
      </c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393" t="s">
        <v>161</v>
      </c>
      <c r="J64" s="394"/>
      <c r="K64" s="393"/>
      <c r="L64" s="395"/>
      <c r="M64" s="395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164</v>
      </c>
      <c r="J65" s="119" t="s">
        <v>168</v>
      </c>
      <c r="K65" s="110"/>
      <c r="L65" s="110" t="s">
        <v>183</v>
      </c>
      <c r="M65" s="110" t="s">
        <v>167</v>
      </c>
      <c r="N65" s="105" t="s">
        <v>172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167</v>
      </c>
      <c r="J66" s="120" t="s">
        <v>169</v>
      </c>
      <c r="K66" s="109" t="s">
        <v>170</v>
      </c>
      <c r="L66" s="109" t="s">
        <v>185</v>
      </c>
      <c r="M66" s="109" t="s">
        <v>173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15</v>
      </c>
      <c r="H75" s="163">
        <v>2215.05</v>
      </c>
      <c r="I75" s="163">
        <v>2215.05</v>
      </c>
      <c r="J75" s="163">
        <v>45.81</v>
      </c>
      <c r="K75" s="163"/>
      <c r="L75" s="163">
        <v>0</v>
      </c>
      <c r="M75" s="164">
        <f t="shared" si="7"/>
        <v>2260.86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186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36.75" customHeight="1">
      <c r="D78" s="161">
        <v>33</v>
      </c>
      <c r="E78" s="177" t="s">
        <v>247</v>
      </c>
      <c r="F78" s="166"/>
      <c r="G78" s="161">
        <v>15</v>
      </c>
      <c r="H78" s="164">
        <v>2896.35</v>
      </c>
      <c r="I78" s="164">
        <v>2896.35</v>
      </c>
      <c r="J78" s="164"/>
      <c r="K78" s="164">
        <v>48.41</v>
      </c>
      <c r="L78" s="164"/>
      <c r="M78" s="164">
        <f t="shared" si="7"/>
        <v>2847.94</v>
      </c>
      <c r="N78" s="23"/>
      <c r="Q78" s="59"/>
      <c r="R78" s="60"/>
    </row>
    <row r="79" spans="4:18" ht="36.75" customHeight="1" hidden="1">
      <c r="D79" s="176">
        <v>35</v>
      </c>
      <c r="E79" s="323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34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396" t="s">
        <v>12</v>
      </c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Q84" s="59"/>
      <c r="R84" s="60"/>
    </row>
    <row r="85" spans="4:18" ht="21.75" customHeight="1">
      <c r="D85" s="396" t="s">
        <v>178</v>
      </c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Q85" s="59"/>
      <c r="R85" s="60"/>
    </row>
    <row r="86" spans="4:18" ht="21.75" customHeight="1">
      <c r="D86" s="396" t="str">
        <f>D62</f>
        <v>NOMINA 2DA QUINCENA DEL MES DE ABRIL DE 2019</v>
      </c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Q86" s="59"/>
      <c r="R86" s="60"/>
    </row>
    <row r="87" spans="4:18" ht="21.75" customHeight="1">
      <c r="D87" s="396" t="s">
        <v>162</v>
      </c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393" t="s">
        <v>161</v>
      </c>
      <c r="J88" s="394"/>
      <c r="K88" s="393"/>
      <c r="L88" s="395"/>
      <c r="M88" s="395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164</v>
      </c>
      <c r="J89" s="119" t="s">
        <v>168</v>
      </c>
      <c r="K89" s="110"/>
      <c r="L89" s="110" t="s">
        <v>184</v>
      </c>
      <c r="M89" s="110" t="s">
        <v>167</v>
      </c>
      <c r="N89" s="105" t="s">
        <v>172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167</v>
      </c>
      <c r="J90" s="120" t="s">
        <v>169</v>
      </c>
      <c r="K90" s="109" t="s">
        <v>170</v>
      </c>
      <c r="L90" s="109" t="s">
        <v>185</v>
      </c>
      <c r="M90" s="109" t="s">
        <v>173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35</v>
      </c>
      <c r="E93" s="166" t="s">
        <v>262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36</v>
      </c>
      <c r="E94" s="166" t="s">
        <v>263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37</v>
      </c>
      <c r="E95" s="166" t="s">
        <v>264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38</v>
      </c>
      <c r="E96" s="166" t="s">
        <v>265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39</v>
      </c>
      <c r="E97" s="166" t="s">
        <v>266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40</v>
      </c>
      <c r="E98" s="166" t="s">
        <v>267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41</v>
      </c>
      <c r="E99" s="166" t="s">
        <v>268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42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43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74" t="s">
        <v>6</v>
      </c>
      <c r="E105" s="375"/>
      <c r="F105" s="375"/>
      <c r="G105" s="375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173562.15</v>
      </c>
      <c r="I105" s="189">
        <f t="shared" si="11"/>
        <v>173562.15</v>
      </c>
      <c r="J105" s="189">
        <f t="shared" si="11"/>
        <v>1178.1000000000001</v>
      </c>
      <c r="K105" s="189">
        <f t="shared" si="11"/>
        <v>14880.65</v>
      </c>
      <c r="L105" s="189">
        <f t="shared" si="11"/>
        <v>0</v>
      </c>
      <c r="M105" s="189">
        <f t="shared" si="11"/>
        <v>159859.60000000003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207</v>
      </c>
      <c r="M114" s="390" t="s">
        <v>205</v>
      </c>
      <c r="N114" s="390"/>
    </row>
    <row r="115" spans="5:14" ht="12.75">
      <c r="E115" s="34" t="s">
        <v>11</v>
      </c>
      <c r="F115" s="34"/>
      <c r="M115" s="391" t="s">
        <v>175</v>
      </c>
      <c r="N115" s="391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69"/>
  <sheetViews>
    <sheetView zoomScale="90" zoomScaleNormal="90" zoomScalePageLayoutView="0" workbookViewId="0" topLeftCell="D136">
      <selection activeCell="E135" sqref="E135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02" t="s">
        <v>315</v>
      </c>
      <c r="E3" s="403"/>
      <c r="F3" s="403"/>
      <c r="G3" s="403"/>
      <c r="H3" s="403"/>
      <c r="I3" s="403"/>
      <c r="J3" s="403"/>
      <c r="K3" s="403"/>
      <c r="L3" s="403"/>
      <c r="M3" s="403"/>
      <c r="N3" s="404"/>
    </row>
    <row r="4" spans="4:14" ht="21.75" customHeight="1">
      <c r="D4" s="399" t="s">
        <v>178</v>
      </c>
      <c r="E4" s="400"/>
      <c r="F4" s="400"/>
      <c r="G4" s="400"/>
      <c r="H4" s="400"/>
      <c r="I4" s="400"/>
      <c r="J4" s="400"/>
      <c r="K4" s="400"/>
      <c r="L4" s="400"/>
      <c r="M4" s="400"/>
      <c r="N4" s="401"/>
    </row>
    <row r="5" spans="4:14" ht="22.5" customHeight="1">
      <c r="D5" s="405" t="str">
        <f>PERMANENTES!D38</f>
        <v>NOMINA 2DA QUINCENA DEL MES DE ABRIL DE 2019</v>
      </c>
      <c r="E5" s="406"/>
      <c r="F5" s="406"/>
      <c r="G5" s="406"/>
      <c r="H5" s="406"/>
      <c r="I5" s="406"/>
      <c r="J5" s="406"/>
      <c r="K5" s="406"/>
      <c r="L5" s="406"/>
      <c r="M5" s="406"/>
      <c r="N5" s="407"/>
    </row>
    <row r="6" spans="4:14" ht="22.5" customHeight="1">
      <c r="D6" s="411" t="s">
        <v>165</v>
      </c>
      <c r="E6" s="412"/>
      <c r="F6" s="412"/>
      <c r="G6" s="412"/>
      <c r="H6" s="412"/>
      <c r="I6" s="412"/>
      <c r="J6" s="412"/>
      <c r="K6" s="412"/>
      <c r="L6" s="412"/>
      <c r="M6" s="412"/>
      <c r="N6" s="413"/>
    </row>
    <row r="7" spans="4:14" ht="34.5" customHeight="1">
      <c r="D7" s="123"/>
      <c r="E7" s="124"/>
      <c r="F7" s="123"/>
      <c r="G7" s="129" t="s">
        <v>4</v>
      </c>
      <c r="H7" s="408" t="s">
        <v>0</v>
      </c>
      <c r="I7" s="409"/>
      <c r="J7" s="410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164</v>
      </c>
      <c r="J8" s="129" t="s">
        <v>168</v>
      </c>
      <c r="K8" s="129"/>
      <c r="L8" s="125" t="s">
        <v>183</v>
      </c>
      <c r="M8" s="125" t="s">
        <v>167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167</v>
      </c>
      <c r="J9" s="125" t="s">
        <v>169</v>
      </c>
      <c r="K9" s="125" t="s">
        <v>170</v>
      </c>
      <c r="L9" s="125" t="s">
        <v>185</v>
      </c>
      <c r="M9" s="125" t="s">
        <v>173</v>
      </c>
      <c r="N9" s="129" t="s">
        <v>176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8"/>
      <c r="E11" s="263" t="s">
        <v>20</v>
      </c>
      <c r="F11" s="264"/>
      <c r="G11" s="265"/>
      <c r="H11" s="266"/>
      <c r="I11" s="266"/>
      <c r="J11" s="266"/>
      <c r="K11" s="267"/>
      <c r="L11" s="267"/>
      <c r="M11" s="266"/>
      <c r="N11" s="50"/>
    </row>
    <row r="12" spans="4:18" ht="34.5" customHeight="1">
      <c r="D12" s="259">
        <v>1</v>
      </c>
      <c r="E12" s="268" t="s">
        <v>102</v>
      </c>
      <c r="F12" s="269" t="s">
        <v>86</v>
      </c>
      <c r="G12" s="270">
        <v>15</v>
      </c>
      <c r="H12" s="271">
        <v>1831.05</v>
      </c>
      <c r="I12" s="272">
        <f>H12</f>
        <v>1831.05</v>
      </c>
      <c r="J12" s="272">
        <v>84.31</v>
      </c>
      <c r="K12" s="272"/>
      <c r="L12" s="272">
        <v>0</v>
      </c>
      <c r="M12" s="272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9">
        <v>2</v>
      </c>
      <c r="E13" s="268" t="s">
        <v>271</v>
      </c>
      <c r="F13" s="269" t="s">
        <v>18</v>
      </c>
      <c r="G13" s="270">
        <v>15</v>
      </c>
      <c r="H13" s="271">
        <v>1831.05</v>
      </c>
      <c r="I13" s="272">
        <v>1831.05</v>
      </c>
      <c r="J13" s="272">
        <v>84.31</v>
      </c>
      <c r="K13" s="272"/>
      <c r="L13" s="272"/>
      <c r="M13" s="272">
        <f>I13+J13-K13-L13</f>
        <v>1915.36</v>
      </c>
      <c r="N13" s="23"/>
      <c r="Q13" s="62"/>
      <c r="R13" s="64"/>
    </row>
    <row r="14" spans="4:18" ht="34.5" customHeight="1">
      <c r="D14" s="259">
        <v>3</v>
      </c>
      <c r="E14" s="273" t="s">
        <v>211</v>
      </c>
      <c r="F14" s="274" t="s">
        <v>85</v>
      </c>
      <c r="G14" s="275">
        <v>15</v>
      </c>
      <c r="H14" s="272">
        <v>2146.05</v>
      </c>
      <c r="I14" s="272">
        <v>2146.05</v>
      </c>
      <c r="J14" s="272">
        <v>64.15</v>
      </c>
      <c r="K14" s="272"/>
      <c r="L14" s="272">
        <v>0</v>
      </c>
      <c r="M14" s="272">
        <f>I14+J14</f>
        <v>2210.2000000000003</v>
      </c>
      <c r="N14" s="23"/>
      <c r="Q14" s="62"/>
      <c r="R14" s="64"/>
    </row>
    <row r="15" spans="4:18" ht="34.5" customHeight="1">
      <c r="D15" s="259"/>
      <c r="E15" s="276" t="s">
        <v>253</v>
      </c>
      <c r="F15" s="269"/>
      <c r="G15" s="270"/>
      <c r="H15" s="277"/>
      <c r="I15" s="272"/>
      <c r="J15" s="272"/>
      <c r="K15" s="272"/>
      <c r="L15" s="272"/>
      <c r="M15" s="272"/>
      <c r="N15" s="23"/>
      <c r="Q15" s="62"/>
      <c r="R15" s="64">
        <f>Q15/2</f>
        <v>0</v>
      </c>
    </row>
    <row r="16" spans="4:18" ht="34.5" customHeight="1">
      <c r="D16" s="259">
        <v>4</v>
      </c>
      <c r="E16" s="268" t="s">
        <v>212</v>
      </c>
      <c r="F16" s="269" t="s">
        <v>152</v>
      </c>
      <c r="G16" s="270">
        <v>15</v>
      </c>
      <c r="H16" s="277">
        <v>7138.05</v>
      </c>
      <c r="I16" s="272">
        <v>7138.05</v>
      </c>
      <c r="J16" s="272"/>
      <c r="K16" s="272">
        <v>886.47</v>
      </c>
      <c r="L16" s="272">
        <v>0</v>
      </c>
      <c r="M16" s="272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9"/>
      <c r="E17" s="276" t="s">
        <v>249</v>
      </c>
      <c r="F17" s="269"/>
      <c r="G17" s="270"/>
      <c r="H17" s="277"/>
      <c r="I17" s="272"/>
      <c r="J17" s="272"/>
      <c r="K17" s="272"/>
      <c r="L17" s="272"/>
      <c r="M17" s="272"/>
      <c r="N17" s="23"/>
      <c r="Q17" s="62"/>
      <c r="R17" s="64"/>
    </row>
    <row r="18" spans="4:18" ht="34.5" customHeight="1">
      <c r="D18" s="259">
        <v>5</v>
      </c>
      <c r="E18" s="268" t="s">
        <v>250</v>
      </c>
      <c r="F18" s="269" t="s">
        <v>252</v>
      </c>
      <c r="G18" s="270">
        <v>15</v>
      </c>
      <c r="H18" s="277">
        <v>5785.05</v>
      </c>
      <c r="I18" s="272">
        <v>5785.05</v>
      </c>
      <c r="J18" s="272"/>
      <c r="K18" s="272">
        <v>602.32</v>
      </c>
      <c r="L18" s="272"/>
      <c r="M18" s="272">
        <f>I18-K18</f>
        <v>5182.7300000000005</v>
      </c>
      <c r="N18" s="23"/>
      <c r="Q18" s="62"/>
      <c r="R18" s="64"/>
    </row>
    <row r="19" spans="4:18" ht="34.5" customHeight="1">
      <c r="D19" s="259"/>
      <c r="E19" s="276" t="s">
        <v>144</v>
      </c>
      <c r="F19" s="269" t="s">
        <v>251</v>
      </c>
      <c r="G19" s="270"/>
      <c r="H19" s="277"/>
      <c r="I19" s="272"/>
      <c r="J19" s="272"/>
      <c r="K19" s="272"/>
      <c r="L19" s="272"/>
      <c r="M19" s="272"/>
      <c r="N19" s="23"/>
      <c r="Q19" s="62"/>
      <c r="R19" s="64">
        <f>Q19/2</f>
        <v>0</v>
      </c>
    </row>
    <row r="20" spans="4:18" ht="34.5" customHeight="1">
      <c r="D20" s="259">
        <v>6</v>
      </c>
      <c r="E20" s="273" t="s">
        <v>270</v>
      </c>
      <c r="F20" s="269" t="s">
        <v>145</v>
      </c>
      <c r="G20" s="270">
        <v>15</v>
      </c>
      <c r="H20" s="277">
        <v>4531.95</v>
      </c>
      <c r="I20" s="277">
        <v>4531.95</v>
      </c>
      <c r="J20" s="277"/>
      <c r="K20" s="277">
        <v>385.78</v>
      </c>
      <c r="L20" s="277">
        <v>0</v>
      </c>
      <c r="M20" s="277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20">
        <v>7</v>
      </c>
      <c r="E21" s="273" t="s">
        <v>213</v>
      </c>
      <c r="F21" s="322" t="s">
        <v>214</v>
      </c>
      <c r="G21" s="275">
        <v>15</v>
      </c>
      <c r="H21" s="277">
        <v>2758.05</v>
      </c>
      <c r="I21" s="277">
        <v>2758.05</v>
      </c>
      <c r="J21" s="277"/>
      <c r="K21" s="277">
        <v>33.37</v>
      </c>
      <c r="L21" s="277"/>
      <c r="M21" s="277">
        <f>I21-K21</f>
        <v>2724.6800000000003</v>
      </c>
      <c r="N21" s="23"/>
      <c r="Q21" s="62"/>
      <c r="R21" s="64"/>
    </row>
    <row r="22" spans="4:18" ht="34.5" customHeight="1">
      <c r="D22" s="259"/>
      <c r="E22" s="276" t="s">
        <v>129</v>
      </c>
      <c r="F22" s="269"/>
      <c r="G22" s="270"/>
      <c r="H22" s="277"/>
      <c r="I22" s="272"/>
      <c r="J22" s="272"/>
      <c r="K22" s="272"/>
      <c r="L22" s="272"/>
      <c r="M22" s="272"/>
      <c r="N22" s="23"/>
      <c r="Q22" s="62"/>
      <c r="R22" s="64">
        <f>Q22/2</f>
        <v>0</v>
      </c>
    </row>
    <row r="23" spans="4:18" ht="0.75" customHeight="1">
      <c r="D23" s="259"/>
      <c r="E23" s="268"/>
      <c r="F23" s="269"/>
      <c r="G23" s="270"/>
      <c r="H23" s="277"/>
      <c r="I23" s="272"/>
      <c r="J23" s="272"/>
      <c r="K23" s="272"/>
      <c r="L23" s="272"/>
      <c r="M23" s="272"/>
      <c r="N23" s="23"/>
      <c r="Q23" s="62">
        <v>5570</v>
      </c>
      <c r="R23" s="64">
        <f>Q23/2</f>
        <v>2785</v>
      </c>
    </row>
    <row r="24" spans="4:18" ht="34.5" customHeight="1">
      <c r="D24" s="259">
        <v>8</v>
      </c>
      <c r="E24" s="268" t="s">
        <v>229</v>
      </c>
      <c r="F24" s="269" t="s">
        <v>74</v>
      </c>
      <c r="G24" s="270">
        <v>15</v>
      </c>
      <c r="H24" s="277">
        <v>3613.95</v>
      </c>
      <c r="I24" s="272">
        <v>3613.95</v>
      </c>
      <c r="J24" s="272"/>
      <c r="K24" s="272">
        <v>164.49</v>
      </c>
      <c r="L24" s="272"/>
      <c r="M24" s="272">
        <f>I24-K24</f>
        <v>3449.46</v>
      </c>
      <c r="N24" s="23"/>
      <c r="Q24" s="62"/>
      <c r="R24" s="64"/>
    </row>
    <row r="25" spans="4:18" ht="34.5" customHeight="1">
      <c r="D25" s="259">
        <v>9</v>
      </c>
      <c r="E25" s="273" t="s">
        <v>256</v>
      </c>
      <c r="F25" s="269" t="s">
        <v>257</v>
      </c>
      <c r="G25" s="270">
        <v>15</v>
      </c>
      <c r="H25" s="272">
        <v>2758.05</v>
      </c>
      <c r="I25" s="272">
        <v>2758.05</v>
      </c>
      <c r="J25" s="272"/>
      <c r="K25" s="272">
        <v>33.37</v>
      </c>
      <c r="L25" s="272"/>
      <c r="M25" s="272">
        <f>I25-K25</f>
        <v>2724.6800000000003</v>
      </c>
      <c r="N25" s="23"/>
      <c r="Q25" s="62"/>
      <c r="R25" s="64"/>
    </row>
    <row r="26" spans="4:18" ht="34.5" customHeight="1">
      <c r="D26" s="259">
        <v>10</v>
      </c>
      <c r="E26" s="273" t="s">
        <v>279</v>
      </c>
      <c r="F26" s="269" t="s">
        <v>74</v>
      </c>
      <c r="G26" s="270">
        <v>15</v>
      </c>
      <c r="H26" s="272">
        <v>2758.05</v>
      </c>
      <c r="I26" s="272">
        <v>2758.05</v>
      </c>
      <c r="J26" s="272"/>
      <c r="K26" s="272">
        <v>33.37</v>
      </c>
      <c r="L26" s="272"/>
      <c r="M26" s="272">
        <f>I26-K26</f>
        <v>2724.6800000000003</v>
      </c>
      <c r="N26" s="23"/>
      <c r="Q26" s="62"/>
      <c r="R26" s="64"/>
    </row>
    <row r="27" spans="4:18" ht="34.5" customHeight="1">
      <c r="D27" s="259"/>
      <c r="E27" s="276" t="s">
        <v>104</v>
      </c>
      <c r="F27" s="269"/>
      <c r="G27" s="270"/>
      <c r="H27" s="277"/>
      <c r="I27" s="272"/>
      <c r="J27" s="272"/>
      <c r="K27" s="272"/>
      <c r="L27" s="272"/>
      <c r="M27" s="272"/>
      <c r="N27" s="23"/>
      <c r="Q27" s="62"/>
      <c r="R27" s="64">
        <f>Q27/2</f>
        <v>0</v>
      </c>
    </row>
    <row r="28" spans="4:18" ht="34.5" customHeight="1">
      <c r="D28" s="259">
        <v>11</v>
      </c>
      <c r="E28" s="268" t="s">
        <v>187</v>
      </c>
      <c r="F28" s="269" t="s">
        <v>235</v>
      </c>
      <c r="G28" s="270">
        <v>15</v>
      </c>
      <c r="H28" s="277">
        <v>3064.95</v>
      </c>
      <c r="I28" s="272">
        <f>H28</f>
        <v>3064.95</v>
      </c>
      <c r="J28" s="272"/>
      <c r="K28" s="272">
        <v>66.76</v>
      </c>
      <c r="L28" s="272">
        <v>0</v>
      </c>
      <c r="M28" s="272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60"/>
      <c r="E29" s="307"/>
      <c r="F29" s="269"/>
      <c r="G29" s="270"/>
      <c r="H29" s="277"/>
      <c r="I29" s="277"/>
      <c r="J29" s="277"/>
      <c r="K29" s="277"/>
      <c r="L29" s="277"/>
      <c r="M29" s="277"/>
      <c r="N29" s="23"/>
      <c r="Q29" s="62"/>
      <c r="R29" s="64"/>
    </row>
    <row r="30" spans="4:18" ht="34.5" customHeight="1">
      <c r="D30" s="260"/>
      <c r="E30" s="278" t="s">
        <v>215</v>
      </c>
      <c r="F30" s="269"/>
      <c r="G30" s="270"/>
      <c r="H30" s="277"/>
      <c r="I30" s="272"/>
      <c r="J30" s="272"/>
      <c r="K30" s="272"/>
      <c r="L30" s="272"/>
      <c r="M30" s="272"/>
      <c r="N30" s="23"/>
      <c r="Q30" s="62"/>
      <c r="R30" s="64">
        <f>Q30/2</f>
        <v>0</v>
      </c>
    </row>
    <row r="31" spans="4:18" ht="34.5" customHeight="1">
      <c r="D31" s="260">
        <v>12</v>
      </c>
      <c r="E31" s="279" t="s">
        <v>217</v>
      </c>
      <c r="F31" s="280" t="s">
        <v>216</v>
      </c>
      <c r="G31" s="270">
        <v>15</v>
      </c>
      <c r="H31" s="277">
        <v>3619.95</v>
      </c>
      <c r="I31" s="272">
        <f>H31</f>
        <v>3619.95</v>
      </c>
      <c r="J31" s="272"/>
      <c r="K31" s="272">
        <v>164.49</v>
      </c>
      <c r="L31" s="272">
        <v>0</v>
      </c>
      <c r="M31" s="272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60">
        <v>13</v>
      </c>
      <c r="E32" s="279" t="s">
        <v>218</v>
      </c>
      <c r="F32" s="269" t="s">
        <v>16</v>
      </c>
      <c r="G32" s="270">
        <v>15</v>
      </c>
      <c r="H32" s="277">
        <v>2064</v>
      </c>
      <c r="I32" s="272">
        <v>2064</v>
      </c>
      <c r="J32" s="272">
        <v>69.41</v>
      </c>
      <c r="K32" s="272"/>
      <c r="L32" s="272"/>
      <c r="M32" s="272">
        <f>I32+J32</f>
        <v>2133.41</v>
      </c>
      <c r="N32" s="23"/>
      <c r="Q32" s="62"/>
      <c r="R32" s="64"/>
    </row>
    <row r="33" spans="4:18" ht="34.5" customHeight="1">
      <c r="D33" s="260">
        <v>14</v>
      </c>
      <c r="E33" s="279" t="s">
        <v>101</v>
      </c>
      <c r="F33" s="269" t="s">
        <v>16</v>
      </c>
      <c r="G33" s="270">
        <v>15</v>
      </c>
      <c r="H33" s="277">
        <v>2899.95</v>
      </c>
      <c r="I33" s="272">
        <v>2899.95</v>
      </c>
      <c r="J33" s="272"/>
      <c r="K33" s="272">
        <v>48.81</v>
      </c>
      <c r="L33" s="272"/>
      <c r="M33" s="272">
        <f>I33-K33</f>
        <v>2851.14</v>
      </c>
      <c r="N33" s="23"/>
      <c r="Q33" s="62"/>
      <c r="R33" s="64"/>
    </row>
    <row r="34" spans="4:18" ht="34.5" customHeight="1">
      <c r="D34" s="260"/>
      <c r="E34" s="278" t="s">
        <v>230</v>
      </c>
      <c r="F34" s="269"/>
      <c r="G34" s="270"/>
      <c r="H34" s="277"/>
      <c r="I34" s="272"/>
      <c r="J34" s="272"/>
      <c r="K34" s="272"/>
      <c r="L34" s="272"/>
      <c r="M34" s="272"/>
      <c r="N34" s="23"/>
      <c r="Q34" s="62"/>
      <c r="R34" s="64"/>
    </row>
    <row r="35" spans="4:18" ht="34.5" customHeight="1">
      <c r="D35" s="260">
        <v>15</v>
      </c>
      <c r="E35" s="279" t="s">
        <v>231</v>
      </c>
      <c r="F35" s="321" t="s">
        <v>233</v>
      </c>
      <c r="G35" s="270">
        <v>15</v>
      </c>
      <c r="H35" s="277">
        <v>6364.95</v>
      </c>
      <c r="I35" s="272">
        <v>6364.95</v>
      </c>
      <c r="J35" s="272"/>
      <c r="K35" s="272">
        <v>721.34</v>
      </c>
      <c r="L35" s="272"/>
      <c r="M35" s="272">
        <f>I35-K35</f>
        <v>5643.61</v>
      </c>
      <c r="N35" s="23"/>
      <c r="Q35" s="62"/>
      <c r="R35" s="64"/>
    </row>
    <row r="36" spans="4:18" ht="34.5" customHeight="1">
      <c r="D36" s="260">
        <v>16</v>
      </c>
      <c r="E36" s="279" t="s">
        <v>232</v>
      </c>
      <c r="F36" s="321" t="s">
        <v>234</v>
      </c>
      <c r="G36" s="270">
        <v>15</v>
      </c>
      <c r="H36" s="277">
        <v>2196</v>
      </c>
      <c r="I36" s="272">
        <v>2196</v>
      </c>
      <c r="J36" s="272">
        <v>47.03</v>
      </c>
      <c r="K36" s="272"/>
      <c r="L36" s="272"/>
      <c r="M36" s="272">
        <f>I36+J36</f>
        <v>2243.03</v>
      </c>
      <c r="N36" s="23"/>
      <c r="Q36" s="62"/>
      <c r="R36" s="64"/>
    </row>
    <row r="37" spans="4:18" ht="34.5" customHeight="1">
      <c r="D37" s="261"/>
      <c r="E37" s="281" t="s">
        <v>40</v>
      </c>
      <c r="F37" s="280"/>
      <c r="G37" s="282"/>
      <c r="H37" s="283"/>
      <c r="I37" s="283"/>
      <c r="J37" s="283"/>
      <c r="K37" s="283"/>
      <c r="L37" s="283"/>
      <c r="M37" s="283"/>
      <c r="N37" s="23"/>
      <c r="Q37" s="62"/>
      <c r="R37" s="64">
        <f>Q37/2</f>
        <v>0</v>
      </c>
    </row>
    <row r="38" spans="4:18" ht="34.5" customHeight="1">
      <c r="D38" s="261">
        <v>17</v>
      </c>
      <c r="E38" s="273" t="s">
        <v>236</v>
      </c>
      <c r="F38" s="269" t="s">
        <v>41</v>
      </c>
      <c r="G38" s="270">
        <v>15</v>
      </c>
      <c r="H38" s="272">
        <v>2233.05</v>
      </c>
      <c r="I38" s="272">
        <v>2233.05</v>
      </c>
      <c r="J38" s="272">
        <v>44.66</v>
      </c>
      <c r="K38" s="272"/>
      <c r="L38" s="272">
        <v>0</v>
      </c>
      <c r="M38" s="272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62">
        <v>18</v>
      </c>
      <c r="E39" s="340" t="s">
        <v>313</v>
      </c>
      <c r="F39" s="269" t="s">
        <v>37</v>
      </c>
      <c r="G39" s="270">
        <v>15</v>
      </c>
      <c r="H39" s="277">
        <v>1786.95</v>
      </c>
      <c r="I39" s="272">
        <f>H39</f>
        <v>1786.95</v>
      </c>
      <c r="J39" s="272">
        <v>87.14</v>
      </c>
      <c r="K39" s="272"/>
      <c r="L39" s="272">
        <v>0</v>
      </c>
      <c r="M39" s="272">
        <f>I39+J39-K39-L39</f>
        <v>1874.0900000000001</v>
      </c>
      <c r="N39" s="23"/>
      <c r="Q39" s="62"/>
      <c r="R39" s="64"/>
    </row>
    <row r="40" spans="4:18" ht="34.5" customHeight="1">
      <c r="D40" s="262"/>
      <c r="E40" s="284" t="s">
        <v>186</v>
      </c>
      <c r="F40" s="269"/>
      <c r="G40" s="270"/>
      <c r="H40" s="272"/>
      <c r="I40" s="272"/>
      <c r="J40" s="272"/>
      <c r="K40" s="272"/>
      <c r="L40" s="272"/>
      <c r="M40" s="272"/>
      <c r="N40" s="23"/>
      <c r="Q40" s="62"/>
      <c r="R40" s="64"/>
    </row>
    <row r="41" spans="4:18" ht="34.5" customHeight="1">
      <c r="D41" s="262">
        <v>19</v>
      </c>
      <c r="E41" s="268" t="s">
        <v>237</v>
      </c>
      <c r="F41" s="321" t="s">
        <v>238</v>
      </c>
      <c r="G41" s="270">
        <v>15</v>
      </c>
      <c r="H41" s="272">
        <v>3613.95</v>
      </c>
      <c r="I41" s="272">
        <v>3613.95</v>
      </c>
      <c r="J41" s="272"/>
      <c r="K41" s="272">
        <v>164.49</v>
      </c>
      <c r="L41" s="272"/>
      <c r="M41" s="272">
        <f>I41-K41</f>
        <v>3449.46</v>
      </c>
      <c r="N41" s="23"/>
      <c r="Q41" s="62"/>
      <c r="R41" s="64"/>
    </row>
    <row r="42" spans="4:18" ht="33" customHeight="1">
      <c r="D42" s="262">
        <v>20</v>
      </c>
      <c r="E42" s="307" t="s">
        <v>314</v>
      </c>
      <c r="F42" s="269" t="s">
        <v>44</v>
      </c>
      <c r="G42" s="270">
        <v>15</v>
      </c>
      <c r="H42" s="277">
        <v>3012</v>
      </c>
      <c r="I42" s="272">
        <f>H42</f>
        <v>3012</v>
      </c>
      <c r="J42" s="272"/>
      <c r="K42" s="272">
        <v>61</v>
      </c>
      <c r="L42" s="272">
        <v>0</v>
      </c>
      <c r="M42" s="272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66007.04999999999</v>
      </c>
      <c r="J44" s="85">
        <f>SUM(J12:J43)</f>
        <v>481.01</v>
      </c>
      <c r="K44" s="85">
        <f>SUM(K12:K43)</f>
        <v>3366.0600000000004</v>
      </c>
      <c r="L44" s="85">
        <f>L42+L41+L39+L38+L36+L35+L33+L32+L31+L28+L26+L25+L24+L21+L20+L18+L16+L14+L13+L12</f>
        <v>0</v>
      </c>
      <c r="M44" s="85">
        <f>SUM(M12:M43)</f>
        <v>63122.00000000001</v>
      </c>
      <c r="N44" s="87"/>
      <c r="Q44" s="62"/>
      <c r="R44" s="64"/>
    </row>
    <row r="45" spans="2:18" ht="27.75" customHeight="1">
      <c r="B45" s="74"/>
      <c r="C45" s="74"/>
      <c r="D45" s="400" t="s">
        <v>12</v>
      </c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Q45" s="62"/>
      <c r="R45" s="64"/>
    </row>
    <row r="46" spans="2:18" ht="27.75" customHeight="1">
      <c r="B46" s="74"/>
      <c r="C46" s="74"/>
      <c r="D46" s="400" t="s">
        <v>178</v>
      </c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Q46" s="62"/>
      <c r="R46" s="64"/>
    </row>
    <row r="47" spans="2:18" ht="27.75" customHeight="1">
      <c r="B47" s="74"/>
      <c r="C47" s="74"/>
      <c r="D47" s="406" t="str">
        <f>D5</f>
        <v>NOMINA 2DA QUINCENA DEL MES DE ABRIL DE 2019</v>
      </c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Q47" s="62"/>
      <c r="R47" s="64"/>
    </row>
    <row r="48" spans="2:18" ht="27.75" customHeight="1">
      <c r="B48" s="74"/>
      <c r="C48" s="74"/>
      <c r="D48" s="406" t="s">
        <v>165</v>
      </c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08" t="s">
        <v>0</v>
      </c>
      <c r="I49" s="409"/>
      <c r="J49" s="410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164</v>
      </c>
      <c r="J50" s="129" t="s">
        <v>168</v>
      </c>
      <c r="K50" s="129"/>
      <c r="L50" s="125" t="s">
        <v>183</v>
      </c>
      <c r="M50" s="125" t="s">
        <v>167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167</v>
      </c>
      <c r="J51" s="125" t="s">
        <v>169</v>
      </c>
      <c r="K51" s="125" t="s">
        <v>170</v>
      </c>
      <c r="L51" s="125" t="s">
        <v>185</v>
      </c>
      <c r="M51" s="125" t="s">
        <v>173</v>
      </c>
      <c r="N51" s="129" t="s">
        <v>176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6"/>
      <c r="E53" s="287" t="s">
        <v>245</v>
      </c>
      <c r="F53" s="288"/>
      <c r="G53" s="289"/>
      <c r="H53" s="290"/>
      <c r="I53" s="291"/>
      <c r="J53" s="291"/>
      <c r="K53" s="291"/>
      <c r="L53" s="291"/>
      <c r="M53" s="283"/>
      <c r="N53" s="71"/>
      <c r="Q53" s="62"/>
      <c r="R53" s="64">
        <f>Q53/2</f>
        <v>0</v>
      </c>
    </row>
    <row r="54" spans="4:18" ht="39.75" customHeight="1">
      <c r="D54" s="262">
        <v>21</v>
      </c>
      <c r="E54" s="285" t="s">
        <v>276</v>
      </c>
      <c r="F54" s="269" t="s">
        <v>33</v>
      </c>
      <c r="G54" s="270">
        <v>15</v>
      </c>
      <c r="H54" s="272">
        <v>2134.95</v>
      </c>
      <c r="I54" s="272">
        <v>2134.95</v>
      </c>
      <c r="J54" s="272">
        <v>64.86</v>
      </c>
      <c r="K54" s="272"/>
      <c r="L54" s="272"/>
      <c r="M54" s="272">
        <f>I54+J54</f>
        <v>2199.81</v>
      </c>
      <c r="N54" s="23"/>
      <c r="Q54" s="62"/>
      <c r="R54" s="64"/>
    </row>
    <row r="55" spans="4:18" ht="39.75" customHeight="1">
      <c r="D55" s="262">
        <v>22</v>
      </c>
      <c r="E55" s="285" t="s">
        <v>277</v>
      </c>
      <c r="F55" s="269" t="s">
        <v>33</v>
      </c>
      <c r="G55" s="270">
        <v>15</v>
      </c>
      <c r="H55" s="272">
        <v>2134.95</v>
      </c>
      <c r="I55" s="272">
        <v>2134.95</v>
      </c>
      <c r="J55" s="272">
        <v>64.86</v>
      </c>
      <c r="K55" s="272"/>
      <c r="L55" s="272"/>
      <c r="M55" s="272">
        <f>I55+J55</f>
        <v>2199.81</v>
      </c>
      <c r="N55" s="23"/>
      <c r="Q55" s="62"/>
      <c r="R55" s="64"/>
    </row>
    <row r="56" spans="4:18" ht="39.75" customHeight="1">
      <c r="D56" s="262">
        <v>23</v>
      </c>
      <c r="E56" s="285" t="s">
        <v>278</v>
      </c>
      <c r="F56" s="269" t="s">
        <v>33</v>
      </c>
      <c r="G56" s="270">
        <v>15</v>
      </c>
      <c r="H56" s="272">
        <v>2134.95</v>
      </c>
      <c r="I56" s="272">
        <v>2134.95</v>
      </c>
      <c r="J56" s="272">
        <v>64.86</v>
      </c>
      <c r="K56" s="272"/>
      <c r="L56" s="272"/>
      <c r="M56" s="272">
        <f>I56+J56</f>
        <v>2199.81</v>
      </c>
      <c r="N56" s="23"/>
      <c r="Q56" s="62"/>
      <c r="R56" s="64"/>
    </row>
    <row r="57" spans="4:18" ht="39.75" customHeight="1">
      <c r="D57" s="262">
        <v>24</v>
      </c>
      <c r="E57" s="285" t="s">
        <v>275</v>
      </c>
      <c r="F57" s="269" t="s">
        <v>41</v>
      </c>
      <c r="G57" s="270">
        <v>15</v>
      </c>
      <c r="H57" s="272">
        <v>2305.97</v>
      </c>
      <c r="I57" s="272">
        <v>2305.97</v>
      </c>
      <c r="J57" s="272">
        <v>39.99</v>
      </c>
      <c r="K57" s="272"/>
      <c r="L57" s="272"/>
      <c r="M57" s="272">
        <f>I57+J57</f>
        <v>2345.9599999999996</v>
      </c>
      <c r="N57" s="23"/>
      <c r="Q57" s="62"/>
      <c r="R57" s="64"/>
    </row>
    <row r="58" spans="4:18" ht="39.75" customHeight="1">
      <c r="D58" s="292">
        <v>25</v>
      </c>
      <c r="E58" s="285" t="s">
        <v>246</v>
      </c>
      <c r="F58" s="269" t="s">
        <v>39</v>
      </c>
      <c r="G58" s="270">
        <v>15</v>
      </c>
      <c r="H58" s="277">
        <v>2677.95</v>
      </c>
      <c r="I58" s="272">
        <v>2677.95</v>
      </c>
      <c r="J58" s="272"/>
      <c r="K58" s="272">
        <v>24.65</v>
      </c>
      <c r="L58" s="272"/>
      <c r="M58" s="283">
        <f>I58+J58-K58-L58</f>
        <v>2653.2999999999997</v>
      </c>
      <c r="N58" s="23"/>
      <c r="Q58" s="62"/>
      <c r="R58" s="64"/>
    </row>
    <row r="59" spans="4:18" ht="39.75" customHeight="1">
      <c r="D59" s="292">
        <v>26</v>
      </c>
      <c r="E59" s="293" t="s">
        <v>228</v>
      </c>
      <c r="F59" s="294" t="s">
        <v>32</v>
      </c>
      <c r="G59" s="295">
        <v>15</v>
      </c>
      <c r="H59" s="272">
        <v>5152.05</v>
      </c>
      <c r="I59" s="272">
        <v>5152.05</v>
      </c>
      <c r="J59" s="272"/>
      <c r="K59" s="272">
        <v>488.88</v>
      </c>
      <c r="L59" s="272">
        <v>0</v>
      </c>
      <c r="M59" s="283">
        <f>I59+J59-K59-L59</f>
        <v>4663.17</v>
      </c>
      <c r="N59" s="23"/>
      <c r="Q59" s="62"/>
      <c r="R59" s="64"/>
    </row>
    <row r="60" spans="4:18" ht="39.75" customHeight="1">
      <c r="D60" s="292">
        <v>27</v>
      </c>
      <c r="E60" s="296" t="s">
        <v>59</v>
      </c>
      <c r="F60" s="297" t="s">
        <v>33</v>
      </c>
      <c r="G60" s="295">
        <v>15</v>
      </c>
      <c r="H60" s="277">
        <v>2116.05</v>
      </c>
      <c r="I60" s="272">
        <f aca="true" t="shared" si="0" ref="I60:I77">H60</f>
        <v>2116.05</v>
      </c>
      <c r="J60" s="272">
        <v>66.07</v>
      </c>
      <c r="K60" s="272"/>
      <c r="L60" s="272">
        <v>0</v>
      </c>
      <c r="M60" s="272">
        <f>I60+J60-K60-L60</f>
        <v>2182.1200000000003</v>
      </c>
      <c r="N60" s="23"/>
      <c r="Q60" s="62"/>
      <c r="R60" s="64"/>
    </row>
    <row r="61" spans="4:18" ht="39.75" customHeight="1">
      <c r="D61" s="292">
        <v>28</v>
      </c>
      <c r="E61" s="296" t="s">
        <v>108</v>
      </c>
      <c r="F61" s="297" t="s">
        <v>33</v>
      </c>
      <c r="G61" s="295">
        <v>15</v>
      </c>
      <c r="H61" s="277">
        <v>2677.95</v>
      </c>
      <c r="I61" s="272">
        <v>2677.95</v>
      </c>
      <c r="J61" s="272"/>
      <c r="K61" s="272">
        <v>24.65</v>
      </c>
      <c r="L61" s="272"/>
      <c r="M61" s="283">
        <f>I61+J61-K61-L61</f>
        <v>2653.2999999999997</v>
      </c>
      <c r="N61" s="23"/>
      <c r="Q61" s="62"/>
      <c r="R61" s="64"/>
    </row>
    <row r="62" spans="4:18" ht="39.75" customHeight="1">
      <c r="D62" s="292">
        <v>29</v>
      </c>
      <c r="E62" s="293" t="s">
        <v>114</v>
      </c>
      <c r="F62" s="294" t="s">
        <v>113</v>
      </c>
      <c r="G62" s="295">
        <v>15</v>
      </c>
      <c r="H62" s="277">
        <v>3102</v>
      </c>
      <c r="I62" s="272">
        <f t="shared" si="0"/>
        <v>3102</v>
      </c>
      <c r="J62" s="272"/>
      <c r="K62" s="272">
        <v>91.06</v>
      </c>
      <c r="L62" s="272">
        <v>0</v>
      </c>
      <c r="M62" s="272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92">
        <v>30</v>
      </c>
      <c r="E63" s="293" t="s">
        <v>138</v>
      </c>
      <c r="F63" s="298" t="s">
        <v>137</v>
      </c>
      <c r="G63" s="295">
        <v>15</v>
      </c>
      <c r="H63" s="277">
        <v>2233.05</v>
      </c>
      <c r="I63" s="272">
        <f t="shared" si="0"/>
        <v>2233.05</v>
      </c>
      <c r="J63" s="272">
        <v>44.66</v>
      </c>
      <c r="K63" s="272"/>
      <c r="L63" s="272">
        <v>0</v>
      </c>
      <c r="M63" s="272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92">
        <v>31</v>
      </c>
      <c r="E64" s="293" t="s">
        <v>189</v>
      </c>
      <c r="F64" s="298" t="s">
        <v>39</v>
      </c>
      <c r="G64" s="295">
        <v>0</v>
      </c>
      <c r="H64" s="277">
        <v>2678</v>
      </c>
      <c r="I64" s="272">
        <v>0</v>
      </c>
      <c r="J64" s="272"/>
      <c r="K64" s="272">
        <v>0</v>
      </c>
      <c r="L64" s="272">
        <v>0</v>
      </c>
      <c r="M64" s="272">
        <f t="shared" si="2"/>
        <v>0</v>
      </c>
      <c r="N64" s="23"/>
      <c r="Q64" s="62">
        <v>4170</v>
      </c>
      <c r="R64" s="64">
        <f t="shared" si="1"/>
        <v>2085</v>
      </c>
    </row>
    <row r="65" spans="4:18" ht="39.75" customHeight="1">
      <c r="D65" s="292">
        <v>32</v>
      </c>
      <c r="E65" s="293" t="s">
        <v>97</v>
      </c>
      <c r="F65" s="298" t="s">
        <v>33</v>
      </c>
      <c r="G65" s="295">
        <v>15</v>
      </c>
      <c r="H65" s="277">
        <v>3012</v>
      </c>
      <c r="I65" s="272">
        <f t="shared" si="0"/>
        <v>3012</v>
      </c>
      <c r="J65" s="272"/>
      <c r="K65" s="272">
        <v>61</v>
      </c>
      <c r="L65" s="272">
        <v>0</v>
      </c>
      <c r="M65" s="272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92">
        <v>33</v>
      </c>
      <c r="E66" s="293" t="s">
        <v>87</v>
      </c>
      <c r="F66" s="298" t="s">
        <v>58</v>
      </c>
      <c r="G66" s="295">
        <v>15</v>
      </c>
      <c r="H66" s="277">
        <v>2233.05</v>
      </c>
      <c r="I66" s="272">
        <f t="shared" si="0"/>
        <v>2233.05</v>
      </c>
      <c r="J66" s="272">
        <v>44.66</v>
      </c>
      <c r="K66" s="272"/>
      <c r="L66" s="272">
        <v>0</v>
      </c>
      <c r="M66" s="272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92">
        <v>34</v>
      </c>
      <c r="E67" s="293" t="s">
        <v>115</v>
      </c>
      <c r="F67" s="298" t="s">
        <v>33</v>
      </c>
      <c r="G67" s="295">
        <v>15</v>
      </c>
      <c r="H67" s="277">
        <v>2233.05</v>
      </c>
      <c r="I67" s="272">
        <f t="shared" si="0"/>
        <v>2233.05</v>
      </c>
      <c r="J67" s="272">
        <v>44.66</v>
      </c>
      <c r="K67" s="272"/>
      <c r="L67" s="272">
        <v>0</v>
      </c>
      <c r="M67" s="272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92">
        <v>35</v>
      </c>
      <c r="E68" s="293" t="s">
        <v>99</v>
      </c>
      <c r="F68" s="298" t="s">
        <v>33</v>
      </c>
      <c r="G68" s="295">
        <v>15</v>
      </c>
      <c r="H68" s="277">
        <v>3102</v>
      </c>
      <c r="I68" s="272">
        <v>3102</v>
      </c>
      <c r="J68" s="272"/>
      <c r="K68" s="272">
        <v>91.06</v>
      </c>
      <c r="L68" s="272">
        <v>0</v>
      </c>
      <c r="M68" s="272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92">
        <v>36</v>
      </c>
      <c r="E69" s="293" t="s">
        <v>116</v>
      </c>
      <c r="F69" s="298" t="s">
        <v>33</v>
      </c>
      <c r="G69" s="295">
        <v>15</v>
      </c>
      <c r="H69" s="277">
        <v>2035.05</v>
      </c>
      <c r="I69" s="272">
        <f t="shared" si="0"/>
        <v>2035.05</v>
      </c>
      <c r="J69" s="272">
        <v>71.26</v>
      </c>
      <c r="K69" s="272"/>
      <c r="L69" s="272">
        <v>0</v>
      </c>
      <c r="M69" s="272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92">
        <v>37</v>
      </c>
      <c r="E70" s="293" t="s">
        <v>112</v>
      </c>
      <c r="F70" s="298" t="s">
        <v>33</v>
      </c>
      <c r="G70" s="295">
        <v>15</v>
      </c>
      <c r="H70" s="277">
        <v>2326.65</v>
      </c>
      <c r="I70" s="272">
        <v>2326.65</v>
      </c>
      <c r="J70" s="272">
        <v>38.67</v>
      </c>
      <c r="K70" s="272"/>
      <c r="L70" s="272">
        <v>0</v>
      </c>
      <c r="M70" s="272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92">
        <v>38</v>
      </c>
      <c r="E71" s="293" t="s">
        <v>150</v>
      </c>
      <c r="F71" s="298" t="s">
        <v>33</v>
      </c>
      <c r="G71" s="295">
        <v>15</v>
      </c>
      <c r="H71" s="277">
        <v>2104.05</v>
      </c>
      <c r="I71" s="272">
        <f t="shared" si="0"/>
        <v>2104.05</v>
      </c>
      <c r="J71" s="272">
        <v>66.84</v>
      </c>
      <c r="K71" s="272"/>
      <c r="L71" s="272">
        <v>0</v>
      </c>
      <c r="M71" s="272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92">
        <v>39</v>
      </c>
      <c r="E72" s="293" t="s">
        <v>111</v>
      </c>
      <c r="F72" s="298" t="s">
        <v>33</v>
      </c>
      <c r="G72" s="295">
        <v>15</v>
      </c>
      <c r="H72" s="277">
        <v>3012</v>
      </c>
      <c r="I72" s="272">
        <f t="shared" si="0"/>
        <v>3012</v>
      </c>
      <c r="J72" s="272"/>
      <c r="K72" s="272">
        <v>61</v>
      </c>
      <c r="L72" s="272">
        <v>0</v>
      </c>
      <c r="M72" s="272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92">
        <v>40</v>
      </c>
      <c r="E73" s="293" t="s">
        <v>119</v>
      </c>
      <c r="F73" s="298" t="s">
        <v>39</v>
      </c>
      <c r="G73" s="295">
        <v>15</v>
      </c>
      <c r="H73" s="277">
        <v>2827.95</v>
      </c>
      <c r="I73" s="272">
        <f t="shared" si="0"/>
        <v>2827.95</v>
      </c>
      <c r="J73" s="272"/>
      <c r="K73" s="272">
        <v>40.97</v>
      </c>
      <c r="L73" s="272">
        <v>0</v>
      </c>
      <c r="M73" s="272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92">
        <v>41</v>
      </c>
      <c r="E74" s="273" t="s">
        <v>243</v>
      </c>
      <c r="F74" s="280" t="s">
        <v>37</v>
      </c>
      <c r="G74" s="270">
        <v>15</v>
      </c>
      <c r="H74" s="277">
        <v>1507.05</v>
      </c>
      <c r="I74" s="272">
        <f t="shared" si="0"/>
        <v>1507.05</v>
      </c>
      <c r="J74" s="272">
        <v>116.97</v>
      </c>
      <c r="K74" s="272"/>
      <c r="L74" s="272">
        <v>0</v>
      </c>
      <c r="M74" s="272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92">
        <v>42</v>
      </c>
      <c r="E75" s="293" t="s">
        <v>244</v>
      </c>
      <c r="F75" s="298" t="s">
        <v>37</v>
      </c>
      <c r="G75" s="295">
        <v>15</v>
      </c>
      <c r="H75" s="277">
        <v>1507.05</v>
      </c>
      <c r="I75" s="272">
        <f t="shared" si="0"/>
        <v>1507.05</v>
      </c>
      <c r="J75" s="272">
        <v>116.97</v>
      </c>
      <c r="K75" s="272"/>
      <c r="L75" s="272">
        <v>0</v>
      </c>
      <c r="M75" s="272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92"/>
      <c r="E76" s="293"/>
      <c r="F76" s="298"/>
      <c r="G76" s="295"/>
      <c r="H76" s="277"/>
      <c r="I76" s="272"/>
      <c r="J76" s="272"/>
      <c r="K76" s="272"/>
      <c r="L76" s="272"/>
      <c r="M76" s="272"/>
      <c r="N76" s="23"/>
      <c r="Q76" s="62">
        <v>3336</v>
      </c>
      <c r="R76" s="64">
        <f t="shared" si="1"/>
        <v>1668</v>
      </c>
    </row>
    <row r="77" spans="4:18" ht="39.75" customHeight="1">
      <c r="D77" s="292">
        <v>44</v>
      </c>
      <c r="E77" s="293" t="s">
        <v>154</v>
      </c>
      <c r="F77" s="298" t="s">
        <v>153</v>
      </c>
      <c r="G77" s="295">
        <v>15</v>
      </c>
      <c r="H77" s="299">
        <v>2344.95</v>
      </c>
      <c r="I77" s="272">
        <f t="shared" si="0"/>
        <v>2344.95</v>
      </c>
      <c r="J77" s="272">
        <v>23.01</v>
      </c>
      <c r="K77" s="272"/>
      <c r="L77" s="272">
        <v>0</v>
      </c>
      <c r="M77" s="272">
        <f t="shared" si="2"/>
        <v>2367.96</v>
      </c>
      <c r="N77" s="23"/>
      <c r="Q77" s="62">
        <v>3828</v>
      </c>
      <c r="R77" s="64">
        <f t="shared" si="1"/>
        <v>1914</v>
      </c>
    </row>
    <row r="78" spans="4:18" ht="39.75" customHeight="1">
      <c r="D78" s="300"/>
      <c r="E78" s="301" t="s">
        <v>50</v>
      </c>
      <c r="F78" s="279"/>
      <c r="G78" s="302"/>
      <c r="H78" s="303"/>
      <c r="I78" s="283"/>
      <c r="J78" s="304"/>
      <c r="K78" s="305"/>
      <c r="L78" s="306"/>
      <c r="M78" s="283"/>
      <c r="N78" s="150"/>
      <c r="Q78" s="62"/>
      <c r="R78" s="64"/>
    </row>
    <row r="79" spans="4:18" ht="39.75" customHeight="1">
      <c r="D79" s="300">
        <v>45</v>
      </c>
      <c r="E79" s="296" t="s">
        <v>240</v>
      </c>
      <c r="F79" s="307" t="s">
        <v>51</v>
      </c>
      <c r="G79" s="295">
        <v>15</v>
      </c>
      <c r="H79" s="272">
        <v>3102</v>
      </c>
      <c r="I79" s="272">
        <v>3102</v>
      </c>
      <c r="J79" s="272"/>
      <c r="K79" s="272">
        <v>91.06</v>
      </c>
      <c r="L79" s="272">
        <v>0</v>
      </c>
      <c r="M79" s="272">
        <f>I79+J79-K79-L79</f>
        <v>3010.94</v>
      </c>
      <c r="N79" s="90"/>
      <c r="Q79" s="62"/>
      <c r="R79" s="64"/>
    </row>
    <row r="80" spans="4:18" ht="37.5" customHeight="1">
      <c r="D80" s="251"/>
      <c r="E80" s="252"/>
      <c r="F80" s="253"/>
      <c r="G80" s="254"/>
      <c r="H80" s="255">
        <f>SUM(H54:H79)</f>
        <v>60694.72000000001</v>
      </c>
      <c r="I80" s="255">
        <f>SUM(I54:I79)</f>
        <v>58016.72000000001</v>
      </c>
      <c r="J80" s="255">
        <f>SUM(J54:J79)</f>
        <v>868.3399999999999</v>
      </c>
      <c r="K80" s="255">
        <f>SUM(K54:K79)</f>
        <v>974.3299999999999</v>
      </c>
      <c r="L80" s="255"/>
      <c r="M80" s="255">
        <f>SUM(M54:M79)</f>
        <v>57910.729999999996</v>
      </c>
      <c r="N80" s="95"/>
      <c r="Q80" s="62"/>
      <c r="R80" s="64"/>
    </row>
    <row r="81" spans="4:18" ht="37.5" customHeight="1">
      <c r="D81" s="400" t="s">
        <v>12</v>
      </c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Q81" s="62"/>
      <c r="R81" s="64"/>
    </row>
    <row r="82" spans="4:18" ht="37.5" customHeight="1">
      <c r="D82" s="400" t="s">
        <v>178</v>
      </c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Q82" s="62"/>
      <c r="R82" s="64"/>
    </row>
    <row r="83" spans="4:18" ht="37.5" customHeight="1">
      <c r="D83" s="406" t="str">
        <f>D5</f>
        <v>NOMINA 2DA QUINCENA DEL MES DE ABRIL DE 2019</v>
      </c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Q83" s="62"/>
      <c r="R83" s="64"/>
    </row>
    <row r="84" spans="4:18" ht="37.5" customHeight="1">
      <c r="D84" s="406" t="s">
        <v>165</v>
      </c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08" t="s">
        <v>0</v>
      </c>
      <c r="I85" s="409"/>
      <c r="J85" s="410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164</v>
      </c>
      <c r="J86" s="129" t="s">
        <v>168</v>
      </c>
      <c r="K86" s="129"/>
      <c r="L86" s="125" t="s">
        <v>183</v>
      </c>
      <c r="M86" s="125" t="s">
        <v>167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167</v>
      </c>
      <c r="J87" s="125" t="s">
        <v>169</v>
      </c>
      <c r="K87" s="125" t="s">
        <v>170</v>
      </c>
      <c r="L87" s="125" t="s">
        <v>185</v>
      </c>
      <c r="M87" s="125" t="s">
        <v>173</v>
      </c>
      <c r="N87" s="129" t="s">
        <v>176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6"/>
      <c r="E89" s="287" t="s">
        <v>280</v>
      </c>
      <c r="F89" s="288"/>
      <c r="G89" s="289"/>
      <c r="H89" s="290"/>
      <c r="I89" s="291"/>
      <c r="J89" s="291"/>
      <c r="K89" s="291"/>
      <c r="L89" s="291"/>
      <c r="M89" s="283"/>
      <c r="N89" s="71"/>
      <c r="Q89" s="62"/>
      <c r="R89" s="64"/>
    </row>
    <row r="90" spans="4:18" ht="39.75" customHeight="1">
      <c r="D90" s="292">
        <v>46</v>
      </c>
      <c r="E90" s="293" t="s">
        <v>281</v>
      </c>
      <c r="F90" s="294" t="s">
        <v>282</v>
      </c>
      <c r="G90" s="295">
        <v>15</v>
      </c>
      <c r="H90" s="272">
        <v>2134.95</v>
      </c>
      <c r="I90" s="272">
        <v>2134.95</v>
      </c>
      <c r="J90" s="272">
        <v>64.86</v>
      </c>
      <c r="K90" s="272"/>
      <c r="L90" s="272"/>
      <c r="M90" s="272">
        <f>I90+J90</f>
        <v>2199.81</v>
      </c>
      <c r="N90" s="23"/>
      <c r="Q90" s="62"/>
      <c r="R90" s="64"/>
    </row>
    <row r="91" spans="4:18" ht="39.75" customHeight="1">
      <c r="D91" s="292"/>
      <c r="E91" s="308" t="s">
        <v>283</v>
      </c>
      <c r="F91" s="309"/>
      <c r="G91" s="295"/>
      <c r="H91" s="277"/>
      <c r="I91" s="272"/>
      <c r="J91" s="272"/>
      <c r="K91" s="272"/>
      <c r="L91" s="272"/>
      <c r="M91" s="272"/>
      <c r="N91" s="23"/>
      <c r="Q91" s="62"/>
      <c r="R91" s="64"/>
    </row>
    <row r="92" spans="4:18" ht="39.75" customHeight="1">
      <c r="D92" s="292">
        <v>47</v>
      </c>
      <c r="E92" s="296" t="s">
        <v>285</v>
      </c>
      <c r="F92" s="309" t="s">
        <v>284</v>
      </c>
      <c r="G92" s="295">
        <v>15</v>
      </c>
      <c r="H92" s="272">
        <v>2758.05</v>
      </c>
      <c r="I92" s="272">
        <v>2758.05</v>
      </c>
      <c r="J92" s="272"/>
      <c r="K92" s="272">
        <v>33.37</v>
      </c>
      <c r="L92" s="272"/>
      <c r="M92" s="272">
        <f>I92-K92</f>
        <v>2724.6800000000003</v>
      </c>
      <c r="N92" s="23"/>
      <c r="Q92" s="62"/>
      <c r="R92" s="64"/>
    </row>
    <row r="93" spans="4:18" ht="39.75" customHeight="1">
      <c r="D93" s="292"/>
      <c r="E93" s="310" t="s">
        <v>287</v>
      </c>
      <c r="F93" s="294"/>
      <c r="G93" s="295"/>
      <c r="H93" s="277"/>
      <c r="I93" s="272"/>
      <c r="J93" s="272"/>
      <c r="K93" s="272"/>
      <c r="L93" s="272"/>
      <c r="M93" s="272"/>
      <c r="N93" s="23"/>
      <c r="Q93" s="62"/>
      <c r="R93" s="64"/>
    </row>
    <row r="94" spans="4:18" ht="3" customHeight="1">
      <c r="D94" s="292"/>
      <c r="E94" s="293"/>
      <c r="F94" s="298"/>
      <c r="G94" s="295">
        <v>0</v>
      </c>
      <c r="H94" s="272">
        <v>0</v>
      </c>
      <c r="I94" s="272">
        <v>0</v>
      </c>
      <c r="J94" s="272">
        <v>0</v>
      </c>
      <c r="K94" s="272"/>
      <c r="L94" s="272"/>
      <c r="M94" s="272">
        <v>0</v>
      </c>
      <c r="N94" s="23"/>
      <c r="Q94" s="62"/>
      <c r="R94" s="64"/>
    </row>
    <row r="95" spans="4:18" ht="39.75" customHeight="1">
      <c r="D95" s="292">
        <v>48</v>
      </c>
      <c r="E95" s="293" t="s">
        <v>310</v>
      </c>
      <c r="F95" s="298" t="s">
        <v>288</v>
      </c>
      <c r="G95" s="295">
        <v>15</v>
      </c>
      <c r="H95" s="272">
        <v>2134.95</v>
      </c>
      <c r="I95" s="272">
        <v>2134.95</v>
      </c>
      <c r="J95" s="272">
        <v>64.95</v>
      </c>
      <c r="K95" s="272"/>
      <c r="L95" s="272"/>
      <c r="M95" s="272">
        <f>I95+J95</f>
        <v>2199.8999999999996</v>
      </c>
      <c r="N95" s="23"/>
      <c r="Q95" s="62"/>
      <c r="R95" s="64"/>
    </row>
    <row r="96" spans="4:18" ht="39.75" customHeight="1">
      <c r="D96" s="292"/>
      <c r="E96" s="310" t="s">
        <v>289</v>
      </c>
      <c r="F96" s="298"/>
      <c r="G96" s="295"/>
      <c r="H96" s="277"/>
      <c r="I96" s="272"/>
      <c r="J96" s="272"/>
      <c r="K96" s="272"/>
      <c r="L96" s="272"/>
      <c r="M96" s="272"/>
      <c r="N96" s="23"/>
      <c r="Q96" s="62"/>
      <c r="R96" s="64"/>
    </row>
    <row r="97" spans="4:18" ht="39.75" customHeight="1">
      <c r="D97" s="292">
        <v>49</v>
      </c>
      <c r="E97" s="293" t="s">
        <v>290</v>
      </c>
      <c r="F97" s="298" t="s">
        <v>33</v>
      </c>
      <c r="G97" s="295">
        <v>15</v>
      </c>
      <c r="H97" s="277">
        <v>2233.05</v>
      </c>
      <c r="I97" s="272">
        <f>H97</f>
        <v>2233.05</v>
      </c>
      <c r="J97" s="272">
        <v>44.66</v>
      </c>
      <c r="K97" s="272"/>
      <c r="L97" s="272">
        <v>0</v>
      </c>
      <c r="M97" s="272">
        <f aca="true" t="shared" si="3" ref="M97:M102">I97+J97-K97-L97</f>
        <v>2277.71</v>
      </c>
      <c r="N97" s="23"/>
      <c r="Q97" s="62"/>
      <c r="R97" s="64"/>
    </row>
    <row r="98" spans="4:18" ht="39.75" customHeight="1">
      <c r="D98" s="292">
        <v>50</v>
      </c>
      <c r="E98" s="293" t="s">
        <v>291</v>
      </c>
      <c r="F98" s="298" t="s">
        <v>33</v>
      </c>
      <c r="G98" s="295">
        <v>15</v>
      </c>
      <c r="H98" s="277">
        <v>2233.05</v>
      </c>
      <c r="I98" s="272">
        <f>H98</f>
        <v>2233.05</v>
      </c>
      <c r="J98" s="272">
        <v>44.66</v>
      </c>
      <c r="K98" s="272"/>
      <c r="L98" s="272">
        <v>0</v>
      </c>
      <c r="M98" s="272">
        <f t="shared" si="3"/>
        <v>2277.71</v>
      </c>
      <c r="N98" s="23"/>
      <c r="Q98" s="62"/>
      <c r="R98" s="64"/>
    </row>
    <row r="99" spans="4:18" ht="39.75" customHeight="1">
      <c r="D99" s="292">
        <v>51</v>
      </c>
      <c r="E99" s="293" t="s">
        <v>304</v>
      </c>
      <c r="F99" s="298" t="s">
        <v>44</v>
      </c>
      <c r="G99" s="295">
        <v>15</v>
      </c>
      <c r="H99" s="277">
        <v>2305.05</v>
      </c>
      <c r="I99" s="272">
        <v>2305.05</v>
      </c>
      <c r="J99" s="272">
        <v>40.05</v>
      </c>
      <c r="K99" s="272"/>
      <c r="L99" s="272"/>
      <c r="M99" s="272">
        <f t="shared" si="3"/>
        <v>2345.1000000000004</v>
      </c>
      <c r="N99" s="23"/>
      <c r="Q99" s="62"/>
      <c r="R99" s="64"/>
    </row>
    <row r="100" spans="4:18" ht="39.75" customHeight="1">
      <c r="D100" s="292">
        <v>52</v>
      </c>
      <c r="E100" s="293" t="s">
        <v>306</v>
      </c>
      <c r="F100" s="298" t="s">
        <v>39</v>
      </c>
      <c r="G100" s="295">
        <v>15</v>
      </c>
      <c r="H100" s="277">
        <v>2677.95</v>
      </c>
      <c r="I100" s="272">
        <v>2677.95</v>
      </c>
      <c r="J100" s="272"/>
      <c r="K100" s="272">
        <v>24.65</v>
      </c>
      <c r="L100" s="272"/>
      <c r="M100" s="283">
        <f t="shared" si="3"/>
        <v>2653.2999999999997</v>
      </c>
      <c r="N100" s="23"/>
      <c r="Q100" s="62"/>
      <c r="R100" s="64"/>
    </row>
    <row r="101" spans="4:18" ht="39.75" customHeight="1">
      <c r="D101" s="292">
        <v>53</v>
      </c>
      <c r="E101" s="209" t="s">
        <v>309</v>
      </c>
      <c r="F101" s="298" t="s">
        <v>33</v>
      </c>
      <c r="G101" s="295">
        <v>15</v>
      </c>
      <c r="H101" s="277">
        <v>3102</v>
      </c>
      <c r="I101" s="272">
        <v>3102</v>
      </c>
      <c r="J101" s="272"/>
      <c r="K101" s="272">
        <v>91.05</v>
      </c>
      <c r="L101" s="272">
        <v>0</v>
      </c>
      <c r="M101" s="272">
        <f t="shared" si="3"/>
        <v>3010.95</v>
      </c>
      <c r="N101" s="23"/>
      <c r="Q101" s="62"/>
      <c r="R101" s="64"/>
    </row>
    <row r="102" spans="4:18" ht="39.75" customHeight="1">
      <c r="D102" s="292">
        <v>54</v>
      </c>
      <c r="E102" s="209" t="s">
        <v>311</v>
      </c>
      <c r="F102" s="298" t="s">
        <v>312</v>
      </c>
      <c r="G102" s="295">
        <v>15</v>
      </c>
      <c r="H102" s="277">
        <v>2677.95</v>
      </c>
      <c r="I102" s="272">
        <v>2677.95</v>
      </c>
      <c r="J102" s="272"/>
      <c r="K102" s="272">
        <v>24.65</v>
      </c>
      <c r="L102" s="272"/>
      <c r="M102" s="283">
        <f t="shared" si="3"/>
        <v>2653.2999999999997</v>
      </c>
      <c r="N102" s="23"/>
      <c r="Q102" s="62"/>
      <c r="R102" s="64"/>
    </row>
    <row r="103" spans="4:18" ht="39.75" customHeight="1">
      <c r="D103" s="292"/>
      <c r="E103" s="310" t="s">
        <v>253</v>
      </c>
      <c r="F103" s="298"/>
      <c r="G103" s="295"/>
      <c r="H103" s="277"/>
      <c r="I103" s="272"/>
      <c r="J103" s="272"/>
      <c r="K103" s="272"/>
      <c r="L103" s="272"/>
      <c r="M103" s="272"/>
      <c r="N103" s="23"/>
      <c r="Q103" s="62"/>
      <c r="R103" s="64"/>
    </row>
    <row r="104" spans="4:18" ht="39.75" customHeight="1">
      <c r="D104" s="292">
        <v>55</v>
      </c>
      <c r="E104" s="293" t="s">
        <v>295</v>
      </c>
      <c r="F104" s="294" t="s">
        <v>296</v>
      </c>
      <c r="G104" s="295">
        <v>15</v>
      </c>
      <c r="H104" s="272">
        <v>2134.95</v>
      </c>
      <c r="I104" s="272">
        <v>2134.95</v>
      </c>
      <c r="J104" s="272">
        <v>64.86</v>
      </c>
      <c r="K104" s="272"/>
      <c r="L104" s="272"/>
      <c r="M104" s="272">
        <f>I104+J104</f>
        <v>2199.81</v>
      </c>
      <c r="N104" s="23"/>
      <c r="Q104" s="62"/>
      <c r="R104" s="64"/>
    </row>
    <row r="105" spans="4:18" ht="39.75" customHeight="1">
      <c r="D105" s="190"/>
      <c r="E105" s="310" t="s">
        <v>294</v>
      </c>
      <c r="F105" s="166"/>
      <c r="G105" s="161"/>
      <c r="H105" s="182"/>
      <c r="I105" s="164"/>
      <c r="J105" s="164"/>
      <c r="K105" s="164"/>
      <c r="L105" s="164"/>
      <c r="M105" s="164"/>
      <c r="N105" s="23"/>
      <c r="Q105" s="62"/>
      <c r="R105" s="64"/>
    </row>
    <row r="106" spans="4:18" ht="39.75" customHeight="1">
      <c r="D106" s="292">
        <v>56</v>
      </c>
      <c r="E106" s="293" t="s">
        <v>297</v>
      </c>
      <c r="F106" s="294" t="s">
        <v>298</v>
      </c>
      <c r="G106" s="295">
        <v>15</v>
      </c>
      <c r="H106" s="272">
        <v>2134.95</v>
      </c>
      <c r="I106" s="272">
        <v>2134.95</v>
      </c>
      <c r="J106" s="272">
        <v>64.86</v>
      </c>
      <c r="K106" s="272"/>
      <c r="L106" s="272"/>
      <c r="M106" s="272">
        <f>I106+J106</f>
        <v>2199.81</v>
      </c>
      <c r="N106" s="23"/>
      <c r="Q106" s="62"/>
      <c r="R106" s="64"/>
    </row>
    <row r="107" spans="4:18" ht="37.5" customHeight="1">
      <c r="D107" s="251"/>
      <c r="E107" s="252"/>
      <c r="F107" s="253"/>
      <c r="G107" s="254"/>
      <c r="H107" s="255">
        <f>SUM(H90:H106)</f>
        <v>26526.9</v>
      </c>
      <c r="I107" s="255">
        <f>SUM(I90:I106)</f>
        <v>26526.9</v>
      </c>
      <c r="J107" s="255">
        <f>SUM(J90:J106)</f>
        <v>388.90000000000003</v>
      </c>
      <c r="K107" s="255">
        <f>SUM(K90:K106)</f>
        <v>173.72</v>
      </c>
      <c r="L107" s="255"/>
      <c r="M107" s="255">
        <f>SUM(M89:M106)</f>
        <v>26742.08</v>
      </c>
      <c r="N107" s="95"/>
      <c r="Q107" s="62"/>
      <c r="R107" s="64"/>
    </row>
    <row r="108" spans="4:18" ht="37.5" customHeight="1">
      <c r="D108" s="251"/>
      <c r="E108" s="252"/>
      <c r="F108" s="253"/>
      <c r="G108" s="254"/>
      <c r="H108" s="255"/>
      <c r="I108" s="255"/>
      <c r="J108" s="255"/>
      <c r="K108" s="255"/>
      <c r="L108" s="255"/>
      <c r="M108" s="255"/>
      <c r="N108" s="95"/>
      <c r="Q108" s="62"/>
      <c r="R108" s="64"/>
    </row>
    <row r="109" spans="4:18" ht="37.5" customHeight="1">
      <c r="D109" s="251"/>
      <c r="E109" s="252"/>
      <c r="F109" s="253"/>
      <c r="G109" s="254"/>
      <c r="H109" s="255"/>
      <c r="I109" s="255"/>
      <c r="J109" s="255"/>
      <c r="K109" s="255"/>
      <c r="L109" s="255"/>
      <c r="M109" s="255"/>
      <c r="N109" s="95"/>
      <c r="Q109" s="62"/>
      <c r="R109" s="64"/>
    </row>
    <row r="110" spans="4:18" ht="37.5" customHeight="1">
      <c r="D110" s="251"/>
      <c r="E110" s="252"/>
      <c r="F110" s="253"/>
      <c r="G110" s="254"/>
      <c r="H110" s="255"/>
      <c r="I110" s="255"/>
      <c r="J110" s="255"/>
      <c r="K110" s="255"/>
      <c r="L110" s="255"/>
      <c r="M110" s="255"/>
      <c r="N110" s="95"/>
      <c r="Q110" s="62"/>
      <c r="R110" s="64"/>
    </row>
    <row r="111" spans="4:18" ht="37.5" customHeight="1">
      <c r="D111" s="251"/>
      <c r="E111" s="252"/>
      <c r="F111" s="253"/>
      <c r="G111" s="254"/>
      <c r="H111" s="255"/>
      <c r="I111" s="255"/>
      <c r="J111" s="255"/>
      <c r="K111" s="255"/>
      <c r="L111" s="255"/>
      <c r="M111" s="255"/>
      <c r="N111" s="95"/>
      <c r="Q111" s="62"/>
      <c r="R111" s="64"/>
    </row>
    <row r="112" spans="4:18" ht="19.5" customHeight="1">
      <c r="D112" s="400" t="s">
        <v>12</v>
      </c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Q112" s="62"/>
      <c r="R112" s="64"/>
    </row>
    <row r="113" spans="4:18" ht="19.5" customHeight="1">
      <c r="D113" s="400" t="s">
        <v>178</v>
      </c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Q113" s="62"/>
      <c r="R113" s="64"/>
    </row>
    <row r="114" spans="4:18" ht="19.5" customHeight="1">
      <c r="D114" s="406" t="str">
        <f>D5</f>
        <v>NOMINA 2DA QUINCENA DEL MES DE ABRIL DE 2019</v>
      </c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Q114" s="62"/>
      <c r="R114" s="64"/>
    </row>
    <row r="115" spans="4:18" ht="19.5" customHeight="1">
      <c r="D115" s="406" t="s">
        <v>165</v>
      </c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Q115" s="62"/>
      <c r="R115" s="64"/>
    </row>
    <row r="116" spans="4:18" ht="33" customHeight="1">
      <c r="D116" s="124"/>
      <c r="E116" s="124"/>
      <c r="F116" s="124"/>
      <c r="G116" s="125" t="s">
        <v>4</v>
      </c>
      <c r="H116" s="408" t="s">
        <v>0</v>
      </c>
      <c r="I116" s="409"/>
      <c r="J116" s="410"/>
      <c r="K116" s="126"/>
      <c r="L116" s="126"/>
      <c r="M116" s="125"/>
      <c r="N116" s="127"/>
      <c r="Q116" s="62"/>
      <c r="R116" s="64"/>
    </row>
    <row r="117" spans="4:18" ht="33" customHeight="1">
      <c r="D117" s="125" t="s">
        <v>3</v>
      </c>
      <c r="E117" s="125"/>
      <c r="F117" s="134"/>
      <c r="G117" s="128" t="s">
        <v>5</v>
      </c>
      <c r="H117" s="129" t="s">
        <v>1</v>
      </c>
      <c r="I117" s="129" t="s">
        <v>164</v>
      </c>
      <c r="J117" s="129" t="s">
        <v>168</v>
      </c>
      <c r="K117" s="129"/>
      <c r="L117" s="125" t="s">
        <v>183</v>
      </c>
      <c r="M117" s="125" t="s">
        <v>167</v>
      </c>
      <c r="N117" s="130"/>
      <c r="Q117" s="62"/>
      <c r="R117" s="64"/>
    </row>
    <row r="118" spans="4:18" ht="33" customHeight="1">
      <c r="D118" s="127"/>
      <c r="E118" s="131"/>
      <c r="F118" s="131" t="s">
        <v>10</v>
      </c>
      <c r="G118" s="125"/>
      <c r="H118" s="125" t="s">
        <v>7</v>
      </c>
      <c r="I118" s="125" t="s">
        <v>167</v>
      </c>
      <c r="J118" s="125" t="s">
        <v>169</v>
      </c>
      <c r="K118" s="125" t="s">
        <v>170</v>
      </c>
      <c r="L118" s="125" t="s">
        <v>185</v>
      </c>
      <c r="M118" s="125" t="s">
        <v>173</v>
      </c>
      <c r="N118" s="129" t="s">
        <v>176</v>
      </c>
      <c r="Q118" s="62"/>
      <c r="R118" s="64"/>
    </row>
    <row r="119" spans="4:18" ht="33" customHeight="1">
      <c r="D119" s="125"/>
      <c r="E119" s="131" t="s">
        <v>79</v>
      </c>
      <c r="F119" s="131" t="s">
        <v>9</v>
      </c>
      <c r="G119" s="129"/>
      <c r="H119" s="129"/>
      <c r="I119" s="129"/>
      <c r="J119" s="129"/>
      <c r="K119" s="133"/>
      <c r="L119" s="133"/>
      <c r="M119" s="129"/>
      <c r="N119" s="129"/>
      <c r="Q119" s="62"/>
      <c r="R119" s="64"/>
    </row>
    <row r="120" spans="2:18" ht="33" customHeight="1">
      <c r="B120" s="91"/>
      <c r="D120" s="195"/>
      <c r="E120" s="196" t="s">
        <v>61</v>
      </c>
      <c r="F120" s="197"/>
      <c r="G120" s="198"/>
      <c r="H120" s="199"/>
      <c r="I120" s="200"/>
      <c r="J120" s="200"/>
      <c r="K120" s="200"/>
      <c r="L120" s="200"/>
      <c r="M120" s="201"/>
      <c r="N120" s="23"/>
      <c r="Q120" s="62"/>
      <c r="R120" s="64">
        <f aca="true" t="shared" si="4" ref="R120:R131">Q120/2</f>
        <v>0</v>
      </c>
    </row>
    <row r="121" spans="4:18" ht="33" customHeight="1">
      <c r="D121" s="202">
        <v>57</v>
      </c>
      <c r="E121" s="203" t="s">
        <v>88</v>
      </c>
      <c r="F121" s="204" t="s">
        <v>89</v>
      </c>
      <c r="G121" s="205">
        <v>15</v>
      </c>
      <c r="H121" s="206">
        <v>2109</v>
      </c>
      <c r="I121" s="201">
        <f>H121</f>
        <v>2109</v>
      </c>
      <c r="J121" s="201">
        <v>66.53</v>
      </c>
      <c r="K121" s="201"/>
      <c r="L121" s="201">
        <v>0</v>
      </c>
      <c r="M121" s="201">
        <f>I121+J121-K121-L121</f>
        <v>2175.53</v>
      </c>
      <c r="N121" s="23"/>
      <c r="Q121" s="62">
        <v>3938</v>
      </c>
      <c r="R121" s="64">
        <f t="shared" si="4"/>
        <v>1969</v>
      </c>
    </row>
    <row r="122" spans="4:18" ht="33" customHeight="1">
      <c r="D122" s="207"/>
      <c r="E122" s="208" t="s">
        <v>47</v>
      </c>
      <c r="F122" s="197"/>
      <c r="G122" s="198"/>
      <c r="H122" s="199"/>
      <c r="I122" s="201"/>
      <c r="J122" s="201"/>
      <c r="K122" s="201"/>
      <c r="L122" s="201"/>
      <c r="M122" s="201"/>
      <c r="N122" s="23"/>
      <c r="Q122" s="62"/>
      <c r="R122" s="64">
        <f t="shared" si="4"/>
        <v>0</v>
      </c>
    </row>
    <row r="123" spans="4:18" ht="33" customHeight="1">
      <c r="D123" s="207">
        <v>58</v>
      </c>
      <c r="E123" s="209" t="s">
        <v>241</v>
      </c>
      <c r="F123" s="197" t="s">
        <v>37</v>
      </c>
      <c r="G123" s="198">
        <v>15</v>
      </c>
      <c r="H123" s="199">
        <v>709.05</v>
      </c>
      <c r="I123" s="201">
        <f aca="true" t="shared" si="5" ref="I123:I132">H123</f>
        <v>709.05</v>
      </c>
      <c r="J123" s="201">
        <v>168.24</v>
      </c>
      <c r="K123" s="201"/>
      <c r="L123" s="201">
        <v>0</v>
      </c>
      <c r="M123" s="201">
        <f aca="true" t="shared" si="6" ref="M123:M145">I123+J123-K123-L123</f>
        <v>877.29</v>
      </c>
      <c r="N123" s="23"/>
      <c r="Q123" s="62">
        <v>1324</v>
      </c>
      <c r="R123" s="64">
        <f t="shared" si="4"/>
        <v>662</v>
      </c>
    </row>
    <row r="124" spans="4:18" ht="33" customHeight="1">
      <c r="D124" s="207">
        <v>59</v>
      </c>
      <c r="E124" s="209" t="s">
        <v>292</v>
      </c>
      <c r="F124" s="197" t="s">
        <v>37</v>
      </c>
      <c r="G124" s="198">
        <v>15</v>
      </c>
      <c r="H124" s="199">
        <v>709.05</v>
      </c>
      <c r="I124" s="201">
        <f t="shared" si="5"/>
        <v>709.05</v>
      </c>
      <c r="J124" s="201">
        <v>168.24</v>
      </c>
      <c r="K124" s="201"/>
      <c r="L124" s="201">
        <v>0</v>
      </c>
      <c r="M124" s="201">
        <f t="shared" si="6"/>
        <v>877.29</v>
      </c>
      <c r="N124" s="23"/>
      <c r="Q124" s="62">
        <v>1324</v>
      </c>
      <c r="R124" s="64">
        <f t="shared" si="4"/>
        <v>662</v>
      </c>
    </row>
    <row r="125" spans="4:18" ht="33" customHeight="1">
      <c r="D125" s="207">
        <v>60</v>
      </c>
      <c r="E125" s="209" t="s">
        <v>260</v>
      </c>
      <c r="F125" s="197" t="s">
        <v>37</v>
      </c>
      <c r="G125" s="198">
        <v>15</v>
      </c>
      <c r="H125" s="199">
        <v>709.05</v>
      </c>
      <c r="I125" s="201">
        <f t="shared" si="5"/>
        <v>709.05</v>
      </c>
      <c r="J125" s="201">
        <v>168.24</v>
      </c>
      <c r="K125" s="201"/>
      <c r="L125" s="201">
        <v>0</v>
      </c>
      <c r="M125" s="201">
        <f t="shared" si="6"/>
        <v>877.29</v>
      </c>
      <c r="N125" s="23"/>
      <c r="Q125" s="62">
        <v>1324</v>
      </c>
      <c r="R125" s="64">
        <f t="shared" si="4"/>
        <v>662</v>
      </c>
    </row>
    <row r="126" spans="4:18" ht="33" customHeight="1">
      <c r="D126" s="207">
        <v>61</v>
      </c>
      <c r="E126" s="209" t="s">
        <v>117</v>
      </c>
      <c r="F126" s="197" t="s">
        <v>37</v>
      </c>
      <c r="G126" s="198">
        <v>15</v>
      </c>
      <c r="H126" s="199">
        <v>709.05</v>
      </c>
      <c r="I126" s="201">
        <f t="shared" si="5"/>
        <v>709.05</v>
      </c>
      <c r="J126" s="201">
        <v>168.24</v>
      </c>
      <c r="K126" s="201"/>
      <c r="L126" s="201">
        <v>0</v>
      </c>
      <c r="M126" s="201">
        <f t="shared" si="6"/>
        <v>877.29</v>
      </c>
      <c r="N126" s="23"/>
      <c r="Q126" s="62">
        <v>1324</v>
      </c>
      <c r="R126" s="64">
        <f t="shared" si="4"/>
        <v>662</v>
      </c>
    </row>
    <row r="127" spans="4:18" ht="33" customHeight="1">
      <c r="D127" s="207">
        <v>62</v>
      </c>
      <c r="E127" s="209" t="s">
        <v>242</v>
      </c>
      <c r="F127" s="197" t="s">
        <v>41</v>
      </c>
      <c r="G127" s="198">
        <v>15</v>
      </c>
      <c r="H127" s="199">
        <v>709.05</v>
      </c>
      <c r="I127" s="201">
        <f t="shared" si="5"/>
        <v>709.05</v>
      </c>
      <c r="J127" s="201">
        <v>168.24</v>
      </c>
      <c r="K127" s="201"/>
      <c r="L127" s="201">
        <v>0</v>
      </c>
      <c r="M127" s="201">
        <f t="shared" si="6"/>
        <v>877.29</v>
      </c>
      <c r="N127" s="23"/>
      <c r="Q127" s="62">
        <v>1324</v>
      </c>
      <c r="R127" s="64">
        <f t="shared" si="4"/>
        <v>662</v>
      </c>
    </row>
    <row r="128" spans="4:18" ht="33" customHeight="1">
      <c r="D128" s="207">
        <v>63</v>
      </c>
      <c r="E128" s="209" t="s">
        <v>255</v>
      </c>
      <c r="F128" s="197" t="s">
        <v>37</v>
      </c>
      <c r="G128" s="198">
        <v>15</v>
      </c>
      <c r="H128" s="199">
        <v>709.05</v>
      </c>
      <c r="I128" s="201">
        <f t="shared" si="5"/>
        <v>709.05</v>
      </c>
      <c r="J128" s="201">
        <v>168.24</v>
      </c>
      <c r="K128" s="201"/>
      <c r="L128" s="201">
        <v>0</v>
      </c>
      <c r="M128" s="201">
        <f t="shared" si="6"/>
        <v>877.29</v>
      </c>
      <c r="N128" s="23"/>
      <c r="Q128" s="62">
        <v>1324</v>
      </c>
      <c r="R128" s="64">
        <f t="shared" si="4"/>
        <v>662</v>
      </c>
    </row>
    <row r="129" spans="4:18" ht="33" customHeight="1">
      <c r="D129" s="207">
        <v>64</v>
      </c>
      <c r="E129" s="209" t="s">
        <v>261</v>
      </c>
      <c r="F129" s="197" t="s">
        <v>118</v>
      </c>
      <c r="G129" s="198">
        <v>15</v>
      </c>
      <c r="H129" s="199">
        <v>709.05</v>
      </c>
      <c r="I129" s="201">
        <f t="shared" si="5"/>
        <v>709.05</v>
      </c>
      <c r="J129" s="201">
        <v>168.24</v>
      </c>
      <c r="K129" s="201"/>
      <c r="L129" s="201">
        <v>0</v>
      </c>
      <c r="M129" s="201">
        <f t="shared" si="6"/>
        <v>877.29</v>
      </c>
      <c r="N129" s="23"/>
      <c r="Q129" s="62">
        <v>1324</v>
      </c>
      <c r="R129" s="64">
        <f t="shared" si="4"/>
        <v>662</v>
      </c>
    </row>
    <row r="130" spans="4:18" ht="33" customHeight="1">
      <c r="D130" s="207">
        <v>65</v>
      </c>
      <c r="E130" s="209" t="s">
        <v>299</v>
      </c>
      <c r="F130" s="210" t="s">
        <v>62</v>
      </c>
      <c r="G130" s="198">
        <v>15</v>
      </c>
      <c r="H130" s="199">
        <v>757.05</v>
      </c>
      <c r="I130" s="201">
        <f t="shared" si="5"/>
        <v>757.05</v>
      </c>
      <c r="J130" s="201">
        <v>165.17</v>
      </c>
      <c r="K130" s="201"/>
      <c r="L130" s="201">
        <v>0</v>
      </c>
      <c r="M130" s="201">
        <f t="shared" si="6"/>
        <v>922.2199999999999</v>
      </c>
      <c r="N130" s="23"/>
      <c r="Q130" s="62">
        <v>1414</v>
      </c>
      <c r="R130" s="64">
        <f t="shared" si="4"/>
        <v>707</v>
      </c>
    </row>
    <row r="131" spans="4:18" ht="33" customHeight="1">
      <c r="D131" s="207">
        <v>66</v>
      </c>
      <c r="E131" s="209" t="s">
        <v>293</v>
      </c>
      <c r="F131" s="210" t="s">
        <v>147</v>
      </c>
      <c r="G131" s="198">
        <v>15</v>
      </c>
      <c r="H131" s="199">
        <v>723</v>
      </c>
      <c r="I131" s="201">
        <f t="shared" si="5"/>
        <v>723</v>
      </c>
      <c r="J131" s="201">
        <v>167.35</v>
      </c>
      <c r="K131" s="201"/>
      <c r="L131" s="201">
        <v>0</v>
      </c>
      <c r="M131" s="201">
        <f t="shared" si="6"/>
        <v>890.35</v>
      </c>
      <c r="N131" s="23"/>
      <c r="Q131" s="62">
        <v>1350</v>
      </c>
      <c r="R131" s="64">
        <f t="shared" si="4"/>
        <v>675</v>
      </c>
    </row>
    <row r="132" spans="4:18" ht="33" customHeight="1">
      <c r="D132" s="207">
        <v>67</v>
      </c>
      <c r="E132" s="209" t="s">
        <v>190</v>
      </c>
      <c r="F132" s="197" t="s">
        <v>37</v>
      </c>
      <c r="G132" s="198">
        <v>15</v>
      </c>
      <c r="H132" s="199">
        <v>631.05</v>
      </c>
      <c r="I132" s="201">
        <f t="shared" si="5"/>
        <v>631.05</v>
      </c>
      <c r="J132" s="201">
        <v>173.23</v>
      </c>
      <c r="K132" s="201"/>
      <c r="L132" s="201">
        <v>0</v>
      </c>
      <c r="M132" s="201">
        <f t="shared" si="6"/>
        <v>804.28</v>
      </c>
      <c r="N132" s="23"/>
      <c r="Q132" s="62"/>
      <c r="R132" s="64"/>
    </row>
    <row r="133" spans="4:18" ht="33" customHeight="1">
      <c r="D133" s="207"/>
      <c r="E133" s="196" t="s">
        <v>272</v>
      </c>
      <c r="F133" s="197"/>
      <c r="G133" s="198"/>
      <c r="H133" s="199"/>
      <c r="I133" s="201"/>
      <c r="J133" s="201"/>
      <c r="K133" s="201"/>
      <c r="L133" s="201"/>
      <c r="M133" s="201"/>
      <c r="N133" s="23"/>
      <c r="Q133" s="62"/>
      <c r="R133" s="64">
        <f>Q133/2</f>
        <v>0</v>
      </c>
    </row>
    <row r="134" spans="4:18" ht="38.25" customHeight="1">
      <c r="D134" s="207">
        <v>68</v>
      </c>
      <c r="E134" s="209" t="s">
        <v>273</v>
      </c>
      <c r="F134" s="210" t="s">
        <v>274</v>
      </c>
      <c r="G134" s="198">
        <v>15</v>
      </c>
      <c r="H134" s="199">
        <v>3613.95</v>
      </c>
      <c r="I134" s="201">
        <v>3613.95</v>
      </c>
      <c r="J134" s="201"/>
      <c r="K134" s="201">
        <v>164.49</v>
      </c>
      <c r="L134" s="201"/>
      <c r="M134" s="201">
        <f>I134-K134</f>
        <v>3449.46</v>
      </c>
      <c r="N134" s="23"/>
      <c r="Q134" s="62"/>
      <c r="R134" s="64"/>
    </row>
    <row r="135" spans="4:18" ht="33" customHeight="1">
      <c r="D135" s="211"/>
      <c r="E135" s="208" t="s">
        <v>322</v>
      </c>
      <c r="F135" s="209"/>
      <c r="G135" s="211"/>
      <c r="H135" s="201"/>
      <c r="I135" s="201"/>
      <c r="J135" s="201"/>
      <c r="K135" s="201"/>
      <c r="L135" s="201"/>
      <c r="M135" s="201"/>
      <c r="N135" s="23"/>
      <c r="Q135" s="62"/>
      <c r="R135" s="64"/>
    </row>
    <row r="136" spans="4:18" ht="39" customHeight="1">
      <c r="D136" s="211">
        <v>69</v>
      </c>
      <c r="E136" s="209" t="s">
        <v>222</v>
      </c>
      <c r="F136" s="212" t="s">
        <v>320</v>
      </c>
      <c r="G136" s="211">
        <v>15</v>
      </c>
      <c r="H136" s="201">
        <v>4531.95</v>
      </c>
      <c r="I136" s="201">
        <v>4531.95</v>
      </c>
      <c r="J136" s="201"/>
      <c r="K136" s="201">
        <v>385.78</v>
      </c>
      <c r="L136" s="201">
        <v>0</v>
      </c>
      <c r="M136" s="201">
        <f>I136+J136-K136-L136</f>
        <v>4146.17</v>
      </c>
      <c r="N136" s="23"/>
      <c r="Q136" s="62"/>
      <c r="R136" s="64"/>
    </row>
    <row r="137" spans="4:18" ht="33" customHeight="1">
      <c r="D137" s="256">
        <v>70</v>
      </c>
      <c r="E137" s="203" t="s">
        <v>286</v>
      </c>
      <c r="F137" s="257" t="s">
        <v>321</v>
      </c>
      <c r="G137" s="256">
        <v>15</v>
      </c>
      <c r="H137" s="201">
        <v>2758.05</v>
      </c>
      <c r="I137" s="201">
        <v>2758.05</v>
      </c>
      <c r="J137" s="201"/>
      <c r="K137" s="201">
        <v>33.37</v>
      </c>
      <c r="L137" s="201"/>
      <c r="M137" s="201">
        <f>I137-K137</f>
        <v>2724.6800000000003</v>
      </c>
      <c r="N137" s="23"/>
      <c r="Q137" s="62"/>
      <c r="R137" s="64"/>
    </row>
    <row r="138" spans="4:18" ht="7.5" customHeight="1">
      <c r="D138" s="213"/>
      <c r="E138" s="214"/>
      <c r="F138" s="213"/>
      <c r="G138" s="213"/>
      <c r="H138" s="215"/>
      <c r="I138" s="215"/>
      <c r="J138" s="213"/>
      <c r="K138" s="213"/>
      <c r="L138" s="213"/>
      <c r="M138" s="213"/>
      <c r="N138" s="23"/>
      <c r="Q138" s="62"/>
      <c r="R138" s="64"/>
    </row>
    <row r="139" spans="4:18" ht="9" customHeight="1">
      <c r="D139" s="216"/>
      <c r="E139" s="217"/>
      <c r="F139" s="218"/>
      <c r="G139" s="219"/>
      <c r="H139" s="199"/>
      <c r="I139" s="201"/>
      <c r="J139" s="220"/>
      <c r="K139" s="220"/>
      <c r="L139" s="220">
        <v>0</v>
      </c>
      <c r="M139" s="220"/>
      <c r="N139" s="23"/>
      <c r="Q139" s="62"/>
      <c r="R139" s="64"/>
    </row>
    <row r="140" spans="4:18" ht="33" customHeight="1">
      <c r="D140" s="211"/>
      <c r="E140" s="208" t="s">
        <v>21</v>
      </c>
      <c r="F140" s="209"/>
      <c r="G140" s="211"/>
      <c r="H140" s="201"/>
      <c r="I140" s="201"/>
      <c r="J140" s="201"/>
      <c r="K140" s="201"/>
      <c r="L140" s="201"/>
      <c r="M140" s="201"/>
      <c r="N140" s="23"/>
      <c r="Q140" s="62"/>
      <c r="R140" s="64"/>
    </row>
    <row r="141" spans="4:18" ht="33" customHeight="1">
      <c r="D141" s="211">
        <v>71</v>
      </c>
      <c r="E141" s="209" t="s">
        <v>220</v>
      </c>
      <c r="F141" s="221" t="s">
        <v>191</v>
      </c>
      <c r="G141" s="211">
        <v>15</v>
      </c>
      <c r="H141" s="201">
        <v>3613.95</v>
      </c>
      <c r="I141" s="201">
        <v>3613.95</v>
      </c>
      <c r="J141" s="201"/>
      <c r="K141" s="201">
        <v>164.49</v>
      </c>
      <c r="L141" s="201">
        <v>0</v>
      </c>
      <c r="M141" s="201">
        <f>I141+J141-K141-L141</f>
        <v>3449.46</v>
      </c>
      <c r="N141" s="23"/>
      <c r="Q141" s="62">
        <v>3680</v>
      </c>
      <c r="R141" s="64">
        <f>Q141/2</f>
        <v>1840</v>
      </c>
    </row>
    <row r="142" spans="4:18" ht="33" customHeight="1">
      <c r="D142" s="207"/>
      <c r="E142" s="196" t="s">
        <v>98</v>
      </c>
      <c r="F142" s="197"/>
      <c r="G142" s="198"/>
      <c r="H142" s="199"/>
      <c r="I142" s="201"/>
      <c r="J142" s="201"/>
      <c r="K142" s="201"/>
      <c r="L142" s="201"/>
      <c r="M142" s="201"/>
      <c r="N142" s="23"/>
      <c r="Q142" s="62"/>
      <c r="R142" s="64">
        <f>Q142/2</f>
        <v>0</v>
      </c>
    </row>
    <row r="143" spans="4:18" ht="33" customHeight="1">
      <c r="D143" s="207">
        <v>72</v>
      </c>
      <c r="E143" s="209" t="s">
        <v>307</v>
      </c>
      <c r="F143" s="333" t="s">
        <v>308</v>
      </c>
      <c r="G143" s="198">
        <v>15</v>
      </c>
      <c r="H143" s="199">
        <v>1938</v>
      </c>
      <c r="I143" s="201">
        <v>1938</v>
      </c>
      <c r="J143" s="201">
        <v>77.39</v>
      </c>
      <c r="K143" s="201"/>
      <c r="L143" s="201"/>
      <c r="M143" s="201">
        <f>I143+J143</f>
        <v>2015.39</v>
      </c>
      <c r="N143" s="23"/>
      <c r="Q143" s="62"/>
      <c r="R143" s="64"/>
    </row>
    <row r="144" spans="4:20" ht="33" customHeight="1">
      <c r="D144" s="207">
        <v>73</v>
      </c>
      <c r="E144" s="197" t="s">
        <v>109</v>
      </c>
      <c r="F144" s="197" t="s">
        <v>110</v>
      </c>
      <c r="G144" s="198">
        <v>15</v>
      </c>
      <c r="H144" s="199">
        <v>2064</v>
      </c>
      <c r="I144" s="201">
        <v>2064</v>
      </c>
      <c r="J144" s="201">
        <v>69.41</v>
      </c>
      <c r="K144" s="201"/>
      <c r="L144" s="201">
        <v>0</v>
      </c>
      <c r="M144" s="201">
        <f t="shared" si="6"/>
        <v>2133.41</v>
      </c>
      <c r="N144" s="23"/>
      <c r="Q144" s="62">
        <v>3854</v>
      </c>
      <c r="R144" s="64">
        <f>Q144/2</f>
        <v>1927</v>
      </c>
      <c r="T144" s="1">
        <f>143.59*11</f>
        <v>1579.49</v>
      </c>
    </row>
    <row r="145" spans="4:18" ht="33" customHeight="1">
      <c r="D145" s="207">
        <v>74</v>
      </c>
      <c r="E145" s="197" t="s">
        <v>146</v>
      </c>
      <c r="F145" s="197" t="s">
        <v>18</v>
      </c>
      <c r="G145" s="198">
        <v>15</v>
      </c>
      <c r="H145" s="199">
        <v>1831.95</v>
      </c>
      <c r="I145" s="201">
        <f>H145</f>
        <v>1831.95</v>
      </c>
      <c r="J145" s="201">
        <v>84.26</v>
      </c>
      <c r="K145" s="201"/>
      <c r="L145" s="201">
        <v>0</v>
      </c>
      <c r="M145" s="201">
        <f t="shared" si="6"/>
        <v>1916.21</v>
      </c>
      <c r="N145" s="23"/>
      <c r="Q145" s="62">
        <v>3420</v>
      </c>
      <c r="R145" s="64">
        <f>Q145/2</f>
        <v>1710</v>
      </c>
    </row>
    <row r="146" spans="4:18" ht="33" customHeight="1">
      <c r="D146" s="207"/>
      <c r="E146" s="196" t="s">
        <v>193</v>
      </c>
      <c r="F146" s="197"/>
      <c r="G146" s="198"/>
      <c r="H146" s="199"/>
      <c r="I146" s="201"/>
      <c r="J146" s="201"/>
      <c r="K146" s="201"/>
      <c r="L146" s="201"/>
      <c r="M146" s="201"/>
      <c r="N146" s="23"/>
      <c r="Q146" s="62"/>
      <c r="R146" s="64"/>
    </row>
    <row r="147" spans="4:18" ht="33" customHeight="1">
      <c r="D147" s="207">
        <v>75</v>
      </c>
      <c r="E147" s="197" t="s">
        <v>248</v>
      </c>
      <c r="F147" s="210" t="s">
        <v>194</v>
      </c>
      <c r="G147" s="198">
        <v>15</v>
      </c>
      <c r="H147" s="201">
        <v>3508.95</v>
      </c>
      <c r="I147" s="201">
        <v>3508.95</v>
      </c>
      <c r="J147" s="201"/>
      <c r="K147" s="201">
        <v>135.34</v>
      </c>
      <c r="L147" s="201">
        <v>0</v>
      </c>
      <c r="M147" s="201">
        <f>I147+J147-K147-L147</f>
        <v>3373.6099999999997</v>
      </c>
      <c r="N147" s="23"/>
      <c r="Q147" s="62">
        <v>4344</v>
      </c>
      <c r="R147" s="64">
        <f>Q147/2</f>
        <v>2172</v>
      </c>
    </row>
    <row r="148" spans="4:18" ht="33" customHeight="1" thickBot="1">
      <c r="D148" s="222"/>
      <c r="E148" s="223"/>
      <c r="F148" s="224"/>
      <c r="G148" s="225" t="s">
        <v>6</v>
      </c>
      <c r="H148" s="226">
        <f>H44+H80+H107+H150</f>
        <v>186272.91999999998</v>
      </c>
      <c r="I148" s="226">
        <f>I150+I107+I80+I44</f>
        <v>183594.91999999998</v>
      </c>
      <c r="J148" s="226">
        <f>J151</f>
        <v>3719.2700000000004</v>
      </c>
      <c r="K148" s="226">
        <f>K151</f>
        <v>5397.58</v>
      </c>
      <c r="L148" s="226" t="e">
        <f>L147+L145+L144+L143+L141+L139+L137+L136+L134+L132+L131+L130+L129+L128+L127+L126+L125+L124+L123+L121+L98+#REF!+L97+L94+L92+L90+L79+L77+L76+L74+L73+L72+L71+L70+L69+L68+L67+L66+L65+L64+L63+L62+L61+L60+L59+L58+L57+L56+L55+L54+L41+L36+L35+L33+L32+L31+L28+L26+L25+L24+L23+L21+L20+L18+L16+L14+L13+L12</f>
        <v>#REF!</v>
      </c>
      <c r="M148" s="226">
        <f>M147+M145+M144+M143+M141+M137+M136+M134+M132+M131+M130+M129+M128+M127+M126+M125+M124+M123+M121+M106+M104+M102+M101+M100+M99+M98+M97+M95+M92+M90+M79+M77+M75+M74+M73+M72+M71+M70+M69+M68+M67+M66+M65+M64+M63+M62+M61+M60+M59+M58+M57+M56+M55+M54+M42+M41+M39+M38+M36+M35+M33+M32+M31+M28+M26+M25+M24+M21+M20+M18+M16+M14+M13+M12</f>
        <v>181916.61000000002</v>
      </c>
      <c r="N148" s="3"/>
      <c r="Q148" s="64">
        <f>SUM(Q12:Q147)</f>
        <v>148772</v>
      </c>
      <c r="R148" s="64">
        <f>SUM(R12:R147)</f>
        <v>74386</v>
      </c>
    </row>
    <row r="149" spans="8:13" ht="13.5" thickTop="1">
      <c r="H149" s="313"/>
      <c r="I149" s="313"/>
      <c r="J149" s="312"/>
      <c r="K149" s="312"/>
      <c r="M149" s="12"/>
    </row>
    <row r="150" spans="7:13" ht="12.75">
      <c r="G150" s="2"/>
      <c r="H150" s="334">
        <f>SUM(H121:H147)</f>
        <v>33044.25</v>
      </c>
      <c r="I150" s="335">
        <f>SUM(I120:I147)</f>
        <v>33044.25</v>
      </c>
      <c r="J150" s="335">
        <f>SUM(J121:J147)</f>
        <v>1981.0200000000002</v>
      </c>
      <c r="K150" s="335">
        <f>SUM(K120:K147)</f>
        <v>883.47</v>
      </c>
      <c r="L150" s="313"/>
      <c r="M150" s="312">
        <f>SUM(M121:M147)</f>
        <v>34141.799999999996</v>
      </c>
    </row>
    <row r="151" spans="7:14" ht="12.75">
      <c r="G151" s="2"/>
      <c r="H151" s="334">
        <f>H150+H107+H80+H44</f>
        <v>186272.91999999998</v>
      </c>
      <c r="I151" s="335">
        <f>I150+I107+I80+I44</f>
        <v>183594.91999999998</v>
      </c>
      <c r="J151" s="335">
        <f>J150+J107+J80+J44</f>
        <v>3719.2700000000004</v>
      </c>
      <c r="K151" s="335">
        <f>K150+K107+K80+K44</f>
        <v>5397.58</v>
      </c>
      <c r="L151" s="313"/>
      <c r="M151" s="312"/>
      <c r="N151" s="12"/>
    </row>
    <row r="152" spans="7:13" ht="12.75">
      <c r="G152" s="2"/>
      <c r="H152" s="336"/>
      <c r="I152" s="336"/>
      <c r="J152" s="335">
        <f>J150+J107+J80+J44</f>
        <v>3719.2700000000004</v>
      </c>
      <c r="K152" s="335">
        <f>K150+K107+K80+K44</f>
        <v>5397.58</v>
      </c>
      <c r="L152" s="313"/>
      <c r="M152" s="313"/>
    </row>
    <row r="153" spans="5:14" ht="12.75">
      <c r="E153" s="1" t="s">
        <v>127</v>
      </c>
      <c r="G153" s="2"/>
      <c r="H153" s="335"/>
      <c r="I153" s="373"/>
      <c r="J153" s="336"/>
      <c r="K153" s="336"/>
      <c r="M153" s="69"/>
      <c r="N153" s="69"/>
    </row>
    <row r="154" spans="5:14" ht="14.25">
      <c r="E154" s="45" t="s">
        <v>204</v>
      </c>
      <c r="F154" s="16"/>
      <c r="G154" s="33"/>
      <c r="H154" s="337"/>
      <c r="I154" s="337"/>
      <c r="J154" s="337"/>
      <c r="K154" s="337"/>
      <c r="L154" s="16"/>
      <c r="M154" s="415" t="s">
        <v>205</v>
      </c>
      <c r="N154" s="415"/>
    </row>
    <row r="155" spans="5:14" ht="15">
      <c r="E155" s="46" t="s">
        <v>11</v>
      </c>
      <c r="F155" s="34"/>
      <c r="G155" s="34"/>
      <c r="H155" s="338"/>
      <c r="I155" s="338"/>
      <c r="J155" s="339"/>
      <c r="K155" s="338"/>
      <c r="L155" s="34"/>
      <c r="M155" s="414" t="s">
        <v>177</v>
      </c>
      <c r="N155" s="414"/>
    </row>
    <row r="156" spans="5:14" s="16" customFormat="1" ht="12.75">
      <c r="E156" s="1"/>
      <c r="F156" s="1"/>
      <c r="G156" s="2"/>
      <c r="H156" s="2"/>
      <c r="I156" s="2"/>
      <c r="J156" s="2"/>
      <c r="K156" s="2"/>
      <c r="L156" s="1"/>
      <c r="M156" s="1"/>
      <c r="N156" s="1"/>
    </row>
    <row r="157" spans="5:14" s="16" customFormat="1" ht="12.75">
      <c r="E157" s="36"/>
      <c r="F157" s="34"/>
      <c r="G157" s="34"/>
      <c r="H157" s="34"/>
      <c r="I157" s="34"/>
      <c r="J157" s="34"/>
      <c r="K157" s="34"/>
      <c r="L157" s="34"/>
      <c r="M157" s="311"/>
      <c r="N157" s="34"/>
    </row>
    <row r="158" spans="7:13" ht="12.75">
      <c r="G158" s="2"/>
      <c r="H158" s="2"/>
      <c r="I158" s="2"/>
      <c r="J158" s="2"/>
      <c r="K158" s="2"/>
      <c r="M158" s="64"/>
    </row>
    <row r="159" spans="8:13" ht="12.75">
      <c r="H159" s="2"/>
      <c r="I159" s="332"/>
      <c r="J159" s="2"/>
      <c r="K159" s="2"/>
      <c r="M159" s="64"/>
    </row>
    <row r="160" spans="8:13" ht="12.75">
      <c r="H160" s="2"/>
      <c r="I160" s="2"/>
      <c r="J160" s="2"/>
      <c r="K160" s="2"/>
      <c r="M160" s="12">
        <f>M147+M145+M144+M143+M141+M137+M136+M134+M132+M131+M130+M129+M128+M127+M126+M125+M124+M123+M121</f>
        <v>34141.8</v>
      </c>
    </row>
    <row r="161" spans="8:11" ht="12.75">
      <c r="H161" s="2"/>
      <c r="I161" s="2"/>
      <c r="J161" s="2"/>
      <c r="K161" s="2"/>
    </row>
    <row r="163" spans="11:13" ht="12.75">
      <c r="K163" s="12">
        <f>M160+M107+M80+M44</f>
        <v>181916.61000000002</v>
      </c>
      <c r="M163" s="12"/>
    </row>
    <row r="164" ht="12.75">
      <c r="M164" s="12"/>
    </row>
    <row r="167" ht="12.75">
      <c r="M167" s="12"/>
    </row>
    <row r="169" ht="12.75">
      <c r="M169" s="64"/>
    </row>
  </sheetData>
  <sheetProtection selectLockedCells="1" selectUnlockedCells="1"/>
  <mergeCells count="22">
    <mergeCell ref="D46:N46"/>
    <mergeCell ref="D47:N47"/>
    <mergeCell ref="D48:N48"/>
    <mergeCell ref="D113:N113"/>
    <mergeCell ref="D114:N114"/>
    <mergeCell ref="D82:N82"/>
    <mergeCell ref="D83:N83"/>
    <mergeCell ref="M155:N155"/>
    <mergeCell ref="H49:J49"/>
    <mergeCell ref="D112:N112"/>
    <mergeCell ref="H116:J116"/>
    <mergeCell ref="M154:N154"/>
    <mergeCell ref="D84:N84"/>
    <mergeCell ref="H85:J85"/>
    <mergeCell ref="D115:N115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7"/>
  <sheetViews>
    <sheetView tabSelected="1" zoomScalePageLayoutView="0" workbookViewId="0" topLeftCell="A7">
      <selection activeCell="D31" sqref="D31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16" t="s">
        <v>12</v>
      </c>
      <c r="D3" s="417"/>
      <c r="E3" s="417"/>
      <c r="F3" s="417"/>
      <c r="G3" s="417"/>
      <c r="H3" s="417"/>
      <c r="I3" s="417"/>
      <c r="J3" s="417"/>
      <c r="K3" s="417"/>
      <c r="L3" s="418"/>
    </row>
    <row r="4" spans="2:12" ht="19.5" customHeight="1">
      <c r="B4" s="39"/>
      <c r="C4" s="416" t="s">
        <v>178</v>
      </c>
      <c r="D4" s="417"/>
      <c r="E4" s="417"/>
      <c r="F4" s="417"/>
      <c r="G4" s="417"/>
      <c r="H4" s="417"/>
      <c r="I4" s="417"/>
      <c r="J4" s="417"/>
      <c r="K4" s="417"/>
      <c r="L4" s="418"/>
    </row>
    <row r="5" spans="2:12" ht="19.5" customHeight="1">
      <c r="B5" s="39"/>
      <c r="C5" s="416" t="s">
        <v>318</v>
      </c>
      <c r="D5" s="417"/>
      <c r="E5" s="417"/>
      <c r="F5" s="417"/>
      <c r="G5" s="417"/>
      <c r="H5" s="417"/>
      <c r="I5" s="417"/>
      <c r="J5" s="417"/>
      <c r="K5" s="417"/>
      <c r="L5" s="418"/>
    </row>
    <row r="6" spans="2:12" ht="21.75" customHeight="1">
      <c r="B6" s="39"/>
      <c r="C6" s="416" t="s">
        <v>163</v>
      </c>
      <c r="D6" s="417"/>
      <c r="E6" s="417"/>
      <c r="F6" s="417"/>
      <c r="G6" s="417"/>
      <c r="H6" s="417"/>
      <c r="I6" s="417"/>
      <c r="J6" s="417"/>
      <c r="K6" s="417"/>
      <c r="L6" s="418"/>
    </row>
    <row r="7" spans="3:12" ht="12.75">
      <c r="C7" s="135"/>
      <c r="D7" s="135"/>
      <c r="E7" s="135"/>
      <c r="F7" s="155"/>
      <c r="G7" s="136"/>
      <c r="H7" s="419"/>
      <c r="I7" s="420"/>
      <c r="J7" s="420"/>
      <c r="K7" s="420"/>
      <c r="L7" s="421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164</v>
      </c>
      <c r="I8" s="139" t="s">
        <v>168</v>
      </c>
      <c r="J8" s="139"/>
      <c r="K8" s="137" t="s">
        <v>174</v>
      </c>
      <c r="L8" s="137"/>
    </row>
    <row r="9" spans="3:12" ht="24">
      <c r="C9" s="140"/>
      <c r="D9" s="138"/>
      <c r="E9" s="138" t="s">
        <v>10</v>
      </c>
      <c r="F9" s="157" t="s">
        <v>259</v>
      </c>
      <c r="G9" s="137" t="s">
        <v>166</v>
      </c>
      <c r="H9" s="138" t="s">
        <v>167</v>
      </c>
      <c r="I9" s="138" t="s">
        <v>169</v>
      </c>
      <c r="J9" s="138" t="s">
        <v>170</v>
      </c>
      <c r="K9" s="137" t="s">
        <v>173</v>
      </c>
      <c r="L9" s="137" t="s">
        <v>172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6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</row>
    <row r="12" spans="3:16" ht="27.75" customHeight="1">
      <c r="C12" s="232">
        <v>2</v>
      </c>
      <c r="D12" s="228" t="s">
        <v>63</v>
      </c>
      <c r="E12" s="238" t="s">
        <v>206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 aca="true" t="shared" si="0" ref="K12:K26">H12-J12</f>
        <v>4195.81</v>
      </c>
      <c r="L12" s="231"/>
      <c r="O12" s="59">
        <v>8400</v>
      </c>
      <c r="P12" s="60">
        <f aca="true" t="shared" si="1" ref="P12:P22">O12/2</f>
        <v>4200</v>
      </c>
    </row>
    <row r="13" spans="3:16" ht="27.75" customHeight="1">
      <c r="C13" s="232">
        <v>3</v>
      </c>
      <c r="D13" s="228" t="s">
        <v>63</v>
      </c>
      <c r="E13" s="239" t="s">
        <v>206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 t="shared" si="0"/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156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 t="shared" si="0"/>
        <v>3600.6200000000003</v>
      </c>
      <c r="L14" s="231"/>
      <c r="O14" s="59">
        <v>7508</v>
      </c>
      <c r="P14" s="60">
        <f t="shared" si="1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35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t="shared" si="0"/>
        <v>3898.1899999999996</v>
      </c>
      <c r="L16" s="231"/>
      <c r="O16" s="59">
        <v>7800</v>
      </c>
      <c r="P16" s="60">
        <f t="shared" si="1"/>
        <v>3900</v>
      </c>
    </row>
    <row r="17" spans="3:16" ht="27.75" customHeight="1">
      <c r="C17" s="232">
        <v>7</v>
      </c>
      <c r="D17" s="228" t="s">
        <v>63</v>
      </c>
      <c r="E17" s="229" t="s">
        <v>65</v>
      </c>
      <c r="F17" s="233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0"/>
        <v>3898.1899999999996</v>
      </c>
      <c r="L17" s="231"/>
      <c r="O17" s="59">
        <v>7800</v>
      </c>
      <c r="P17" s="60">
        <f t="shared" si="1"/>
        <v>3900</v>
      </c>
    </row>
    <row r="18" spans="3:16" ht="27.75" customHeight="1">
      <c r="C18" s="232">
        <v>8</v>
      </c>
      <c r="D18" s="228" t="s">
        <v>63</v>
      </c>
      <c r="E18" s="229" t="s">
        <v>65</v>
      </c>
      <c r="F18" s="229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0"/>
        <v>3898.1899999999996</v>
      </c>
      <c r="L18" s="231"/>
      <c r="O18" s="59">
        <v>7800</v>
      </c>
      <c r="P18" s="60">
        <f t="shared" si="1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4237.95</v>
      </c>
      <c r="H19" s="231">
        <v>4237.95</v>
      </c>
      <c r="I19" s="231">
        <v>0</v>
      </c>
      <c r="J19" s="231">
        <v>339.76</v>
      </c>
      <c r="K19" s="231">
        <f t="shared" si="0"/>
        <v>3898.1899999999996</v>
      </c>
      <c r="L19" s="231"/>
      <c r="O19" s="59">
        <v>7800</v>
      </c>
      <c r="P19" s="60">
        <f t="shared" si="1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33">
        <v>15</v>
      </c>
      <c r="G20" s="231">
        <v>4237.95</v>
      </c>
      <c r="H20" s="231">
        <v>4237.95</v>
      </c>
      <c r="I20" s="231">
        <v>0</v>
      </c>
      <c r="J20" s="231">
        <v>339.76</v>
      </c>
      <c r="K20" s="231">
        <f t="shared" si="0"/>
        <v>3898.1899999999996</v>
      </c>
      <c r="L20" s="231"/>
      <c r="O20" s="59">
        <v>7800</v>
      </c>
      <c r="P20" s="60">
        <f t="shared" si="1"/>
        <v>3900</v>
      </c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15</v>
      </c>
      <c r="G21" s="231">
        <v>3613.95</v>
      </c>
      <c r="H21" s="231">
        <f>G21</f>
        <v>3613.95</v>
      </c>
      <c r="I21" s="231">
        <v>0</v>
      </c>
      <c r="J21" s="231">
        <v>164.49</v>
      </c>
      <c r="K21" s="231">
        <f t="shared" si="0"/>
        <v>3449.46</v>
      </c>
      <c r="L21" s="231"/>
      <c r="O21" s="59">
        <v>7508</v>
      </c>
      <c r="P21" s="60">
        <f t="shared" si="1"/>
        <v>3754</v>
      </c>
    </row>
    <row r="22" spans="3:16" ht="27.75" customHeight="1">
      <c r="C22" s="232">
        <v>12</v>
      </c>
      <c r="D22" s="228" t="s">
        <v>63</v>
      </c>
      <c r="E22" s="235" t="s">
        <v>65</v>
      </c>
      <c r="F22" s="229">
        <v>15</v>
      </c>
      <c r="G22" s="231">
        <v>3613.95</v>
      </c>
      <c r="H22" s="231">
        <f>G22</f>
        <v>3613.95</v>
      </c>
      <c r="I22" s="231">
        <v>0</v>
      </c>
      <c r="J22" s="231">
        <v>164.49</v>
      </c>
      <c r="K22" s="231">
        <f t="shared" si="0"/>
        <v>3449.46</v>
      </c>
      <c r="L22" s="231"/>
      <c r="O22" s="59">
        <v>7800</v>
      </c>
      <c r="P22" s="60">
        <f t="shared" si="1"/>
        <v>3900</v>
      </c>
    </row>
    <row r="23" spans="3:16" ht="27.75" customHeight="1">
      <c r="C23" s="232">
        <v>13</v>
      </c>
      <c r="D23" s="228" t="s">
        <v>63</v>
      </c>
      <c r="E23" s="235" t="s">
        <v>65</v>
      </c>
      <c r="F23" s="229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0"/>
        <v>3898.1899999999996</v>
      </c>
      <c r="L23" s="236"/>
      <c r="O23" s="59"/>
      <c r="P23" s="60"/>
    </row>
    <row r="24" spans="3:16" ht="27.75" customHeight="1">
      <c r="C24" s="232">
        <v>14</v>
      </c>
      <c r="D24" s="228" t="s">
        <v>63</v>
      </c>
      <c r="E24" s="234" t="s">
        <v>65</v>
      </c>
      <c r="F24" s="229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0"/>
        <v>3898.1899999999996</v>
      </c>
      <c r="L24" s="237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33">
        <v>15</v>
      </c>
      <c r="G25" s="231">
        <v>4237.95</v>
      </c>
      <c r="H25" s="231">
        <v>2825.3</v>
      </c>
      <c r="I25" s="231">
        <v>0</v>
      </c>
      <c r="J25" s="231">
        <v>226.5</v>
      </c>
      <c r="K25" s="231">
        <f>K24</f>
        <v>3898.1899999999996</v>
      </c>
      <c r="L25" s="237"/>
      <c r="O25" s="59"/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33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0"/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>H27-J27</f>
        <v>3898.1899999999996</v>
      </c>
      <c r="L27" s="237"/>
      <c r="O27" s="59"/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>H28-J28</f>
        <v>3898.1899999999996</v>
      </c>
      <c r="L28" s="237"/>
      <c r="O28" s="59"/>
      <c r="P28" s="60"/>
    </row>
    <row r="29" spans="3:16" ht="27.75" customHeight="1">
      <c r="C29" s="232">
        <v>20</v>
      </c>
      <c r="D29" s="228" t="s">
        <v>63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>H29-J29</f>
        <v>3898.1899999999996</v>
      </c>
      <c r="L29" s="237"/>
      <c r="O29" s="59"/>
      <c r="P29" s="60"/>
    </row>
    <row r="30" spans="3:16" ht="27.75" customHeight="1">
      <c r="C30" s="232">
        <v>21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>H30-J30</f>
        <v>3898.1899999999996</v>
      </c>
      <c r="L30" s="237"/>
      <c r="O30" s="59"/>
      <c r="P30" s="60"/>
    </row>
    <row r="31" spans="3:16" ht="27.75" customHeight="1">
      <c r="C31" s="232">
        <v>22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>H31-J31</f>
        <v>3898.1899999999996</v>
      </c>
      <c r="L31" s="237"/>
      <c r="O31" s="59"/>
      <c r="P31" s="60"/>
    </row>
    <row r="32" spans="3:16" ht="27.75" customHeight="1">
      <c r="C32" s="232"/>
      <c r="D32" s="234"/>
      <c r="E32" s="233"/>
      <c r="F32" s="229"/>
      <c r="G32" s="231"/>
      <c r="H32" s="231"/>
      <c r="I32" s="231"/>
      <c r="J32" s="231"/>
      <c r="K32" s="231"/>
      <c r="L32" s="237"/>
      <c r="O32" s="59"/>
      <c r="P32" s="60"/>
    </row>
    <row r="33" spans="3:15" ht="25.5" customHeight="1">
      <c r="C33" s="40"/>
      <c r="D33" s="24"/>
      <c r="E33" s="24"/>
      <c r="F33" s="24"/>
      <c r="G33" s="28"/>
      <c r="H33" s="30"/>
      <c r="I33" s="30"/>
      <c r="J33" s="30"/>
      <c r="K33" s="30"/>
      <c r="L33" s="30"/>
      <c r="O33" s="59"/>
    </row>
    <row r="34" spans="3:16" ht="25.5" customHeight="1" thickBot="1">
      <c r="C34" s="374" t="s">
        <v>71</v>
      </c>
      <c r="D34" s="375"/>
      <c r="E34" s="375"/>
      <c r="F34" s="156"/>
      <c r="G34" s="250">
        <f>SUM(G11:G32)</f>
        <v>91333.34999999996</v>
      </c>
      <c r="H34" s="250">
        <f>SUM(H11:H32)</f>
        <v>89920.69999999997</v>
      </c>
      <c r="I34" s="250">
        <f>SUM(I11:I32)</f>
        <v>0</v>
      </c>
      <c r="J34" s="250">
        <f>SUM(J11:J32)</f>
        <v>7359.140000000002</v>
      </c>
      <c r="K34" s="250">
        <f>SUM(K11:K32)</f>
        <v>83860.95000000001</v>
      </c>
      <c r="L34" s="51"/>
      <c r="O34" s="59"/>
      <c r="P34" s="60">
        <f>SUM(P11:P33)</f>
        <v>41908</v>
      </c>
    </row>
    <row r="35" ht="13.5" thickTop="1">
      <c r="O35" s="59"/>
    </row>
    <row r="36" ht="12.75">
      <c r="O36" s="59"/>
    </row>
    <row r="37" ht="12.75">
      <c r="O37" s="59"/>
    </row>
    <row r="38" ht="12.75">
      <c r="O38" s="59"/>
    </row>
    <row r="39" spans="4:15" ht="12.75">
      <c r="D39" s="34" t="s">
        <v>128</v>
      </c>
      <c r="G39" s="34"/>
      <c r="H39" s="34"/>
      <c r="I39" s="34"/>
      <c r="J39" s="34"/>
      <c r="K39" s="70"/>
      <c r="L39" s="70"/>
      <c r="O39" s="59"/>
    </row>
    <row r="40" spans="4:15" ht="12.75">
      <c r="D40" s="33" t="s">
        <v>207</v>
      </c>
      <c r="K40" s="390" t="s">
        <v>205</v>
      </c>
      <c r="L40" s="390"/>
      <c r="O40" s="59"/>
    </row>
    <row r="41" spans="4:15" ht="12.75">
      <c r="D41" s="34" t="s">
        <v>11</v>
      </c>
      <c r="E41" s="34"/>
      <c r="F41" s="34"/>
      <c r="G41" s="34"/>
      <c r="H41" s="34"/>
      <c r="I41" s="34"/>
      <c r="J41" s="34"/>
      <c r="K41" s="391" t="s">
        <v>175</v>
      </c>
      <c r="L41" s="391"/>
      <c r="O41" s="59"/>
    </row>
    <row r="42" spans="12:15" ht="12.75">
      <c r="L42" s="59"/>
      <c r="O42" s="59"/>
    </row>
    <row r="43" ht="12.75">
      <c r="L43" s="59"/>
    </row>
    <row r="44" ht="12.75">
      <c r="L44" s="59"/>
    </row>
    <row r="45" ht="12.75">
      <c r="L45" s="59"/>
    </row>
    <row r="46" spans="3:12" ht="18">
      <c r="C46" s="430"/>
      <c r="D46" s="430"/>
      <c r="E46" s="430"/>
      <c r="F46" s="430"/>
      <c r="G46" s="430"/>
      <c r="H46" s="430"/>
      <c r="I46" s="430"/>
      <c r="J46" s="430"/>
      <c r="K46" s="430"/>
      <c r="L46" s="430"/>
    </row>
    <row r="47" spans="3:12" ht="34.5" customHeight="1">
      <c r="C47" s="422" t="s">
        <v>12</v>
      </c>
      <c r="D47" s="423"/>
      <c r="E47" s="423"/>
      <c r="F47" s="423"/>
      <c r="G47" s="423"/>
      <c r="H47" s="423"/>
      <c r="I47" s="423"/>
      <c r="J47" s="423"/>
      <c r="K47" s="423"/>
      <c r="L47" s="424"/>
    </row>
    <row r="48" spans="3:12" ht="24.75" customHeight="1">
      <c r="C48" s="416" t="str">
        <f>C5</f>
        <v>NOMINA 2DA QUINCENA DE ABRIL DE  2019</v>
      </c>
      <c r="D48" s="417"/>
      <c r="E48" s="417"/>
      <c r="F48" s="417"/>
      <c r="G48" s="417"/>
      <c r="H48" s="417"/>
      <c r="I48" s="417"/>
      <c r="J48" s="417"/>
      <c r="K48" s="417"/>
      <c r="L48" s="418"/>
    </row>
    <row r="49" spans="3:12" ht="28.5" customHeight="1">
      <c r="C49" s="427" t="s">
        <v>301</v>
      </c>
      <c r="D49" s="428"/>
      <c r="E49" s="428"/>
      <c r="F49" s="428"/>
      <c r="G49" s="428"/>
      <c r="H49" s="428"/>
      <c r="I49" s="428"/>
      <c r="J49" s="428"/>
      <c r="K49" s="428"/>
      <c r="L49" s="429"/>
    </row>
    <row r="50" spans="3:12" ht="12.75">
      <c r="C50" s="135"/>
      <c r="D50" s="135"/>
      <c r="E50" s="135"/>
      <c r="F50" s="155"/>
      <c r="G50" s="136"/>
      <c r="H50" s="419"/>
      <c r="I50" s="420"/>
      <c r="J50" s="420"/>
      <c r="K50" s="420"/>
      <c r="L50" s="421"/>
    </row>
    <row r="51" spans="3:12" ht="12.75">
      <c r="C51" s="140" t="s">
        <v>3</v>
      </c>
      <c r="D51" s="137"/>
      <c r="E51" s="137"/>
      <c r="F51" s="137"/>
      <c r="G51" s="138" t="s">
        <v>1</v>
      </c>
      <c r="H51" s="139" t="s">
        <v>164</v>
      </c>
      <c r="I51" s="139" t="s">
        <v>168</v>
      </c>
      <c r="J51" s="139"/>
      <c r="K51" s="137" t="s">
        <v>174</v>
      </c>
      <c r="L51" s="137"/>
    </row>
    <row r="52" spans="3:12" ht="12.75">
      <c r="C52" s="140"/>
      <c r="D52" s="138"/>
      <c r="E52" s="138" t="s">
        <v>10</v>
      </c>
      <c r="F52" s="137"/>
      <c r="G52" s="137" t="s">
        <v>166</v>
      </c>
      <c r="H52" s="138" t="s">
        <v>167</v>
      </c>
      <c r="I52" s="138" t="s">
        <v>169</v>
      </c>
      <c r="J52" s="138" t="s">
        <v>170</v>
      </c>
      <c r="K52" s="137" t="s">
        <v>173</v>
      </c>
      <c r="L52" s="137" t="s">
        <v>172</v>
      </c>
    </row>
    <row r="53" spans="3:12" ht="12.75">
      <c r="C53" s="139"/>
      <c r="D53" s="139" t="s">
        <v>301</v>
      </c>
      <c r="E53" s="139" t="s">
        <v>9</v>
      </c>
      <c r="F53" s="139" t="s">
        <v>179</v>
      </c>
      <c r="G53" s="139"/>
      <c r="H53" s="139"/>
      <c r="I53" s="139"/>
      <c r="J53" s="139"/>
      <c r="K53" s="139"/>
      <c r="L53" s="139"/>
    </row>
    <row r="54" spans="5:12" ht="12.75">
      <c r="E54" s="103"/>
      <c r="F54" s="103"/>
      <c r="G54" s="103"/>
      <c r="H54" s="103"/>
      <c r="I54" s="103"/>
      <c r="J54" s="103"/>
      <c r="K54" s="103"/>
      <c r="L54" s="103"/>
    </row>
    <row r="55" spans="3:16" ht="15" customHeight="1">
      <c r="C55" s="227"/>
      <c r="D55" s="240"/>
      <c r="E55" s="229"/>
      <c r="F55" s="229"/>
      <c r="G55" s="230"/>
      <c r="H55" s="231"/>
      <c r="I55" s="231"/>
      <c r="J55" s="231"/>
      <c r="K55" s="231"/>
      <c r="L55" s="23"/>
      <c r="O55" s="59">
        <v>6770</v>
      </c>
      <c r="P55" s="60">
        <f>O55/2</f>
        <v>3385</v>
      </c>
    </row>
    <row r="56" spans="3:16" ht="39.75" customHeight="1">
      <c r="C56" s="232">
        <v>1</v>
      </c>
      <c r="D56" s="229" t="s">
        <v>131</v>
      </c>
      <c r="E56" s="229" t="s">
        <v>132</v>
      </c>
      <c r="F56" s="229">
        <v>15</v>
      </c>
      <c r="G56" s="231">
        <v>3625.95</v>
      </c>
      <c r="H56" s="231">
        <f>G56</f>
        <v>3625.95</v>
      </c>
      <c r="I56" s="231"/>
      <c r="J56" s="231">
        <v>165.8</v>
      </c>
      <c r="K56" s="231">
        <f>H56-J56</f>
        <v>3460.1499999999996</v>
      </c>
      <c r="L56" s="23"/>
      <c r="O56" s="59"/>
      <c r="P56" s="60"/>
    </row>
    <row r="57" spans="3:16" ht="39.75" customHeight="1">
      <c r="C57" s="241">
        <v>2</v>
      </c>
      <c r="D57" s="229" t="s">
        <v>133</v>
      </c>
      <c r="E57" s="229" t="s">
        <v>134</v>
      </c>
      <c r="F57" s="229">
        <v>15</v>
      </c>
      <c r="G57" s="231">
        <v>3625.95</v>
      </c>
      <c r="H57" s="231">
        <f>G57</f>
        <v>3625.95</v>
      </c>
      <c r="I57" s="231"/>
      <c r="J57" s="231">
        <v>165.8</v>
      </c>
      <c r="K57" s="231">
        <f>H57-J57</f>
        <v>3460.1499999999996</v>
      </c>
      <c r="L57" s="23"/>
      <c r="O57" s="59">
        <v>6770</v>
      </c>
      <c r="P57" s="60">
        <f>O57/2</f>
        <v>3385</v>
      </c>
    </row>
    <row r="58" spans="3:16" ht="39.75" customHeight="1">
      <c r="C58" s="242">
        <v>3</v>
      </c>
      <c r="D58" s="229" t="s">
        <v>258</v>
      </c>
      <c r="E58" s="229" t="s">
        <v>134</v>
      </c>
      <c r="F58" s="229">
        <v>15</v>
      </c>
      <c r="G58" s="231">
        <v>2677.95</v>
      </c>
      <c r="H58" s="231">
        <f>G58</f>
        <v>2677.95</v>
      </c>
      <c r="I58" s="231"/>
      <c r="J58" s="231">
        <v>24.65</v>
      </c>
      <c r="K58" s="231">
        <f>H58-J58</f>
        <v>2653.2999999999997</v>
      </c>
      <c r="L58" s="23"/>
      <c r="O58" s="59">
        <v>4170</v>
      </c>
      <c r="P58" s="60">
        <f>O58/2</f>
        <v>2085</v>
      </c>
    </row>
    <row r="59" spans="3:16" ht="39.75" customHeight="1">
      <c r="C59" s="243">
        <v>4</v>
      </c>
      <c r="D59" s="229" t="s">
        <v>188</v>
      </c>
      <c r="E59" s="229" t="s">
        <v>39</v>
      </c>
      <c r="F59" s="229">
        <v>15</v>
      </c>
      <c r="G59" s="231">
        <v>2677.95</v>
      </c>
      <c r="H59" s="231">
        <f>G59</f>
        <v>2677.95</v>
      </c>
      <c r="I59" s="231"/>
      <c r="J59" s="231">
        <v>24.65</v>
      </c>
      <c r="K59" s="231">
        <f>H59-J59</f>
        <v>2653.2999999999997</v>
      </c>
      <c r="L59" s="23"/>
      <c r="O59" s="59">
        <v>4170</v>
      </c>
      <c r="P59" s="60">
        <f>O59/2</f>
        <v>2085</v>
      </c>
    </row>
    <row r="60" spans="3:11" ht="49.5" customHeight="1">
      <c r="C60" s="244"/>
      <c r="D60" s="245"/>
      <c r="E60" s="245"/>
      <c r="F60" s="245"/>
      <c r="G60" s="246"/>
      <c r="H60" s="247"/>
      <c r="I60" s="247"/>
      <c r="J60" s="247"/>
      <c r="K60" s="247"/>
    </row>
    <row r="61" spans="3:12" ht="33.75" customHeight="1" thickBot="1">
      <c r="C61" s="425" t="s">
        <v>71</v>
      </c>
      <c r="D61" s="426"/>
      <c r="E61" s="426"/>
      <c r="F61" s="248"/>
      <c r="G61" s="249">
        <f>SUM(G55:G60)</f>
        <v>12607.8</v>
      </c>
      <c r="H61" s="249">
        <f>SUM(H55:H60)</f>
        <v>12607.8</v>
      </c>
      <c r="I61" s="249">
        <f>SUM(I55:I60)</f>
        <v>0</v>
      </c>
      <c r="J61" s="249">
        <f>SUM(J55:J60)</f>
        <v>380.9</v>
      </c>
      <c r="K61" s="249">
        <f>SUM(K55:K60)</f>
        <v>12226.899999999998</v>
      </c>
      <c r="L61" s="31"/>
    </row>
    <row r="62" ht="13.5" thickTop="1"/>
    <row r="69" spans="4:12" ht="12.75">
      <c r="D69" s="34" t="s">
        <v>128</v>
      </c>
      <c r="G69" s="34"/>
      <c r="H69" s="34"/>
      <c r="I69" s="34"/>
      <c r="J69" s="34"/>
      <c r="K69" s="70"/>
      <c r="L69" s="70"/>
    </row>
    <row r="70" spans="4:12" ht="24.75" customHeight="1">
      <c r="D70" s="33" t="s">
        <v>207</v>
      </c>
      <c r="K70" s="390" t="s">
        <v>254</v>
      </c>
      <c r="L70" s="390"/>
    </row>
    <row r="71" spans="4:12" ht="12.75">
      <c r="D71" s="34" t="s">
        <v>11</v>
      </c>
      <c r="E71" s="34"/>
      <c r="F71" s="34"/>
      <c r="G71" s="34"/>
      <c r="H71" s="34"/>
      <c r="I71" s="34"/>
      <c r="J71" s="34"/>
      <c r="K71" s="391" t="s">
        <v>175</v>
      </c>
      <c r="L71" s="391"/>
    </row>
    <row r="74" spans="4:12" ht="24.75" customHeight="1">
      <c r="D74" s="42"/>
      <c r="E74" s="42"/>
      <c r="F74" s="42"/>
      <c r="G74" s="42"/>
      <c r="H74" s="42"/>
      <c r="I74" s="42"/>
      <c r="J74" s="42"/>
      <c r="K74" s="42"/>
      <c r="L74" s="42"/>
    </row>
    <row r="75" spans="4:12" ht="24.75" customHeight="1">
      <c r="D75" s="43"/>
      <c r="E75" s="42"/>
      <c r="F75" s="42"/>
      <c r="G75" s="43"/>
      <c r="H75" s="43"/>
      <c r="I75" s="43"/>
      <c r="J75" s="43"/>
      <c r="K75" s="43"/>
      <c r="L75" s="43"/>
    </row>
    <row r="76" spans="4:12" ht="12.75">
      <c r="D76" s="25"/>
      <c r="E76" s="42"/>
      <c r="F76" s="42"/>
      <c r="G76" s="42"/>
      <c r="H76" s="42"/>
      <c r="I76" s="42"/>
      <c r="J76" s="42"/>
      <c r="K76" s="42"/>
      <c r="L76" s="42"/>
    </row>
    <row r="77" spans="4:12" ht="12.75">
      <c r="D77" s="36"/>
      <c r="E77" s="34"/>
      <c r="F77" s="34"/>
      <c r="G77" s="34"/>
      <c r="H77" s="34"/>
      <c r="I77" s="34"/>
      <c r="J77" s="34"/>
      <c r="K77" s="34"/>
      <c r="L77" s="34"/>
    </row>
  </sheetData>
  <sheetProtection selectLockedCells="1" selectUnlockedCells="1"/>
  <mergeCells count="16">
    <mergeCell ref="H50:L50"/>
    <mergeCell ref="K71:L71"/>
    <mergeCell ref="K41:L41"/>
    <mergeCell ref="C4:L4"/>
    <mergeCell ref="C47:L47"/>
    <mergeCell ref="C48:L48"/>
    <mergeCell ref="C61:E61"/>
    <mergeCell ref="K70:L70"/>
    <mergeCell ref="C49:L49"/>
    <mergeCell ref="C46:L46"/>
    <mergeCell ref="C3:L3"/>
    <mergeCell ref="C5:L5"/>
    <mergeCell ref="H7:L7"/>
    <mergeCell ref="C6:L6"/>
    <mergeCell ref="C34:E34"/>
    <mergeCell ref="K40:L40"/>
  </mergeCells>
  <printOptions/>
  <pageMargins left="0" right="0" top="0" bottom="0" header="0.11811023622047245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1">
      <selection activeCell="E9" sqref="E9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32" t="s">
        <v>12</v>
      </c>
      <c r="D3" s="433"/>
      <c r="E3" s="433"/>
      <c r="F3" s="433"/>
      <c r="G3" s="433"/>
      <c r="H3" s="433"/>
      <c r="I3" s="433"/>
      <c r="J3" s="434"/>
    </row>
    <row r="4" spans="3:10" ht="19.5" hidden="1">
      <c r="C4" s="435" t="s">
        <v>8</v>
      </c>
      <c r="D4" s="436"/>
      <c r="E4" s="436"/>
      <c r="F4" s="436"/>
      <c r="G4" s="436"/>
      <c r="H4" s="436"/>
      <c r="I4" s="436"/>
      <c r="J4" s="437"/>
    </row>
    <row r="5" spans="3:10" ht="19.5">
      <c r="C5" s="435" t="s">
        <v>178</v>
      </c>
      <c r="D5" s="436"/>
      <c r="E5" s="436"/>
      <c r="F5" s="436"/>
      <c r="G5" s="436"/>
      <c r="H5" s="436"/>
      <c r="I5" s="436"/>
      <c r="J5" s="437"/>
    </row>
    <row r="6" spans="3:10" ht="19.5">
      <c r="C6" s="435" t="s">
        <v>319</v>
      </c>
      <c r="D6" s="436"/>
      <c r="E6" s="436"/>
      <c r="F6" s="436"/>
      <c r="G6" s="436"/>
      <c r="H6" s="436"/>
      <c r="I6" s="436"/>
      <c r="J6" s="437"/>
    </row>
    <row r="7" spans="3:10" ht="12.75">
      <c r="C7" s="124"/>
      <c r="D7" s="124"/>
      <c r="E7" s="124"/>
      <c r="F7" s="125"/>
      <c r="G7" s="408" t="s">
        <v>0</v>
      </c>
      <c r="H7" s="410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164</v>
      </c>
      <c r="J8" s="125" t="s">
        <v>176</v>
      </c>
    </row>
    <row r="9" spans="3:10" ht="15">
      <c r="C9" s="127"/>
      <c r="D9" s="131" t="s">
        <v>180</v>
      </c>
      <c r="E9" s="131" t="s">
        <v>181</v>
      </c>
      <c r="F9" s="125" t="s">
        <v>179</v>
      </c>
      <c r="G9" s="125" t="s">
        <v>7</v>
      </c>
      <c r="H9" s="125"/>
      <c r="I9" s="125" t="s">
        <v>167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61"/>
      <c r="F11" s="362"/>
      <c r="G11" s="360"/>
      <c r="H11" s="360"/>
      <c r="I11" s="360"/>
      <c r="J11" s="360"/>
      <c r="K11" s="326"/>
    </row>
    <row r="12" spans="3:12" ht="39.75" customHeight="1">
      <c r="C12" s="75">
        <v>1</v>
      </c>
      <c r="D12" s="44" t="s">
        <v>66</v>
      </c>
      <c r="E12" s="364" t="s">
        <v>67</v>
      </c>
      <c r="F12" s="363">
        <v>15</v>
      </c>
      <c r="G12" s="359">
        <v>912</v>
      </c>
      <c r="H12" s="355"/>
      <c r="I12" s="354">
        <f>G12</f>
        <v>912</v>
      </c>
      <c r="J12" s="351"/>
      <c r="L12" s="6"/>
    </row>
    <row r="13" spans="3:12" ht="39.75" customHeight="1">
      <c r="C13" s="75">
        <v>2</v>
      </c>
      <c r="D13" s="44" t="s">
        <v>68</v>
      </c>
      <c r="E13" s="365" t="s">
        <v>42</v>
      </c>
      <c r="F13" s="345">
        <v>15</v>
      </c>
      <c r="G13" s="329">
        <v>1915</v>
      </c>
      <c r="H13" s="356"/>
      <c r="I13" s="352">
        <f>G13</f>
        <v>1915</v>
      </c>
      <c r="J13" s="350"/>
      <c r="L13" s="6"/>
    </row>
    <row r="14" spans="3:12" ht="39.75" customHeight="1">
      <c r="C14" s="75">
        <v>3</v>
      </c>
      <c r="D14" s="44" t="s">
        <v>69</v>
      </c>
      <c r="E14" s="367" t="s">
        <v>70</v>
      </c>
      <c r="F14" s="366">
        <v>15</v>
      </c>
      <c r="G14" s="358">
        <v>2337</v>
      </c>
      <c r="H14" s="357"/>
      <c r="I14" s="328">
        <f>G14</f>
        <v>2337</v>
      </c>
      <c r="J14" s="327"/>
      <c r="L14" s="6"/>
    </row>
    <row r="15" spans="3:12" ht="39.75" customHeight="1">
      <c r="C15" s="75">
        <v>4</v>
      </c>
      <c r="D15" s="44" t="s">
        <v>35</v>
      </c>
      <c r="E15" s="365" t="s">
        <v>33</v>
      </c>
      <c r="F15" s="345">
        <v>15</v>
      </c>
      <c r="G15" s="358">
        <v>3071</v>
      </c>
      <c r="H15" s="356"/>
      <c r="I15" s="353">
        <v>3071</v>
      </c>
      <c r="J15" s="101"/>
      <c r="K15" s="368"/>
      <c r="L15" s="6"/>
    </row>
    <row r="16" spans="3:12" ht="39.75" customHeight="1">
      <c r="C16" s="331">
        <v>5</v>
      </c>
      <c r="D16" s="330" t="s">
        <v>43</v>
      </c>
      <c r="E16" s="330" t="s">
        <v>305</v>
      </c>
      <c r="F16" s="363">
        <v>15</v>
      </c>
      <c r="G16" s="329">
        <v>1844</v>
      </c>
      <c r="H16" s="348"/>
      <c r="I16" s="352">
        <v>1844</v>
      </c>
      <c r="J16" s="327"/>
      <c r="K16" s="326"/>
      <c r="L16" s="324"/>
    </row>
    <row r="17" spans="3:12" ht="39.75" customHeight="1">
      <c r="C17" s="369">
        <v>6</v>
      </c>
      <c r="D17" s="370" t="s">
        <v>45</v>
      </c>
      <c r="E17" s="44" t="s">
        <v>46</v>
      </c>
      <c r="F17" s="371">
        <v>15</v>
      </c>
      <c r="G17" s="329">
        <v>2206</v>
      </c>
      <c r="H17" s="348"/>
      <c r="I17" s="344">
        <v>2206</v>
      </c>
      <c r="J17" s="327"/>
      <c r="K17" s="341"/>
      <c r="L17" s="324"/>
    </row>
    <row r="18" spans="3:12" ht="39.75" customHeight="1">
      <c r="C18" s="372">
        <v>43</v>
      </c>
      <c r="D18" s="370" t="s">
        <v>60</v>
      </c>
      <c r="E18" s="44" t="s">
        <v>92</v>
      </c>
      <c r="F18" s="371">
        <v>15</v>
      </c>
      <c r="G18" s="343">
        <v>1430</v>
      </c>
      <c r="H18" s="347"/>
      <c r="I18" s="328">
        <v>1430</v>
      </c>
      <c r="J18" s="327"/>
      <c r="K18" s="341"/>
      <c r="L18" s="324"/>
    </row>
    <row r="19" spans="3:12" ht="39.75" customHeight="1">
      <c r="C19" s="331"/>
      <c r="D19" s="342"/>
      <c r="E19" s="342"/>
      <c r="F19" s="346"/>
      <c r="G19" s="343"/>
      <c r="H19" s="349"/>
      <c r="I19" s="344"/>
      <c r="J19" s="327"/>
      <c r="K19" s="341"/>
      <c r="L19" s="324"/>
    </row>
    <row r="20" spans="3:10" ht="34.5" customHeight="1">
      <c r="C20" s="76"/>
      <c r="D20" s="76"/>
      <c r="E20" s="325"/>
      <c r="F20" s="325"/>
      <c r="G20" s="325"/>
      <c r="H20" s="325"/>
      <c r="I20" s="325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207</v>
      </c>
      <c r="E27" s="1"/>
      <c r="F27" s="1"/>
      <c r="G27" s="1"/>
      <c r="H27" s="1"/>
      <c r="I27" s="431" t="s">
        <v>205</v>
      </c>
      <c r="J27" s="431"/>
    </row>
    <row r="28" spans="3:10" ht="12.75">
      <c r="C28" s="1"/>
      <c r="D28" s="34" t="s">
        <v>11</v>
      </c>
      <c r="E28" s="7"/>
      <c r="F28" s="7"/>
      <c r="G28" s="7"/>
      <c r="H28" s="7"/>
      <c r="I28" s="391" t="s">
        <v>175</v>
      </c>
      <c r="J28" s="39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2019-04-29T21:22:17Z</cp:lastPrinted>
  <dcterms:created xsi:type="dcterms:W3CDTF">2000-05-05T04:08:27Z</dcterms:created>
  <dcterms:modified xsi:type="dcterms:W3CDTF">2019-05-14T16:52:51Z</dcterms:modified>
  <cp:category/>
  <cp:version/>
  <cp:contentType/>
  <cp:contentStatus/>
</cp:coreProperties>
</file>