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OCTUBRE\NOMINA\"/>
    </mc:Choice>
  </mc:AlternateContent>
  <bookViews>
    <workbookView xWindow="0" yWindow="0" windowWidth="24000" windowHeight="9735" firstSheet="13" activeTab="19"/>
  </bookViews>
  <sheets>
    <sheet name="REGIDORES" sheetId="2" r:id="rId1"/>
    <sheet name="presidencia" sheetId="4" r:id="rId2"/>
    <sheet name="sindicatura" sheetId="3" r:id="rId3"/>
    <sheet name="secretaria" sheetId="5" r:id="rId4"/>
    <sheet name="TESORERIA" sheetId="6" r:id="rId5"/>
    <sheet name="catastro" sheetId="7" r:id="rId6"/>
    <sheet name="agua" sheetId="8" r:id="rId7"/>
    <sheet name="registro civil" sheetId="9" r:id="rId8"/>
    <sheet name="obras publicas" sheetId="10" r:id="rId9"/>
    <sheet name="oficilia mayor" sheetId="11" r:id="rId10"/>
    <sheet name="Servicios generales" sheetId="12" r:id="rId11"/>
    <sheet name="fomento " sheetId="13" r:id="rId12"/>
    <sheet name="Direcciones" sheetId="14" r:id="rId13"/>
    <sheet name="Educacion" sheetId="15" r:id="rId14"/>
    <sheet name="Jubilados" sheetId="16" r:id="rId15"/>
    <sheet name="Delegaciones y agencias" sheetId="17" r:id="rId16"/>
    <sheet name="Proteccion civil" sheetId="18" r:id="rId17"/>
    <sheet name="seguridad" sheetId="19" r:id="rId18"/>
    <sheet name="TOTALES" sheetId="22" r:id="rId19"/>
    <sheet name="EVENTUALES 1" sheetId="20" r:id="rId20"/>
    <sheet name="EVENTUALES 2" sheetId="2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9" l="1"/>
  <c r="E66" i="19"/>
  <c r="D66" i="19"/>
  <c r="C66" i="19"/>
  <c r="B66" i="19"/>
  <c r="E7" i="22" l="1"/>
  <c r="D7" i="22"/>
  <c r="C7" i="22"/>
  <c r="B7" i="22"/>
  <c r="F120" i="20" l="1"/>
  <c r="G61" i="20"/>
  <c r="E61" i="20"/>
  <c r="F62" i="14"/>
  <c r="E62" i="14"/>
  <c r="D62" i="14"/>
  <c r="C62" i="14"/>
  <c r="B62" i="14"/>
  <c r="G30" i="15"/>
  <c r="F30" i="15"/>
  <c r="D30" i="15"/>
  <c r="C30" i="15"/>
  <c r="B30" i="15"/>
  <c r="E16" i="22" l="1"/>
  <c r="D16" i="22"/>
  <c r="B16" i="22"/>
  <c r="E10" i="22"/>
  <c r="D10" i="22"/>
  <c r="B10" i="22"/>
  <c r="F37" i="21"/>
  <c r="E37" i="21"/>
  <c r="D37" i="21"/>
  <c r="C37" i="21"/>
  <c r="B37" i="21"/>
  <c r="E15" i="22"/>
  <c r="E17" i="22" s="1"/>
  <c r="E120" i="20"/>
  <c r="D15" i="22" s="1"/>
  <c r="D120" i="20"/>
  <c r="C120" i="20"/>
  <c r="B120" i="20"/>
  <c r="B15" i="22" s="1"/>
  <c r="E11" i="22"/>
  <c r="E12" i="22" s="1"/>
  <c r="D11" i="22"/>
  <c r="B11" i="22"/>
  <c r="F31" i="18"/>
  <c r="E31" i="18"/>
  <c r="D31" i="18"/>
  <c r="C31" i="18"/>
  <c r="B31" i="18"/>
  <c r="C152" i="17"/>
  <c r="G152" i="17"/>
  <c r="F152" i="17"/>
  <c r="E152" i="17"/>
  <c r="B152" i="17"/>
  <c r="F32" i="16"/>
  <c r="E32" i="16"/>
  <c r="D32" i="16"/>
  <c r="C32" i="16"/>
  <c r="B32" i="16"/>
  <c r="E30" i="15"/>
  <c r="F23" i="13"/>
  <c r="E23" i="13"/>
  <c r="D23" i="13"/>
  <c r="C23" i="13"/>
  <c r="B23" i="13"/>
  <c r="G303" i="12"/>
  <c r="F303" i="12"/>
  <c r="E303" i="12"/>
  <c r="D303" i="12"/>
  <c r="C303" i="12"/>
  <c r="B303" i="12"/>
  <c r="G24" i="11"/>
  <c r="F24" i="11"/>
  <c r="E24" i="11"/>
  <c r="D24" i="11"/>
  <c r="C24" i="11"/>
  <c r="B24" i="11"/>
  <c r="F63" i="10"/>
  <c r="E63" i="10"/>
  <c r="D63" i="10"/>
  <c r="C63" i="10"/>
  <c r="B63" i="10"/>
  <c r="F15" i="9"/>
  <c r="E15" i="9"/>
  <c r="D15" i="9"/>
  <c r="C15" i="9"/>
  <c r="B15" i="9"/>
  <c r="G40" i="8"/>
  <c r="F40" i="8"/>
  <c r="E40" i="8"/>
  <c r="G16" i="6"/>
  <c r="E16" i="6"/>
  <c r="E20" i="22" l="1"/>
  <c r="D40" i="8"/>
  <c r="C40" i="8"/>
  <c r="B40" i="8"/>
  <c r="G23" i="7"/>
  <c r="F23" i="7"/>
  <c r="E23" i="7"/>
  <c r="D23" i="7"/>
  <c r="C23" i="7"/>
  <c r="B23" i="7"/>
  <c r="G23" i="6"/>
  <c r="F23" i="6"/>
  <c r="E23" i="6"/>
  <c r="D23" i="6"/>
  <c r="C23" i="6"/>
  <c r="B23" i="6"/>
  <c r="F15" i="5"/>
  <c r="E15" i="5"/>
  <c r="D15" i="5"/>
  <c r="C15" i="5"/>
  <c r="B15" i="5"/>
  <c r="F24" i="3"/>
  <c r="E24" i="3"/>
  <c r="D24" i="3"/>
  <c r="C24" i="3"/>
  <c r="B24" i="3"/>
  <c r="D31" i="4"/>
  <c r="E31" i="4"/>
  <c r="F31" i="4"/>
  <c r="G31" i="4" l="1"/>
  <c r="C31" i="4"/>
  <c r="B31" i="4"/>
  <c r="F83" i="2" l="1"/>
  <c r="E83" i="2"/>
  <c r="D83" i="2"/>
  <c r="C83" i="2"/>
  <c r="B83" i="2"/>
</calcChain>
</file>

<file path=xl/comments1.xml><?xml version="1.0" encoding="utf-8"?>
<comments xmlns="http://schemas.openxmlformats.org/spreadsheetml/2006/main">
  <authors>
    <author>Tesoreria</author>
  </authors>
  <commentList>
    <comment ref="B103" authorId="0" shapeId="0">
      <text>
        <r>
          <rPr>
            <sz val="9"/>
            <color indexed="81"/>
            <rFont val="Tahoma"/>
            <charset val="1"/>
          </rPr>
          <t xml:space="preserve">
HIMELDA MARTINEZ MARTINEZ</t>
        </r>
      </text>
    </comment>
  </commentList>
</comments>
</file>

<file path=xl/sharedStrings.xml><?xml version="1.0" encoding="utf-8"?>
<sst xmlns="http://schemas.openxmlformats.org/spreadsheetml/2006/main" count="1277" uniqueCount="245">
  <si>
    <t>REGIDORES</t>
  </si>
  <si>
    <t>FIRMA</t>
  </si>
  <si>
    <t>MAGAÑA ZEPEDA SANDRA CECILIA</t>
  </si>
  <si>
    <t>SANCHEZ GODINEZ HECTOR HUGO</t>
  </si>
  <si>
    <t>RIVERA PEREZ MIRIAM ALEJANDRA</t>
  </si>
  <si>
    <t>LOPEZ CARDENAS ARNULFO</t>
  </si>
  <si>
    <t>BARAJAS LUPERCIO JOSE ANGEL</t>
  </si>
  <si>
    <t>ALVAREZ ESPINOZA RAFAEL ALEJANDRO</t>
  </si>
  <si>
    <t>MATA BAEZA ROCIO</t>
  </si>
  <si>
    <t>ARIAS LOPEZ GABRIEL</t>
  </si>
  <si>
    <t>TOTALES</t>
  </si>
  <si>
    <t>salario antes de impuesto</t>
  </si>
  <si>
    <t>salario dia</t>
  </si>
  <si>
    <t>dias</t>
  </si>
  <si>
    <t>sub- total</t>
  </si>
  <si>
    <t>isr</t>
  </si>
  <si>
    <t>total</t>
  </si>
  <si>
    <t>16 OCTUBRE - 31 OCTUBRE 2015</t>
  </si>
  <si>
    <t xml:space="preserve">2DA QUINCENA </t>
  </si>
  <si>
    <t>PRESIDENCIA</t>
  </si>
  <si>
    <t>LOPEZ BARBOSA CARLOS ANDRES</t>
  </si>
  <si>
    <t>MATA VILLA ANGELA</t>
  </si>
  <si>
    <t>TORRES MARTINEZ MARIA DE JESUS</t>
  </si>
  <si>
    <t xml:space="preserve">credito al salario </t>
  </si>
  <si>
    <t>credito al salario</t>
  </si>
  <si>
    <t>SINDICATURA</t>
  </si>
  <si>
    <t>DIAZ PANTOJA TERESA</t>
  </si>
  <si>
    <t>AGUILAR OJEDA MARIA MIREYA</t>
  </si>
  <si>
    <t>Credito al salario</t>
  </si>
  <si>
    <t>VARGAS RENTERIA JAIME</t>
  </si>
  <si>
    <t xml:space="preserve">HACIENDA </t>
  </si>
  <si>
    <t>DIAZ CARDENAS EVERARDO</t>
  </si>
  <si>
    <t>CATASTRO</t>
  </si>
  <si>
    <t>LOPEZ CHAVEZ MATILDE</t>
  </si>
  <si>
    <t>MORA RENTERIA ALEXIA VIRIDIANA</t>
  </si>
  <si>
    <t>AGUA</t>
  </si>
  <si>
    <t>CHAVEZ CARDENAS AURORA DEL ROSARIO</t>
  </si>
  <si>
    <t>GONZALEZ DIAZ MARIA ISABEL</t>
  </si>
  <si>
    <t>DEL TORO GOMEZ DAVID</t>
  </si>
  <si>
    <t>PANTOJA BUENRROSTRO HECTOR HUGO</t>
  </si>
  <si>
    <t>DIAZ MENDOZA MAYRA GUDALUPE</t>
  </si>
  <si>
    <t>REGISTRO</t>
  </si>
  <si>
    <t xml:space="preserve"> </t>
  </si>
  <si>
    <t>OBRAS</t>
  </si>
  <si>
    <t>FIGUEROA SANCHEZ CESAR RODRIGO</t>
  </si>
  <si>
    <t>DIAZ GUTIERREZ JOSE DE JESUS</t>
  </si>
  <si>
    <t>ROBLEDO DE LA ROSA FILIBERTO</t>
  </si>
  <si>
    <t>GONZALEZ MARTINEZ MARTIN MANUEL</t>
  </si>
  <si>
    <t>MARIN LOPEZ JUAN</t>
  </si>
  <si>
    <t>HIGAREDA DIAZ JUAN RAMON</t>
  </si>
  <si>
    <t>OFICIALIA</t>
  </si>
  <si>
    <t>DIAZ CARDENAS EDGAR RICARDO</t>
  </si>
  <si>
    <t>GARCIA BERNAL ANGELICA YANIN</t>
  </si>
  <si>
    <t>SERVICIOS</t>
  </si>
  <si>
    <t>PUBLICOS</t>
  </si>
  <si>
    <t xml:space="preserve">MEJIA HERRERA MIGUEL </t>
  </si>
  <si>
    <t>GUTIERREZ LOPEZ MIGUEL AGUSTIN</t>
  </si>
  <si>
    <t>TORRES PANTOJA JUAN JOSE</t>
  </si>
  <si>
    <t>CERVANTES BAUTISTA ANA MARIA</t>
  </si>
  <si>
    <t>MAGAÑA MARTINEZ RAMONA ARACELY</t>
  </si>
  <si>
    <t>CAZAREZ MORENO NORMA LETICIA</t>
  </si>
  <si>
    <t>BARAJAS GARCIA LAURA DEL CARMEN</t>
  </si>
  <si>
    <t>MEJIA CERVANTES MARIA GUADALUPE</t>
  </si>
  <si>
    <t>CERVANTES MEJIA ANA CECILIA</t>
  </si>
  <si>
    <t>CONTRERAS GUILLEN JOSE DE JESUS</t>
  </si>
  <si>
    <t>CERVANTES BERNAL ODELINA</t>
  </si>
  <si>
    <t>CERVANTES BAUTISTA JOSE DE JESUS</t>
  </si>
  <si>
    <t>MARTINEZ ZEPEDA MARIA MARGARITA</t>
  </si>
  <si>
    <t>BARAJAS PANTOJA ANA ROSA</t>
  </si>
  <si>
    <t>ESPINOZA CARDENAS BERNARDO</t>
  </si>
  <si>
    <t>TORRES PANTOJA JOSE DE JESUS</t>
  </si>
  <si>
    <t>NOVOA LOPEZ CARLOS</t>
  </si>
  <si>
    <t>GUTIERREZ RAMIREZ MIGUEL</t>
  </si>
  <si>
    <t>CHAVEZ GUTIERREZ SANTIAGO</t>
  </si>
  <si>
    <t>PANTOJA CEDILLO VERONICA</t>
  </si>
  <si>
    <t>GARCIA SILVA DAVID</t>
  </si>
  <si>
    <t>MAYA GONZALEZ ROSA CELIA</t>
  </si>
  <si>
    <t>TORRES PANTOJA JOVITA</t>
  </si>
  <si>
    <t>MARTINEZ GOMEZ MARIA DEL SOCORRO</t>
  </si>
  <si>
    <t>MAYA DIAZ MAGALI</t>
  </si>
  <si>
    <t>MARTINEZ ELENA</t>
  </si>
  <si>
    <t>GOMEZ AGUILAR JOSE DE JESUS</t>
  </si>
  <si>
    <t>MEJIA HERRERA GUILLERMINA</t>
  </si>
  <si>
    <t>GARCIA CAZAREZ HECTOR ARNALDO</t>
  </si>
  <si>
    <t>LOPEZ TEJEDA MIGUEL</t>
  </si>
  <si>
    <t>CAZAREZ MORENO MAYRA</t>
  </si>
  <si>
    <t xml:space="preserve">Fomento </t>
  </si>
  <si>
    <t>Agropecuario</t>
  </si>
  <si>
    <t>DIAZ DIAZ TANYA MAYELA</t>
  </si>
  <si>
    <t>Direcciones</t>
  </si>
  <si>
    <t>VALDOVINOS DIAZ SONIA</t>
  </si>
  <si>
    <t>HERNANDEZ GARCIA CITLALI</t>
  </si>
  <si>
    <t>GUTIERREZ LOPEZ RAY ROLANDO</t>
  </si>
  <si>
    <t>EDUCACION</t>
  </si>
  <si>
    <t>CULTURA</t>
  </si>
  <si>
    <t>GARCIA HERNANDEZ ROSA MARICELA</t>
  </si>
  <si>
    <t>GUILLEN PLASCENCIA MARTHA YOHANA</t>
  </si>
  <si>
    <t>DIAZ DIAZ MARTA ANAHI</t>
  </si>
  <si>
    <t>Jubilados</t>
  </si>
  <si>
    <t>MATA SANTOS JOSE</t>
  </si>
  <si>
    <t>CAZAREZ FUENTES MANUEL</t>
  </si>
  <si>
    <t>MAYA PANTOJA JUAN</t>
  </si>
  <si>
    <t>Delegaciones</t>
  </si>
  <si>
    <t>Agencias</t>
  </si>
  <si>
    <t>LOPEZ MONREAL JOSE</t>
  </si>
  <si>
    <t>PULIDO HERRERA GRISELDA</t>
  </si>
  <si>
    <t>MARTINEZ MARTINEZ ROSA IRENE</t>
  </si>
  <si>
    <t>LEONILA GRIMALDO RENTERIA</t>
  </si>
  <si>
    <t>ISELA GARCIA BASULTO</t>
  </si>
  <si>
    <t>LUPIAN PLASCENCIA ANA KAREN</t>
  </si>
  <si>
    <t>LOPEZ OROZCO VERA LUCIA</t>
  </si>
  <si>
    <t>PLASCENCIA LOPEZ ABEL</t>
  </si>
  <si>
    <t>MORA ACERO MARTHA</t>
  </si>
  <si>
    <t>GARCIA DIAZ ENEDINA</t>
  </si>
  <si>
    <t>PRECIADO JUAN RAMON</t>
  </si>
  <si>
    <t>OROZCO PLASCENCIA MARIA DEL REFUGIO</t>
  </si>
  <si>
    <t>ROMERO ZAMBRANO MARIA ELBA</t>
  </si>
  <si>
    <t>NUÑEZ TORRES HELIO</t>
  </si>
  <si>
    <t>PROTECCION</t>
  </si>
  <si>
    <t>CIVIL</t>
  </si>
  <si>
    <t>MARTINEZ GUTIERREZ JUAN RAMON</t>
  </si>
  <si>
    <t>MACIAS VALENCIA GERARDO</t>
  </si>
  <si>
    <t>GUTIERREZ CHAVEZ FRANCISCO</t>
  </si>
  <si>
    <t xml:space="preserve">SEGURIDAD </t>
  </si>
  <si>
    <t>PUBLICA</t>
  </si>
  <si>
    <t>MORA PANTOJA JOEL</t>
  </si>
  <si>
    <t>TORRES PICHARDO ARTURO</t>
  </si>
  <si>
    <t>PULIDO OROZCO JOSE JUAN</t>
  </si>
  <si>
    <t>ARTEAGA SILVA GUSTAVO</t>
  </si>
  <si>
    <t>CASTRO ZAMBRANO JOSE DOLORES</t>
  </si>
  <si>
    <t>VICTORIA PLASCENCIA JORGE</t>
  </si>
  <si>
    <t>CONTRERAS ARTEAGA GENARO</t>
  </si>
  <si>
    <t>credito</t>
  </si>
  <si>
    <t>BARAJAS GARCIA MARA DE LOS ANGELES</t>
  </si>
  <si>
    <t>LOPEZ CARDENAS MARIO</t>
  </si>
  <si>
    <t>EVENTUALES</t>
  </si>
  <si>
    <t>BARAJAS GARCIA ELBA DE LA CRUZ</t>
  </si>
  <si>
    <t>CHAVEZ CARDENAS MARCO ANTONIO</t>
  </si>
  <si>
    <t>GOMEZ PEREZ BLANCA EDITH</t>
  </si>
  <si>
    <t>MORA PANTOJA GLORIA IMELDA</t>
  </si>
  <si>
    <t>MARTINEZ VELASCOERIKA PATRICIA</t>
  </si>
  <si>
    <t>TORRES MARTINEZ SALVADOR</t>
  </si>
  <si>
    <t>PRECIADO CHAVEZ ALBERTO</t>
  </si>
  <si>
    <t>CAZAREZ RODRIGUEZ JOSE MANUEL</t>
  </si>
  <si>
    <t>CAZAREZ RODRIGUEZ LORENZO</t>
  </si>
  <si>
    <t>MARTINEZ CONTRERAS BERNARDINO</t>
  </si>
  <si>
    <t>CHAVEZ DIAZ HECTOR PASCUAL</t>
  </si>
  <si>
    <t>GUTIERREZ AGUILAR MIGUEL ANGEL</t>
  </si>
  <si>
    <t>LOPEZ GUTIERREZ BENJAMIN</t>
  </si>
  <si>
    <t>MENDOZA MARTINEZ FRANCISCO</t>
  </si>
  <si>
    <t>Salario antes de impuesto</t>
  </si>
  <si>
    <t xml:space="preserve">salario </t>
  </si>
  <si>
    <t>sub total</t>
  </si>
  <si>
    <t>dia</t>
  </si>
  <si>
    <t>salario</t>
  </si>
  <si>
    <t xml:space="preserve">total </t>
  </si>
  <si>
    <t>BUENRROSTRO LOPEZ MARIA DEL CARMEN</t>
  </si>
  <si>
    <t>BECERRA BAYESTEROS VIVIANA</t>
  </si>
  <si>
    <t>BERNAL LOPEZ MAYRA GUADALUPE</t>
  </si>
  <si>
    <t>DELEGACIONES</t>
  </si>
  <si>
    <t>Total</t>
  </si>
  <si>
    <t>proteccion</t>
  </si>
  <si>
    <t>seguirdad</t>
  </si>
  <si>
    <t>eventuales 1</t>
  </si>
  <si>
    <t>eventuales 2</t>
  </si>
  <si>
    <t>DIAZ PULIDO MARIA DE LA LUZ</t>
  </si>
  <si>
    <t>ELIZONDO PANTOJA PATRICIA DEL CARMEN</t>
  </si>
  <si>
    <t>RAMIREZ MARIN YESICA LISBETH</t>
  </si>
  <si>
    <t>SECRETARIA</t>
  </si>
  <si>
    <t>GENERAL</t>
  </si>
  <si>
    <t>Regidor Propietario</t>
  </si>
  <si>
    <t>Presidente Municipal</t>
  </si>
  <si>
    <t>Secretaria Presidencia</t>
  </si>
  <si>
    <t>Secretario Particular</t>
  </si>
  <si>
    <t>Sindico Municipal</t>
  </si>
  <si>
    <t>Secretaria Sindicatura</t>
  </si>
  <si>
    <t>Secretario General</t>
  </si>
  <si>
    <t>DICE881119EJ8</t>
  </si>
  <si>
    <t>Enc. De la Hacienda</t>
  </si>
  <si>
    <t>Secretaria Tesoreria</t>
  </si>
  <si>
    <t>Dir. Catastro</t>
  </si>
  <si>
    <t>Secretaria Catastro</t>
  </si>
  <si>
    <t>Dir. Agua Potable</t>
  </si>
  <si>
    <t>Cajera</t>
  </si>
  <si>
    <t>Fontanero</t>
  </si>
  <si>
    <t>Oficial Registro Civil</t>
  </si>
  <si>
    <t>Proyecctista</t>
  </si>
  <si>
    <t>Sub. Director de obras</t>
  </si>
  <si>
    <t>Aux. obras</t>
  </si>
  <si>
    <t>Chofer de obras</t>
  </si>
  <si>
    <t>MAZS680425FS8</t>
  </si>
  <si>
    <t>SAGH8010222V2</t>
  </si>
  <si>
    <t>RIPM7511218J9</t>
  </si>
  <si>
    <t>LOCA860216MZ7</t>
  </si>
  <si>
    <t>BALA760724I5A</t>
  </si>
  <si>
    <t>AAER640720FG3</t>
  </si>
  <si>
    <t>MABR850720AU4</t>
  </si>
  <si>
    <t>AILG8111265Z6</t>
  </si>
  <si>
    <t>ESPINOZA CARDENAS HECTOR MIGUEL</t>
  </si>
  <si>
    <t>EICH620929BV1</t>
  </si>
  <si>
    <t>LOBC8510269T2</t>
  </si>
  <si>
    <t>MAVA920910R96</t>
  </si>
  <si>
    <t>TOMM700714R45</t>
  </si>
  <si>
    <t>DIPT710112QF5</t>
  </si>
  <si>
    <t>AAUOM7111174H6</t>
  </si>
  <si>
    <t>VARJ6202049Y3</t>
  </si>
  <si>
    <t>BELM971109IT5</t>
  </si>
  <si>
    <t>LOCM720314BT8</t>
  </si>
  <si>
    <t>MORA900211AY3</t>
  </si>
  <si>
    <t>CACX840730KI7</t>
  </si>
  <si>
    <t>GODI870311CV3</t>
  </si>
  <si>
    <t>DEGD751203MF7</t>
  </si>
  <si>
    <t>PABH581026J87</t>
  </si>
  <si>
    <t>DIMM780115Q11</t>
  </si>
  <si>
    <t>FISC890417FM4</t>
  </si>
  <si>
    <t>DIGD790925NV2</t>
  </si>
  <si>
    <t>RODF840203CJ7</t>
  </si>
  <si>
    <t>GOMM7303275T0</t>
  </si>
  <si>
    <t>HIDJ611216DV7</t>
  </si>
  <si>
    <t>Oficial Mayor</t>
  </si>
  <si>
    <t>DICE820103RHA</t>
  </si>
  <si>
    <t>Secretaria Oficialia</t>
  </si>
  <si>
    <t>GABA920114UU8</t>
  </si>
  <si>
    <t>VERNABE HERNANDEZ ENRIQUE</t>
  </si>
  <si>
    <t>VEHE5607176P4</t>
  </si>
  <si>
    <t>GULM760331BF1</t>
  </si>
  <si>
    <t>TOPJ640720HT4</t>
  </si>
  <si>
    <t>CEBA910130137</t>
  </si>
  <si>
    <t>MAMR701115FX2</t>
  </si>
  <si>
    <t>MEHG651003NU0</t>
  </si>
  <si>
    <t>CAMN8104193S8</t>
  </si>
  <si>
    <t>BAGL840104IY3</t>
  </si>
  <si>
    <t>CEMA870201IU9</t>
  </si>
  <si>
    <t>COGD740206LG2</t>
  </si>
  <si>
    <t>CEBO930816R31</t>
  </si>
  <si>
    <t>CEBD491209DV6</t>
  </si>
  <si>
    <t>MAZM620303I60</t>
  </si>
  <si>
    <t>BARAJAS VILLA MARIA</t>
  </si>
  <si>
    <t>BAVM5701308C7</t>
  </si>
  <si>
    <t>TOPD540805380</t>
  </si>
  <si>
    <t>GURM510302GZ2</t>
  </si>
  <si>
    <t>CAGS770716U92</t>
  </si>
  <si>
    <t>PACV800331PH2</t>
  </si>
  <si>
    <t>GASD690128ER7</t>
  </si>
  <si>
    <t>MAGR6004223NA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</si>
</sst>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/>
    <xf numFmtId="0" fontId="0" fillId="0" borderId="0" xfId="1" applyNumberFormat="1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/>
    <xf numFmtId="0" fontId="3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1" applyNumberFormat="1" applyFont="1" applyAlignment="1">
      <alignment wrapText="1"/>
    </xf>
    <xf numFmtId="44" fontId="2" fillId="0" borderId="0" xfId="1" applyNumberFormat="1" applyFont="1"/>
    <xf numFmtId="44" fontId="5" fillId="0" borderId="0" xfId="0" applyNumberFormat="1" applyFont="1"/>
    <xf numFmtId="44" fontId="6" fillId="0" borderId="0" xfId="0" applyNumberFormat="1" applyFont="1"/>
    <xf numFmtId="44" fontId="7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495300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428625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428625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89</xdr:row>
      <xdr:rowOff>186144</xdr:rowOff>
    </xdr:from>
    <xdr:ext cx="1743075" cy="59490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8551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135</xdr:row>
      <xdr:rowOff>85725</xdr:rowOff>
    </xdr:from>
    <xdr:ext cx="1743075" cy="594906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181</xdr:row>
      <xdr:rowOff>0</xdr:rowOff>
    </xdr:from>
    <xdr:ext cx="1743075" cy="594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8551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225</xdr:row>
      <xdr:rowOff>85725</xdr:rowOff>
    </xdr:from>
    <xdr:ext cx="1743075" cy="59490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279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270</xdr:row>
      <xdr:rowOff>0</xdr:rowOff>
    </xdr:from>
    <xdr:ext cx="1743075" cy="594906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00"/>
          <a:ext cx="1743075" cy="59490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428625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90894</xdr:rowOff>
    </xdr:from>
    <xdr:to>
      <xdr:col>2</xdr:col>
      <xdr:colOff>533400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089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2</xdr:col>
      <xdr:colOff>323850</xdr:colOff>
      <xdr:row>46</xdr:row>
      <xdr:rowOff>61506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1600"/>
          <a:ext cx="1743075" cy="59490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447675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419100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571500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45</xdr:row>
      <xdr:rowOff>85725</xdr:rowOff>
    </xdr:from>
    <xdr:to>
      <xdr:col>2</xdr:col>
      <xdr:colOff>428625</xdr:colOff>
      <xdr:row>48</xdr:row>
      <xdr:rowOff>109131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10725"/>
          <a:ext cx="1743075" cy="594906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89</xdr:row>
      <xdr:rowOff>186144</xdr:rowOff>
    </xdr:from>
    <xdr:ext cx="1743075" cy="59490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45644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239</xdr:row>
      <xdr:rowOff>85725</xdr:rowOff>
    </xdr:from>
    <xdr:ext cx="1743075" cy="59490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710725"/>
          <a:ext cx="1743075" cy="59490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1743075" cy="59490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00"/>
          <a:ext cx="1743075" cy="594906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295275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514350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447675</xdr:colOff>
      <xdr:row>45</xdr:row>
      <xdr:rowOff>23406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953500"/>
          <a:ext cx="1743075" cy="5949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742950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476250</xdr:colOff>
      <xdr:row>48</xdr:row>
      <xdr:rowOff>23406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0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91</xdr:row>
      <xdr:rowOff>9525</xdr:rowOff>
    </xdr:from>
    <xdr:to>
      <xdr:col>2</xdr:col>
      <xdr:colOff>514350</xdr:colOff>
      <xdr:row>94</xdr:row>
      <xdr:rowOff>32931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250025"/>
          <a:ext cx="1743075" cy="594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466725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438150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438150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314325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581025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533400</xdr:colOff>
      <xdr:row>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148044</xdr:rowOff>
    </xdr:from>
    <xdr:to>
      <xdr:col>2</xdr:col>
      <xdr:colOff>657225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8044"/>
          <a:ext cx="1743075" cy="5949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457200</xdr:colOff>
      <xdr:row>48</xdr:row>
      <xdr:rowOff>23406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0"/>
          <a:ext cx="1743075" cy="59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60" workbookViewId="0">
      <selection activeCell="E74" sqref="E74"/>
    </sheetView>
  </sheetViews>
  <sheetFormatPr baseColWidth="10" defaultRowHeight="15" x14ac:dyDescent="0.25"/>
  <cols>
    <col min="1" max="1" width="2" bestFit="1" customWidth="1"/>
    <col min="2" max="2" width="18.5703125" customWidth="1"/>
    <col min="3" max="3" width="11.5703125" bestFit="1" customWidth="1"/>
    <col min="4" max="4" width="12.7109375" style="8" bestFit="1" customWidth="1"/>
    <col min="5" max="5" width="15" bestFit="1" customWidth="1"/>
    <col min="6" max="7" width="12.7109375" bestFit="1" customWidth="1"/>
  </cols>
  <sheetData>
    <row r="2" spans="1:7" x14ac:dyDescent="0.25">
      <c r="D2" s="27" t="s">
        <v>18</v>
      </c>
      <c r="E2" s="27"/>
      <c r="F2" s="27"/>
      <c r="G2" s="1" t="s">
        <v>0</v>
      </c>
    </row>
    <row r="3" spans="1:7" x14ac:dyDescent="0.25">
      <c r="D3" s="27" t="s">
        <v>17</v>
      </c>
      <c r="E3" s="27"/>
      <c r="F3" s="27"/>
    </row>
    <row r="6" spans="1:7" x14ac:dyDescent="0.25">
      <c r="B6" s="4" t="s">
        <v>2</v>
      </c>
      <c r="C6" s="3"/>
      <c r="E6" s="1" t="s">
        <v>190</v>
      </c>
      <c r="F6" s="1" t="s">
        <v>170</v>
      </c>
      <c r="G6" s="1"/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3390</v>
      </c>
      <c r="C8" s="7">
        <v>226</v>
      </c>
      <c r="D8" s="10">
        <v>15</v>
      </c>
      <c r="E8" s="7">
        <v>3390</v>
      </c>
      <c r="F8" s="7">
        <v>136.63999999999999</v>
      </c>
      <c r="G8" s="7">
        <v>3253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</row>
    <row r="11" spans="1:7" x14ac:dyDescent="0.25">
      <c r="A11" s="1"/>
    </row>
    <row r="12" spans="1:7" x14ac:dyDescent="0.25">
      <c r="A12" s="1"/>
      <c r="E12" s="1" t="s">
        <v>1</v>
      </c>
      <c r="F12" s="2"/>
      <c r="G12" s="2"/>
    </row>
    <row r="13" spans="1:7" x14ac:dyDescent="0.25">
      <c r="A13" s="1"/>
    </row>
    <row r="14" spans="1:7" x14ac:dyDescent="0.25">
      <c r="A14" s="1">
        <v>2</v>
      </c>
      <c r="B14" s="1" t="s">
        <v>3</v>
      </c>
      <c r="E14" t="s">
        <v>191</v>
      </c>
      <c r="F14" s="1" t="s">
        <v>170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15</v>
      </c>
      <c r="G15" s="6" t="s">
        <v>16</v>
      </c>
    </row>
    <row r="16" spans="1:7" x14ac:dyDescent="0.25">
      <c r="A16" s="1"/>
      <c r="B16" s="7">
        <v>3390</v>
      </c>
      <c r="C16" s="7">
        <v>226</v>
      </c>
      <c r="D16" s="10">
        <v>15</v>
      </c>
      <c r="E16" s="7">
        <v>3390</v>
      </c>
      <c r="F16" s="7">
        <v>136.63999999999999</v>
      </c>
      <c r="G16" s="7">
        <v>3253</v>
      </c>
    </row>
    <row r="17" spans="1:7" x14ac:dyDescent="0.25">
      <c r="A17" s="1"/>
    </row>
    <row r="18" spans="1:7" x14ac:dyDescent="0.25">
      <c r="A18" s="1"/>
    </row>
    <row r="19" spans="1:7" x14ac:dyDescent="0.25">
      <c r="A19" s="1"/>
    </row>
    <row r="20" spans="1:7" x14ac:dyDescent="0.25">
      <c r="A20" s="1"/>
      <c r="E20" s="1" t="s">
        <v>1</v>
      </c>
      <c r="F20" s="2"/>
      <c r="G20" s="2"/>
    </row>
    <row r="21" spans="1:7" x14ac:dyDescent="0.25">
      <c r="A21" s="1"/>
    </row>
    <row r="22" spans="1:7" x14ac:dyDescent="0.25">
      <c r="A22" s="1">
        <v>3</v>
      </c>
      <c r="B22" s="1" t="s">
        <v>4</v>
      </c>
      <c r="E22" t="s">
        <v>192</v>
      </c>
      <c r="F22" s="1" t="s">
        <v>170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6" t="s">
        <v>15</v>
      </c>
      <c r="G23" s="6" t="s">
        <v>16</v>
      </c>
    </row>
    <row r="24" spans="1:7" x14ac:dyDescent="0.25">
      <c r="A24" s="1"/>
      <c r="B24" s="7">
        <v>3390</v>
      </c>
      <c r="C24" s="7">
        <v>226</v>
      </c>
      <c r="D24" s="10">
        <v>15</v>
      </c>
      <c r="E24" s="7">
        <v>3390</v>
      </c>
      <c r="F24" s="7">
        <v>136.63999999999999</v>
      </c>
      <c r="G24" s="7">
        <v>3253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  <c r="E28" s="1" t="s">
        <v>1</v>
      </c>
      <c r="F28" s="2"/>
      <c r="G28" s="2"/>
    </row>
    <row r="29" spans="1:7" x14ac:dyDescent="0.25">
      <c r="A29" s="1"/>
    </row>
    <row r="30" spans="1:7" x14ac:dyDescent="0.25">
      <c r="A30" s="1">
        <v>4</v>
      </c>
      <c r="B30" s="1" t="s">
        <v>5</v>
      </c>
      <c r="E30" t="s">
        <v>193</v>
      </c>
      <c r="F30" s="1" t="s">
        <v>170</v>
      </c>
    </row>
    <row r="31" spans="1:7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6" t="s">
        <v>15</v>
      </c>
      <c r="G31" s="6" t="s">
        <v>16</v>
      </c>
    </row>
    <row r="32" spans="1:7" x14ac:dyDescent="0.25">
      <c r="A32" s="1"/>
      <c r="B32" s="7">
        <v>3390</v>
      </c>
      <c r="C32" s="7">
        <v>226</v>
      </c>
      <c r="D32" s="10">
        <v>15</v>
      </c>
      <c r="E32" s="7">
        <v>3390</v>
      </c>
      <c r="F32" s="7">
        <v>136.63999999999999</v>
      </c>
      <c r="G32" s="7">
        <v>3253</v>
      </c>
    </row>
    <row r="33" spans="1:7" x14ac:dyDescent="0.25">
      <c r="A33" s="1"/>
    </row>
    <row r="34" spans="1:7" x14ac:dyDescent="0.25">
      <c r="A34" s="1"/>
    </row>
    <row r="35" spans="1:7" x14ac:dyDescent="0.25">
      <c r="A35" s="1"/>
    </row>
    <row r="36" spans="1:7" x14ac:dyDescent="0.25">
      <c r="A36" s="1"/>
      <c r="E36" s="1" t="s">
        <v>1</v>
      </c>
      <c r="F36" s="2"/>
      <c r="G36" s="2"/>
    </row>
    <row r="37" spans="1:7" x14ac:dyDescent="0.25">
      <c r="A37" s="1"/>
    </row>
    <row r="38" spans="1:7" x14ac:dyDescent="0.25">
      <c r="A38" s="1">
        <v>5</v>
      </c>
      <c r="B38" s="1" t="s">
        <v>6</v>
      </c>
      <c r="E38" s="1" t="s">
        <v>194</v>
      </c>
      <c r="F38" s="1" t="s">
        <v>170</v>
      </c>
    </row>
    <row r="39" spans="1:7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6" t="s">
        <v>15</v>
      </c>
      <c r="G39" s="6" t="s">
        <v>16</v>
      </c>
    </row>
    <row r="40" spans="1:7" x14ac:dyDescent="0.25">
      <c r="A40" s="1"/>
      <c r="B40" s="7">
        <v>3390</v>
      </c>
      <c r="C40" s="7">
        <v>226</v>
      </c>
      <c r="D40" s="10">
        <v>15</v>
      </c>
      <c r="E40" s="7">
        <v>3390</v>
      </c>
      <c r="F40" s="7">
        <v>136.63999999999999</v>
      </c>
      <c r="G40" s="7">
        <v>3253</v>
      </c>
    </row>
    <row r="41" spans="1:7" x14ac:dyDescent="0.25">
      <c r="A41" s="1"/>
    </row>
    <row r="42" spans="1:7" x14ac:dyDescent="0.25">
      <c r="A42" s="1"/>
    </row>
    <row r="43" spans="1:7" x14ac:dyDescent="0.25">
      <c r="A43" s="1"/>
    </row>
    <row r="44" spans="1:7" x14ac:dyDescent="0.25">
      <c r="A44" s="1"/>
      <c r="E44" s="1" t="s">
        <v>1</v>
      </c>
      <c r="F44" s="2"/>
      <c r="G44" s="2"/>
    </row>
    <row r="45" spans="1:7" x14ac:dyDescent="0.25">
      <c r="A45" s="1"/>
    </row>
    <row r="47" spans="1:7" x14ac:dyDescent="0.25">
      <c r="D47" s="27" t="s">
        <v>18</v>
      </c>
      <c r="E47" s="27"/>
      <c r="F47" s="27"/>
      <c r="G47" s="1" t="s">
        <v>0</v>
      </c>
    </row>
    <row r="48" spans="1:7" x14ac:dyDescent="0.25">
      <c r="D48" s="27" t="s">
        <v>17</v>
      </c>
      <c r="E48" s="27"/>
      <c r="F48" s="27"/>
    </row>
    <row r="50" spans="1:7" x14ac:dyDescent="0.25">
      <c r="A50" s="1">
        <v>6</v>
      </c>
      <c r="B50" s="1" t="s">
        <v>7</v>
      </c>
      <c r="C50" s="1"/>
      <c r="D50" s="10"/>
      <c r="E50" t="s">
        <v>195</v>
      </c>
      <c r="F50" s="1" t="s">
        <v>170</v>
      </c>
    </row>
    <row r="51" spans="1:7" ht="30" x14ac:dyDescent="0.25">
      <c r="B51" s="5" t="s">
        <v>11</v>
      </c>
      <c r="C51" s="6" t="s">
        <v>12</v>
      </c>
      <c r="D51" s="9" t="s">
        <v>13</v>
      </c>
      <c r="E51" s="6" t="s">
        <v>14</v>
      </c>
      <c r="F51" s="6" t="s">
        <v>15</v>
      </c>
      <c r="G51" s="6" t="s">
        <v>16</v>
      </c>
    </row>
    <row r="52" spans="1:7" x14ac:dyDescent="0.25">
      <c r="B52" s="7">
        <v>3390</v>
      </c>
      <c r="C52" s="7">
        <v>226</v>
      </c>
      <c r="D52" s="10">
        <v>15</v>
      </c>
      <c r="E52" s="7">
        <v>3390</v>
      </c>
      <c r="F52" s="7">
        <v>136.63999999999999</v>
      </c>
      <c r="G52" s="7">
        <v>3253</v>
      </c>
    </row>
    <row r="56" spans="1:7" x14ac:dyDescent="0.25">
      <c r="E56" s="1" t="s">
        <v>1</v>
      </c>
      <c r="F56" s="2"/>
      <c r="G56" s="2"/>
    </row>
    <row r="58" spans="1:7" x14ac:dyDescent="0.25">
      <c r="A58" s="1">
        <v>7</v>
      </c>
      <c r="B58" s="1" t="s">
        <v>8</v>
      </c>
      <c r="E58" s="26" t="s">
        <v>196</v>
      </c>
      <c r="F58" s="1" t="s">
        <v>170</v>
      </c>
    </row>
    <row r="59" spans="1:7" ht="30" x14ac:dyDescent="0.25">
      <c r="B59" s="5" t="s">
        <v>11</v>
      </c>
      <c r="C59" s="6" t="s">
        <v>12</v>
      </c>
      <c r="D59" s="9" t="s">
        <v>13</v>
      </c>
      <c r="E59" s="6" t="s">
        <v>14</v>
      </c>
      <c r="F59" s="6" t="s">
        <v>15</v>
      </c>
      <c r="G59" s="6" t="s">
        <v>16</v>
      </c>
    </row>
    <row r="60" spans="1:7" x14ac:dyDescent="0.25">
      <c r="B60" s="7">
        <v>3390</v>
      </c>
      <c r="C60" s="7">
        <v>226</v>
      </c>
      <c r="D60" s="10">
        <v>15</v>
      </c>
      <c r="E60" s="7">
        <v>3390</v>
      </c>
      <c r="F60" s="7">
        <v>136.63999999999999</v>
      </c>
      <c r="G60" s="7">
        <v>3253</v>
      </c>
    </row>
    <row r="64" spans="1:7" x14ac:dyDescent="0.25">
      <c r="E64" s="1" t="s">
        <v>1</v>
      </c>
      <c r="F64" s="2"/>
      <c r="G64" s="2"/>
    </row>
    <row r="66" spans="1:7" x14ac:dyDescent="0.25">
      <c r="A66" s="1">
        <v>8</v>
      </c>
      <c r="B66" s="1" t="s">
        <v>9</v>
      </c>
      <c r="E66" s="1" t="s">
        <v>197</v>
      </c>
      <c r="F66" s="1" t="s">
        <v>170</v>
      </c>
    </row>
    <row r="67" spans="1:7" ht="30" x14ac:dyDescent="0.25">
      <c r="B67" s="5" t="s">
        <v>11</v>
      </c>
      <c r="C67" s="6" t="s">
        <v>12</v>
      </c>
      <c r="D67" s="9" t="s">
        <v>13</v>
      </c>
      <c r="E67" s="6" t="s">
        <v>14</v>
      </c>
      <c r="F67" s="6" t="s">
        <v>15</v>
      </c>
      <c r="G67" s="6" t="s">
        <v>16</v>
      </c>
    </row>
    <row r="68" spans="1:7" x14ac:dyDescent="0.25">
      <c r="B68" s="7">
        <v>3390</v>
      </c>
      <c r="C68" s="7">
        <v>226</v>
      </c>
      <c r="D68" s="10">
        <v>15</v>
      </c>
      <c r="E68" s="7">
        <v>3390</v>
      </c>
      <c r="F68" s="7">
        <v>136.63999999999999</v>
      </c>
      <c r="G68" s="7">
        <v>3253</v>
      </c>
    </row>
    <row r="72" spans="1:7" x14ac:dyDescent="0.25">
      <c r="E72" s="1" t="s">
        <v>1</v>
      </c>
      <c r="F72" s="2"/>
      <c r="G72" s="2"/>
    </row>
    <row r="74" spans="1:7" x14ac:dyDescent="0.25">
      <c r="A74" s="1">
        <v>9</v>
      </c>
      <c r="B74" s="1" t="s">
        <v>198</v>
      </c>
      <c r="E74" s="1" t="s">
        <v>199</v>
      </c>
      <c r="F74" s="1" t="s">
        <v>170</v>
      </c>
    </row>
    <row r="75" spans="1:7" ht="30" x14ac:dyDescent="0.25">
      <c r="B75" s="5" t="s">
        <v>11</v>
      </c>
      <c r="C75" s="6" t="s">
        <v>12</v>
      </c>
      <c r="D75" s="9" t="s">
        <v>13</v>
      </c>
      <c r="E75" s="6" t="s">
        <v>14</v>
      </c>
      <c r="F75" s="6" t="s">
        <v>15</v>
      </c>
      <c r="G75" s="6" t="s">
        <v>16</v>
      </c>
    </row>
    <row r="76" spans="1:7" x14ac:dyDescent="0.25">
      <c r="B76" s="7">
        <v>3390</v>
      </c>
      <c r="C76" s="7">
        <v>226</v>
      </c>
      <c r="D76" s="10">
        <v>15</v>
      </c>
      <c r="E76" s="7">
        <v>3390</v>
      </c>
      <c r="F76" s="7">
        <v>136.63999999999999</v>
      </c>
      <c r="G76" s="7">
        <v>3253</v>
      </c>
    </row>
    <row r="80" spans="1:7" x14ac:dyDescent="0.25">
      <c r="B80" s="1" t="s">
        <v>10</v>
      </c>
      <c r="E80" s="1" t="s">
        <v>1</v>
      </c>
      <c r="F80" s="2"/>
      <c r="G80" s="2"/>
    </row>
    <row r="81" spans="1:7" x14ac:dyDescent="0.25">
      <c r="B81" s="1"/>
      <c r="E81" s="1"/>
      <c r="F81" s="14"/>
      <c r="G81" s="14"/>
    </row>
    <row r="82" spans="1:7" ht="30" x14ac:dyDescent="0.25">
      <c r="B82" s="18" t="s">
        <v>150</v>
      </c>
      <c r="C82" s="1" t="s">
        <v>151</v>
      </c>
      <c r="D82" s="1" t="s">
        <v>152</v>
      </c>
      <c r="E82" s="1" t="s">
        <v>15</v>
      </c>
      <c r="F82" s="1" t="s">
        <v>16</v>
      </c>
    </row>
    <row r="83" spans="1:7" ht="15.75" x14ac:dyDescent="0.25">
      <c r="A83" s="11"/>
      <c r="B83" s="12">
        <f>B8+B16+B24+B32+B40+B52+B60+B68+B76</f>
        <v>30510</v>
      </c>
      <c r="C83" s="12">
        <f>C8+C16+C24+C32+C40+C52+C60+C68+C76</f>
        <v>2034</v>
      </c>
      <c r="D83" s="12">
        <f>E8+E16+E24+E32+E40+E52+E60+E68+E76</f>
        <v>30510</v>
      </c>
      <c r="E83" s="12">
        <f>F8+F16+F24+F32+F40+F52+F60+F68+F76</f>
        <v>1229.7599999999998</v>
      </c>
      <c r="F83" s="12">
        <f>G8+G16+G24+G32+G40+G52+G60+G68+G76</f>
        <v>29277</v>
      </c>
    </row>
  </sheetData>
  <mergeCells count="4">
    <mergeCell ref="D2:F2"/>
    <mergeCell ref="D3:F3"/>
    <mergeCell ref="D47:F47"/>
    <mergeCell ref="D48:F4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E6" sqref="E6"/>
    </sheetView>
  </sheetViews>
  <sheetFormatPr baseColWidth="10" defaultRowHeight="15" x14ac:dyDescent="0.25"/>
  <cols>
    <col min="1" max="1" width="2" customWidth="1"/>
    <col min="2" max="2" width="20.7109375" customWidth="1"/>
    <col min="5" max="5" width="16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50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</row>
    <row r="6" spans="1:7" x14ac:dyDescent="0.25">
      <c r="B6" s="4" t="s">
        <v>51</v>
      </c>
      <c r="C6" s="3"/>
      <c r="D6" s="8"/>
      <c r="E6" s="1" t="s">
        <v>220</v>
      </c>
      <c r="F6" t="s">
        <v>219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2510</v>
      </c>
      <c r="C8" s="7">
        <v>167.33</v>
      </c>
      <c r="D8" s="10">
        <v>15</v>
      </c>
      <c r="E8" s="7">
        <v>2510</v>
      </c>
      <c r="F8" s="7">
        <v>5.22</v>
      </c>
      <c r="G8" s="7">
        <v>2500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52</v>
      </c>
      <c r="D14" s="8"/>
      <c r="E14" s="1" t="s">
        <v>222</v>
      </c>
      <c r="F14" t="s">
        <v>221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28</v>
      </c>
      <c r="G15" s="6" t="s">
        <v>16</v>
      </c>
    </row>
    <row r="16" spans="1:7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/>
      <c r="D21" s="8"/>
      <c r="E21" s="1"/>
      <c r="F21" s="14"/>
      <c r="G21" s="14"/>
    </row>
    <row r="23" spans="1:7" ht="30" x14ac:dyDescent="0.25">
      <c r="B23" s="18" t="s">
        <v>11</v>
      </c>
      <c r="C23" s="1" t="s">
        <v>153</v>
      </c>
      <c r="D23" s="1" t="s">
        <v>152</v>
      </c>
      <c r="E23" s="1" t="s">
        <v>15</v>
      </c>
      <c r="F23" s="18" t="s">
        <v>24</v>
      </c>
      <c r="G23" s="1" t="s">
        <v>16</v>
      </c>
    </row>
    <row r="24" spans="1:7" x14ac:dyDescent="0.25">
      <c r="B24" s="16">
        <f>B8+B16</f>
        <v>3918</v>
      </c>
      <c r="C24" s="16">
        <f>C8+C16</f>
        <v>261.19</v>
      </c>
      <c r="D24" s="16">
        <f>E8+E16</f>
        <v>3918</v>
      </c>
      <c r="E24" s="16">
        <f>F8</f>
        <v>5.22</v>
      </c>
      <c r="F24" s="16">
        <f>F16</f>
        <v>92.8</v>
      </c>
      <c r="G24" s="16">
        <f>G8+G16</f>
        <v>4000</v>
      </c>
    </row>
    <row r="46" spans="1:4" x14ac:dyDescent="0.25">
      <c r="A46" s="1"/>
      <c r="D46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3"/>
  <sheetViews>
    <sheetView topLeftCell="A224" workbookViewId="0">
      <selection activeCell="E238" sqref="E238"/>
    </sheetView>
  </sheetViews>
  <sheetFormatPr baseColWidth="10" defaultRowHeight="15" x14ac:dyDescent="0.25"/>
  <cols>
    <col min="1" max="1" width="3" bestFit="1" customWidth="1"/>
    <col min="2" max="2" width="18.5703125" customWidth="1"/>
    <col min="3" max="3" width="11.5703125" bestFit="1" customWidth="1"/>
    <col min="4" max="4" width="11.5703125" style="8" bestFit="1" customWidth="1"/>
    <col min="5" max="5" width="14.42578125" customWidth="1"/>
    <col min="6" max="6" width="11.5703125" bestFit="1" customWidth="1"/>
    <col min="7" max="7" width="12.7109375" bestFit="1" customWidth="1"/>
  </cols>
  <sheetData>
    <row r="2" spans="1:7" x14ac:dyDescent="0.25">
      <c r="D2" s="27" t="s">
        <v>18</v>
      </c>
      <c r="E2" s="27"/>
      <c r="F2" s="27"/>
      <c r="G2" s="1" t="s">
        <v>53</v>
      </c>
    </row>
    <row r="3" spans="1:7" x14ac:dyDescent="0.25">
      <c r="D3" s="27" t="s">
        <v>17</v>
      </c>
      <c r="E3" s="27"/>
      <c r="F3" s="27"/>
      <c r="G3" s="1" t="s">
        <v>54</v>
      </c>
    </row>
    <row r="6" spans="1:7" x14ac:dyDescent="0.25">
      <c r="B6" s="4" t="s">
        <v>223</v>
      </c>
      <c r="C6" s="3"/>
      <c r="E6" s="1" t="s">
        <v>224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24</v>
      </c>
      <c r="G7" s="6" t="s">
        <v>16</v>
      </c>
    </row>
    <row r="8" spans="1:7" x14ac:dyDescent="0.25">
      <c r="A8" s="1"/>
      <c r="B8" s="7">
        <v>1966</v>
      </c>
      <c r="C8" s="7">
        <v>131.06</v>
      </c>
      <c r="D8" s="10">
        <v>15</v>
      </c>
      <c r="E8" s="7">
        <v>1966</v>
      </c>
      <c r="F8" s="7">
        <v>34.5</v>
      </c>
      <c r="G8" s="7">
        <v>2000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</row>
    <row r="11" spans="1:7" x14ac:dyDescent="0.25">
      <c r="A11" s="1"/>
    </row>
    <row r="12" spans="1:7" x14ac:dyDescent="0.25">
      <c r="A12" s="1"/>
      <c r="E12" s="1" t="s">
        <v>1</v>
      </c>
      <c r="F12" s="2"/>
      <c r="G12" s="2"/>
    </row>
    <row r="13" spans="1:7" x14ac:dyDescent="0.25">
      <c r="A13" s="1"/>
    </row>
    <row r="14" spans="1:7" x14ac:dyDescent="0.25">
      <c r="A14" s="1">
        <v>2</v>
      </c>
      <c r="B14" s="1" t="s">
        <v>55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24</v>
      </c>
      <c r="G15" s="6" t="s">
        <v>16</v>
      </c>
    </row>
    <row r="16" spans="1:7" x14ac:dyDescent="0.25">
      <c r="A16" s="1"/>
      <c r="B16" s="7">
        <v>840</v>
      </c>
      <c r="C16" s="7">
        <v>56</v>
      </c>
      <c r="D16" s="10">
        <v>15</v>
      </c>
      <c r="E16" s="7">
        <v>160.86000000000001</v>
      </c>
      <c r="F16" s="7">
        <v>160.86000000000001</v>
      </c>
      <c r="G16" s="7">
        <v>1000</v>
      </c>
    </row>
    <row r="17" spans="1:7" x14ac:dyDescent="0.25">
      <c r="A17" s="1"/>
    </row>
    <row r="18" spans="1:7" x14ac:dyDescent="0.25">
      <c r="A18" s="1"/>
    </row>
    <row r="19" spans="1:7" x14ac:dyDescent="0.25">
      <c r="A19" s="1"/>
    </row>
    <row r="20" spans="1:7" x14ac:dyDescent="0.25">
      <c r="A20" s="1"/>
      <c r="E20" s="1" t="s">
        <v>1</v>
      </c>
      <c r="F20" s="2"/>
      <c r="G20" s="2"/>
    </row>
    <row r="21" spans="1:7" x14ac:dyDescent="0.25">
      <c r="A21" s="1"/>
      <c r="E21" s="1"/>
    </row>
    <row r="22" spans="1:7" x14ac:dyDescent="0.25">
      <c r="A22" s="1">
        <v>3</v>
      </c>
      <c r="B22" s="1" t="s">
        <v>56</v>
      </c>
      <c r="E22" s="1" t="s">
        <v>225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24</v>
      </c>
      <c r="G23" s="6" t="s">
        <v>16</v>
      </c>
    </row>
    <row r="24" spans="1:7" x14ac:dyDescent="0.25">
      <c r="A24" s="1"/>
      <c r="B24" s="7">
        <v>1515</v>
      </c>
      <c r="C24" s="7">
        <v>101</v>
      </c>
      <c r="D24" s="10">
        <v>15</v>
      </c>
      <c r="E24" s="7">
        <v>1515</v>
      </c>
      <c r="F24" s="7">
        <v>85.95</v>
      </c>
      <c r="G24" s="7">
        <v>1600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  <c r="E28" s="1" t="s">
        <v>1</v>
      </c>
      <c r="F28" s="2"/>
      <c r="G28" s="2"/>
    </row>
    <row r="29" spans="1:7" x14ac:dyDescent="0.25">
      <c r="A29" s="1"/>
    </row>
    <row r="30" spans="1:7" x14ac:dyDescent="0.25">
      <c r="A30" s="1">
        <v>4</v>
      </c>
      <c r="B30" s="1" t="s">
        <v>57</v>
      </c>
      <c r="E30" s="1" t="s">
        <v>226</v>
      </c>
    </row>
    <row r="31" spans="1:7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5" t="s">
        <v>24</v>
      </c>
      <c r="G31" s="6" t="s">
        <v>16</v>
      </c>
    </row>
    <row r="32" spans="1:7" x14ac:dyDescent="0.25">
      <c r="A32" s="1"/>
      <c r="B32" s="7">
        <v>840</v>
      </c>
      <c r="C32" s="7">
        <v>56</v>
      </c>
      <c r="D32" s="10">
        <v>15</v>
      </c>
      <c r="E32" s="7">
        <v>840</v>
      </c>
      <c r="F32" s="7">
        <v>160.86000000000001</v>
      </c>
      <c r="G32" s="7">
        <v>1000</v>
      </c>
    </row>
    <row r="33" spans="1:7" x14ac:dyDescent="0.25">
      <c r="A33" s="1"/>
    </row>
    <row r="34" spans="1:7" x14ac:dyDescent="0.25">
      <c r="A34" s="1"/>
    </row>
    <row r="35" spans="1:7" x14ac:dyDescent="0.25">
      <c r="A35" s="1"/>
    </row>
    <row r="36" spans="1:7" x14ac:dyDescent="0.25">
      <c r="A36" s="1"/>
      <c r="E36" s="1" t="s">
        <v>1</v>
      </c>
      <c r="F36" s="2"/>
      <c r="G36" s="2"/>
    </row>
    <row r="37" spans="1:7" x14ac:dyDescent="0.25">
      <c r="A37" s="1"/>
    </row>
    <row r="38" spans="1:7" x14ac:dyDescent="0.25">
      <c r="A38" s="1">
        <v>5</v>
      </c>
      <c r="B38" s="1" t="s">
        <v>58</v>
      </c>
      <c r="E38" t="s">
        <v>227</v>
      </c>
    </row>
    <row r="39" spans="1:7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5" t="s">
        <v>24</v>
      </c>
      <c r="G39" s="6" t="s">
        <v>16</v>
      </c>
    </row>
    <row r="40" spans="1:7" x14ac:dyDescent="0.25">
      <c r="A40" s="1"/>
      <c r="B40" s="7">
        <v>412</v>
      </c>
      <c r="C40" s="7">
        <v>27.46</v>
      </c>
      <c r="D40" s="10">
        <v>15</v>
      </c>
      <c r="E40" s="7">
        <v>412</v>
      </c>
      <c r="F40" s="7">
        <v>188.26</v>
      </c>
      <c r="G40" s="7">
        <v>600</v>
      </c>
    </row>
    <row r="41" spans="1:7" x14ac:dyDescent="0.25">
      <c r="A41" s="1"/>
    </row>
    <row r="42" spans="1:7" x14ac:dyDescent="0.25">
      <c r="A42" s="1"/>
    </row>
    <row r="43" spans="1:7" x14ac:dyDescent="0.25">
      <c r="A43" s="1"/>
    </row>
    <row r="44" spans="1:7" x14ac:dyDescent="0.25">
      <c r="A44" s="1"/>
      <c r="E44" s="1" t="s">
        <v>1</v>
      </c>
      <c r="F44" s="2"/>
      <c r="G44" s="2"/>
    </row>
    <row r="45" spans="1:7" x14ac:dyDescent="0.25">
      <c r="A45" s="1"/>
    </row>
    <row r="47" spans="1:7" x14ac:dyDescent="0.25">
      <c r="D47" s="27" t="s">
        <v>18</v>
      </c>
      <c r="E47" s="27"/>
      <c r="F47" s="27"/>
      <c r="G47" s="1" t="s">
        <v>0</v>
      </c>
    </row>
    <row r="48" spans="1:7" x14ac:dyDescent="0.25">
      <c r="D48" s="27" t="s">
        <v>17</v>
      </c>
      <c r="E48" s="27"/>
      <c r="F48" s="27"/>
    </row>
    <row r="50" spans="1:7" x14ac:dyDescent="0.25">
      <c r="A50" s="1">
        <v>6</v>
      </c>
      <c r="B50" s="1" t="s">
        <v>59</v>
      </c>
      <c r="C50" s="1"/>
      <c r="D50" s="10"/>
      <c r="E50" s="1" t="s">
        <v>228</v>
      </c>
    </row>
    <row r="51" spans="1:7" ht="30" x14ac:dyDescent="0.25">
      <c r="B51" s="5" t="s">
        <v>11</v>
      </c>
      <c r="C51" s="6" t="s">
        <v>12</v>
      </c>
      <c r="D51" s="9" t="s">
        <v>13</v>
      </c>
      <c r="E51" s="6" t="s">
        <v>14</v>
      </c>
      <c r="F51" s="5" t="s">
        <v>24</v>
      </c>
      <c r="G51" s="6" t="s">
        <v>16</v>
      </c>
    </row>
    <row r="52" spans="1:7" x14ac:dyDescent="0.25">
      <c r="B52" s="7">
        <v>1132</v>
      </c>
      <c r="C52" s="7">
        <v>75.459999999999994</v>
      </c>
      <c r="D52" s="10">
        <v>15</v>
      </c>
      <c r="E52" s="7">
        <v>1132</v>
      </c>
      <c r="F52" s="7">
        <v>118.59</v>
      </c>
      <c r="G52" s="7">
        <v>1250</v>
      </c>
    </row>
    <row r="56" spans="1:7" x14ac:dyDescent="0.25">
      <c r="E56" s="1" t="s">
        <v>1</v>
      </c>
      <c r="F56" s="2"/>
      <c r="G56" s="2"/>
    </row>
    <row r="58" spans="1:7" x14ac:dyDescent="0.25">
      <c r="A58" s="1">
        <v>7</v>
      </c>
      <c r="B58" s="1" t="s">
        <v>82</v>
      </c>
      <c r="E58" s="1" t="s">
        <v>229</v>
      </c>
    </row>
    <row r="59" spans="1:7" ht="30" x14ac:dyDescent="0.25">
      <c r="B59" s="5" t="s">
        <v>11</v>
      </c>
      <c r="C59" s="6" t="s">
        <v>12</v>
      </c>
      <c r="D59" s="9" t="s">
        <v>13</v>
      </c>
      <c r="E59" s="6" t="s">
        <v>14</v>
      </c>
      <c r="F59" s="5" t="s">
        <v>24</v>
      </c>
      <c r="G59" s="6" t="s">
        <v>16</v>
      </c>
    </row>
    <row r="60" spans="1:7" x14ac:dyDescent="0.25">
      <c r="B60" s="7">
        <v>786</v>
      </c>
      <c r="C60" s="7">
        <v>52.4</v>
      </c>
      <c r="D60" s="10">
        <v>15</v>
      </c>
      <c r="E60" s="7">
        <v>786</v>
      </c>
      <c r="F60" s="7">
        <v>164.32</v>
      </c>
      <c r="G60" s="7">
        <v>950</v>
      </c>
    </row>
    <row r="64" spans="1:7" x14ac:dyDescent="0.25">
      <c r="E64" s="1" t="s">
        <v>1</v>
      </c>
      <c r="F64" s="2"/>
      <c r="G64" s="2"/>
    </row>
    <row r="66" spans="1:7" x14ac:dyDescent="0.25">
      <c r="A66" s="1">
        <v>8</v>
      </c>
      <c r="B66" s="1" t="s">
        <v>60</v>
      </c>
      <c r="E66" s="1" t="s">
        <v>230</v>
      </c>
    </row>
    <row r="67" spans="1:7" ht="30" x14ac:dyDescent="0.25">
      <c r="B67" s="5" t="s">
        <v>11</v>
      </c>
      <c r="C67" s="6" t="s">
        <v>12</v>
      </c>
      <c r="D67" s="9" t="s">
        <v>13</v>
      </c>
      <c r="E67" s="6" t="s">
        <v>14</v>
      </c>
      <c r="F67" s="5" t="s">
        <v>24</v>
      </c>
      <c r="G67" s="6" t="s">
        <v>16</v>
      </c>
    </row>
    <row r="68" spans="1:7" x14ac:dyDescent="0.25">
      <c r="B68" s="7">
        <v>519</v>
      </c>
      <c r="C68" s="7">
        <v>34.6</v>
      </c>
      <c r="D68" s="10">
        <v>15</v>
      </c>
      <c r="E68" s="7">
        <v>519</v>
      </c>
      <c r="F68" s="7">
        <v>181.41</v>
      </c>
      <c r="G68" s="7">
        <v>700</v>
      </c>
    </row>
    <row r="72" spans="1:7" x14ac:dyDescent="0.25">
      <c r="E72" s="1" t="s">
        <v>1</v>
      </c>
      <c r="F72" s="2"/>
      <c r="G72" s="2"/>
    </row>
    <row r="74" spans="1:7" x14ac:dyDescent="0.25">
      <c r="A74" s="1">
        <v>9</v>
      </c>
      <c r="B74" s="1" t="s">
        <v>61</v>
      </c>
      <c r="E74" s="1" t="s">
        <v>231</v>
      </c>
    </row>
    <row r="75" spans="1:7" ht="30" x14ac:dyDescent="0.25">
      <c r="B75" s="5" t="s">
        <v>11</v>
      </c>
      <c r="C75" s="6" t="s">
        <v>12</v>
      </c>
      <c r="D75" s="9" t="s">
        <v>13</v>
      </c>
      <c r="E75" s="6" t="s">
        <v>14</v>
      </c>
      <c r="F75" s="5" t="s">
        <v>24</v>
      </c>
      <c r="G75" s="6" t="s">
        <v>16</v>
      </c>
    </row>
    <row r="76" spans="1:7" x14ac:dyDescent="0.25">
      <c r="B76" s="7">
        <v>786</v>
      </c>
      <c r="C76" s="7">
        <v>52.4</v>
      </c>
      <c r="D76" s="10">
        <v>15</v>
      </c>
      <c r="E76" s="7">
        <v>786</v>
      </c>
      <c r="F76" s="7">
        <v>164.32</v>
      </c>
      <c r="G76" s="7">
        <v>950</v>
      </c>
    </row>
    <row r="80" spans="1:7" x14ac:dyDescent="0.25">
      <c r="E80" s="1" t="s">
        <v>1</v>
      </c>
      <c r="F80" s="2"/>
      <c r="G80" s="2"/>
    </row>
    <row r="81" spans="1:7" x14ac:dyDescent="0.25">
      <c r="E81" s="1"/>
      <c r="F81" s="14"/>
      <c r="G81" s="14"/>
    </row>
    <row r="82" spans="1:7" x14ac:dyDescent="0.25">
      <c r="A82" s="1">
        <v>10</v>
      </c>
      <c r="B82" s="1" t="s">
        <v>62</v>
      </c>
    </row>
    <row r="83" spans="1:7" ht="30" x14ac:dyDescent="0.25">
      <c r="B83" s="5" t="s">
        <v>11</v>
      </c>
      <c r="C83" s="6" t="s">
        <v>12</v>
      </c>
      <c r="D83" s="9" t="s">
        <v>13</v>
      </c>
      <c r="E83" s="6" t="s">
        <v>14</v>
      </c>
      <c r="F83" s="5" t="s">
        <v>24</v>
      </c>
      <c r="G83" s="6" t="s">
        <v>16</v>
      </c>
    </row>
    <row r="84" spans="1:7" x14ac:dyDescent="0.25">
      <c r="B84" s="7">
        <v>840</v>
      </c>
      <c r="C84" s="7">
        <v>56</v>
      </c>
      <c r="D84" s="10">
        <v>15</v>
      </c>
      <c r="E84" s="7">
        <v>840</v>
      </c>
      <c r="F84" s="7">
        <v>160.86000000000001</v>
      </c>
      <c r="G84" s="7">
        <v>1000</v>
      </c>
    </row>
    <row r="88" spans="1:7" x14ac:dyDescent="0.25">
      <c r="E88" s="1" t="s">
        <v>1</v>
      </c>
      <c r="F88" s="2"/>
      <c r="G88" s="2"/>
    </row>
    <row r="89" spans="1:7" x14ac:dyDescent="0.25">
      <c r="E89" s="1"/>
      <c r="F89" s="14"/>
      <c r="G89" s="14"/>
    </row>
    <row r="90" spans="1:7" x14ac:dyDescent="0.25">
      <c r="E90" s="1"/>
      <c r="F90" s="14"/>
      <c r="G90" s="14"/>
    </row>
    <row r="91" spans="1:7" x14ac:dyDescent="0.25">
      <c r="D91" s="27" t="s">
        <v>18</v>
      </c>
      <c r="E91" s="27"/>
      <c r="F91" s="27"/>
      <c r="G91" s="1" t="s">
        <v>53</v>
      </c>
    </row>
    <row r="92" spans="1:7" x14ac:dyDescent="0.25">
      <c r="D92" s="27" t="s">
        <v>17</v>
      </c>
      <c r="E92" s="27"/>
      <c r="F92" s="27"/>
      <c r="G92" s="1" t="s">
        <v>54</v>
      </c>
    </row>
    <row r="95" spans="1:7" x14ac:dyDescent="0.25">
      <c r="B95" s="4" t="s">
        <v>63</v>
      </c>
      <c r="C95" s="3"/>
      <c r="E95" s="1" t="s">
        <v>232</v>
      </c>
    </row>
    <row r="96" spans="1:7" ht="30" x14ac:dyDescent="0.25">
      <c r="A96" s="1">
        <v>11</v>
      </c>
      <c r="B96" s="5" t="s">
        <v>11</v>
      </c>
      <c r="C96" s="6" t="s">
        <v>12</v>
      </c>
      <c r="D96" s="9" t="s">
        <v>13</v>
      </c>
      <c r="E96" s="6" t="s">
        <v>14</v>
      </c>
      <c r="F96" s="5" t="s">
        <v>24</v>
      </c>
      <c r="G96" s="6" t="s">
        <v>16</v>
      </c>
    </row>
    <row r="97" spans="1:7" x14ac:dyDescent="0.25">
      <c r="A97" s="1"/>
      <c r="B97" s="7">
        <v>412</v>
      </c>
      <c r="C97" s="7">
        <v>27.46</v>
      </c>
      <c r="D97" s="10">
        <v>15</v>
      </c>
      <c r="E97" s="7">
        <v>412</v>
      </c>
      <c r="F97" s="7">
        <v>188.26</v>
      </c>
      <c r="G97" s="7">
        <v>600</v>
      </c>
    </row>
    <row r="98" spans="1:7" x14ac:dyDescent="0.25">
      <c r="A98" s="1"/>
      <c r="B98" s="1"/>
      <c r="C98" s="1"/>
      <c r="D98" s="10"/>
      <c r="E98" s="1"/>
      <c r="F98" s="1"/>
      <c r="G98" s="1"/>
    </row>
    <row r="99" spans="1:7" x14ac:dyDescent="0.25">
      <c r="A99" s="1"/>
    </row>
    <row r="100" spans="1:7" x14ac:dyDescent="0.25">
      <c r="A100" s="1"/>
    </row>
    <row r="101" spans="1:7" x14ac:dyDescent="0.25">
      <c r="A101" s="1"/>
      <c r="E101" s="1" t="s">
        <v>1</v>
      </c>
      <c r="F101" s="2"/>
      <c r="G101" s="2"/>
    </row>
    <row r="102" spans="1:7" x14ac:dyDescent="0.25">
      <c r="A102" s="1"/>
    </row>
    <row r="103" spans="1:7" x14ac:dyDescent="0.25">
      <c r="A103" s="1">
        <v>12</v>
      </c>
      <c r="B103" s="1" t="s">
        <v>64</v>
      </c>
      <c r="E103" s="1" t="s">
        <v>233</v>
      </c>
    </row>
    <row r="104" spans="1:7" ht="30" x14ac:dyDescent="0.25">
      <c r="A104" s="1"/>
      <c r="B104" s="5" t="s">
        <v>11</v>
      </c>
      <c r="C104" s="6" t="s">
        <v>12</v>
      </c>
      <c r="D104" s="9" t="s">
        <v>13</v>
      </c>
      <c r="E104" s="6" t="s">
        <v>14</v>
      </c>
      <c r="F104" s="5" t="s">
        <v>24</v>
      </c>
      <c r="G104" s="6" t="s">
        <v>16</v>
      </c>
    </row>
    <row r="105" spans="1:7" x14ac:dyDescent="0.25">
      <c r="A105" s="1"/>
      <c r="B105" s="7">
        <v>626</v>
      </c>
      <c r="C105" s="7">
        <v>41.73</v>
      </c>
      <c r="D105" s="10">
        <v>15</v>
      </c>
      <c r="E105" s="7">
        <v>626</v>
      </c>
      <c r="F105" s="7">
        <v>174.56</v>
      </c>
      <c r="G105" s="7">
        <v>800</v>
      </c>
    </row>
    <row r="106" spans="1:7" x14ac:dyDescent="0.25">
      <c r="A106" s="1"/>
    </row>
    <row r="107" spans="1:7" x14ac:dyDescent="0.25">
      <c r="A107" s="1"/>
    </row>
    <row r="108" spans="1:7" x14ac:dyDescent="0.25">
      <c r="A108" s="1"/>
    </row>
    <row r="109" spans="1:7" x14ac:dyDescent="0.25">
      <c r="A109" s="1"/>
      <c r="E109" s="1" t="s">
        <v>1</v>
      </c>
      <c r="F109" s="2"/>
      <c r="G109" s="2"/>
    </row>
    <row r="110" spans="1:7" x14ac:dyDescent="0.25">
      <c r="A110" s="1"/>
    </row>
    <row r="111" spans="1:7" x14ac:dyDescent="0.25">
      <c r="A111" s="1">
        <v>13</v>
      </c>
      <c r="B111" s="1" t="s">
        <v>65</v>
      </c>
      <c r="E111" s="1" t="s">
        <v>234</v>
      </c>
    </row>
    <row r="112" spans="1:7" ht="30" x14ac:dyDescent="0.25">
      <c r="A112" s="1"/>
      <c r="B112" s="5" t="s">
        <v>11</v>
      </c>
      <c r="C112" s="6" t="s">
        <v>12</v>
      </c>
      <c r="D112" s="9" t="s">
        <v>13</v>
      </c>
      <c r="E112" s="6" t="s">
        <v>14</v>
      </c>
      <c r="F112" s="5" t="s">
        <v>24</v>
      </c>
      <c r="G112" s="6" t="s">
        <v>16</v>
      </c>
    </row>
    <row r="113" spans="1:7" x14ac:dyDescent="0.25">
      <c r="A113" s="1"/>
      <c r="B113" s="7">
        <v>412</v>
      </c>
      <c r="C113" s="7">
        <v>27.46</v>
      </c>
      <c r="D113" s="10">
        <v>15</v>
      </c>
      <c r="E113" s="7">
        <v>412</v>
      </c>
      <c r="F113" s="7">
        <v>188.26</v>
      </c>
      <c r="G113" s="7">
        <v>600</v>
      </c>
    </row>
    <row r="114" spans="1:7" x14ac:dyDescent="0.25">
      <c r="A114" s="1"/>
    </row>
    <row r="115" spans="1:7" x14ac:dyDescent="0.25">
      <c r="A115" s="1"/>
    </row>
    <row r="116" spans="1:7" x14ac:dyDescent="0.25">
      <c r="A116" s="1"/>
    </row>
    <row r="117" spans="1:7" x14ac:dyDescent="0.25">
      <c r="A117" s="1"/>
      <c r="E117" s="1" t="s">
        <v>1</v>
      </c>
      <c r="F117" s="2"/>
      <c r="G117" s="2"/>
    </row>
    <row r="118" spans="1:7" x14ac:dyDescent="0.25">
      <c r="A118" s="1"/>
    </row>
    <row r="119" spans="1:7" x14ac:dyDescent="0.25">
      <c r="A119" s="1">
        <v>14</v>
      </c>
      <c r="B119" s="1" t="s">
        <v>66</v>
      </c>
      <c r="E119" s="1" t="s">
        <v>235</v>
      </c>
    </row>
    <row r="120" spans="1:7" ht="30" x14ac:dyDescent="0.25">
      <c r="A120" s="1"/>
      <c r="B120" s="5" t="s">
        <v>11</v>
      </c>
      <c r="C120" s="6" t="s">
        <v>12</v>
      </c>
      <c r="D120" s="9" t="s">
        <v>13</v>
      </c>
      <c r="E120" s="6" t="s">
        <v>14</v>
      </c>
      <c r="F120" s="5" t="s">
        <v>24</v>
      </c>
      <c r="G120" s="6" t="s">
        <v>16</v>
      </c>
    </row>
    <row r="121" spans="1:7" x14ac:dyDescent="0.25">
      <c r="A121" s="1"/>
      <c r="B121" s="7">
        <v>679</v>
      </c>
      <c r="C121" s="7">
        <v>45.26</v>
      </c>
      <c r="D121" s="10">
        <v>15</v>
      </c>
      <c r="E121" s="7">
        <v>679</v>
      </c>
      <c r="F121" s="7">
        <v>171.17</v>
      </c>
      <c r="G121" s="7">
        <v>850</v>
      </c>
    </row>
    <row r="122" spans="1:7" x14ac:dyDescent="0.25">
      <c r="A122" s="1"/>
    </row>
    <row r="123" spans="1:7" x14ac:dyDescent="0.25">
      <c r="A123" s="1"/>
    </row>
    <row r="124" spans="1:7" x14ac:dyDescent="0.25">
      <c r="A124" s="1"/>
    </row>
    <row r="125" spans="1:7" x14ac:dyDescent="0.25">
      <c r="A125" s="1"/>
      <c r="E125" s="1" t="s">
        <v>1</v>
      </c>
      <c r="F125" s="2"/>
      <c r="G125" s="2"/>
    </row>
    <row r="126" spans="1:7" x14ac:dyDescent="0.25">
      <c r="A126" s="1"/>
      <c r="E126" s="1"/>
    </row>
    <row r="127" spans="1:7" x14ac:dyDescent="0.25">
      <c r="A127" s="1">
        <v>15</v>
      </c>
      <c r="B127" s="1" t="s">
        <v>67</v>
      </c>
      <c r="E127" s="1" t="s">
        <v>236</v>
      </c>
    </row>
    <row r="128" spans="1:7" ht="30" x14ac:dyDescent="0.25">
      <c r="A128" s="1"/>
      <c r="B128" s="5" t="s">
        <v>11</v>
      </c>
      <c r="C128" s="6" t="s">
        <v>12</v>
      </c>
      <c r="D128" s="9" t="s">
        <v>13</v>
      </c>
      <c r="E128" s="6" t="s">
        <v>14</v>
      </c>
      <c r="F128" s="5" t="s">
        <v>24</v>
      </c>
      <c r="G128" s="6" t="s">
        <v>16</v>
      </c>
    </row>
    <row r="129" spans="1:7" x14ac:dyDescent="0.25">
      <c r="A129" s="1"/>
      <c r="B129" s="7">
        <v>1132</v>
      </c>
      <c r="C129" s="7">
        <v>75.459999999999994</v>
      </c>
      <c r="D129" s="10">
        <v>15</v>
      </c>
      <c r="E129" s="7">
        <v>1132</v>
      </c>
      <c r="F129" s="7">
        <v>118.59</v>
      </c>
      <c r="G129" s="7">
        <v>1250</v>
      </c>
    </row>
    <row r="130" spans="1:7" x14ac:dyDescent="0.25">
      <c r="A130" s="1"/>
    </row>
    <row r="131" spans="1:7" x14ac:dyDescent="0.25">
      <c r="A131" s="1"/>
    </row>
    <row r="132" spans="1:7" x14ac:dyDescent="0.25">
      <c r="A132" s="1"/>
    </row>
    <row r="133" spans="1:7" x14ac:dyDescent="0.25">
      <c r="A133" s="1"/>
      <c r="E133" s="1" t="s">
        <v>1</v>
      </c>
      <c r="F133" s="2"/>
      <c r="G133" s="2"/>
    </row>
    <row r="134" spans="1:7" x14ac:dyDescent="0.25">
      <c r="A134" s="1"/>
    </row>
    <row r="135" spans="1:7" x14ac:dyDescent="0.25">
      <c r="A135" s="1"/>
    </row>
    <row r="137" spans="1:7" x14ac:dyDescent="0.25">
      <c r="D137" s="27" t="s">
        <v>18</v>
      </c>
      <c r="E137" s="27"/>
      <c r="F137" s="27"/>
      <c r="G137" s="1" t="s">
        <v>53</v>
      </c>
    </row>
    <row r="138" spans="1:7" x14ac:dyDescent="0.25">
      <c r="D138" s="27" t="s">
        <v>17</v>
      </c>
      <c r="E138" s="27"/>
      <c r="F138" s="27"/>
      <c r="G138" s="1" t="s">
        <v>54</v>
      </c>
    </row>
    <row r="140" spans="1:7" x14ac:dyDescent="0.25">
      <c r="A140" s="1">
        <v>16</v>
      </c>
      <c r="B140" s="1" t="s">
        <v>68</v>
      </c>
      <c r="C140" s="1"/>
      <c r="D140" s="10"/>
    </row>
    <row r="141" spans="1:7" ht="30" x14ac:dyDescent="0.25">
      <c r="B141" s="5" t="s">
        <v>11</v>
      </c>
      <c r="C141" s="6" t="s">
        <v>12</v>
      </c>
      <c r="D141" s="9" t="s">
        <v>13</v>
      </c>
      <c r="E141" s="6" t="s">
        <v>14</v>
      </c>
      <c r="F141" s="5" t="s">
        <v>24</v>
      </c>
      <c r="G141" s="6" t="s">
        <v>16</v>
      </c>
    </row>
    <row r="142" spans="1:7" x14ac:dyDescent="0.25">
      <c r="B142" s="7">
        <v>626</v>
      </c>
      <c r="C142" s="7">
        <v>41.73</v>
      </c>
      <c r="D142" s="10">
        <v>15</v>
      </c>
      <c r="E142" s="7">
        <v>626</v>
      </c>
      <c r="F142" s="7">
        <v>174.56</v>
      </c>
      <c r="G142" s="7">
        <v>800</v>
      </c>
    </row>
    <row r="146" spans="1:7" x14ac:dyDescent="0.25">
      <c r="E146" s="1" t="s">
        <v>1</v>
      </c>
      <c r="F146" s="2"/>
      <c r="G146" s="2"/>
    </row>
    <row r="148" spans="1:7" x14ac:dyDescent="0.25">
      <c r="A148" s="1">
        <v>17</v>
      </c>
      <c r="B148" s="1" t="s">
        <v>69</v>
      </c>
    </row>
    <row r="149" spans="1:7" ht="30" x14ac:dyDescent="0.25">
      <c r="B149" s="5" t="s">
        <v>11</v>
      </c>
      <c r="C149" s="6" t="s">
        <v>12</v>
      </c>
      <c r="D149" s="9" t="s">
        <v>13</v>
      </c>
      <c r="E149" s="6" t="s">
        <v>14</v>
      </c>
      <c r="F149" s="5" t="s">
        <v>24</v>
      </c>
      <c r="G149" s="6" t="s">
        <v>16</v>
      </c>
    </row>
    <row r="150" spans="1:7" x14ac:dyDescent="0.25">
      <c r="B150" s="7">
        <v>150</v>
      </c>
      <c r="C150" s="7">
        <v>10</v>
      </c>
      <c r="D150" s="10">
        <v>15</v>
      </c>
      <c r="E150" s="7">
        <v>150</v>
      </c>
      <c r="F150" s="7">
        <v>200</v>
      </c>
      <c r="G150" s="7">
        <v>350</v>
      </c>
    </row>
    <row r="154" spans="1:7" x14ac:dyDescent="0.25">
      <c r="E154" s="1" t="s">
        <v>1</v>
      </c>
      <c r="F154" s="2"/>
      <c r="G154" s="2"/>
    </row>
    <row r="155" spans="1:7" x14ac:dyDescent="0.25">
      <c r="E155" s="1"/>
    </row>
    <row r="156" spans="1:7" x14ac:dyDescent="0.25">
      <c r="A156" s="1">
        <v>18</v>
      </c>
      <c r="B156" s="1" t="s">
        <v>237</v>
      </c>
      <c r="E156" s="1" t="s">
        <v>238</v>
      </c>
    </row>
    <row r="157" spans="1:7" ht="30" x14ac:dyDescent="0.25">
      <c r="B157" s="5" t="s">
        <v>11</v>
      </c>
      <c r="C157" s="6" t="s">
        <v>12</v>
      </c>
      <c r="D157" s="9" t="s">
        <v>13</v>
      </c>
      <c r="E157" s="6" t="s">
        <v>14</v>
      </c>
      <c r="F157" s="5" t="s">
        <v>24</v>
      </c>
      <c r="G157" s="6" t="s">
        <v>16</v>
      </c>
    </row>
    <row r="158" spans="1:7" x14ac:dyDescent="0.25">
      <c r="B158" s="7">
        <v>412</v>
      </c>
      <c r="C158" s="7">
        <v>27.46</v>
      </c>
      <c r="D158" s="10">
        <v>15</v>
      </c>
      <c r="E158" s="7">
        <v>412</v>
      </c>
      <c r="F158" s="7">
        <v>188.26</v>
      </c>
      <c r="G158" s="7">
        <v>600</v>
      </c>
    </row>
    <row r="162" spans="1:7" x14ac:dyDescent="0.25">
      <c r="E162" s="1" t="s">
        <v>1</v>
      </c>
      <c r="F162" s="2"/>
      <c r="G162" s="2"/>
    </row>
    <row r="164" spans="1:7" x14ac:dyDescent="0.25">
      <c r="A164" s="1">
        <v>19</v>
      </c>
      <c r="B164" s="1" t="s">
        <v>70</v>
      </c>
      <c r="E164" s="1" t="s">
        <v>239</v>
      </c>
    </row>
    <row r="165" spans="1:7" ht="30" x14ac:dyDescent="0.25">
      <c r="B165" s="5" t="s">
        <v>11</v>
      </c>
      <c r="C165" s="6" t="s">
        <v>12</v>
      </c>
      <c r="D165" s="9" t="s">
        <v>13</v>
      </c>
      <c r="E165" s="6" t="s">
        <v>14</v>
      </c>
      <c r="F165" s="5" t="s">
        <v>24</v>
      </c>
      <c r="G165" s="6" t="s">
        <v>16</v>
      </c>
    </row>
    <row r="166" spans="1:7" x14ac:dyDescent="0.25">
      <c r="B166" s="7">
        <v>573</v>
      </c>
      <c r="C166" s="7">
        <v>38.200000000000003</v>
      </c>
      <c r="D166" s="10">
        <v>15</v>
      </c>
      <c r="E166" s="7">
        <v>573</v>
      </c>
      <c r="F166" s="7">
        <v>177.95</v>
      </c>
      <c r="G166" s="7">
        <v>750</v>
      </c>
    </row>
    <row r="170" spans="1:7" x14ac:dyDescent="0.25">
      <c r="E170" s="1" t="s">
        <v>1</v>
      </c>
      <c r="F170" s="2"/>
      <c r="G170" s="2"/>
    </row>
    <row r="171" spans="1:7" x14ac:dyDescent="0.25">
      <c r="E171" s="1"/>
      <c r="F171" s="14"/>
      <c r="G171" s="14"/>
    </row>
    <row r="172" spans="1:7" x14ac:dyDescent="0.25">
      <c r="A172" s="1">
        <v>20</v>
      </c>
      <c r="B172" s="1" t="s">
        <v>71</v>
      </c>
    </row>
    <row r="173" spans="1:7" ht="30" x14ac:dyDescent="0.25">
      <c r="B173" s="5" t="s">
        <v>11</v>
      </c>
      <c r="C173" s="6" t="s">
        <v>12</v>
      </c>
      <c r="D173" s="9" t="s">
        <v>13</v>
      </c>
      <c r="E173" s="6" t="s">
        <v>14</v>
      </c>
      <c r="F173" s="5" t="s">
        <v>24</v>
      </c>
      <c r="G173" s="6" t="s">
        <v>16</v>
      </c>
    </row>
    <row r="174" spans="1:7" x14ac:dyDescent="0.25">
      <c r="B174" s="7">
        <v>305</v>
      </c>
      <c r="C174" s="7">
        <v>20.335999999999999</v>
      </c>
      <c r="D174" s="10">
        <v>15</v>
      </c>
      <c r="E174" s="7">
        <v>305</v>
      </c>
      <c r="F174" s="7">
        <v>195.1</v>
      </c>
      <c r="G174" s="7">
        <v>500</v>
      </c>
    </row>
    <row r="178" spans="1:7" x14ac:dyDescent="0.25">
      <c r="E178" s="1" t="s">
        <v>1</v>
      </c>
      <c r="F178" s="2"/>
      <c r="G178" s="2"/>
    </row>
    <row r="182" spans="1:7" x14ac:dyDescent="0.25">
      <c r="D182" s="27" t="s">
        <v>18</v>
      </c>
      <c r="E182" s="27"/>
      <c r="F182" s="27"/>
      <c r="G182" s="1" t="s">
        <v>53</v>
      </c>
    </row>
    <row r="183" spans="1:7" x14ac:dyDescent="0.25">
      <c r="D183" s="27" t="s">
        <v>17</v>
      </c>
      <c r="E183" s="27"/>
      <c r="F183" s="27"/>
      <c r="G183" s="1" t="s">
        <v>54</v>
      </c>
    </row>
    <row r="186" spans="1:7" x14ac:dyDescent="0.25">
      <c r="B186" s="4" t="s">
        <v>72</v>
      </c>
      <c r="C186" s="3"/>
      <c r="E186" s="1" t="s">
        <v>240</v>
      </c>
    </row>
    <row r="187" spans="1:7" ht="30" x14ac:dyDescent="0.25">
      <c r="A187" s="1">
        <v>21</v>
      </c>
      <c r="B187" s="5" t="s">
        <v>11</v>
      </c>
      <c r="C187" s="6" t="s">
        <v>12</v>
      </c>
      <c r="D187" s="9" t="s">
        <v>13</v>
      </c>
      <c r="E187" s="6" t="s">
        <v>14</v>
      </c>
      <c r="F187" s="5" t="s">
        <v>24</v>
      </c>
      <c r="G187" s="6" t="s">
        <v>16</v>
      </c>
    </row>
    <row r="188" spans="1:7" x14ac:dyDescent="0.25">
      <c r="A188" s="1"/>
      <c r="B188" s="7">
        <v>1132</v>
      </c>
      <c r="C188" s="7">
        <v>75.459999999999994</v>
      </c>
      <c r="D188" s="10">
        <v>15</v>
      </c>
      <c r="E188" s="7">
        <v>1132</v>
      </c>
      <c r="F188" s="7">
        <v>118.59</v>
      </c>
      <c r="G188" s="7">
        <v>1250</v>
      </c>
    </row>
    <row r="189" spans="1:7" x14ac:dyDescent="0.25">
      <c r="A189" s="1"/>
      <c r="B189" s="1"/>
      <c r="C189" s="1"/>
      <c r="D189" s="10"/>
      <c r="E189" s="1"/>
      <c r="F189" s="1"/>
      <c r="G189" s="1"/>
    </row>
    <row r="190" spans="1:7" x14ac:dyDescent="0.25">
      <c r="A190" s="1"/>
    </row>
    <row r="191" spans="1:7" x14ac:dyDescent="0.25">
      <c r="A191" s="1"/>
    </row>
    <row r="192" spans="1:7" x14ac:dyDescent="0.25">
      <c r="A192" s="1"/>
      <c r="E192" s="1" t="s">
        <v>1</v>
      </c>
      <c r="F192" s="2"/>
      <c r="G192" s="2"/>
    </row>
    <row r="193" spans="1:7" x14ac:dyDescent="0.25">
      <c r="A193" s="1"/>
    </row>
    <row r="194" spans="1:7" x14ac:dyDescent="0.25">
      <c r="A194" s="1">
        <v>22</v>
      </c>
      <c r="B194" s="1" t="s">
        <v>73</v>
      </c>
      <c r="E194" s="1" t="s">
        <v>241</v>
      </c>
    </row>
    <row r="195" spans="1:7" ht="30" x14ac:dyDescent="0.25">
      <c r="A195" s="1"/>
      <c r="B195" s="5" t="s">
        <v>11</v>
      </c>
      <c r="C195" s="6" t="s">
        <v>12</v>
      </c>
      <c r="D195" s="9" t="s">
        <v>13</v>
      </c>
      <c r="E195" s="6" t="s">
        <v>14</v>
      </c>
      <c r="F195" s="5" t="s">
        <v>24</v>
      </c>
      <c r="G195" s="6" t="s">
        <v>16</v>
      </c>
    </row>
    <row r="196" spans="1:7" x14ac:dyDescent="0.25">
      <c r="A196" s="1"/>
      <c r="B196" s="7">
        <v>1132</v>
      </c>
      <c r="C196" s="7">
        <v>75.459999999999994</v>
      </c>
      <c r="D196" s="10">
        <v>15</v>
      </c>
      <c r="E196" s="7">
        <v>1132</v>
      </c>
      <c r="F196" s="7">
        <v>118.59</v>
      </c>
      <c r="G196" s="7">
        <v>1250</v>
      </c>
    </row>
    <row r="197" spans="1:7" x14ac:dyDescent="0.25">
      <c r="A197" s="1"/>
    </row>
    <row r="198" spans="1:7" x14ac:dyDescent="0.25">
      <c r="A198" s="1"/>
    </row>
    <row r="199" spans="1:7" x14ac:dyDescent="0.25">
      <c r="A199" s="1"/>
    </row>
    <row r="200" spans="1:7" x14ac:dyDescent="0.25">
      <c r="A200" s="1"/>
      <c r="E200" s="1" t="s">
        <v>1</v>
      </c>
      <c r="F200" s="2"/>
      <c r="G200" s="2"/>
    </row>
    <row r="201" spans="1:7" x14ac:dyDescent="0.25">
      <c r="A201" s="1"/>
    </row>
    <row r="202" spans="1:7" x14ac:dyDescent="0.25">
      <c r="A202" s="1">
        <v>23</v>
      </c>
      <c r="B202" s="1" t="s">
        <v>74</v>
      </c>
      <c r="E202" s="1" t="s">
        <v>242</v>
      </c>
    </row>
    <row r="203" spans="1:7" ht="30" x14ac:dyDescent="0.25">
      <c r="A203" s="1"/>
      <c r="B203" s="5" t="s">
        <v>11</v>
      </c>
      <c r="C203" s="6" t="s">
        <v>12</v>
      </c>
      <c r="D203" s="9" t="s">
        <v>13</v>
      </c>
      <c r="E203" s="6" t="s">
        <v>14</v>
      </c>
      <c r="F203" s="5" t="s">
        <v>24</v>
      </c>
      <c r="G203" s="6" t="s">
        <v>16</v>
      </c>
    </row>
    <row r="204" spans="1:7" x14ac:dyDescent="0.25">
      <c r="A204" s="1"/>
      <c r="B204" s="7">
        <v>1079</v>
      </c>
      <c r="C204" s="7">
        <v>71.930000000000007</v>
      </c>
      <c r="D204" s="10">
        <v>15</v>
      </c>
      <c r="E204" s="7">
        <v>1079</v>
      </c>
      <c r="F204" s="7">
        <v>121.98</v>
      </c>
      <c r="G204" s="7">
        <v>1200</v>
      </c>
    </row>
    <row r="205" spans="1:7" x14ac:dyDescent="0.25">
      <c r="A205" s="1"/>
    </row>
    <row r="206" spans="1:7" x14ac:dyDescent="0.25">
      <c r="A206" s="1"/>
    </row>
    <row r="207" spans="1:7" x14ac:dyDescent="0.25">
      <c r="A207" s="1"/>
    </row>
    <row r="208" spans="1:7" x14ac:dyDescent="0.25">
      <c r="A208" s="1"/>
      <c r="E208" s="1" t="s">
        <v>1</v>
      </c>
      <c r="F208" s="2"/>
      <c r="G208" s="2"/>
    </row>
    <row r="209" spans="1:7" x14ac:dyDescent="0.25">
      <c r="A209" s="1"/>
    </row>
    <row r="210" spans="1:7" x14ac:dyDescent="0.25">
      <c r="A210" s="1">
        <v>24</v>
      </c>
      <c r="B210" s="1" t="s">
        <v>75</v>
      </c>
      <c r="E210" s="1" t="s">
        <v>243</v>
      </c>
    </row>
    <row r="211" spans="1:7" ht="30" x14ac:dyDescent="0.25">
      <c r="A211" s="1"/>
      <c r="B211" s="5" t="s">
        <v>11</v>
      </c>
      <c r="C211" s="6" t="s">
        <v>12</v>
      </c>
      <c r="D211" s="9" t="s">
        <v>13</v>
      </c>
      <c r="E211" s="6" t="s">
        <v>14</v>
      </c>
      <c r="F211" s="5" t="s">
        <v>24</v>
      </c>
      <c r="G211" s="6" t="s">
        <v>16</v>
      </c>
    </row>
    <row r="212" spans="1:7" x14ac:dyDescent="0.25">
      <c r="A212" s="1"/>
      <c r="B212" s="7">
        <v>2225</v>
      </c>
      <c r="C212" s="7">
        <v>148.33000000000001</v>
      </c>
      <c r="D212" s="10">
        <v>15</v>
      </c>
      <c r="E212" s="7">
        <v>2225</v>
      </c>
      <c r="F212" s="7">
        <v>40.47</v>
      </c>
      <c r="G212" s="7">
        <v>2250</v>
      </c>
    </row>
    <row r="213" spans="1:7" x14ac:dyDescent="0.25">
      <c r="A213" s="1"/>
    </row>
    <row r="214" spans="1:7" x14ac:dyDescent="0.25">
      <c r="A214" s="1"/>
    </row>
    <row r="215" spans="1:7" x14ac:dyDescent="0.25">
      <c r="A215" s="1"/>
    </row>
    <row r="216" spans="1:7" x14ac:dyDescent="0.25">
      <c r="A216" s="1"/>
      <c r="E216" s="1" t="s">
        <v>1</v>
      </c>
      <c r="F216" s="2"/>
      <c r="G216" s="2"/>
    </row>
    <row r="217" spans="1:7" x14ac:dyDescent="0.25">
      <c r="A217" s="1"/>
      <c r="E217" s="1"/>
    </row>
    <row r="218" spans="1:7" x14ac:dyDescent="0.25">
      <c r="A218" s="1">
        <v>25</v>
      </c>
      <c r="B218" s="1" t="s">
        <v>76</v>
      </c>
      <c r="E218" s="1" t="s">
        <v>244</v>
      </c>
    </row>
    <row r="219" spans="1:7" ht="30" x14ac:dyDescent="0.25">
      <c r="A219" s="1"/>
      <c r="B219" s="5" t="s">
        <v>11</v>
      </c>
      <c r="C219" s="6" t="s">
        <v>12</v>
      </c>
      <c r="D219" s="9" t="s">
        <v>13</v>
      </c>
      <c r="E219" s="6" t="s">
        <v>14</v>
      </c>
      <c r="F219" s="5" t="s">
        <v>24</v>
      </c>
      <c r="G219" s="6" t="s">
        <v>16</v>
      </c>
    </row>
    <row r="220" spans="1:7" x14ac:dyDescent="0.25">
      <c r="A220" s="1"/>
      <c r="B220" s="7">
        <v>1078</v>
      </c>
      <c r="C220" s="7">
        <v>71.86</v>
      </c>
      <c r="D220" s="10">
        <v>15</v>
      </c>
      <c r="E220" s="7">
        <v>1078</v>
      </c>
      <c r="F220" s="7">
        <v>122.04</v>
      </c>
      <c r="G220" s="7">
        <v>1200</v>
      </c>
    </row>
    <row r="221" spans="1:7" x14ac:dyDescent="0.25">
      <c r="A221" s="1"/>
    </row>
    <row r="222" spans="1:7" x14ac:dyDescent="0.25">
      <c r="A222" s="1"/>
    </row>
    <row r="223" spans="1:7" x14ac:dyDescent="0.25">
      <c r="A223" s="1"/>
    </row>
    <row r="224" spans="1:7" x14ac:dyDescent="0.25">
      <c r="A224" s="1"/>
      <c r="E224" s="1" t="s">
        <v>1</v>
      </c>
      <c r="F224" s="2"/>
      <c r="G224" s="2"/>
    </row>
    <row r="225" spans="1:7" x14ac:dyDescent="0.25">
      <c r="A225" s="1"/>
    </row>
    <row r="227" spans="1:7" x14ac:dyDescent="0.25">
      <c r="D227" s="27" t="s">
        <v>18</v>
      </c>
      <c r="E227" s="27"/>
      <c r="F227" s="27"/>
      <c r="G227" s="1" t="s">
        <v>53</v>
      </c>
    </row>
    <row r="228" spans="1:7" x14ac:dyDescent="0.25">
      <c r="D228" s="27" t="s">
        <v>17</v>
      </c>
      <c r="E228" s="27"/>
      <c r="F228" s="27"/>
      <c r="G228" s="1" t="s">
        <v>54</v>
      </c>
    </row>
    <row r="230" spans="1:7" x14ac:dyDescent="0.25">
      <c r="A230" s="1">
        <v>26</v>
      </c>
      <c r="B230" s="1" t="s">
        <v>77</v>
      </c>
      <c r="C230" s="1"/>
      <c r="D230" s="10"/>
    </row>
    <row r="231" spans="1:7" ht="30" x14ac:dyDescent="0.25">
      <c r="B231" s="5" t="s">
        <v>11</v>
      </c>
      <c r="C231" s="6" t="s">
        <v>12</v>
      </c>
      <c r="D231" s="9" t="s">
        <v>13</v>
      </c>
      <c r="E231" s="6" t="s">
        <v>14</v>
      </c>
      <c r="F231" s="5" t="s">
        <v>24</v>
      </c>
      <c r="G231" s="6" t="s">
        <v>16</v>
      </c>
    </row>
    <row r="232" spans="1:7" x14ac:dyDescent="0.25">
      <c r="B232" s="7">
        <v>305</v>
      </c>
      <c r="C232" s="7">
        <v>20.329999999999998</v>
      </c>
      <c r="D232" s="10">
        <v>15</v>
      </c>
      <c r="E232" s="7">
        <v>305</v>
      </c>
      <c r="F232" s="7">
        <v>195.1</v>
      </c>
      <c r="G232" s="7">
        <v>500</v>
      </c>
    </row>
    <row r="236" spans="1:7" x14ac:dyDescent="0.25">
      <c r="E236" s="1" t="s">
        <v>1</v>
      </c>
      <c r="F236" s="2"/>
      <c r="G236" s="2"/>
    </row>
    <row r="238" spans="1:7" x14ac:dyDescent="0.25">
      <c r="A238" s="1">
        <v>27</v>
      </c>
      <c r="B238" s="1" t="s">
        <v>78</v>
      </c>
    </row>
    <row r="239" spans="1:7" ht="30" x14ac:dyDescent="0.25">
      <c r="B239" s="5" t="s">
        <v>11</v>
      </c>
      <c r="C239" s="6" t="s">
        <v>12</v>
      </c>
      <c r="D239" s="9" t="s">
        <v>13</v>
      </c>
      <c r="E239" s="6" t="s">
        <v>14</v>
      </c>
      <c r="F239" s="5" t="s">
        <v>24</v>
      </c>
      <c r="G239" s="6" t="s">
        <v>16</v>
      </c>
    </row>
    <row r="240" spans="1:7" x14ac:dyDescent="0.25">
      <c r="B240" s="7">
        <v>305</v>
      </c>
      <c r="C240" s="7">
        <v>20.329999999999998</v>
      </c>
      <c r="D240" s="10">
        <v>15</v>
      </c>
      <c r="E240" s="7">
        <v>305</v>
      </c>
      <c r="F240" s="7">
        <v>195.1</v>
      </c>
      <c r="G240" s="7">
        <v>500</v>
      </c>
    </row>
    <row r="244" spans="1:7" x14ac:dyDescent="0.25">
      <c r="E244" s="1" t="s">
        <v>1</v>
      </c>
      <c r="F244" s="2"/>
      <c r="G244" s="2"/>
    </row>
    <row r="246" spans="1:7" x14ac:dyDescent="0.25">
      <c r="A246" s="1">
        <v>28</v>
      </c>
      <c r="B246" s="1" t="s">
        <v>79</v>
      </c>
    </row>
    <row r="247" spans="1:7" ht="30" x14ac:dyDescent="0.25">
      <c r="B247" s="5" t="s">
        <v>11</v>
      </c>
      <c r="C247" s="6" t="s">
        <v>12</v>
      </c>
      <c r="D247" s="9" t="s">
        <v>13</v>
      </c>
      <c r="E247" s="6" t="s">
        <v>14</v>
      </c>
      <c r="F247" s="5" t="s">
        <v>24</v>
      </c>
      <c r="G247" s="6" t="s">
        <v>16</v>
      </c>
    </row>
    <row r="248" spans="1:7" x14ac:dyDescent="0.25">
      <c r="B248" s="7">
        <v>786</v>
      </c>
      <c r="C248" s="7">
        <v>52.4</v>
      </c>
      <c r="D248" s="10">
        <v>15</v>
      </c>
      <c r="E248" s="7">
        <v>786</v>
      </c>
      <c r="F248" s="7">
        <v>164.32</v>
      </c>
      <c r="G248" s="7">
        <v>950</v>
      </c>
    </row>
    <row r="252" spans="1:7" x14ac:dyDescent="0.25">
      <c r="E252" s="1" t="s">
        <v>1</v>
      </c>
      <c r="F252" s="2"/>
      <c r="G252" s="2"/>
    </row>
    <row r="254" spans="1:7" x14ac:dyDescent="0.25">
      <c r="A254" s="1">
        <v>29</v>
      </c>
      <c r="B254" s="1" t="s">
        <v>80</v>
      </c>
    </row>
    <row r="255" spans="1:7" ht="30" x14ac:dyDescent="0.25">
      <c r="B255" s="5" t="s">
        <v>11</v>
      </c>
      <c r="C255" s="6" t="s">
        <v>12</v>
      </c>
      <c r="D255" s="9" t="s">
        <v>13</v>
      </c>
      <c r="E255" s="6" t="s">
        <v>14</v>
      </c>
      <c r="F255" s="5" t="s">
        <v>24</v>
      </c>
      <c r="G255" s="6" t="s">
        <v>16</v>
      </c>
    </row>
    <row r="256" spans="1:7" x14ac:dyDescent="0.25">
      <c r="B256" s="7">
        <v>626</v>
      </c>
      <c r="C256" s="7">
        <v>41.73</v>
      </c>
      <c r="D256" s="10">
        <v>15</v>
      </c>
      <c r="E256" s="7">
        <v>626</v>
      </c>
      <c r="F256" s="7">
        <v>174.56</v>
      </c>
      <c r="G256" s="7">
        <v>800</v>
      </c>
    </row>
    <row r="260" spans="1:7" x14ac:dyDescent="0.25">
      <c r="E260" s="1" t="s">
        <v>1</v>
      </c>
      <c r="F260" s="2"/>
      <c r="G260" s="2"/>
    </row>
    <row r="261" spans="1:7" x14ac:dyDescent="0.25">
      <c r="E261" s="1"/>
      <c r="F261" s="14"/>
      <c r="G261" s="14"/>
    </row>
    <row r="262" spans="1:7" x14ac:dyDescent="0.25">
      <c r="A262" s="1">
        <v>30</v>
      </c>
      <c r="B262" s="1" t="s">
        <v>81</v>
      </c>
    </row>
    <row r="263" spans="1:7" ht="30" x14ac:dyDescent="0.25">
      <c r="B263" s="5" t="s">
        <v>11</v>
      </c>
      <c r="C263" s="6" t="s">
        <v>12</v>
      </c>
      <c r="D263" s="9" t="s">
        <v>13</v>
      </c>
      <c r="E263" s="6" t="s">
        <v>14</v>
      </c>
      <c r="F263" s="5" t="s">
        <v>24</v>
      </c>
      <c r="G263" s="6" t="s">
        <v>16</v>
      </c>
    </row>
    <row r="264" spans="1:7" x14ac:dyDescent="0.25">
      <c r="B264" s="7">
        <v>200</v>
      </c>
      <c r="C264" s="7">
        <v>13.33</v>
      </c>
      <c r="D264" s="10">
        <v>15</v>
      </c>
      <c r="E264" s="7">
        <v>200</v>
      </c>
      <c r="F264" s="7">
        <v>199.67</v>
      </c>
      <c r="G264" s="7">
        <v>400</v>
      </c>
    </row>
    <row r="268" spans="1:7" x14ac:dyDescent="0.25">
      <c r="E268" s="1" t="s">
        <v>1</v>
      </c>
      <c r="F268" s="2"/>
      <c r="G268" s="2"/>
    </row>
    <row r="272" spans="1:7" x14ac:dyDescent="0.25">
      <c r="D272" s="27" t="s">
        <v>18</v>
      </c>
      <c r="E272" s="27"/>
      <c r="F272" s="27"/>
      <c r="G272" s="1" t="s">
        <v>53</v>
      </c>
    </row>
    <row r="273" spans="1:7" x14ac:dyDescent="0.25">
      <c r="D273" s="27" t="s">
        <v>17</v>
      </c>
      <c r="E273" s="27"/>
      <c r="F273" s="27"/>
      <c r="G273" s="1" t="s">
        <v>54</v>
      </c>
    </row>
    <row r="277" spans="1:7" x14ac:dyDescent="0.25">
      <c r="A277" s="1">
        <v>31</v>
      </c>
      <c r="B277" s="1" t="s">
        <v>83</v>
      </c>
    </row>
    <row r="278" spans="1:7" ht="30" x14ac:dyDescent="0.25">
      <c r="B278" s="5" t="s">
        <v>11</v>
      </c>
      <c r="C278" s="13" t="s">
        <v>12</v>
      </c>
      <c r="D278" s="9" t="s">
        <v>13</v>
      </c>
      <c r="E278" s="13" t="s">
        <v>14</v>
      </c>
      <c r="F278" s="5" t="s">
        <v>24</v>
      </c>
      <c r="G278" s="13" t="s">
        <v>16</v>
      </c>
    </row>
    <row r="279" spans="1:7" x14ac:dyDescent="0.25">
      <c r="B279" s="7">
        <v>1078</v>
      </c>
      <c r="C279" s="7">
        <v>71.86</v>
      </c>
      <c r="D279" s="10">
        <v>15</v>
      </c>
      <c r="E279" s="7">
        <v>1078</v>
      </c>
      <c r="F279" s="7">
        <v>122.04</v>
      </c>
      <c r="G279" s="7">
        <v>1200</v>
      </c>
    </row>
    <row r="283" spans="1:7" x14ac:dyDescent="0.25">
      <c r="E283" s="1" t="s">
        <v>1</v>
      </c>
      <c r="F283" s="2"/>
      <c r="G283" s="2"/>
    </row>
    <row r="284" spans="1:7" x14ac:dyDescent="0.25">
      <c r="E284" s="1"/>
      <c r="F284" s="14"/>
      <c r="G284" s="14"/>
    </row>
    <row r="285" spans="1:7" x14ac:dyDescent="0.25">
      <c r="A285" s="1">
        <v>30</v>
      </c>
      <c r="B285" s="1" t="s">
        <v>84</v>
      </c>
    </row>
    <row r="286" spans="1:7" ht="30" x14ac:dyDescent="0.25">
      <c r="B286" s="5" t="s">
        <v>11</v>
      </c>
      <c r="C286" s="13" t="s">
        <v>12</v>
      </c>
      <c r="D286" s="9" t="s">
        <v>13</v>
      </c>
      <c r="E286" s="13" t="s">
        <v>14</v>
      </c>
      <c r="F286" s="5" t="s">
        <v>24</v>
      </c>
      <c r="G286" s="13" t="s">
        <v>16</v>
      </c>
    </row>
    <row r="287" spans="1:7" x14ac:dyDescent="0.25">
      <c r="B287" s="7">
        <v>573</v>
      </c>
      <c r="C287" s="7">
        <v>38.200000000000003</v>
      </c>
      <c r="D287" s="10">
        <v>15</v>
      </c>
      <c r="E287" s="7">
        <v>573</v>
      </c>
      <c r="F287" s="7">
        <v>177.95</v>
      </c>
      <c r="G287" s="7">
        <v>750</v>
      </c>
    </row>
    <row r="291" spans="1:7" x14ac:dyDescent="0.25">
      <c r="E291" s="1" t="s">
        <v>1</v>
      </c>
      <c r="F291" s="2"/>
      <c r="G291" s="2"/>
    </row>
    <row r="292" spans="1:7" x14ac:dyDescent="0.25">
      <c r="A292" s="1">
        <v>31</v>
      </c>
      <c r="B292" s="1" t="s">
        <v>85</v>
      </c>
    </row>
    <row r="293" spans="1:7" ht="30" x14ac:dyDescent="0.25">
      <c r="B293" s="5" t="s">
        <v>11</v>
      </c>
      <c r="C293" s="13" t="s">
        <v>12</v>
      </c>
      <c r="D293" s="9" t="s">
        <v>13</v>
      </c>
      <c r="E293" s="13" t="s">
        <v>14</v>
      </c>
      <c r="F293" s="5" t="s">
        <v>24</v>
      </c>
      <c r="G293" s="13" t="s">
        <v>16</v>
      </c>
    </row>
    <row r="294" spans="1:7" x14ac:dyDescent="0.25">
      <c r="B294" s="7">
        <v>412</v>
      </c>
      <c r="C294" s="7">
        <v>27.46</v>
      </c>
      <c r="D294" s="10">
        <v>15</v>
      </c>
      <c r="E294" s="7">
        <v>412</v>
      </c>
      <c r="F294" s="7">
        <v>188.26</v>
      </c>
      <c r="G294" s="7">
        <v>600</v>
      </c>
    </row>
    <row r="298" spans="1:7" x14ac:dyDescent="0.25">
      <c r="E298" s="1" t="s">
        <v>1</v>
      </c>
      <c r="F298" s="2"/>
      <c r="G298" s="2"/>
    </row>
    <row r="302" spans="1:7" ht="30" x14ac:dyDescent="0.25">
      <c r="B302" s="18" t="s">
        <v>11</v>
      </c>
      <c r="C302" s="18" t="s">
        <v>12</v>
      </c>
      <c r="D302" s="21" t="s">
        <v>13</v>
      </c>
      <c r="E302" s="21" t="s">
        <v>152</v>
      </c>
      <c r="F302" s="21" t="s">
        <v>24</v>
      </c>
      <c r="G302" s="21" t="s">
        <v>16</v>
      </c>
    </row>
    <row r="303" spans="1:7" x14ac:dyDescent="0.25">
      <c r="B303" s="16">
        <f>B294+B287+B279+B264+B256+B248+B240+B232+B220+B212+B204+B196+B188+B174+B166+B158+B150+B142+B129+B121+B113+B105+B97+B84+B76+B68+B60+B52+B40+B32+B24+B16+B8</f>
        <v>25894</v>
      </c>
      <c r="C303" s="16">
        <f>C294+C287+C279+C264+C256+C248+C240+C232+C220+C204+C196+C188+C174+C158+C150+C142+C129+C121+C113+C105+C97+C84+C76+C68+C60+C52+C40+C32+C24+C16+C8</f>
        <v>1539.6260000000002</v>
      </c>
      <c r="D303" s="22">
        <f>E294+E287+E279+E264+E256+E248+E240+E232+E220+E212+E204+E196+E188+E174+E166+E158+E150+E142+E129+E121+E113+E105+E97</f>
        <v>16258</v>
      </c>
      <c r="E303" s="16">
        <f>E294+E287+E279+E264+E256+E248+E240+E232+E220+E212+E204+E196+E188+E174+E166+E158+E150+E142+E129+E121+E113+E105+E97+E84+E76+E60+E68+E52+E40+E32+E24+E16+E8</f>
        <v>25214.86</v>
      </c>
      <c r="F303" s="16">
        <f>F294+F287+F279+F264+F256+F248+F240+F232+F220+F212+F204+F196+F188+F174+F166+F158+F150+F142+F129+F121+F113+F105+F97+F84+F76+F68+F60+F52+F40+F32+F24+F16+F8</f>
        <v>5135.3099999999986</v>
      </c>
      <c r="G303" s="16">
        <f>G294+G287+G279+G264+G256+G248+G240+G232+G220+G212+G204+G196+G188+G174+G166+G158+G150+G142+G129+G121+G113+G105+G97+G84+G76+G68+G60+G52+G40+G32+G24+G16+G8</f>
        <v>31000</v>
      </c>
    </row>
  </sheetData>
  <mergeCells count="14">
    <mergeCell ref="D272:F272"/>
    <mergeCell ref="D273:F273"/>
    <mergeCell ref="D228:F228"/>
    <mergeCell ref="D2:F2"/>
    <mergeCell ref="D3:F3"/>
    <mergeCell ref="D47:F47"/>
    <mergeCell ref="D48:F48"/>
    <mergeCell ref="D91:F91"/>
    <mergeCell ref="D92:F92"/>
    <mergeCell ref="D137:F137"/>
    <mergeCell ref="D138:F138"/>
    <mergeCell ref="D182:F182"/>
    <mergeCell ref="D183:F183"/>
    <mergeCell ref="D227:F22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C13" sqref="C13"/>
    </sheetView>
  </sheetViews>
  <sheetFormatPr baseColWidth="10" defaultRowHeight="15" x14ac:dyDescent="0.25"/>
  <cols>
    <col min="1" max="1" width="2" bestFit="1" customWidth="1"/>
    <col min="2" max="2" width="20.710937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86</v>
      </c>
    </row>
    <row r="3" spans="1:7" x14ac:dyDescent="0.25">
      <c r="D3" s="27" t="s">
        <v>17</v>
      </c>
      <c r="E3" s="27"/>
      <c r="F3" s="27"/>
      <c r="G3" s="1" t="s">
        <v>87</v>
      </c>
    </row>
    <row r="4" spans="1:7" x14ac:dyDescent="0.25">
      <c r="D4" s="8"/>
    </row>
    <row r="5" spans="1:7" x14ac:dyDescent="0.25">
      <c r="D5" s="8"/>
    </row>
    <row r="6" spans="1:7" x14ac:dyDescent="0.25">
      <c r="B6" s="4" t="s">
        <v>88</v>
      </c>
      <c r="C6" s="3"/>
      <c r="D6" s="8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28</v>
      </c>
      <c r="G7" s="13" t="s">
        <v>16</v>
      </c>
    </row>
    <row r="8" spans="1:7" x14ac:dyDescent="0.25">
      <c r="A8" s="1"/>
      <c r="B8" s="7">
        <v>1965.5</v>
      </c>
      <c r="C8" s="7">
        <v>131.03</v>
      </c>
      <c r="D8" s="10">
        <v>15</v>
      </c>
      <c r="E8" s="7">
        <v>1965.5</v>
      </c>
      <c r="F8" s="7">
        <v>34.54</v>
      </c>
      <c r="G8" s="7">
        <v>2000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97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1132</v>
      </c>
      <c r="C16" s="7">
        <v>75.459999999999994</v>
      </c>
      <c r="D16" s="10">
        <v>15</v>
      </c>
      <c r="E16" s="7">
        <v>1132</v>
      </c>
      <c r="F16" s="7">
        <v>118.59</v>
      </c>
      <c r="G16" s="7">
        <v>1250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ht="30" x14ac:dyDescent="0.25">
      <c r="B22" s="18" t="s">
        <v>11</v>
      </c>
      <c r="C22" s="18" t="s">
        <v>153</v>
      </c>
      <c r="D22" s="18" t="s">
        <v>152</v>
      </c>
      <c r="E22" s="18" t="s">
        <v>24</v>
      </c>
      <c r="F22" s="18" t="s">
        <v>16</v>
      </c>
    </row>
    <row r="23" spans="1:7" x14ac:dyDescent="0.25">
      <c r="B23" s="16">
        <f>B16+B8</f>
        <v>3097.5</v>
      </c>
      <c r="C23" s="16">
        <f>C16+C8</f>
        <v>206.49</v>
      </c>
      <c r="D23" s="16">
        <f>E16+E8</f>
        <v>3097.5</v>
      </c>
      <c r="E23" s="16">
        <f>F8+F16</f>
        <v>153.13</v>
      </c>
      <c r="F23" s="16">
        <f>G8+G16</f>
        <v>3250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43" workbookViewId="0">
      <selection activeCell="F38" sqref="F38"/>
    </sheetView>
  </sheetViews>
  <sheetFormatPr baseColWidth="10" defaultRowHeight="15" x14ac:dyDescent="0.25"/>
  <cols>
    <col min="1" max="1" width="2" bestFit="1" customWidth="1"/>
    <col min="2" max="2" width="19.2851562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89</v>
      </c>
    </row>
    <row r="3" spans="1:7" x14ac:dyDescent="0.25">
      <c r="D3" s="27" t="s">
        <v>17</v>
      </c>
      <c r="E3" s="27"/>
      <c r="F3" s="27"/>
      <c r="G3" s="1"/>
    </row>
    <row r="4" spans="1:7" x14ac:dyDescent="0.25">
      <c r="D4" s="8"/>
    </row>
    <row r="5" spans="1:7" x14ac:dyDescent="0.25">
      <c r="D5" s="8"/>
    </row>
    <row r="6" spans="1:7" x14ac:dyDescent="0.25">
      <c r="B6" s="4" t="s">
        <v>90</v>
      </c>
      <c r="C6" s="3"/>
      <c r="D6" s="8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28</v>
      </c>
      <c r="G7" s="13" t="s">
        <v>16</v>
      </c>
    </row>
    <row r="8" spans="1:7" x14ac:dyDescent="0.25">
      <c r="A8" s="1"/>
      <c r="B8" s="7">
        <v>1965.5</v>
      </c>
      <c r="C8" s="7">
        <v>131.03</v>
      </c>
      <c r="D8" s="10">
        <v>15</v>
      </c>
      <c r="E8" s="7">
        <v>1965.5</v>
      </c>
      <c r="F8" s="7">
        <v>34.54</v>
      </c>
      <c r="G8" s="7">
        <v>2000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91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1965.5</v>
      </c>
      <c r="C16" s="7">
        <v>131.03</v>
      </c>
      <c r="D16" s="10">
        <v>15</v>
      </c>
      <c r="E16" s="7">
        <v>1965.5</v>
      </c>
      <c r="F16" s="7">
        <v>34.54</v>
      </c>
      <c r="G16" s="7">
        <v>2000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x14ac:dyDescent="0.25">
      <c r="A22" s="1">
        <v>3</v>
      </c>
      <c r="B22" s="1" t="s">
        <v>92</v>
      </c>
      <c r="D22" s="8"/>
    </row>
    <row r="23" spans="1:7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28</v>
      </c>
      <c r="G23" s="13" t="s">
        <v>16</v>
      </c>
    </row>
    <row r="24" spans="1:7" x14ac:dyDescent="0.25">
      <c r="A24" s="1"/>
      <c r="B24" s="7">
        <v>1132</v>
      </c>
      <c r="C24" s="7">
        <v>75.459999999999994</v>
      </c>
      <c r="D24" s="10">
        <v>15</v>
      </c>
      <c r="E24" s="7">
        <v>1132</v>
      </c>
      <c r="F24" s="7">
        <v>118.59</v>
      </c>
      <c r="G24" s="7">
        <v>1250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29" spans="1:7" x14ac:dyDescent="0.25">
      <c r="A29" s="1">
        <v>4</v>
      </c>
      <c r="B29" s="1" t="s">
        <v>166</v>
      </c>
      <c r="D29" s="8"/>
    </row>
    <row r="30" spans="1:7" ht="30" x14ac:dyDescent="0.25">
      <c r="A30" s="1"/>
      <c r="B30" s="5" t="s">
        <v>11</v>
      </c>
      <c r="C30" s="20" t="s">
        <v>12</v>
      </c>
      <c r="D30" s="9" t="s">
        <v>13</v>
      </c>
      <c r="E30" s="20" t="s">
        <v>14</v>
      </c>
      <c r="F30" s="5" t="s">
        <v>28</v>
      </c>
      <c r="G30" s="20" t="s">
        <v>16</v>
      </c>
    </row>
    <row r="31" spans="1:7" x14ac:dyDescent="0.25">
      <c r="A31" s="1"/>
      <c r="B31" s="7">
        <v>1408</v>
      </c>
      <c r="C31" s="7">
        <v>93.86</v>
      </c>
      <c r="D31" s="10">
        <v>15</v>
      </c>
      <c r="E31" s="7">
        <v>1408</v>
      </c>
      <c r="F31" s="7">
        <v>92.86</v>
      </c>
      <c r="G31" s="7">
        <v>1500</v>
      </c>
    </row>
    <row r="32" spans="1:7" x14ac:dyDescent="0.25">
      <c r="A32" s="1"/>
      <c r="D32" s="8"/>
    </row>
    <row r="33" spans="1:7" x14ac:dyDescent="0.25">
      <c r="A33" s="1"/>
      <c r="D33" s="8"/>
    </row>
    <row r="34" spans="1:7" x14ac:dyDescent="0.25">
      <c r="A34" s="1"/>
      <c r="D34" s="8"/>
    </row>
    <row r="35" spans="1:7" x14ac:dyDescent="0.25">
      <c r="A35" s="1"/>
      <c r="D35" s="8"/>
      <c r="E35" s="1" t="s">
        <v>1</v>
      </c>
      <c r="F35" s="2"/>
      <c r="G35" s="2"/>
    </row>
    <row r="36" spans="1:7" x14ac:dyDescent="0.25">
      <c r="A36" s="1"/>
      <c r="D36" s="8"/>
      <c r="E36" s="1"/>
      <c r="F36" s="14"/>
      <c r="G36" s="14"/>
    </row>
    <row r="37" spans="1:7" x14ac:dyDescent="0.25">
      <c r="A37" s="1"/>
      <c r="D37" s="8"/>
      <c r="E37" s="1"/>
      <c r="F37" s="14"/>
      <c r="G37" s="14"/>
    </row>
    <row r="38" spans="1:7" x14ac:dyDescent="0.25">
      <c r="A38" s="1"/>
      <c r="D38" s="8"/>
      <c r="E38" s="1"/>
      <c r="F38" s="14"/>
      <c r="G38" s="14"/>
    </row>
    <row r="39" spans="1:7" x14ac:dyDescent="0.25">
      <c r="A39" s="1"/>
      <c r="D39" s="8"/>
      <c r="E39" s="1"/>
      <c r="F39" s="14"/>
      <c r="G39" s="14"/>
    </row>
    <row r="40" spans="1:7" x14ac:dyDescent="0.25">
      <c r="A40" s="1"/>
      <c r="D40" s="8"/>
      <c r="E40" s="1"/>
      <c r="F40" s="14"/>
      <c r="G40" s="14"/>
    </row>
    <row r="41" spans="1:7" x14ac:dyDescent="0.25">
      <c r="A41" s="1"/>
      <c r="D41" s="8"/>
      <c r="E41" s="1"/>
      <c r="F41" s="14"/>
      <c r="G41" s="14"/>
    </row>
    <row r="42" spans="1:7" x14ac:dyDescent="0.25">
      <c r="A42" s="1"/>
      <c r="D42" s="8"/>
      <c r="E42" s="1"/>
      <c r="F42" s="14"/>
      <c r="G42" s="14"/>
    </row>
    <row r="43" spans="1:7" x14ac:dyDescent="0.25">
      <c r="A43" s="1"/>
      <c r="D43" s="8"/>
      <c r="E43" s="1"/>
      <c r="F43" s="14"/>
      <c r="G43" s="14"/>
    </row>
    <row r="44" spans="1:7" x14ac:dyDescent="0.25">
      <c r="A44" s="1"/>
      <c r="D44" s="8"/>
    </row>
    <row r="45" spans="1:7" x14ac:dyDescent="0.25">
      <c r="A45" s="1"/>
      <c r="D45" s="27" t="s">
        <v>18</v>
      </c>
      <c r="E45" s="27"/>
      <c r="F45" s="27"/>
      <c r="G45" s="1" t="s">
        <v>89</v>
      </c>
    </row>
    <row r="46" spans="1:7" x14ac:dyDescent="0.25">
      <c r="A46" s="1"/>
      <c r="D46" s="27" t="s">
        <v>17</v>
      </c>
      <c r="E46" s="27"/>
      <c r="F46" s="27"/>
      <c r="G46" s="1"/>
    </row>
    <row r="47" spans="1:7" x14ac:dyDescent="0.25">
      <c r="A47" s="1"/>
      <c r="D47" s="8"/>
      <c r="E47" s="1"/>
      <c r="F47" s="14"/>
      <c r="G47" s="14"/>
    </row>
    <row r="48" spans="1:7" x14ac:dyDescent="0.25">
      <c r="A48" s="1"/>
      <c r="D48" s="8"/>
      <c r="E48" s="1"/>
      <c r="F48" s="14"/>
      <c r="G48" s="14"/>
    </row>
    <row r="50" spans="1:7" x14ac:dyDescent="0.25">
      <c r="A50" s="1">
        <v>5</v>
      </c>
      <c r="B50" s="1" t="s">
        <v>167</v>
      </c>
      <c r="D50" s="8"/>
    </row>
    <row r="51" spans="1:7" ht="30" x14ac:dyDescent="0.25">
      <c r="A51" s="1"/>
      <c r="B51" s="5" t="s">
        <v>11</v>
      </c>
      <c r="C51" s="20" t="s">
        <v>12</v>
      </c>
      <c r="D51" s="9" t="s">
        <v>13</v>
      </c>
      <c r="E51" s="20" t="s">
        <v>14</v>
      </c>
      <c r="F51" s="5" t="s">
        <v>28</v>
      </c>
      <c r="G51" s="20" t="s">
        <v>16</v>
      </c>
    </row>
    <row r="52" spans="1:7" x14ac:dyDescent="0.25">
      <c r="A52" s="1"/>
      <c r="B52" s="7">
        <v>1408</v>
      </c>
      <c r="C52" s="7">
        <v>93.86</v>
      </c>
      <c r="D52" s="10">
        <v>15</v>
      </c>
      <c r="E52" s="7">
        <v>1408</v>
      </c>
      <c r="F52" s="7">
        <v>92.86</v>
      </c>
      <c r="G52" s="7">
        <v>1500</v>
      </c>
    </row>
    <row r="53" spans="1:7" x14ac:dyDescent="0.25">
      <c r="A53" s="1"/>
      <c r="D53" s="8"/>
    </row>
    <row r="54" spans="1:7" x14ac:dyDescent="0.25">
      <c r="A54" s="1"/>
      <c r="D54" s="8"/>
    </row>
    <row r="55" spans="1:7" x14ac:dyDescent="0.25">
      <c r="A55" s="1"/>
      <c r="D55" s="8"/>
    </row>
    <row r="56" spans="1:7" x14ac:dyDescent="0.25">
      <c r="A56" s="1"/>
      <c r="D56" s="8"/>
      <c r="E56" s="1" t="s">
        <v>1</v>
      </c>
      <c r="F56" s="2"/>
      <c r="G56" s="2"/>
    </row>
    <row r="57" spans="1:7" x14ac:dyDescent="0.25">
      <c r="A57" s="1"/>
      <c r="D57" s="8"/>
      <c r="E57" s="1"/>
      <c r="F57" s="14"/>
      <c r="G57" s="14"/>
    </row>
    <row r="58" spans="1:7" x14ac:dyDescent="0.25">
      <c r="A58" s="1"/>
      <c r="D58" s="8"/>
      <c r="E58" s="1"/>
      <c r="F58" s="14"/>
      <c r="G58" s="14"/>
    </row>
    <row r="59" spans="1:7" x14ac:dyDescent="0.25">
      <c r="A59" s="1"/>
      <c r="D59" s="8"/>
      <c r="E59" s="1"/>
      <c r="F59" s="14"/>
      <c r="G59" s="14"/>
    </row>
    <row r="60" spans="1:7" x14ac:dyDescent="0.25">
      <c r="A60" s="1"/>
      <c r="D60" s="8"/>
      <c r="E60" s="1"/>
      <c r="F60" s="14"/>
      <c r="G60" s="14"/>
    </row>
    <row r="61" spans="1:7" ht="30" x14ac:dyDescent="0.25">
      <c r="B61" s="18" t="s">
        <v>11</v>
      </c>
      <c r="C61" s="18" t="s">
        <v>153</v>
      </c>
      <c r="D61" s="18" t="s">
        <v>152</v>
      </c>
      <c r="E61" s="18" t="s">
        <v>24</v>
      </c>
      <c r="F61" s="18" t="s">
        <v>16</v>
      </c>
    </row>
    <row r="62" spans="1:7" x14ac:dyDescent="0.25">
      <c r="B62" s="16">
        <f>B24+B16+B8+B31+B52</f>
        <v>7879</v>
      </c>
      <c r="C62" s="16">
        <f>C24+C16+C8+C31+C52</f>
        <v>525.24</v>
      </c>
      <c r="D62" s="16">
        <f>E24+E16+E8+E31+E52</f>
        <v>7879</v>
      </c>
      <c r="E62" s="16">
        <f>F24+F16+F8+F31+F52</f>
        <v>373.39</v>
      </c>
      <c r="F62" s="16">
        <f>G24+G16+G8+G31+G52</f>
        <v>8250</v>
      </c>
    </row>
    <row r="77" spans="1:4" x14ac:dyDescent="0.25">
      <c r="A77" s="1"/>
      <c r="D77" s="8"/>
    </row>
  </sheetData>
  <mergeCells count="4">
    <mergeCell ref="D2:F2"/>
    <mergeCell ref="D3:F3"/>
    <mergeCell ref="D45:F45"/>
    <mergeCell ref="D46:F4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3" workbookViewId="0">
      <selection activeCell="B23" sqref="B23:G23"/>
    </sheetView>
  </sheetViews>
  <sheetFormatPr baseColWidth="10" defaultRowHeight="15" x14ac:dyDescent="0.25"/>
  <cols>
    <col min="1" max="1" width="2" bestFit="1" customWidth="1"/>
    <col min="2" max="2" width="20.4257812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93</v>
      </c>
    </row>
    <row r="3" spans="1:7" x14ac:dyDescent="0.25">
      <c r="D3" s="27" t="s">
        <v>17</v>
      </c>
      <c r="E3" s="27"/>
      <c r="F3" s="27"/>
      <c r="G3" s="1" t="s">
        <v>94</v>
      </c>
    </row>
    <row r="4" spans="1:7" x14ac:dyDescent="0.25">
      <c r="D4" s="8"/>
    </row>
    <row r="5" spans="1:7" x14ac:dyDescent="0.25">
      <c r="D5" s="8"/>
    </row>
    <row r="6" spans="1:7" x14ac:dyDescent="0.25">
      <c r="B6" s="4" t="s">
        <v>95</v>
      </c>
      <c r="C6" s="3"/>
      <c r="D6" s="8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15</v>
      </c>
      <c r="G7" s="13" t="s">
        <v>16</v>
      </c>
    </row>
    <row r="8" spans="1:7" x14ac:dyDescent="0.25">
      <c r="A8" s="1"/>
      <c r="B8" s="7">
        <v>2505</v>
      </c>
      <c r="C8" s="7">
        <v>167</v>
      </c>
      <c r="D8" s="10">
        <v>15</v>
      </c>
      <c r="E8" s="7">
        <v>2505</v>
      </c>
      <c r="F8" s="7">
        <v>4.68</v>
      </c>
      <c r="G8" s="7">
        <v>2500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96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92.86</v>
      </c>
      <c r="G16" s="7">
        <v>1500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>
        <v>2</v>
      </c>
      <c r="B21" s="1" t="s">
        <v>165</v>
      </c>
      <c r="D21" s="8"/>
    </row>
    <row r="22" spans="1:7" ht="30" x14ac:dyDescent="0.25">
      <c r="A22" s="1"/>
      <c r="B22" s="5" t="s">
        <v>11</v>
      </c>
      <c r="C22" s="20" t="s">
        <v>12</v>
      </c>
      <c r="D22" s="9" t="s">
        <v>13</v>
      </c>
      <c r="E22" s="20" t="s">
        <v>14</v>
      </c>
      <c r="F22" s="5" t="s">
        <v>28</v>
      </c>
      <c r="G22" s="20" t="s">
        <v>16</v>
      </c>
    </row>
    <row r="23" spans="1:7" x14ac:dyDescent="0.25">
      <c r="A23" s="1"/>
      <c r="B23" s="7">
        <v>1408</v>
      </c>
      <c r="C23" s="7">
        <v>93.86</v>
      </c>
      <c r="D23" s="10">
        <v>15</v>
      </c>
      <c r="E23" s="7">
        <v>1408</v>
      </c>
      <c r="F23" s="7">
        <v>92.86</v>
      </c>
      <c r="G23" s="7">
        <v>1500</v>
      </c>
    </row>
    <row r="24" spans="1:7" x14ac:dyDescent="0.25">
      <c r="A24" s="1"/>
      <c r="D24" s="8"/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  <c r="E27" s="1" t="s">
        <v>1</v>
      </c>
      <c r="F27" s="2"/>
      <c r="G27" s="2"/>
    </row>
    <row r="29" spans="1:7" ht="30" x14ac:dyDescent="0.25">
      <c r="B29" s="18" t="s">
        <v>11</v>
      </c>
      <c r="C29" s="18" t="s">
        <v>153</v>
      </c>
      <c r="D29" s="18" t="s">
        <v>152</v>
      </c>
      <c r="E29" s="18" t="s">
        <v>15</v>
      </c>
      <c r="F29" s="18" t="s">
        <v>24</v>
      </c>
      <c r="G29" s="18" t="s">
        <v>16</v>
      </c>
    </row>
    <row r="30" spans="1:7" x14ac:dyDescent="0.25">
      <c r="B30" s="16">
        <f>B16+B8+B23</f>
        <v>5321</v>
      </c>
      <c r="C30" s="16">
        <f>C8+C16+C23</f>
        <v>354.72</v>
      </c>
      <c r="D30" s="16">
        <f>E8+E16+E23</f>
        <v>5321</v>
      </c>
      <c r="E30" s="16">
        <f>F8</f>
        <v>4.68</v>
      </c>
      <c r="F30" s="16">
        <f>F16+F23</f>
        <v>185.72</v>
      </c>
      <c r="G30" s="16">
        <f>G16+G8+G23</f>
        <v>5500</v>
      </c>
    </row>
    <row r="51" spans="1:4" x14ac:dyDescent="0.25">
      <c r="A51" s="1"/>
      <c r="D51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D35" sqref="D35"/>
    </sheetView>
  </sheetViews>
  <sheetFormatPr baseColWidth="10" defaultRowHeight="15" x14ac:dyDescent="0.25"/>
  <cols>
    <col min="1" max="1" width="2" bestFit="1" customWidth="1"/>
    <col min="2" max="2" width="20.8554687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98</v>
      </c>
    </row>
    <row r="3" spans="1:7" x14ac:dyDescent="0.25">
      <c r="D3" s="27" t="s">
        <v>17</v>
      </c>
      <c r="E3" s="27"/>
      <c r="F3" s="27"/>
      <c r="G3" s="1"/>
    </row>
    <row r="4" spans="1:7" x14ac:dyDescent="0.25">
      <c r="D4" s="8"/>
    </row>
    <row r="5" spans="1:7" x14ac:dyDescent="0.25">
      <c r="D5" s="8"/>
    </row>
    <row r="6" spans="1:7" x14ac:dyDescent="0.25">
      <c r="B6" s="4" t="s">
        <v>99</v>
      </c>
      <c r="C6" s="3"/>
      <c r="D6" s="8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28</v>
      </c>
      <c r="G7" s="13" t="s">
        <v>16</v>
      </c>
    </row>
    <row r="8" spans="1:7" x14ac:dyDescent="0.25">
      <c r="A8" s="1"/>
      <c r="B8" s="7">
        <v>716</v>
      </c>
      <c r="C8" s="7">
        <v>47.73</v>
      </c>
      <c r="D8" s="10">
        <v>15</v>
      </c>
      <c r="E8" s="7">
        <v>716</v>
      </c>
      <c r="F8" s="7">
        <v>168.8</v>
      </c>
      <c r="G8" s="7">
        <v>884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100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438</v>
      </c>
      <c r="C16" s="7">
        <v>29.2</v>
      </c>
      <c r="D16" s="10">
        <v>15</v>
      </c>
      <c r="E16" s="7">
        <v>438</v>
      </c>
      <c r="F16" s="7">
        <v>186.59</v>
      </c>
      <c r="G16" s="7">
        <v>625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x14ac:dyDescent="0.25">
      <c r="A22" s="1">
        <v>3</v>
      </c>
      <c r="B22" s="1" t="s">
        <v>101</v>
      </c>
      <c r="D22" s="8"/>
    </row>
    <row r="23" spans="1:7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28</v>
      </c>
      <c r="G23" s="13" t="s">
        <v>16</v>
      </c>
    </row>
    <row r="24" spans="1:7" x14ac:dyDescent="0.25">
      <c r="A24" s="1"/>
      <c r="B24" s="7">
        <v>1440</v>
      </c>
      <c r="C24" s="7">
        <v>96</v>
      </c>
      <c r="D24" s="10">
        <v>15</v>
      </c>
      <c r="E24" s="7">
        <v>1440</v>
      </c>
      <c r="F24" s="7">
        <v>90.75</v>
      </c>
      <c r="G24" s="7">
        <v>1530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31" spans="1:7" ht="30" x14ac:dyDescent="0.25">
      <c r="B31" s="18" t="s">
        <v>11</v>
      </c>
      <c r="C31" s="18" t="s">
        <v>153</v>
      </c>
      <c r="D31" s="18" t="s">
        <v>152</v>
      </c>
      <c r="E31" s="18" t="s">
        <v>24</v>
      </c>
      <c r="F31" s="18" t="s">
        <v>16</v>
      </c>
    </row>
    <row r="32" spans="1:7" x14ac:dyDescent="0.25">
      <c r="B32" s="16">
        <f>B24+B16+B8</f>
        <v>2594</v>
      </c>
      <c r="C32" s="16">
        <f>C24+C16+C8</f>
        <v>172.93</v>
      </c>
      <c r="D32" s="16">
        <f>E24+E16+E8</f>
        <v>2594</v>
      </c>
      <c r="E32" s="16">
        <f>F24+F16+F8</f>
        <v>446.14000000000004</v>
      </c>
      <c r="F32" s="16">
        <f>G24+G16+G8</f>
        <v>3039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11"/>
  <sheetViews>
    <sheetView topLeftCell="A136" workbookViewId="0">
      <selection activeCell="G102" sqref="G102"/>
    </sheetView>
  </sheetViews>
  <sheetFormatPr baseColWidth="10" defaultRowHeight="15" x14ac:dyDescent="0.25"/>
  <cols>
    <col min="1" max="1" width="3" bestFit="1" customWidth="1"/>
    <col min="2" max="2" width="18.5703125" customWidth="1"/>
    <col min="3" max="3" width="11.5703125" bestFit="1" customWidth="1"/>
    <col min="4" max="4" width="11.5703125" style="8" bestFit="1" customWidth="1"/>
    <col min="5" max="5" width="12.7109375" bestFit="1" customWidth="1"/>
    <col min="6" max="6" width="11.5703125" bestFit="1" customWidth="1"/>
    <col min="7" max="7" width="14.42578125" bestFit="1" customWidth="1"/>
  </cols>
  <sheetData>
    <row r="2" spans="1:7" x14ac:dyDescent="0.25">
      <c r="D2" s="27" t="s">
        <v>18</v>
      </c>
      <c r="E2" s="27"/>
      <c r="F2" s="27"/>
      <c r="G2" s="1" t="s">
        <v>102</v>
      </c>
    </row>
    <row r="3" spans="1:7" x14ac:dyDescent="0.25">
      <c r="D3" s="27" t="s">
        <v>17</v>
      </c>
      <c r="E3" s="27"/>
      <c r="F3" s="27"/>
      <c r="G3" s="1" t="s">
        <v>103</v>
      </c>
    </row>
    <row r="6" spans="1:7" x14ac:dyDescent="0.25">
      <c r="B6" s="4" t="s">
        <v>104</v>
      </c>
      <c r="C6" s="3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24</v>
      </c>
      <c r="G7" s="13" t="s">
        <v>16</v>
      </c>
    </row>
    <row r="8" spans="1:7" x14ac:dyDescent="0.25">
      <c r="A8" s="1"/>
      <c r="B8" s="7">
        <v>1408</v>
      </c>
      <c r="C8" s="7">
        <v>93.86</v>
      </c>
      <c r="D8" s="10">
        <v>15</v>
      </c>
      <c r="E8" s="7">
        <v>1408</v>
      </c>
      <c r="F8" s="7">
        <v>92.8</v>
      </c>
      <c r="G8" s="7">
        <v>1500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</row>
    <row r="11" spans="1:7" x14ac:dyDescent="0.25">
      <c r="A11" s="1"/>
    </row>
    <row r="12" spans="1:7" x14ac:dyDescent="0.25">
      <c r="A12" s="1"/>
      <c r="E12" s="1" t="s">
        <v>1</v>
      </c>
      <c r="F12" s="2"/>
      <c r="G12" s="2"/>
    </row>
    <row r="13" spans="1:7" x14ac:dyDescent="0.25">
      <c r="A13" s="1"/>
    </row>
    <row r="14" spans="1:7" x14ac:dyDescent="0.25">
      <c r="A14" s="1">
        <v>2</v>
      </c>
      <c r="B14" s="1" t="s">
        <v>105</v>
      </c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24</v>
      </c>
      <c r="G15" s="13" t="s">
        <v>16</v>
      </c>
    </row>
    <row r="16" spans="1:7" x14ac:dyDescent="0.25">
      <c r="A16" s="1"/>
      <c r="B16" s="7">
        <v>573</v>
      </c>
      <c r="C16" s="7">
        <v>38.200000000000003</v>
      </c>
      <c r="D16" s="10">
        <v>15</v>
      </c>
      <c r="E16" s="7">
        <v>573</v>
      </c>
      <c r="F16" s="7">
        <v>177.95</v>
      </c>
      <c r="G16" s="7">
        <v>750</v>
      </c>
    </row>
    <row r="17" spans="1:7" x14ac:dyDescent="0.25">
      <c r="A17" s="1"/>
    </row>
    <row r="18" spans="1:7" x14ac:dyDescent="0.25">
      <c r="A18" s="1"/>
    </row>
    <row r="19" spans="1:7" x14ac:dyDescent="0.25">
      <c r="A19" s="1"/>
    </row>
    <row r="20" spans="1:7" x14ac:dyDescent="0.25">
      <c r="A20" s="1"/>
      <c r="E20" s="1" t="s">
        <v>1</v>
      </c>
      <c r="F20" s="2"/>
      <c r="G20" s="2"/>
    </row>
    <row r="21" spans="1:7" x14ac:dyDescent="0.25">
      <c r="A21" s="1"/>
    </row>
    <row r="22" spans="1:7" x14ac:dyDescent="0.25">
      <c r="A22" s="1">
        <v>3</v>
      </c>
      <c r="B22" s="1" t="s">
        <v>106</v>
      </c>
    </row>
    <row r="23" spans="1:7" ht="30" x14ac:dyDescent="0.25">
      <c r="A23" s="1"/>
      <c r="B23" s="5" t="s">
        <v>11</v>
      </c>
      <c r="C23" s="13" t="s">
        <v>12</v>
      </c>
      <c r="D23" s="9" t="s">
        <v>13</v>
      </c>
      <c r="E23" s="13" t="s">
        <v>14</v>
      </c>
      <c r="F23" s="5" t="s">
        <v>24</v>
      </c>
      <c r="G23" s="13" t="s">
        <v>16</v>
      </c>
    </row>
    <row r="24" spans="1:7" x14ac:dyDescent="0.25">
      <c r="A24" s="1"/>
      <c r="B24" s="7">
        <v>201</v>
      </c>
      <c r="C24" s="7">
        <v>13.4</v>
      </c>
      <c r="D24" s="10">
        <v>15</v>
      </c>
      <c r="E24" s="7">
        <v>201</v>
      </c>
      <c r="F24" s="7">
        <v>199.65</v>
      </c>
      <c r="G24" s="7">
        <v>400</v>
      </c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  <c r="E28" s="1" t="s">
        <v>1</v>
      </c>
      <c r="F28" s="2"/>
      <c r="G28" s="2"/>
    </row>
    <row r="29" spans="1:7" x14ac:dyDescent="0.25">
      <c r="A29" s="1"/>
    </row>
    <row r="30" spans="1:7" x14ac:dyDescent="0.25">
      <c r="A30" s="1">
        <v>4</v>
      </c>
      <c r="B30" s="1" t="s">
        <v>107</v>
      </c>
    </row>
    <row r="31" spans="1:7" ht="30" x14ac:dyDescent="0.25">
      <c r="A31" s="1"/>
      <c r="B31" s="5" t="s">
        <v>11</v>
      </c>
      <c r="C31" s="13" t="s">
        <v>12</v>
      </c>
      <c r="D31" s="9" t="s">
        <v>13</v>
      </c>
      <c r="E31" s="13" t="s">
        <v>14</v>
      </c>
      <c r="F31" s="5" t="s">
        <v>24</v>
      </c>
      <c r="G31" s="13" t="s">
        <v>16</v>
      </c>
    </row>
    <row r="32" spans="1:7" x14ac:dyDescent="0.25">
      <c r="A32" s="1"/>
      <c r="B32" s="7">
        <v>201</v>
      </c>
      <c r="C32" s="7">
        <v>13.4</v>
      </c>
      <c r="D32" s="10">
        <v>15</v>
      </c>
      <c r="E32" s="7">
        <v>201</v>
      </c>
      <c r="F32" s="7">
        <v>199.65</v>
      </c>
      <c r="G32" s="7">
        <v>400</v>
      </c>
    </row>
    <row r="33" spans="1:7" x14ac:dyDescent="0.25">
      <c r="A33" s="1"/>
    </row>
    <row r="34" spans="1:7" x14ac:dyDescent="0.25">
      <c r="A34" s="1"/>
    </row>
    <row r="35" spans="1:7" x14ac:dyDescent="0.25">
      <c r="A35" s="1"/>
    </row>
    <row r="36" spans="1:7" x14ac:dyDescent="0.25">
      <c r="A36" s="1"/>
      <c r="E36" s="1" t="s">
        <v>1</v>
      </c>
      <c r="F36" s="2"/>
      <c r="G36" s="2"/>
    </row>
    <row r="37" spans="1:7" x14ac:dyDescent="0.25">
      <c r="A37" s="1"/>
    </row>
    <row r="38" spans="1:7" x14ac:dyDescent="0.25">
      <c r="A38" s="1">
        <v>5</v>
      </c>
      <c r="B38" s="1" t="s">
        <v>108</v>
      </c>
    </row>
    <row r="39" spans="1:7" ht="30" x14ac:dyDescent="0.25">
      <c r="A39" s="1"/>
      <c r="B39" s="5" t="s">
        <v>11</v>
      </c>
      <c r="C39" s="13" t="s">
        <v>12</v>
      </c>
      <c r="D39" s="9" t="s">
        <v>13</v>
      </c>
      <c r="E39" s="13" t="s">
        <v>14</v>
      </c>
      <c r="F39" s="5" t="s">
        <v>24</v>
      </c>
      <c r="G39" s="13" t="s">
        <v>16</v>
      </c>
    </row>
    <row r="40" spans="1:7" x14ac:dyDescent="0.25">
      <c r="A40" s="1"/>
      <c r="B40" s="7">
        <v>201</v>
      </c>
      <c r="C40" s="7">
        <v>13.4</v>
      </c>
      <c r="D40" s="10">
        <v>15</v>
      </c>
      <c r="E40" s="7">
        <v>201</v>
      </c>
      <c r="F40" s="7">
        <v>199.65</v>
      </c>
      <c r="G40" s="7">
        <v>400</v>
      </c>
    </row>
    <row r="41" spans="1:7" x14ac:dyDescent="0.25">
      <c r="A41" s="1"/>
    </row>
    <row r="42" spans="1:7" x14ac:dyDescent="0.25">
      <c r="A42" s="1"/>
    </row>
    <row r="43" spans="1:7" x14ac:dyDescent="0.25">
      <c r="A43" s="1"/>
    </row>
    <row r="44" spans="1:7" x14ac:dyDescent="0.25">
      <c r="A44" s="1"/>
      <c r="E44" s="1" t="s">
        <v>1</v>
      </c>
      <c r="F44" s="2"/>
      <c r="G44" s="2"/>
    </row>
    <row r="45" spans="1:7" x14ac:dyDescent="0.25">
      <c r="A45" s="1"/>
    </row>
    <row r="47" spans="1:7" x14ac:dyDescent="0.25">
      <c r="D47" s="27" t="s">
        <v>18</v>
      </c>
      <c r="E47" s="27"/>
      <c r="F47" s="27"/>
      <c r="G47" s="1" t="s">
        <v>159</v>
      </c>
    </row>
    <row r="48" spans="1:7" x14ac:dyDescent="0.25">
      <c r="D48" s="27" t="s">
        <v>17</v>
      </c>
      <c r="E48" s="27"/>
      <c r="F48" s="27"/>
    </row>
    <row r="50" spans="1:7" x14ac:dyDescent="0.25">
      <c r="A50" s="1">
        <v>6</v>
      </c>
      <c r="B50" s="1" t="s">
        <v>109</v>
      </c>
      <c r="C50" s="1"/>
      <c r="D50" s="10"/>
    </row>
    <row r="51" spans="1:7" ht="30" x14ac:dyDescent="0.25">
      <c r="B51" s="5" t="s">
        <v>11</v>
      </c>
      <c r="C51" s="13" t="s">
        <v>12</v>
      </c>
      <c r="D51" s="9" t="s">
        <v>13</v>
      </c>
      <c r="E51" s="13" t="s">
        <v>14</v>
      </c>
      <c r="F51" s="5" t="s">
        <v>24</v>
      </c>
      <c r="G51" s="13" t="s">
        <v>16</v>
      </c>
    </row>
    <row r="52" spans="1:7" x14ac:dyDescent="0.25">
      <c r="B52" s="7">
        <v>201</v>
      </c>
      <c r="C52" s="7">
        <v>13.4</v>
      </c>
      <c r="D52" s="10">
        <v>15</v>
      </c>
      <c r="E52" s="7">
        <v>201</v>
      </c>
      <c r="F52" s="7">
        <v>199.65</v>
      </c>
      <c r="G52" s="7">
        <v>400</v>
      </c>
    </row>
    <row r="56" spans="1:7" x14ac:dyDescent="0.25">
      <c r="E56" s="1" t="s">
        <v>1</v>
      </c>
      <c r="F56" s="2"/>
      <c r="G56" s="2"/>
    </row>
    <row r="58" spans="1:7" x14ac:dyDescent="0.25">
      <c r="A58" s="1">
        <v>7</v>
      </c>
      <c r="B58" s="1" t="s">
        <v>110</v>
      </c>
    </row>
    <row r="59" spans="1:7" ht="30" x14ac:dyDescent="0.25">
      <c r="B59" s="5" t="s">
        <v>11</v>
      </c>
      <c r="C59" s="13" t="s">
        <v>12</v>
      </c>
      <c r="D59" s="9" t="s">
        <v>13</v>
      </c>
      <c r="E59" s="13" t="s">
        <v>14</v>
      </c>
      <c r="F59" s="5" t="s">
        <v>24</v>
      </c>
      <c r="G59" s="13" t="s">
        <v>16</v>
      </c>
    </row>
    <row r="60" spans="1:7" x14ac:dyDescent="0.25">
      <c r="B60" s="7">
        <v>201</v>
      </c>
      <c r="C60" s="7">
        <v>13.4</v>
      </c>
      <c r="D60" s="10">
        <v>15</v>
      </c>
      <c r="E60" s="7">
        <v>201</v>
      </c>
      <c r="F60" s="7">
        <v>199.65</v>
      </c>
      <c r="G60" s="7">
        <v>400</v>
      </c>
    </row>
    <row r="64" spans="1:7" x14ac:dyDescent="0.25">
      <c r="E64" s="1" t="s">
        <v>1</v>
      </c>
      <c r="F64" s="2"/>
      <c r="G64" s="2"/>
    </row>
    <row r="66" spans="1:7" x14ac:dyDescent="0.25">
      <c r="A66" s="1">
        <v>8</v>
      </c>
      <c r="B66" s="1" t="s">
        <v>111</v>
      </c>
    </row>
    <row r="67" spans="1:7" ht="30" x14ac:dyDescent="0.25">
      <c r="B67" s="5" t="s">
        <v>11</v>
      </c>
      <c r="C67" s="13" t="s">
        <v>12</v>
      </c>
      <c r="D67" s="9" t="s">
        <v>13</v>
      </c>
      <c r="E67" s="13" t="s">
        <v>14</v>
      </c>
      <c r="F67" s="5" t="s">
        <v>24</v>
      </c>
      <c r="G67" s="13" t="s">
        <v>16</v>
      </c>
    </row>
    <row r="68" spans="1:7" x14ac:dyDescent="0.25">
      <c r="B68" s="7">
        <v>1675</v>
      </c>
      <c r="C68" s="7">
        <v>13.4</v>
      </c>
      <c r="D68" s="10">
        <v>15</v>
      </c>
      <c r="E68" s="7">
        <v>201</v>
      </c>
      <c r="F68" s="7">
        <v>75.709999999999994</v>
      </c>
      <c r="G68" s="7">
        <v>1750</v>
      </c>
    </row>
    <row r="72" spans="1:7" x14ac:dyDescent="0.25">
      <c r="E72" s="1" t="s">
        <v>1</v>
      </c>
      <c r="F72" s="2"/>
      <c r="G72" s="2"/>
    </row>
    <row r="74" spans="1:7" x14ac:dyDescent="0.25">
      <c r="A74" s="1">
        <v>9</v>
      </c>
      <c r="B74" s="1" t="s">
        <v>112</v>
      </c>
    </row>
    <row r="75" spans="1:7" ht="30" x14ac:dyDescent="0.25">
      <c r="B75" s="5" t="s">
        <v>11</v>
      </c>
      <c r="C75" s="13" t="s">
        <v>12</v>
      </c>
      <c r="D75" s="9" t="s">
        <v>13</v>
      </c>
      <c r="E75" s="13" t="s">
        <v>14</v>
      </c>
      <c r="F75" s="5" t="s">
        <v>24</v>
      </c>
      <c r="G75" s="13" t="s">
        <v>16</v>
      </c>
    </row>
    <row r="76" spans="1:7" x14ac:dyDescent="0.25">
      <c r="B76" s="7">
        <v>201</v>
      </c>
      <c r="C76" s="7">
        <v>13.4</v>
      </c>
      <c r="D76" s="10">
        <v>15</v>
      </c>
      <c r="E76" s="7">
        <v>201</v>
      </c>
      <c r="F76" s="7">
        <v>199.65</v>
      </c>
      <c r="G76" s="7">
        <v>400</v>
      </c>
    </row>
    <row r="80" spans="1:7" x14ac:dyDescent="0.25">
      <c r="E80" s="1" t="s">
        <v>1</v>
      </c>
      <c r="F80" s="2"/>
      <c r="G80" s="2"/>
    </row>
    <row r="81" spans="1:7" x14ac:dyDescent="0.25">
      <c r="E81" s="1"/>
      <c r="F81" s="14"/>
      <c r="G81" s="14"/>
    </row>
    <row r="82" spans="1:7" x14ac:dyDescent="0.25">
      <c r="A82" s="1">
        <v>10</v>
      </c>
      <c r="B82" s="1" t="s">
        <v>113</v>
      </c>
    </row>
    <row r="83" spans="1:7" ht="30" x14ac:dyDescent="0.25">
      <c r="B83" s="5" t="s">
        <v>11</v>
      </c>
      <c r="C83" s="13" t="s">
        <v>12</v>
      </c>
      <c r="D83" s="9" t="s">
        <v>13</v>
      </c>
      <c r="E83" s="13" t="s">
        <v>14</v>
      </c>
      <c r="F83" s="5" t="s">
        <v>24</v>
      </c>
      <c r="G83" s="13" t="s">
        <v>16</v>
      </c>
    </row>
    <row r="84" spans="1:7" x14ac:dyDescent="0.25">
      <c r="B84" s="7">
        <v>201</v>
      </c>
      <c r="C84" s="7">
        <v>13.4</v>
      </c>
      <c r="D84" s="10">
        <v>15</v>
      </c>
      <c r="E84" s="7">
        <v>201</v>
      </c>
      <c r="F84" s="7">
        <v>199.65</v>
      </c>
      <c r="G84" s="7">
        <v>400</v>
      </c>
    </row>
    <row r="88" spans="1:7" x14ac:dyDescent="0.25">
      <c r="E88" s="1" t="s">
        <v>1</v>
      </c>
      <c r="F88" s="2"/>
      <c r="G88" s="2"/>
    </row>
    <row r="89" spans="1:7" x14ac:dyDescent="0.25">
      <c r="E89" s="1"/>
      <c r="F89" s="14"/>
      <c r="G89" s="14"/>
    </row>
    <row r="90" spans="1:7" x14ac:dyDescent="0.25">
      <c r="E90" s="1"/>
      <c r="F90" s="14"/>
      <c r="G90" s="14"/>
    </row>
    <row r="91" spans="1:7" x14ac:dyDescent="0.25">
      <c r="D91" s="27" t="s">
        <v>18</v>
      </c>
      <c r="E91" s="27"/>
      <c r="F91" s="27"/>
      <c r="G91" s="1" t="s">
        <v>159</v>
      </c>
    </row>
    <row r="92" spans="1:7" x14ac:dyDescent="0.25">
      <c r="D92" s="27" t="s">
        <v>17</v>
      </c>
      <c r="E92" s="27"/>
      <c r="F92" s="27"/>
      <c r="G92" s="1"/>
    </row>
    <row r="95" spans="1:7" x14ac:dyDescent="0.25">
      <c r="B95" s="4" t="s">
        <v>115</v>
      </c>
      <c r="C95" s="3"/>
    </row>
    <row r="96" spans="1:7" ht="30" x14ac:dyDescent="0.25">
      <c r="A96" s="1">
        <v>11</v>
      </c>
      <c r="B96" s="5" t="s">
        <v>11</v>
      </c>
      <c r="C96" s="13" t="s">
        <v>12</v>
      </c>
      <c r="D96" s="9" t="s">
        <v>13</v>
      </c>
      <c r="E96" s="13" t="s">
        <v>14</v>
      </c>
      <c r="F96" s="5" t="s">
        <v>24</v>
      </c>
      <c r="G96" s="13" t="s">
        <v>16</v>
      </c>
    </row>
    <row r="97" spans="1:7" x14ac:dyDescent="0.25">
      <c r="A97" s="1"/>
      <c r="B97" s="7">
        <v>201</v>
      </c>
      <c r="C97" s="7">
        <v>13.4</v>
      </c>
      <c r="D97" s="10">
        <v>15</v>
      </c>
      <c r="E97" s="7">
        <v>201</v>
      </c>
      <c r="F97" s="7">
        <v>199.65</v>
      </c>
      <c r="G97" s="7">
        <v>400</v>
      </c>
    </row>
    <row r="98" spans="1:7" x14ac:dyDescent="0.25">
      <c r="A98" s="1"/>
      <c r="B98" s="1"/>
      <c r="C98" s="1"/>
      <c r="D98" s="10"/>
      <c r="E98" s="1"/>
      <c r="F98" s="1"/>
      <c r="G98" s="1"/>
    </row>
    <row r="99" spans="1:7" x14ac:dyDescent="0.25">
      <c r="A99" s="1"/>
    </row>
    <row r="100" spans="1:7" x14ac:dyDescent="0.25">
      <c r="A100" s="1"/>
    </row>
    <row r="101" spans="1:7" x14ac:dyDescent="0.25">
      <c r="A101" s="1"/>
      <c r="E101" s="1" t="s">
        <v>1</v>
      </c>
      <c r="F101" s="2"/>
      <c r="G101" s="2"/>
    </row>
    <row r="102" spans="1:7" x14ac:dyDescent="0.25">
      <c r="A102" s="1"/>
    </row>
    <row r="103" spans="1:7" x14ac:dyDescent="0.25">
      <c r="A103" s="1">
        <v>12</v>
      </c>
      <c r="B103" s="1" t="s">
        <v>156</v>
      </c>
    </row>
    <row r="104" spans="1:7" ht="30" x14ac:dyDescent="0.25">
      <c r="A104" s="1"/>
      <c r="B104" s="5" t="s">
        <v>11</v>
      </c>
      <c r="C104" s="13" t="s">
        <v>12</v>
      </c>
      <c r="D104" s="9" t="s">
        <v>13</v>
      </c>
      <c r="E104" s="13" t="s">
        <v>14</v>
      </c>
      <c r="F104" s="5" t="s">
        <v>24</v>
      </c>
      <c r="G104" s="13" t="s">
        <v>16</v>
      </c>
    </row>
    <row r="105" spans="1:7" x14ac:dyDescent="0.25">
      <c r="A105" s="1"/>
      <c r="B105" s="7">
        <v>201</v>
      </c>
      <c r="C105" s="7">
        <v>13.4</v>
      </c>
      <c r="D105" s="10">
        <v>15</v>
      </c>
      <c r="E105" s="7">
        <v>201</v>
      </c>
      <c r="F105" s="7">
        <v>199.65</v>
      </c>
      <c r="G105" s="7">
        <v>400</v>
      </c>
    </row>
    <row r="106" spans="1:7" x14ac:dyDescent="0.25">
      <c r="A106" s="1"/>
    </row>
    <row r="107" spans="1:7" x14ac:dyDescent="0.25">
      <c r="A107" s="1"/>
    </row>
    <row r="108" spans="1:7" x14ac:dyDescent="0.25">
      <c r="A108" s="1"/>
    </row>
    <row r="109" spans="1:7" x14ac:dyDescent="0.25">
      <c r="A109" s="1"/>
      <c r="E109" s="1" t="s">
        <v>1</v>
      </c>
      <c r="F109" s="2"/>
      <c r="G109" s="2"/>
    </row>
    <row r="110" spans="1:7" x14ac:dyDescent="0.25">
      <c r="A110" s="1">
        <v>12</v>
      </c>
      <c r="B110" s="1" t="s">
        <v>134</v>
      </c>
    </row>
    <row r="111" spans="1:7" ht="30" x14ac:dyDescent="0.25">
      <c r="A111" s="1"/>
      <c r="B111" s="5" t="s">
        <v>11</v>
      </c>
      <c r="C111" s="15" t="s">
        <v>12</v>
      </c>
      <c r="D111" s="9" t="s">
        <v>13</v>
      </c>
      <c r="E111" s="15" t="s">
        <v>14</v>
      </c>
      <c r="F111" s="5" t="s">
        <v>24</v>
      </c>
      <c r="G111" s="15" t="s">
        <v>16</v>
      </c>
    </row>
    <row r="112" spans="1:7" x14ac:dyDescent="0.25">
      <c r="A112" s="1"/>
      <c r="B112" s="7">
        <v>1408</v>
      </c>
      <c r="C112" s="7">
        <v>93.86</v>
      </c>
      <c r="D112" s="10">
        <v>15</v>
      </c>
      <c r="E112" s="7">
        <v>1408</v>
      </c>
      <c r="F112" s="7">
        <v>92.8</v>
      </c>
      <c r="G112" s="7">
        <v>1500</v>
      </c>
    </row>
    <row r="113" spans="1:7" x14ac:dyDescent="0.25">
      <c r="A113" s="1"/>
    </row>
    <row r="114" spans="1:7" x14ac:dyDescent="0.25">
      <c r="A114" s="1"/>
    </row>
    <row r="115" spans="1:7" x14ac:dyDescent="0.25">
      <c r="A115" s="1"/>
    </row>
    <row r="116" spans="1:7" x14ac:dyDescent="0.25">
      <c r="A116" s="1"/>
      <c r="E116" s="1" t="s">
        <v>1</v>
      </c>
      <c r="F116" s="2"/>
      <c r="G116" s="2"/>
    </row>
    <row r="117" spans="1:7" x14ac:dyDescent="0.25">
      <c r="A117" s="1"/>
    </row>
    <row r="118" spans="1:7" x14ac:dyDescent="0.25">
      <c r="A118" s="1">
        <v>13</v>
      </c>
      <c r="B118" s="1" t="s">
        <v>117</v>
      </c>
    </row>
    <row r="119" spans="1:7" ht="30" x14ac:dyDescent="0.25">
      <c r="A119" s="1"/>
      <c r="B119" s="5" t="s">
        <v>11</v>
      </c>
      <c r="C119" s="13" t="s">
        <v>12</v>
      </c>
      <c r="D119" s="9" t="s">
        <v>13</v>
      </c>
      <c r="E119" s="13" t="s">
        <v>14</v>
      </c>
      <c r="F119" s="5" t="s">
        <v>24</v>
      </c>
      <c r="G119" s="13" t="s">
        <v>16</v>
      </c>
    </row>
    <row r="120" spans="1:7" x14ac:dyDescent="0.25">
      <c r="A120" s="1"/>
      <c r="B120" s="7">
        <v>305</v>
      </c>
      <c r="C120" s="7">
        <v>2033</v>
      </c>
      <c r="D120" s="10">
        <v>15</v>
      </c>
      <c r="E120" s="7">
        <v>305</v>
      </c>
      <c r="F120" s="7">
        <v>195.1</v>
      </c>
      <c r="G120" s="7">
        <v>500</v>
      </c>
    </row>
    <row r="121" spans="1:7" x14ac:dyDescent="0.25">
      <c r="A121" s="1"/>
    </row>
    <row r="122" spans="1:7" x14ac:dyDescent="0.25">
      <c r="A122" s="1"/>
    </row>
    <row r="123" spans="1:7" x14ac:dyDescent="0.25">
      <c r="A123" s="1"/>
    </row>
    <row r="124" spans="1:7" x14ac:dyDescent="0.25">
      <c r="A124" s="1"/>
      <c r="E124" s="1" t="s">
        <v>1</v>
      </c>
      <c r="F124" s="2"/>
      <c r="G124" s="2"/>
    </row>
    <row r="125" spans="1:7" x14ac:dyDescent="0.25">
      <c r="A125" s="1"/>
    </row>
    <row r="126" spans="1:7" x14ac:dyDescent="0.25">
      <c r="A126" s="1">
        <v>14</v>
      </c>
      <c r="B126" s="1" t="s">
        <v>114</v>
      </c>
    </row>
    <row r="127" spans="1:7" ht="30" x14ac:dyDescent="0.25">
      <c r="A127" s="1"/>
      <c r="B127" s="5" t="s">
        <v>11</v>
      </c>
      <c r="C127" s="13" t="s">
        <v>12</v>
      </c>
      <c r="D127" s="9" t="s">
        <v>13</v>
      </c>
      <c r="E127" s="13" t="s">
        <v>14</v>
      </c>
      <c r="F127" s="5" t="s">
        <v>24</v>
      </c>
      <c r="G127" s="13" t="s">
        <v>16</v>
      </c>
    </row>
    <row r="128" spans="1:7" x14ac:dyDescent="0.25">
      <c r="A128" s="1"/>
      <c r="B128" s="7">
        <v>1408</v>
      </c>
      <c r="C128" s="7">
        <v>93.86</v>
      </c>
      <c r="D128" s="10">
        <v>15</v>
      </c>
      <c r="E128" s="7">
        <v>1408</v>
      </c>
      <c r="F128" s="7">
        <v>92.8</v>
      </c>
      <c r="G128" s="7">
        <v>1500</v>
      </c>
    </row>
    <row r="129" spans="1:7" x14ac:dyDescent="0.25">
      <c r="A129" s="1"/>
    </row>
    <row r="130" spans="1:7" x14ac:dyDescent="0.25">
      <c r="A130" s="1"/>
    </row>
    <row r="131" spans="1:7" x14ac:dyDescent="0.25">
      <c r="A131" s="1"/>
    </row>
    <row r="132" spans="1:7" x14ac:dyDescent="0.25">
      <c r="A132" s="1"/>
      <c r="E132" s="1" t="s">
        <v>1</v>
      </c>
      <c r="F132" s="2"/>
      <c r="G132" s="2"/>
    </row>
    <row r="133" spans="1:7" x14ac:dyDescent="0.25">
      <c r="A133" s="1"/>
      <c r="E133" s="1"/>
      <c r="F133" s="14"/>
      <c r="G133" s="14"/>
    </row>
    <row r="134" spans="1:7" x14ac:dyDescent="0.25">
      <c r="A134" s="1"/>
      <c r="E134" s="1"/>
      <c r="F134" s="14"/>
      <c r="G134" s="14"/>
    </row>
    <row r="135" spans="1:7" x14ac:dyDescent="0.25">
      <c r="A135" s="1"/>
      <c r="E135" s="1"/>
      <c r="F135" s="14"/>
      <c r="G135" s="14"/>
    </row>
    <row r="136" spans="1:7" x14ac:dyDescent="0.25">
      <c r="A136" s="1"/>
      <c r="E136" s="1"/>
      <c r="F136" s="14"/>
      <c r="G136" s="14"/>
    </row>
    <row r="137" spans="1:7" x14ac:dyDescent="0.25">
      <c r="A137" s="1"/>
      <c r="E137" s="1"/>
      <c r="F137" s="14"/>
      <c r="G137" s="14"/>
    </row>
    <row r="138" spans="1:7" x14ac:dyDescent="0.25">
      <c r="A138" s="1"/>
      <c r="D138" s="27" t="s">
        <v>18</v>
      </c>
      <c r="E138" s="27"/>
      <c r="F138" s="27"/>
      <c r="G138" s="1" t="s">
        <v>159</v>
      </c>
    </row>
    <row r="139" spans="1:7" x14ac:dyDescent="0.25">
      <c r="A139" s="1"/>
      <c r="D139" s="27" t="s">
        <v>17</v>
      </c>
      <c r="E139" s="27"/>
      <c r="F139" s="27"/>
      <c r="G139" s="1"/>
    </row>
    <row r="140" spans="1:7" x14ac:dyDescent="0.25">
      <c r="A140" s="1"/>
    </row>
    <row r="141" spans="1:7" x14ac:dyDescent="0.25">
      <c r="A141" s="1">
        <v>15</v>
      </c>
      <c r="B141" s="1" t="s">
        <v>133</v>
      </c>
    </row>
    <row r="142" spans="1:7" ht="30" x14ac:dyDescent="0.25">
      <c r="A142" s="1"/>
      <c r="B142" s="5" t="s">
        <v>11</v>
      </c>
      <c r="C142" s="13" t="s">
        <v>12</v>
      </c>
      <c r="D142" s="9" t="s">
        <v>13</v>
      </c>
      <c r="E142" s="13" t="s">
        <v>14</v>
      </c>
      <c r="F142" s="5" t="s">
        <v>24</v>
      </c>
      <c r="G142" s="13" t="s">
        <v>16</v>
      </c>
    </row>
    <row r="143" spans="1:7" x14ac:dyDescent="0.25">
      <c r="A143" s="1"/>
      <c r="B143" s="7">
        <v>201</v>
      </c>
      <c r="C143" s="7">
        <v>2033</v>
      </c>
      <c r="D143" s="10">
        <v>15</v>
      </c>
      <c r="E143" s="7">
        <v>305</v>
      </c>
      <c r="F143" s="7">
        <v>199.65</v>
      </c>
      <c r="G143" s="7">
        <v>400</v>
      </c>
    </row>
    <row r="144" spans="1:7" x14ac:dyDescent="0.25">
      <c r="A144" s="1"/>
    </row>
    <row r="145" spans="1:7" x14ac:dyDescent="0.25">
      <c r="A145" s="1"/>
    </row>
    <row r="146" spans="1:7" x14ac:dyDescent="0.25">
      <c r="A146" s="1"/>
    </row>
    <row r="147" spans="1:7" x14ac:dyDescent="0.25">
      <c r="A147" s="1"/>
      <c r="E147" s="1" t="s">
        <v>1</v>
      </c>
      <c r="F147" s="2"/>
      <c r="G147" s="2"/>
    </row>
    <row r="148" spans="1:7" x14ac:dyDescent="0.25">
      <c r="A148" s="1"/>
    </row>
    <row r="149" spans="1:7" x14ac:dyDescent="0.25">
      <c r="A149" s="1"/>
    </row>
    <row r="151" spans="1:7" ht="30" x14ac:dyDescent="0.25">
      <c r="B151" s="18" t="s">
        <v>11</v>
      </c>
      <c r="C151" s="18" t="s">
        <v>153</v>
      </c>
      <c r="D151" s="18"/>
      <c r="E151" s="18" t="s">
        <v>152</v>
      </c>
      <c r="F151" s="18" t="s">
        <v>24</v>
      </c>
      <c r="G151" s="18" t="s">
        <v>16</v>
      </c>
    </row>
    <row r="152" spans="1:7" x14ac:dyDescent="0.25">
      <c r="B152" s="16">
        <f>B143+B128+B120+B112+B105+B97+B84+B76+B68+B60+B52+B40+B32+B24+B16+B8</f>
        <v>8787</v>
      </c>
      <c r="C152" s="16">
        <f>C143+C128+C120+C112+C97+C84+C76+C68+C60+C52</f>
        <v>4334.1199999999981</v>
      </c>
      <c r="D152" s="16"/>
      <c r="E152" s="16">
        <f>E143+E128+E120+E112+E105+E97+E84+E76+E68+E60+E52+E40+E32+E24+E16+E8</f>
        <v>7417</v>
      </c>
      <c r="F152" s="16">
        <f>F143+F128+F120+F112+F105+F97+F84+F76+F68+F60+F52+F40+F32+F24+F16+F8</f>
        <v>2723.6600000000003</v>
      </c>
      <c r="G152" s="16">
        <f>G143+G128+G120+G112+G105+G97+G84+G76+G68+G60+G52+G40+G32+G24+G16+G8</f>
        <v>11500</v>
      </c>
    </row>
    <row r="153" spans="1:7" x14ac:dyDescent="0.25">
      <c r="D153"/>
    </row>
    <row r="154" spans="1:7" x14ac:dyDescent="0.25">
      <c r="D154"/>
    </row>
    <row r="155" spans="1:7" x14ac:dyDescent="0.25">
      <c r="D155"/>
    </row>
    <row r="156" spans="1:7" x14ac:dyDescent="0.25">
      <c r="D156"/>
    </row>
    <row r="157" spans="1:7" x14ac:dyDescent="0.25">
      <c r="D157"/>
    </row>
    <row r="158" spans="1:7" x14ac:dyDescent="0.25">
      <c r="D158"/>
    </row>
    <row r="159" spans="1:7" x14ac:dyDescent="0.25">
      <c r="D159"/>
    </row>
    <row r="160" spans="1:7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</sheetData>
  <mergeCells count="8">
    <mergeCell ref="D138:F138"/>
    <mergeCell ref="D139:F139"/>
    <mergeCell ref="D92:F92"/>
    <mergeCell ref="D2:F2"/>
    <mergeCell ref="D3:F3"/>
    <mergeCell ref="D47:F47"/>
    <mergeCell ref="D48:F48"/>
    <mergeCell ref="D91:F9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E35" sqref="E35"/>
    </sheetView>
  </sheetViews>
  <sheetFormatPr baseColWidth="10" defaultRowHeight="15" x14ac:dyDescent="0.25"/>
  <cols>
    <col min="1" max="1" width="2" bestFit="1" customWidth="1"/>
    <col min="2" max="2" width="22.710937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118</v>
      </c>
    </row>
    <row r="3" spans="1:7" x14ac:dyDescent="0.25">
      <c r="D3" s="27" t="s">
        <v>17</v>
      </c>
      <c r="E3" s="27"/>
      <c r="F3" s="27"/>
      <c r="G3" s="1" t="s">
        <v>119</v>
      </c>
    </row>
    <row r="4" spans="1:7" x14ac:dyDescent="0.25">
      <c r="D4" s="8"/>
    </row>
    <row r="5" spans="1:7" x14ac:dyDescent="0.25">
      <c r="D5" s="8"/>
    </row>
    <row r="6" spans="1:7" x14ac:dyDescent="0.25">
      <c r="B6" s="4" t="s">
        <v>120</v>
      </c>
      <c r="C6" s="3"/>
      <c r="D6" s="8"/>
    </row>
    <row r="7" spans="1:7" ht="30" x14ac:dyDescent="0.25">
      <c r="A7" s="1">
        <v>1</v>
      </c>
      <c r="B7" s="5" t="s">
        <v>11</v>
      </c>
      <c r="C7" s="13" t="s">
        <v>12</v>
      </c>
      <c r="D7" s="9" t="s">
        <v>13</v>
      </c>
      <c r="E7" s="13" t="s">
        <v>14</v>
      </c>
      <c r="F7" s="5" t="s">
        <v>28</v>
      </c>
      <c r="G7" s="13" t="s">
        <v>16</v>
      </c>
    </row>
    <row r="8" spans="1:7" x14ac:dyDescent="0.25">
      <c r="A8" s="1"/>
      <c r="B8" s="7">
        <v>2505</v>
      </c>
      <c r="C8" s="7">
        <v>167</v>
      </c>
      <c r="D8" s="10">
        <v>15</v>
      </c>
      <c r="E8" s="7">
        <v>2505</v>
      </c>
      <c r="F8" s="7">
        <v>4.68</v>
      </c>
      <c r="G8" s="7">
        <v>2500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121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2993</v>
      </c>
      <c r="C16" s="7">
        <v>199.53</v>
      </c>
      <c r="D16" s="10">
        <v>15</v>
      </c>
      <c r="E16" s="7">
        <v>2993</v>
      </c>
      <c r="F16" s="7">
        <v>72.89</v>
      </c>
      <c r="G16" s="7">
        <v>2920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>
        <v>3</v>
      </c>
      <c r="B21" s="1" t="s">
        <v>122</v>
      </c>
      <c r="D21" s="8"/>
    </row>
    <row r="22" spans="1:7" ht="30" x14ac:dyDescent="0.25">
      <c r="A22" s="1"/>
      <c r="B22" s="5" t="s">
        <v>11</v>
      </c>
      <c r="C22" s="13" t="s">
        <v>12</v>
      </c>
      <c r="D22" s="9" t="s">
        <v>13</v>
      </c>
      <c r="E22" s="13" t="s">
        <v>14</v>
      </c>
      <c r="F22" s="5" t="s">
        <v>28</v>
      </c>
      <c r="G22" s="13" t="s">
        <v>16</v>
      </c>
    </row>
    <row r="23" spans="1:7" x14ac:dyDescent="0.25">
      <c r="A23" s="1"/>
      <c r="B23" s="7">
        <v>1675</v>
      </c>
      <c r="C23" s="7">
        <v>111.66</v>
      </c>
      <c r="D23" s="10">
        <v>15</v>
      </c>
      <c r="E23" s="7">
        <v>1675</v>
      </c>
      <c r="F23" s="7">
        <v>75.709999999999994</v>
      </c>
      <c r="G23" s="7">
        <v>1750</v>
      </c>
    </row>
    <row r="24" spans="1:7" x14ac:dyDescent="0.25">
      <c r="A24" s="1"/>
      <c r="D24" s="8"/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  <c r="E27" s="1" t="s">
        <v>1</v>
      </c>
      <c r="F27" s="2"/>
      <c r="G27" s="2"/>
    </row>
    <row r="30" spans="1:7" ht="30" x14ac:dyDescent="0.25">
      <c r="B30" s="18" t="s">
        <v>11</v>
      </c>
      <c r="C30" s="18" t="s">
        <v>153</v>
      </c>
      <c r="D30" s="18" t="s">
        <v>152</v>
      </c>
      <c r="E30" s="18" t="s">
        <v>24</v>
      </c>
      <c r="F30" s="18" t="s">
        <v>16</v>
      </c>
    </row>
    <row r="31" spans="1:7" x14ac:dyDescent="0.25">
      <c r="B31" s="16">
        <f>B23+B16+B8</f>
        <v>7173</v>
      </c>
      <c r="C31" s="16">
        <f>C23+C16+C8</f>
        <v>478.19</v>
      </c>
      <c r="D31" s="16">
        <f>E23+E16+E8</f>
        <v>7173</v>
      </c>
      <c r="E31" s="16">
        <f>F8+F16+F23</f>
        <v>153.27999999999997</v>
      </c>
      <c r="F31" s="16">
        <f>G23+G16+G8</f>
        <v>7170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4" workbookViewId="0">
      <selection activeCell="F67" sqref="F67"/>
    </sheetView>
  </sheetViews>
  <sheetFormatPr baseColWidth="10" defaultRowHeight="15" x14ac:dyDescent="0.25"/>
  <cols>
    <col min="1" max="1" width="2" bestFit="1" customWidth="1"/>
    <col min="2" max="2" width="19.4257812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123</v>
      </c>
    </row>
    <row r="3" spans="1:7" x14ac:dyDescent="0.25">
      <c r="D3" s="27" t="s">
        <v>17</v>
      </c>
      <c r="E3" s="27"/>
      <c r="F3" s="27"/>
      <c r="G3" s="1" t="s">
        <v>124</v>
      </c>
    </row>
    <row r="4" spans="1:7" x14ac:dyDescent="0.25">
      <c r="D4" s="8"/>
    </row>
    <row r="5" spans="1:7" x14ac:dyDescent="0.25">
      <c r="D5" s="8"/>
    </row>
    <row r="6" spans="1:7" x14ac:dyDescent="0.25">
      <c r="A6">
        <v>1</v>
      </c>
      <c r="B6" s="4" t="s">
        <v>125</v>
      </c>
      <c r="C6" s="3"/>
      <c r="D6" s="8"/>
    </row>
    <row r="7" spans="1:7" ht="30" x14ac:dyDescent="0.25">
      <c r="A7" s="1"/>
      <c r="B7" s="5" t="s">
        <v>11</v>
      </c>
      <c r="C7" s="13" t="s">
        <v>12</v>
      </c>
      <c r="D7" s="9" t="s">
        <v>13</v>
      </c>
      <c r="E7" s="13" t="s">
        <v>14</v>
      </c>
      <c r="F7" s="5" t="s">
        <v>28</v>
      </c>
      <c r="G7" s="13" t="s">
        <v>16</v>
      </c>
    </row>
    <row r="8" spans="1:7" x14ac:dyDescent="0.25">
      <c r="A8" s="1"/>
      <c r="B8" s="7">
        <v>3303</v>
      </c>
      <c r="C8" s="7">
        <v>220.2</v>
      </c>
      <c r="D8" s="10">
        <v>15</v>
      </c>
      <c r="E8" s="7">
        <v>3303</v>
      </c>
      <c r="F8" s="7">
        <v>127.17</v>
      </c>
      <c r="G8" s="7">
        <v>3175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126</v>
      </c>
      <c r="D14" s="8"/>
    </row>
    <row r="15" spans="1:7" ht="30" x14ac:dyDescent="0.25">
      <c r="A15" s="1"/>
      <c r="B15" s="5" t="s">
        <v>11</v>
      </c>
      <c r="C15" s="13" t="s">
        <v>12</v>
      </c>
      <c r="D15" s="9" t="s">
        <v>13</v>
      </c>
      <c r="E15" s="13" t="s">
        <v>14</v>
      </c>
      <c r="F15" s="5" t="s">
        <v>28</v>
      </c>
      <c r="G15" s="13" t="s">
        <v>16</v>
      </c>
    </row>
    <row r="16" spans="1:7" x14ac:dyDescent="0.25">
      <c r="A16" s="1"/>
      <c r="B16" s="7">
        <v>3303</v>
      </c>
      <c r="C16" s="7">
        <v>220.2</v>
      </c>
      <c r="D16" s="10">
        <v>15</v>
      </c>
      <c r="E16" s="7">
        <v>3303</v>
      </c>
      <c r="F16" s="7">
        <v>127.17</v>
      </c>
      <c r="G16" s="7">
        <v>3175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>
        <v>3</v>
      </c>
      <c r="B21" s="1" t="s">
        <v>127</v>
      </c>
      <c r="D21" s="8"/>
    </row>
    <row r="22" spans="1:7" ht="30" x14ac:dyDescent="0.25">
      <c r="A22" s="1"/>
      <c r="B22" s="5" t="s">
        <v>11</v>
      </c>
      <c r="C22" s="13" t="s">
        <v>12</v>
      </c>
      <c r="D22" s="9" t="s">
        <v>13</v>
      </c>
      <c r="E22" s="13" t="s">
        <v>14</v>
      </c>
      <c r="F22" s="5" t="s">
        <v>28</v>
      </c>
      <c r="G22" s="13" t="s">
        <v>16</v>
      </c>
    </row>
    <row r="23" spans="1:7" x14ac:dyDescent="0.25">
      <c r="A23" s="1"/>
      <c r="B23" s="7">
        <v>3303</v>
      </c>
      <c r="C23" s="7">
        <v>220.2</v>
      </c>
      <c r="D23" s="10">
        <v>15</v>
      </c>
      <c r="E23" s="7">
        <v>3303</v>
      </c>
      <c r="F23" s="7">
        <v>127.17</v>
      </c>
      <c r="G23" s="7">
        <v>3175</v>
      </c>
    </row>
    <row r="24" spans="1:7" x14ac:dyDescent="0.25">
      <c r="A24" s="1"/>
      <c r="D24" s="8"/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  <c r="E27" s="1" t="s">
        <v>1</v>
      </c>
      <c r="F27" s="2"/>
      <c r="G27" s="2"/>
    </row>
    <row r="28" spans="1:7" x14ac:dyDescent="0.25">
      <c r="A28" s="1">
        <v>4</v>
      </c>
      <c r="B28" s="4" t="s">
        <v>128</v>
      </c>
      <c r="C28" s="3"/>
      <c r="D28" s="8"/>
    </row>
    <row r="29" spans="1:7" ht="30" x14ac:dyDescent="0.25">
      <c r="A29" s="1"/>
      <c r="B29" s="5" t="s">
        <v>11</v>
      </c>
      <c r="C29" s="13" t="s">
        <v>12</v>
      </c>
      <c r="D29" s="9" t="s">
        <v>13</v>
      </c>
      <c r="E29" s="13" t="s">
        <v>14</v>
      </c>
      <c r="F29" s="5" t="s">
        <v>28</v>
      </c>
      <c r="G29" s="13" t="s">
        <v>16</v>
      </c>
    </row>
    <row r="30" spans="1:7" x14ac:dyDescent="0.25">
      <c r="A30" s="1"/>
      <c r="B30" s="7">
        <v>2993</v>
      </c>
      <c r="C30" s="7">
        <v>199.53</v>
      </c>
      <c r="D30" s="10">
        <v>15</v>
      </c>
      <c r="E30" s="7">
        <v>2993</v>
      </c>
      <c r="F30" s="7">
        <v>72.89</v>
      </c>
      <c r="G30" s="7">
        <v>2920</v>
      </c>
    </row>
    <row r="31" spans="1:7" x14ac:dyDescent="0.25">
      <c r="A31" s="1"/>
      <c r="B31" s="1"/>
      <c r="C31" s="1"/>
      <c r="D31" s="10"/>
      <c r="E31" s="1"/>
      <c r="F31" s="1"/>
      <c r="G31" s="1"/>
    </row>
    <row r="32" spans="1:7" x14ac:dyDescent="0.25">
      <c r="A32" s="1"/>
      <c r="D32" s="8"/>
    </row>
    <row r="33" spans="1:7" x14ac:dyDescent="0.25">
      <c r="A33" s="1"/>
      <c r="D33" s="8"/>
    </row>
    <row r="34" spans="1:7" x14ac:dyDescent="0.25">
      <c r="A34" s="1"/>
      <c r="D34" s="8"/>
      <c r="E34" s="1" t="s">
        <v>1</v>
      </c>
      <c r="F34" s="2"/>
      <c r="G34" s="2"/>
    </row>
    <row r="35" spans="1:7" x14ac:dyDescent="0.25">
      <c r="A35" s="1"/>
      <c r="D35" s="8"/>
    </row>
    <row r="36" spans="1:7" x14ac:dyDescent="0.25">
      <c r="A36" s="1">
        <v>5</v>
      </c>
      <c r="B36" s="1" t="s">
        <v>129</v>
      </c>
      <c r="D36" s="8"/>
    </row>
    <row r="37" spans="1:7" ht="30" x14ac:dyDescent="0.25">
      <c r="A37" s="1"/>
      <c r="B37" s="5" t="s">
        <v>11</v>
      </c>
      <c r="C37" s="13" t="s">
        <v>12</v>
      </c>
      <c r="D37" s="9" t="s">
        <v>13</v>
      </c>
      <c r="E37" s="13" t="s">
        <v>14</v>
      </c>
      <c r="F37" s="5" t="s">
        <v>28</v>
      </c>
      <c r="G37" s="13" t="s">
        <v>16</v>
      </c>
    </row>
    <row r="38" spans="1:7" x14ac:dyDescent="0.25">
      <c r="A38" s="1"/>
      <c r="B38" s="7">
        <v>2993</v>
      </c>
      <c r="C38" s="7">
        <v>199.53</v>
      </c>
      <c r="D38" s="10">
        <v>15</v>
      </c>
      <c r="E38" s="7">
        <v>2993</v>
      </c>
      <c r="F38" s="7">
        <v>72.89</v>
      </c>
      <c r="G38" s="7">
        <v>2920</v>
      </c>
    </row>
    <row r="39" spans="1:7" x14ac:dyDescent="0.25">
      <c r="A39" s="1"/>
      <c r="D39" s="8"/>
    </row>
    <row r="40" spans="1:7" x14ac:dyDescent="0.25">
      <c r="A40" s="1"/>
      <c r="D40" s="8"/>
    </row>
    <row r="41" spans="1:7" x14ac:dyDescent="0.25">
      <c r="A41" s="1"/>
      <c r="D41" s="8"/>
    </row>
    <row r="42" spans="1:7" x14ac:dyDescent="0.25">
      <c r="A42" s="1"/>
      <c r="D42" s="8"/>
      <c r="E42" s="1" t="s">
        <v>1</v>
      </c>
      <c r="F42" s="2"/>
      <c r="G42" s="2"/>
    </row>
    <row r="43" spans="1:7" x14ac:dyDescent="0.25">
      <c r="A43" s="1"/>
      <c r="D43" s="8"/>
      <c r="E43" s="1"/>
      <c r="F43" s="14"/>
      <c r="G43" s="14"/>
    </row>
    <row r="44" spans="1:7" x14ac:dyDescent="0.25">
      <c r="A44" s="1"/>
      <c r="D44" s="27" t="s">
        <v>18</v>
      </c>
      <c r="E44" s="27"/>
      <c r="F44" s="27"/>
      <c r="G44" s="1" t="s">
        <v>123</v>
      </c>
    </row>
    <row r="45" spans="1:7" x14ac:dyDescent="0.25">
      <c r="A45" s="1"/>
      <c r="D45" s="27" t="s">
        <v>17</v>
      </c>
      <c r="E45" s="27"/>
      <c r="F45" s="27"/>
      <c r="G45" s="1" t="s">
        <v>124</v>
      </c>
    </row>
    <row r="46" spans="1:7" x14ac:dyDescent="0.25">
      <c r="A46" s="1"/>
      <c r="D46" s="8"/>
      <c r="E46" s="1"/>
      <c r="F46" s="14"/>
      <c r="G46" s="14"/>
    </row>
    <row r="47" spans="1:7" x14ac:dyDescent="0.25">
      <c r="A47" s="1"/>
      <c r="D47" s="8"/>
      <c r="E47" s="1"/>
      <c r="F47" s="14"/>
      <c r="G47" s="14"/>
    </row>
    <row r="48" spans="1:7" x14ac:dyDescent="0.25">
      <c r="A48" s="1">
        <v>7</v>
      </c>
      <c r="B48" s="1" t="s">
        <v>130</v>
      </c>
      <c r="D48" s="8"/>
    </row>
    <row r="49" spans="1:7" ht="30" x14ac:dyDescent="0.25">
      <c r="A49" s="1"/>
      <c r="B49" s="5" t="s">
        <v>11</v>
      </c>
      <c r="C49" s="13" t="s">
        <v>12</v>
      </c>
      <c r="D49" s="9" t="s">
        <v>13</v>
      </c>
      <c r="E49" s="13" t="s">
        <v>14</v>
      </c>
      <c r="F49" s="5" t="s">
        <v>28</v>
      </c>
      <c r="G49" s="13" t="s">
        <v>16</v>
      </c>
    </row>
    <row r="50" spans="1:7" x14ac:dyDescent="0.25">
      <c r="A50" s="1"/>
      <c r="B50" s="7">
        <v>2993</v>
      </c>
      <c r="C50" s="7">
        <v>199.53</v>
      </c>
      <c r="D50" s="10">
        <v>15</v>
      </c>
      <c r="E50" s="7">
        <v>2993</v>
      </c>
      <c r="F50" s="7">
        <v>72.89</v>
      </c>
      <c r="G50" s="7">
        <v>2920</v>
      </c>
    </row>
    <row r="51" spans="1:7" x14ac:dyDescent="0.25">
      <c r="A51" s="1"/>
      <c r="D51" s="8"/>
    </row>
    <row r="52" spans="1:7" x14ac:dyDescent="0.25">
      <c r="A52" s="1"/>
      <c r="D52" s="8"/>
    </row>
    <row r="53" spans="1:7" x14ac:dyDescent="0.25">
      <c r="A53" s="1"/>
      <c r="D53" s="8"/>
    </row>
    <row r="54" spans="1:7" x14ac:dyDescent="0.25">
      <c r="A54" s="1"/>
      <c r="D54" s="8"/>
      <c r="E54" s="1" t="s">
        <v>1</v>
      </c>
      <c r="F54" s="2"/>
      <c r="G54" s="2"/>
    </row>
    <row r="55" spans="1:7" x14ac:dyDescent="0.25">
      <c r="A55" s="1">
        <v>8</v>
      </c>
      <c r="B55" s="1" t="s">
        <v>131</v>
      </c>
      <c r="D55" s="8"/>
    </row>
    <row r="56" spans="1:7" ht="30" x14ac:dyDescent="0.25">
      <c r="A56" s="1"/>
      <c r="B56" s="5" t="s">
        <v>11</v>
      </c>
      <c r="C56" s="13" t="s">
        <v>12</v>
      </c>
      <c r="D56" s="9" t="s">
        <v>13</v>
      </c>
      <c r="E56" s="13" t="s">
        <v>14</v>
      </c>
      <c r="F56" s="5" t="s">
        <v>28</v>
      </c>
      <c r="G56" s="13" t="s">
        <v>16</v>
      </c>
    </row>
    <row r="57" spans="1:7" x14ac:dyDescent="0.25">
      <c r="A57" s="1"/>
      <c r="B57" s="7">
        <v>2993</v>
      </c>
      <c r="C57" s="7">
        <v>199.53</v>
      </c>
      <c r="D57" s="10">
        <v>15</v>
      </c>
      <c r="E57" s="7">
        <v>2993</v>
      </c>
      <c r="F57" s="7">
        <v>72.89</v>
      </c>
      <c r="G57" s="7">
        <v>2920</v>
      </c>
    </row>
    <row r="58" spans="1:7" x14ac:dyDescent="0.25">
      <c r="A58" s="1"/>
      <c r="D58" s="8"/>
    </row>
    <row r="59" spans="1:7" x14ac:dyDescent="0.25">
      <c r="A59" s="1"/>
      <c r="D59" s="8"/>
    </row>
    <row r="60" spans="1:7" x14ac:dyDescent="0.25">
      <c r="A60" s="1"/>
      <c r="D60" s="8"/>
    </row>
    <row r="61" spans="1:7" x14ac:dyDescent="0.25">
      <c r="A61" s="1"/>
      <c r="D61" s="8"/>
      <c r="E61" s="1" t="s">
        <v>1</v>
      </c>
      <c r="F61" s="2"/>
      <c r="G61" s="2"/>
    </row>
    <row r="65" spans="2:6" ht="30" x14ac:dyDescent="0.25">
      <c r="B65" s="18" t="s">
        <v>11</v>
      </c>
      <c r="C65" s="18" t="s">
        <v>153</v>
      </c>
      <c r="D65" s="18" t="s">
        <v>152</v>
      </c>
      <c r="E65" s="18" t="s">
        <v>24</v>
      </c>
      <c r="F65" s="18" t="s">
        <v>16</v>
      </c>
    </row>
    <row r="66" spans="2:6" x14ac:dyDescent="0.25">
      <c r="B66" s="16">
        <f>B57+B50+B38+B30+B23+B16+B8</f>
        <v>21881</v>
      </c>
      <c r="C66" s="16">
        <f>C57+C50+C38+C30+C23+C16+C8</f>
        <v>1458.72</v>
      </c>
      <c r="D66" s="16">
        <f>E57+E50+E38+E30+E23+E16+E8</f>
        <v>21881</v>
      </c>
      <c r="E66" s="16">
        <f>F57+F50+F38+F30+F23+F16+F8</f>
        <v>673.06999999999994</v>
      </c>
      <c r="F66" s="16">
        <f>G57+G50+G38+G30+G23+G16+G8</f>
        <v>21205</v>
      </c>
    </row>
  </sheetData>
  <mergeCells count="4">
    <mergeCell ref="D2:F2"/>
    <mergeCell ref="D3:F3"/>
    <mergeCell ref="D44:F44"/>
    <mergeCell ref="D45:F4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0"/>
  <sheetViews>
    <sheetView workbookViewId="0">
      <selection activeCell="L14" sqref="L14"/>
    </sheetView>
  </sheetViews>
  <sheetFormatPr baseColWidth="10" defaultRowHeight="15" x14ac:dyDescent="0.25"/>
  <cols>
    <col min="1" max="1" width="12.28515625" bestFit="1" customWidth="1"/>
    <col min="2" max="2" width="12.5703125" bestFit="1" customWidth="1"/>
    <col min="5" max="5" width="18.7109375" bestFit="1" customWidth="1"/>
  </cols>
  <sheetData>
    <row r="6" spans="1:5" x14ac:dyDescent="0.25">
      <c r="B6" t="s">
        <v>152</v>
      </c>
      <c r="C6" t="s">
        <v>15</v>
      </c>
      <c r="D6" t="s">
        <v>132</v>
      </c>
      <c r="E6" t="s">
        <v>16</v>
      </c>
    </row>
    <row r="7" spans="1:5" ht="21" x14ac:dyDescent="0.35">
      <c r="B7" s="19">
        <f>REGIDORES!D83+presidencia!D31+sindicatura!B24+secretaria!D15+TESORERIA!D23+catastro!D23+agua!D40+'registro civil'!D15+'obras publicas'!D63+'oficilia mayor'!D24+'Servicios generales'!E303+'fomento '!D23+Direcciones!D62+Educacion!D30+Jubilados!D32+'Delegaciones y agencias'!E152</f>
        <v>141477.29999999999</v>
      </c>
      <c r="C7" s="19">
        <f>REGIDORES!E83+presidencia!F31+sindicatura!D24+secretaria!E15+TESORERIA!E23+catastro!E23+agua!E40+'oficilia mayor'!E24+Educacion!E30</f>
        <v>4051.4499999999985</v>
      </c>
      <c r="D7" s="19">
        <f>presidencia!E31+sindicatura!E24+TESORERIA!F23+catastro!F23+agua!F40+'registro civil'!E15+'obras publicas'!E63+'oficilia mayor'!F24+'Servicios generales'!F303+'fomento '!E23+Direcciones!E62+Educacion!F30+Jubilados!E32+'Delegaciones y agencias'!F152</f>
        <v>9911.58</v>
      </c>
      <c r="E7" s="24">
        <f>REGIDORES!F83+presidencia!G31+sindicatura!F24+secretaria!F15+TESORERIA!G23+catastro!G23+agua!G40+'registro civil'!F15+'obras publicas'!F63+'oficilia mayor'!G24+'Servicios generales'!G303+'fomento '!F23+Direcciones!F62+Educacion!G30+Jubilados!F32+'Delegaciones y agencias'!G152</f>
        <v>149297.24</v>
      </c>
    </row>
    <row r="10" spans="1:5" x14ac:dyDescent="0.25">
      <c r="A10" t="s">
        <v>161</v>
      </c>
      <c r="B10" s="19">
        <f>'Proteccion civil'!B31</f>
        <v>7173</v>
      </c>
      <c r="C10">
        <v>0</v>
      </c>
      <c r="D10" s="19">
        <f>'Proteccion civil'!E31</f>
        <v>153.27999999999997</v>
      </c>
      <c r="E10" s="19">
        <f>'Proteccion civil'!F31</f>
        <v>7170</v>
      </c>
    </row>
    <row r="11" spans="1:5" x14ac:dyDescent="0.25">
      <c r="A11" t="s">
        <v>162</v>
      </c>
      <c r="B11" s="19">
        <f>seguridad!B66</f>
        <v>21881</v>
      </c>
      <c r="C11">
        <v>0</v>
      </c>
      <c r="D11" s="19">
        <f>seguridad!E66</f>
        <v>673.06999999999994</v>
      </c>
      <c r="E11" s="19">
        <f>seguridad!F66</f>
        <v>21205</v>
      </c>
    </row>
    <row r="12" spans="1:5" ht="21" x14ac:dyDescent="0.35">
      <c r="E12" s="24">
        <f>E10+E11</f>
        <v>28375</v>
      </c>
    </row>
    <row r="13" spans="1:5" ht="18.75" x14ac:dyDescent="0.3">
      <c r="E13" s="23"/>
    </row>
    <row r="15" spans="1:5" x14ac:dyDescent="0.25">
      <c r="A15" t="s">
        <v>163</v>
      </c>
      <c r="B15" s="19">
        <f>'EVENTUALES 1'!B120</f>
        <v>13005</v>
      </c>
      <c r="D15" s="19">
        <f>'EVENTUALES 1'!E120</f>
        <v>1783.28</v>
      </c>
      <c r="E15" s="19">
        <f>'EVENTUALES 1'!F120</f>
        <v>12128.86</v>
      </c>
    </row>
    <row r="16" spans="1:5" x14ac:dyDescent="0.25">
      <c r="A16" t="s">
        <v>164</v>
      </c>
      <c r="B16" s="19">
        <f>'EVENTUALES 2'!B37</f>
        <v>4006</v>
      </c>
      <c r="D16" s="19">
        <f>'EVENTUALES 2'!E37</f>
        <v>546.81000000000006</v>
      </c>
      <c r="E16" s="19">
        <f>'EVENTUALES 2'!F37</f>
        <v>4550</v>
      </c>
    </row>
    <row r="17" spans="5:5" ht="18.75" x14ac:dyDescent="0.3">
      <c r="E17" s="23">
        <f>E15+E16</f>
        <v>16678.86</v>
      </c>
    </row>
    <row r="20" spans="5:5" ht="21" x14ac:dyDescent="0.35">
      <c r="E20" s="25">
        <f>E7+E12+E17</f>
        <v>194351.09999999998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E15" sqref="E15"/>
    </sheetView>
  </sheetViews>
  <sheetFormatPr baseColWidth="10" defaultRowHeight="15" x14ac:dyDescent="0.25"/>
  <cols>
    <col min="1" max="1" width="2" bestFit="1" customWidth="1"/>
    <col min="2" max="2" width="20.140625" customWidth="1"/>
    <col min="3" max="3" width="11.42578125" customWidth="1"/>
    <col min="5" max="5" width="16.42578125" customWidth="1"/>
    <col min="7" max="7" width="12.570312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19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  <c r="E5" s="1"/>
    </row>
    <row r="6" spans="1:7" x14ac:dyDescent="0.25">
      <c r="B6" s="4" t="s">
        <v>20</v>
      </c>
      <c r="C6" s="3"/>
      <c r="D6" s="1" t="s">
        <v>200</v>
      </c>
      <c r="F6" s="1" t="s">
        <v>171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11080</v>
      </c>
      <c r="C8" s="7">
        <v>738.66</v>
      </c>
      <c r="D8" s="10">
        <v>15</v>
      </c>
      <c r="E8" s="7">
        <v>11080</v>
      </c>
      <c r="F8" s="7">
        <v>1827.14</v>
      </c>
      <c r="G8" s="7">
        <v>9250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21</v>
      </c>
      <c r="E14" s="10" t="s">
        <v>201</v>
      </c>
      <c r="F14" s="1" t="s">
        <v>172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23</v>
      </c>
      <c r="G15" s="6" t="s">
        <v>16</v>
      </c>
    </row>
    <row r="16" spans="1:7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/>
      <c r="D21" s="8"/>
    </row>
    <row r="22" spans="1:7" x14ac:dyDescent="0.25">
      <c r="A22" s="1">
        <v>3</v>
      </c>
      <c r="B22" s="1" t="s">
        <v>22</v>
      </c>
      <c r="E22" s="1" t="s">
        <v>202</v>
      </c>
      <c r="F22" s="1" t="s">
        <v>173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24</v>
      </c>
      <c r="G23" s="6" t="s">
        <v>16</v>
      </c>
    </row>
    <row r="24" spans="1:7" x14ac:dyDescent="0.25">
      <c r="A24" s="1"/>
      <c r="B24" s="7">
        <v>2510</v>
      </c>
      <c r="C24" s="7">
        <v>167.33</v>
      </c>
      <c r="D24" s="10">
        <v>15</v>
      </c>
      <c r="E24" s="7">
        <v>2510</v>
      </c>
      <c r="F24" s="7">
        <v>92.8</v>
      </c>
      <c r="G24" s="7">
        <v>2500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29" spans="1:7" x14ac:dyDescent="0.25">
      <c r="A29" s="1"/>
      <c r="D29" s="8"/>
      <c r="E29" s="1"/>
      <c r="F29" s="14"/>
      <c r="G29" s="14"/>
    </row>
    <row r="30" spans="1:7" ht="45" x14ac:dyDescent="0.25">
      <c r="B30" s="5" t="s">
        <v>11</v>
      </c>
      <c r="C30" s="13" t="s">
        <v>12</v>
      </c>
      <c r="D30" s="13" t="s">
        <v>14</v>
      </c>
      <c r="E30" s="1" t="s">
        <v>132</v>
      </c>
      <c r="F30" s="1" t="s">
        <v>15</v>
      </c>
      <c r="G30" s="1" t="s">
        <v>16</v>
      </c>
    </row>
    <row r="31" spans="1:7" x14ac:dyDescent="0.25">
      <c r="B31" s="16">
        <f>B24+B16+B8</f>
        <v>14998</v>
      </c>
      <c r="C31" s="16">
        <f>C24+C8</f>
        <v>905.99</v>
      </c>
      <c r="D31" s="16">
        <f>E24+E16+E8</f>
        <v>14998</v>
      </c>
      <c r="E31" s="16">
        <f>F24+F16</f>
        <v>185.6</v>
      </c>
      <c r="F31" s="16">
        <f>F8</f>
        <v>1827.14</v>
      </c>
      <c r="G31" s="16">
        <f>G24+G16+G8</f>
        <v>13250</v>
      </c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94" workbookViewId="0">
      <selection activeCell="C108" sqref="C108"/>
    </sheetView>
  </sheetViews>
  <sheetFormatPr baseColWidth="10" defaultRowHeight="15" x14ac:dyDescent="0.25"/>
  <cols>
    <col min="1" max="1" width="3" bestFit="1" customWidth="1"/>
    <col min="2" max="2" width="16" customWidth="1"/>
    <col min="6" max="6" width="12" bestFit="1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135</v>
      </c>
    </row>
    <row r="3" spans="1:7" x14ac:dyDescent="0.25">
      <c r="D3" s="27" t="s">
        <v>17</v>
      </c>
      <c r="E3" s="27"/>
      <c r="F3" s="27"/>
      <c r="G3" s="1"/>
    </row>
    <row r="4" spans="1:7" x14ac:dyDescent="0.25">
      <c r="D4" s="8"/>
    </row>
    <row r="5" spans="1:7" x14ac:dyDescent="0.25">
      <c r="D5" s="8"/>
    </row>
    <row r="6" spans="1:7" x14ac:dyDescent="0.25">
      <c r="B6" s="4" t="s">
        <v>136</v>
      </c>
      <c r="C6" s="3"/>
      <c r="D6" s="8"/>
    </row>
    <row r="7" spans="1:7" ht="30" x14ac:dyDescent="0.25">
      <c r="A7" s="1">
        <v>1</v>
      </c>
      <c r="B7" s="5" t="s">
        <v>11</v>
      </c>
      <c r="C7" s="15" t="s">
        <v>12</v>
      </c>
      <c r="D7" s="9" t="s">
        <v>13</v>
      </c>
      <c r="E7" s="15" t="s">
        <v>14</v>
      </c>
      <c r="F7" s="5" t="s">
        <v>28</v>
      </c>
      <c r="G7" s="15" t="s">
        <v>16</v>
      </c>
    </row>
    <row r="8" spans="1:7" x14ac:dyDescent="0.25">
      <c r="A8" s="1"/>
      <c r="B8" s="7">
        <v>1132</v>
      </c>
      <c r="C8" s="7">
        <v>75.459999999999994</v>
      </c>
      <c r="D8" s="10">
        <v>15</v>
      </c>
      <c r="E8" s="7">
        <v>1132</v>
      </c>
      <c r="F8" s="7">
        <v>118.59</v>
      </c>
      <c r="G8" s="7">
        <v>1250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137</v>
      </c>
      <c r="D14" s="8"/>
    </row>
    <row r="15" spans="1:7" ht="30" x14ac:dyDescent="0.25">
      <c r="A15" s="1"/>
      <c r="B15" s="5" t="s">
        <v>11</v>
      </c>
      <c r="C15" s="15" t="s">
        <v>12</v>
      </c>
      <c r="D15" s="9" t="s">
        <v>13</v>
      </c>
      <c r="E15" s="15" t="s">
        <v>14</v>
      </c>
      <c r="F15" s="5" t="s">
        <v>28</v>
      </c>
      <c r="G15" s="15" t="s">
        <v>16</v>
      </c>
    </row>
    <row r="16" spans="1:7" x14ac:dyDescent="0.25">
      <c r="A16" s="1"/>
      <c r="B16" s="7">
        <v>840</v>
      </c>
      <c r="C16" s="7">
        <v>56</v>
      </c>
      <c r="D16" s="10">
        <v>15</v>
      </c>
      <c r="E16" s="7">
        <v>840</v>
      </c>
      <c r="F16" s="7">
        <v>160.86000000000001</v>
      </c>
      <c r="G16" s="7">
        <v>1000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>
        <v>3</v>
      </c>
      <c r="B21" s="1" t="s">
        <v>138</v>
      </c>
      <c r="D21" s="8"/>
    </row>
    <row r="22" spans="1:7" ht="30" x14ac:dyDescent="0.25">
      <c r="A22" s="1"/>
      <c r="B22" s="5" t="s">
        <v>11</v>
      </c>
      <c r="C22" s="15" t="s">
        <v>12</v>
      </c>
      <c r="D22" s="9" t="s">
        <v>13</v>
      </c>
      <c r="E22" s="15" t="s">
        <v>14</v>
      </c>
      <c r="F22" s="5" t="s">
        <v>28</v>
      </c>
      <c r="G22" s="15" t="s">
        <v>16</v>
      </c>
    </row>
    <row r="23" spans="1:7" x14ac:dyDescent="0.25">
      <c r="A23" s="1"/>
      <c r="B23" s="7">
        <v>626</v>
      </c>
      <c r="C23" s="7">
        <v>41.73</v>
      </c>
      <c r="D23" s="10">
        <v>15</v>
      </c>
      <c r="E23" s="7">
        <v>626</v>
      </c>
      <c r="F23" s="7">
        <v>174.56</v>
      </c>
      <c r="G23" s="7">
        <v>800</v>
      </c>
    </row>
    <row r="24" spans="1:7" x14ac:dyDescent="0.25">
      <c r="A24" s="1"/>
      <c r="D24" s="8"/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  <c r="E27" s="1" t="s">
        <v>1</v>
      </c>
      <c r="F27" s="2"/>
      <c r="G27" s="2"/>
    </row>
    <row r="28" spans="1:7" x14ac:dyDescent="0.25">
      <c r="A28" s="1">
        <v>4</v>
      </c>
      <c r="B28" s="4" t="s">
        <v>139</v>
      </c>
      <c r="C28" s="3"/>
      <c r="D28" s="8"/>
    </row>
    <row r="29" spans="1:7" ht="30" x14ac:dyDescent="0.25">
      <c r="A29" s="1"/>
      <c r="B29" s="5" t="s">
        <v>11</v>
      </c>
      <c r="C29" s="15" t="s">
        <v>12</v>
      </c>
      <c r="D29" s="9" t="s">
        <v>13</v>
      </c>
      <c r="E29" s="15" t="s">
        <v>14</v>
      </c>
      <c r="F29" s="5" t="s">
        <v>28</v>
      </c>
      <c r="G29" s="15" t="s">
        <v>16</v>
      </c>
    </row>
    <row r="30" spans="1:7" x14ac:dyDescent="0.25">
      <c r="A30" s="1"/>
      <c r="B30" s="7">
        <v>1408</v>
      </c>
      <c r="C30" s="7">
        <v>93.86</v>
      </c>
      <c r="D30" s="10">
        <v>15</v>
      </c>
      <c r="E30" s="7">
        <v>1408</v>
      </c>
      <c r="F30" s="7">
        <v>92.8</v>
      </c>
      <c r="G30" s="7">
        <v>1500</v>
      </c>
    </row>
    <row r="31" spans="1:7" x14ac:dyDescent="0.25">
      <c r="A31" s="1"/>
      <c r="B31" s="1"/>
      <c r="C31" s="1"/>
      <c r="D31" s="10"/>
      <c r="E31" s="1"/>
      <c r="F31" s="1"/>
      <c r="G31" s="1"/>
    </row>
    <row r="32" spans="1:7" x14ac:dyDescent="0.25">
      <c r="A32" s="1"/>
      <c r="D32" s="8"/>
    </row>
    <row r="33" spans="1:7" x14ac:dyDescent="0.25">
      <c r="A33" s="1"/>
      <c r="D33" s="8"/>
    </row>
    <row r="34" spans="1:7" x14ac:dyDescent="0.25">
      <c r="A34" s="1"/>
      <c r="D34" s="8"/>
      <c r="E34" s="1" t="s">
        <v>1</v>
      </c>
      <c r="F34" s="2"/>
      <c r="G34" s="2"/>
    </row>
    <row r="35" spans="1:7" x14ac:dyDescent="0.25">
      <c r="A35" s="1"/>
      <c r="D35" s="8"/>
    </row>
    <row r="36" spans="1:7" x14ac:dyDescent="0.25">
      <c r="A36" s="1">
        <v>5</v>
      </c>
      <c r="B36" s="1" t="s">
        <v>140</v>
      </c>
      <c r="D36" s="8"/>
    </row>
    <row r="37" spans="1:7" ht="30" x14ac:dyDescent="0.25">
      <c r="A37" s="1"/>
      <c r="B37" s="5" t="s">
        <v>11</v>
      </c>
      <c r="C37" s="15" t="s">
        <v>12</v>
      </c>
      <c r="D37" s="9" t="s">
        <v>13</v>
      </c>
      <c r="E37" s="15" t="s">
        <v>14</v>
      </c>
      <c r="F37" s="5" t="s">
        <v>28</v>
      </c>
      <c r="G37" s="15" t="s">
        <v>16</v>
      </c>
    </row>
    <row r="38" spans="1:7" x14ac:dyDescent="0.25">
      <c r="A38" s="1"/>
      <c r="B38" s="7">
        <v>840</v>
      </c>
      <c r="C38" s="7">
        <v>56</v>
      </c>
      <c r="D38" s="10">
        <v>15</v>
      </c>
      <c r="E38" s="7">
        <v>840</v>
      </c>
      <c r="F38" s="7">
        <v>160.86000000000001</v>
      </c>
      <c r="G38" s="7">
        <v>1000</v>
      </c>
    </row>
    <row r="39" spans="1:7" x14ac:dyDescent="0.25">
      <c r="A39" s="1"/>
      <c r="D39" s="8"/>
    </row>
    <row r="40" spans="1:7" x14ac:dyDescent="0.25">
      <c r="A40" s="1"/>
      <c r="D40" s="8"/>
    </row>
    <row r="41" spans="1:7" x14ac:dyDescent="0.25">
      <c r="A41" s="1"/>
      <c r="D41" s="8"/>
    </row>
    <row r="42" spans="1:7" x14ac:dyDescent="0.25">
      <c r="A42" s="1"/>
      <c r="D42" s="8"/>
      <c r="E42" s="1" t="s">
        <v>1</v>
      </c>
      <c r="F42" s="2"/>
      <c r="G42" s="2"/>
    </row>
    <row r="43" spans="1:7" x14ac:dyDescent="0.25">
      <c r="A43" s="1"/>
      <c r="D43" s="8"/>
      <c r="E43" s="1"/>
      <c r="F43" s="14"/>
      <c r="G43" s="14"/>
    </row>
    <row r="44" spans="1:7" x14ac:dyDescent="0.25">
      <c r="A44" s="1"/>
      <c r="D44" s="8"/>
      <c r="E44" s="1"/>
      <c r="F44" s="14"/>
      <c r="G44" s="14"/>
    </row>
    <row r="45" spans="1:7" x14ac:dyDescent="0.25">
      <c r="A45" s="1"/>
      <c r="D45" s="8"/>
      <c r="E45" s="1"/>
      <c r="F45" s="14"/>
      <c r="G45" s="14"/>
    </row>
    <row r="46" spans="1:7" x14ac:dyDescent="0.25">
      <c r="A46" s="1"/>
      <c r="D46" s="8"/>
      <c r="E46" s="1"/>
      <c r="F46" s="14"/>
      <c r="G46" s="14"/>
    </row>
    <row r="47" spans="1:7" x14ac:dyDescent="0.25">
      <c r="A47" s="1"/>
      <c r="D47" s="27" t="s">
        <v>18</v>
      </c>
      <c r="E47" s="27"/>
      <c r="F47" s="27"/>
      <c r="G47" s="1" t="s">
        <v>135</v>
      </c>
    </row>
    <row r="48" spans="1:7" x14ac:dyDescent="0.25">
      <c r="A48" s="1"/>
      <c r="D48" s="27" t="s">
        <v>17</v>
      </c>
      <c r="E48" s="27"/>
      <c r="F48" s="27"/>
      <c r="G48" s="1"/>
    </row>
    <row r="49" spans="1:7" x14ac:dyDescent="0.25">
      <c r="A49" s="1"/>
      <c r="D49" s="8"/>
      <c r="E49" s="1"/>
      <c r="F49" s="14"/>
      <c r="G49" s="14"/>
    </row>
    <row r="50" spans="1:7" x14ac:dyDescent="0.25">
      <c r="A50" s="1"/>
      <c r="D50" s="8"/>
      <c r="E50" s="1"/>
      <c r="F50" s="14"/>
      <c r="G50" s="14"/>
    </row>
    <row r="51" spans="1:7" x14ac:dyDescent="0.25">
      <c r="A51" s="1"/>
      <c r="D51" s="8"/>
      <c r="E51" s="1"/>
      <c r="F51" s="14"/>
      <c r="G51" s="14"/>
    </row>
    <row r="52" spans="1:7" x14ac:dyDescent="0.25">
      <c r="A52" s="1">
        <v>6</v>
      </c>
      <c r="B52" s="1" t="s">
        <v>141</v>
      </c>
      <c r="D52" s="8"/>
    </row>
    <row r="53" spans="1:7" ht="30" x14ac:dyDescent="0.25">
      <c r="A53" s="1"/>
      <c r="B53" s="5" t="s">
        <v>11</v>
      </c>
      <c r="C53" s="15" t="s">
        <v>12</v>
      </c>
      <c r="D53" s="9" t="s">
        <v>13</v>
      </c>
      <c r="E53" s="15" t="s">
        <v>14</v>
      </c>
      <c r="F53" s="5" t="s">
        <v>28</v>
      </c>
      <c r="G53" s="15" t="s">
        <v>16</v>
      </c>
    </row>
    <row r="54" spans="1:7" x14ac:dyDescent="0.25">
      <c r="A54" s="1"/>
      <c r="B54" s="7">
        <v>412</v>
      </c>
      <c r="C54" s="7">
        <v>27.46</v>
      </c>
      <c r="D54" s="10">
        <v>215</v>
      </c>
      <c r="E54" s="7">
        <v>412</v>
      </c>
      <c r="F54" s="7">
        <v>188.26</v>
      </c>
      <c r="G54" s="7">
        <v>600</v>
      </c>
    </row>
    <row r="55" spans="1:7" x14ac:dyDescent="0.25">
      <c r="A55" s="1"/>
      <c r="D55" s="8"/>
    </row>
    <row r="56" spans="1:7" x14ac:dyDescent="0.25">
      <c r="A56" s="1"/>
      <c r="D56" s="8"/>
    </row>
    <row r="57" spans="1:7" x14ac:dyDescent="0.25">
      <c r="A57" s="1"/>
      <c r="D57" s="8"/>
    </row>
    <row r="58" spans="1:7" x14ac:dyDescent="0.25">
      <c r="A58" s="1"/>
      <c r="D58" s="8"/>
      <c r="E58" s="1" t="s">
        <v>1</v>
      </c>
      <c r="F58" s="2"/>
      <c r="G58" s="2"/>
    </row>
    <row r="59" spans="1:7" x14ac:dyDescent="0.25">
      <c r="A59" s="1">
        <v>7</v>
      </c>
      <c r="B59" s="1" t="s">
        <v>142</v>
      </c>
      <c r="D59" s="8"/>
    </row>
    <row r="60" spans="1:7" ht="30" x14ac:dyDescent="0.25">
      <c r="A60" s="1"/>
      <c r="B60" s="5" t="s">
        <v>11</v>
      </c>
      <c r="C60" s="15" t="s">
        <v>12</v>
      </c>
      <c r="D60" s="9" t="s">
        <v>13</v>
      </c>
      <c r="E60" s="15" t="s">
        <v>14</v>
      </c>
      <c r="F60" s="5" t="s">
        <v>28</v>
      </c>
      <c r="G60" s="15" t="s">
        <v>16</v>
      </c>
    </row>
    <row r="61" spans="1:7" x14ac:dyDescent="0.25">
      <c r="A61" s="1"/>
      <c r="B61" s="7">
        <v>840</v>
      </c>
      <c r="C61" s="7">
        <v>56</v>
      </c>
      <c r="D61" s="10">
        <v>8</v>
      </c>
      <c r="E61" s="7">
        <f>C61*D61</f>
        <v>448</v>
      </c>
      <c r="F61" s="7">
        <v>160.86000000000001</v>
      </c>
      <c r="G61" s="7">
        <f>E61+F61</f>
        <v>608.86</v>
      </c>
    </row>
    <row r="62" spans="1:7" x14ac:dyDescent="0.25">
      <c r="A62" s="1"/>
      <c r="D62" s="8"/>
    </row>
    <row r="63" spans="1:7" x14ac:dyDescent="0.25">
      <c r="A63" s="1"/>
      <c r="D63" s="8"/>
    </row>
    <row r="64" spans="1:7" x14ac:dyDescent="0.25">
      <c r="A64" s="1"/>
      <c r="D64" s="8"/>
    </row>
    <row r="65" spans="1:7" x14ac:dyDescent="0.25">
      <c r="A65" s="1"/>
      <c r="D65" s="8"/>
      <c r="E65" s="1" t="s">
        <v>1</v>
      </c>
      <c r="F65" s="2"/>
      <c r="G65" s="2"/>
    </row>
    <row r="66" spans="1:7" x14ac:dyDescent="0.25">
      <c r="A66" s="1">
        <v>8</v>
      </c>
      <c r="B66" s="1" t="s">
        <v>143</v>
      </c>
      <c r="D66" s="8"/>
    </row>
    <row r="67" spans="1:7" ht="30" x14ac:dyDescent="0.25">
      <c r="A67" s="1"/>
      <c r="B67" s="5" t="s">
        <v>11</v>
      </c>
      <c r="C67" s="15" t="s">
        <v>12</v>
      </c>
      <c r="D67" s="9" t="s">
        <v>13</v>
      </c>
      <c r="E67" s="15" t="s">
        <v>14</v>
      </c>
      <c r="F67" s="5" t="s">
        <v>28</v>
      </c>
      <c r="G67" s="15" t="s">
        <v>16</v>
      </c>
    </row>
    <row r="68" spans="1:7" x14ac:dyDescent="0.25">
      <c r="A68" s="1"/>
      <c r="B68" s="7">
        <v>519</v>
      </c>
      <c r="C68" s="7">
        <v>34.6</v>
      </c>
      <c r="D68" s="10">
        <v>15</v>
      </c>
      <c r="E68" s="7">
        <v>519</v>
      </c>
      <c r="F68" s="7">
        <v>181.41</v>
      </c>
      <c r="G68" s="7">
        <v>700</v>
      </c>
    </row>
    <row r="69" spans="1:7" x14ac:dyDescent="0.25">
      <c r="A69" s="1"/>
      <c r="D69" s="8"/>
    </row>
    <row r="70" spans="1:7" x14ac:dyDescent="0.25">
      <c r="A70" s="1"/>
      <c r="D70" s="8"/>
    </row>
    <row r="71" spans="1:7" x14ac:dyDescent="0.25">
      <c r="A71" s="1"/>
      <c r="D71" s="8"/>
    </row>
    <row r="72" spans="1:7" x14ac:dyDescent="0.25">
      <c r="A72" s="1"/>
      <c r="D72" s="8"/>
      <c r="E72" s="1" t="s">
        <v>1</v>
      </c>
      <c r="F72" s="2"/>
      <c r="G72" s="2"/>
    </row>
    <row r="73" spans="1:7" x14ac:dyDescent="0.25">
      <c r="A73" s="1">
        <v>9</v>
      </c>
      <c r="B73" s="1" t="s">
        <v>144</v>
      </c>
      <c r="D73" s="8"/>
    </row>
    <row r="74" spans="1:7" ht="30" x14ac:dyDescent="0.25">
      <c r="A74" s="1"/>
      <c r="B74" s="5" t="s">
        <v>11</v>
      </c>
      <c r="C74" s="15" t="s">
        <v>12</v>
      </c>
      <c r="D74" s="9" t="s">
        <v>13</v>
      </c>
      <c r="E74" s="15" t="s">
        <v>14</v>
      </c>
      <c r="F74" s="5" t="s">
        <v>28</v>
      </c>
      <c r="G74" s="15" t="s">
        <v>16</v>
      </c>
    </row>
    <row r="75" spans="1:7" x14ac:dyDescent="0.25">
      <c r="A75" s="1"/>
      <c r="B75" s="7">
        <v>2993</v>
      </c>
      <c r="C75" s="7">
        <v>199.53</v>
      </c>
      <c r="D75" s="10">
        <v>15</v>
      </c>
      <c r="E75" s="7">
        <v>2993</v>
      </c>
      <c r="F75" s="7">
        <v>72.89</v>
      </c>
      <c r="G75" s="7">
        <v>2920</v>
      </c>
    </row>
    <row r="76" spans="1:7" x14ac:dyDescent="0.25">
      <c r="A76" s="1"/>
      <c r="D76" s="8"/>
    </row>
    <row r="77" spans="1:7" x14ac:dyDescent="0.25">
      <c r="A77" s="1"/>
      <c r="D77" s="8"/>
    </row>
    <row r="78" spans="1:7" x14ac:dyDescent="0.25">
      <c r="A78" s="1"/>
      <c r="D78" s="8"/>
    </row>
    <row r="79" spans="1:7" x14ac:dyDescent="0.25">
      <c r="A79" s="1"/>
      <c r="D79" s="8"/>
      <c r="E79" s="1" t="s">
        <v>1</v>
      </c>
      <c r="F79" s="2"/>
      <c r="G79" s="2"/>
    </row>
    <row r="80" spans="1:7" x14ac:dyDescent="0.25">
      <c r="A80" s="1">
        <v>10</v>
      </c>
      <c r="B80" s="1" t="s">
        <v>145</v>
      </c>
      <c r="D80" s="8"/>
    </row>
    <row r="81" spans="1:7" ht="30" x14ac:dyDescent="0.25">
      <c r="A81" s="1"/>
      <c r="B81" s="5" t="s">
        <v>11</v>
      </c>
      <c r="C81" s="15" t="s">
        <v>12</v>
      </c>
      <c r="D81" s="9" t="s">
        <v>13</v>
      </c>
      <c r="E81" s="15" t="s">
        <v>14</v>
      </c>
      <c r="F81" s="5" t="s">
        <v>28</v>
      </c>
      <c r="G81" s="15" t="s">
        <v>16</v>
      </c>
    </row>
    <row r="82" spans="1:7" x14ac:dyDescent="0.25">
      <c r="A82" s="1"/>
      <c r="B82" s="7">
        <v>2993</v>
      </c>
      <c r="C82" s="7">
        <v>199.53</v>
      </c>
      <c r="D82" s="10">
        <v>15</v>
      </c>
      <c r="E82" s="7">
        <v>2993</v>
      </c>
      <c r="F82" s="7">
        <v>72.89</v>
      </c>
      <c r="G82" s="7">
        <v>950</v>
      </c>
    </row>
    <row r="83" spans="1:7" x14ac:dyDescent="0.25">
      <c r="A83" s="1"/>
      <c r="D83" s="8"/>
    </row>
    <row r="84" spans="1:7" x14ac:dyDescent="0.25">
      <c r="A84" s="1"/>
      <c r="D84" s="8"/>
    </row>
    <row r="85" spans="1:7" x14ac:dyDescent="0.25">
      <c r="A85" s="1"/>
      <c r="D85" s="8"/>
    </row>
    <row r="86" spans="1:7" x14ac:dyDescent="0.25">
      <c r="A86" s="1"/>
      <c r="D86" s="8"/>
      <c r="E86" s="1" t="s">
        <v>1</v>
      </c>
      <c r="F86" s="2"/>
      <c r="G86" s="2"/>
    </row>
    <row r="87" spans="1:7" x14ac:dyDescent="0.25">
      <c r="A87" s="1"/>
      <c r="D87" s="8"/>
      <c r="E87" s="1"/>
      <c r="F87" s="14"/>
      <c r="G87" s="14"/>
    </row>
    <row r="88" spans="1:7" x14ac:dyDescent="0.25">
      <c r="A88" s="1"/>
      <c r="D88" s="8"/>
      <c r="E88" s="1"/>
      <c r="F88" s="14"/>
      <c r="G88" s="14"/>
    </row>
    <row r="89" spans="1:7" x14ac:dyDescent="0.25">
      <c r="A89" s="1"/>
      <c r="D89" s="8"/>
      <c r="E89" s="1"/>
      <c r="F89" s="14"/>
      <c r="G89" s="14"/>
    </row>
    <row r="90" spans="1:7" x14ac:dyDescent="0.25">
      <c r="A90" s="1"/>
      <c r="D90" s="8"/>
      <c r="E90" s="1"/>
      <c r="F90" s="14"/>
      <c r="G90" s="14"/>
    </row>
    <row r="91" spans="1:7" x14ac:dyDescent="0.25">
      <c r="A91" s="1"/>
      <c r="D91" s="8"/>
      <c r="E91" s="1"/>
      <c r="F91" s="14"/>
      <c r="G91" s="14"/>
    </row>
    <row r="92" spans="1:7" x14ac:dyDescent="0.25">
      <c r="A92" s="1"/>
      <c r="D92" s="27" t="s">
        <v>18</v>
      </c>
      <c r="E92" s="27"/>
      <c r="F92" s="27"/>
      <c r="G92" s="1" t="s">
        <v>135</v>
      </c>
    </row>
    <row r="93" spans="1:7" x14ac:dyDescent="0.25">
      <c r="A93" s="1"/>
      <c r="D93" s="27" t="s">
        <v>17</v>
      </c>
      <c r="E93" s="27"/>
      <c r="F93" s="27"/>
      <c r="G93" s="1"/>
    </row>
    <row r="94" spans="1:7" x14ac:dyDescent="0.25">
      <c r="A94" s="1"/>
      <c r="D94" s="8"/>
      <c r="E94" s="1"/>
      <c r="F94" s="14"/>
      <c r="G94" s="14"/>
    </row>
    <row r="95" spans="1:7" x14ac:dyDescent="0.25">
      <c r="A95" s="1"/>
      <c r="D95" s="8"/>
      <c r="E95" s="1"/>
      <c r="F95" s="14"/>
      <c r="G95" s="14"/>
    </row>
    <row r="96" spans="1:7" x14ac:dyDescent="0.25">
      <c r="A96" s="1">
        <v>11</v>
      </c>
      <c r="B96" s="1" t="s">
        <v>116</v>
      </c>
      <c r="D96" s="8"/>
    </row>
    <row r="97" spans="1:7" ht="30" x14ac:dyDescent="0.25">
      <c r="A97" s="1"/>
      <c r="B97" s="5" t="s">
        <v>11</v>
      </c>
      <c r="C97" s="15" t="s">
        <v>12</v>
      </c>
      <c r="D97" s="9" t="s">
        <v>13</v>
      </c>
      <c r="E97" s="15" t="s">
        <v>14</v>
      </c>
      <c r="F97" s="5" t="s">
        <v>28</v>
      </c>
      <c r="G97" s="15" t="s">
        <v>16</v>
      </c>
    </row>
    <row r="98" spans="1:7" x14ac:dyDescent="0.25">
      <c r="A98" s="1"/>
      <c r="B98" s="7">
        <v>201</v>
      </c>
      <c r="C98" s="7">
        <v>13.4</v>
      </c>
      <c r="D98" s="10">
        <v>15</v>
      </c>
      <c r="E98" s="7">
        <v>201</v>
      </c>
      <c r="F98" s="7">
        <v>199.65</v>
      </c>
      <c r="G98" s="7">
        <v>400</v>
      </c>
    </row>
    <row r="99" spans="1:7" x14ac:dyDescent="0.25">
      <c r="A99" s="1"/>
      <c r="D99" s="8"/>
    </row>
    <row r="100" spans="1:7" x14ac:dyDescent="0.25">
      <c r="A100" s="1"/>
      <c r="D100" s="8"/>
    </row>
    <row r="101" spans="1:7" x14ac:dyDescent="0.25">
      <c r="A101" s="1"/>
      <c r="D101" s="8"/>
    </row>
    <row r="102" spans="1:7" x14ac:dyDescent="0.25">
      <c r="A102" s="1"/>
      <c r="D102" s="8"/>
      <c r="E102" s="1" t="s">
        <v>1</v>
      </c>
      <c r="F102" s="2"/>
      <c r="G102" s="2"/>
    </row>
    <row r="103" spans="1:7" x14ac:dyDescent="0.25">
      <c r="A103" s="1">
        <v>12</v>
      </c>
      <c r="B103" s="1" t="s">
        <v>157</v>
      </c>
      <c r="D103" s="8"/>
    </row>
    <row r="104" spans="1:7" ht="30" x14ac:dyDescent="0.25">
      <c r="A104" s="1"/>
      <c r="B104" s="5" t="s">
        <v>11</v>
      </c>
      <c r="C104" s="15" t="s">
        <v>12</v>
      </c>
      <c r="D104" s="9" t="s">
        <v>13</v>
      </c>
      <c r="E104" s="15" t="s">
        <v>14</v>
      </c>
      <c r="F104" s="5" t="s">
        <v>28</v>
      </c>
      <c r="G104" s="15" t="s">
        <v>16</v>
      </c>
    </row>
    <row r="105" spans="1:7" x14ac:dyDescent="0.25">
      <c r="A105" s="1"/>
      <c r="B105" s="7">
        <v>201</v>
      </c>
      <c r="C105" s="7">
        <v>13.4</v>
      </c>
      <c r="D105" s="10">
        <v>15</v>
      </c>
      <c r="E105" s="7">
        <v>201</v>
      </c>
      <c r="F105" s="7">
        <v>199.65</v>
      </c>
      <c r="G105" s="7">
        <v>400</v>
      </c>
    </row>
    <row r="106" spans="1:7" x14ac:dyDescent="0.25">
      <c r="A106" s="1"/>
      <c r="D106" s="8"/>
    </row>
    <row r="107" spans="1:7" x14ac:dyDescent="0.25">
      <c r="A107" s="1"/>
      <c r="D107" s="8"/>
    </row>
    <row r="108" spans="1:7" x14ac:dyDescent="0.25">
      <c r="A108" s="1"/>
      <c r="D108" s="8"/>
    </row>
    <row r="109" spans="1:7" x14ac:dyDescent="0.25">
      <c r="A109" s="1"/>
      <c r="D109" s="8"/>
      <c r="E109" s="1" t="s">
        <v>1</v>
      </c>
      <c r="F109" s="2"/>
      <c r="G109" s="2"/>
    </row>
    <row r="111" spans="1:7" x14ac:dyDescent="0.25">
      <c r="A111" s="1"/>
      <c r="B111" s="1"/>
      <c r="D111" s="8"/>
    </row>
    <row r="112" spans="1:7" x14ac:dyDescent="0.25">
      <c r="A112" s="1"/>
      <c r="B112" s="5"/>
      <c r="C112" s="17"/>
      <c r="D112" s="9"/>
      <c r="E112" s="17"/>
      <c r="F112" s="5"/>
      <c r="G112" s="17"/>
    </row>
    <row r="113" spans="1:7" x14ac:dyDescent="0.25">
      <c r="A113" s="1"/>
      <c r="B113" s="7"/>
      <c r="C113" s="7"/>
      <c r="D113" s="10"/>
      <c r="E113" s="7"/>
      <c r="F113" s="7"/>
      <c r="G113" s="7"/>
    </row>
    <row r="114" spans="1:7" x14ac:dyDescent="0.25">
      <c r="A114" s="1"/>
      <c r="D114" s="8"/>
    </row>
    <row r="115" spans="1:7" x14ac:dyDescent="0.25">
      <c r="A115" s="1"/>
      <c r="D115" s="8"/>
    </row>
    <row r="116" spans="1:7" x14ac:dyDescent="0.25">
      <c r="A116" s="1"/>
      <c r="D116" s="8"/>
    </row>
    <row r="117" spans="1:7" x14ac:dyDescent="0.25">
      <c r="A117" s="1"/>
      <c r="D117" s="8"/>
      <c r="E117" s="1"/>
      <c r="F117" s="2"/>
      <c r="G117" s="2"/>
    </row>
    <row r="119" spans="1:7" ht="30" x14ac:dyDescent="0.25">
      <c r="B119" s="18" t="s">
        <v>150</v>
      </c>
      <c r="C119" s="18" t="s">
        <v>153</v>
      </c>
      <c r="D119" s="18" t="s">
        <v>152</v>
      </c>
      <c r="E119" s="18" t="s">
        <v>24</v>
      </c>
      <c r="F119" s="18" t="s">
        <v>16</v>
      </c>
    </row>
    <row r="120" spans="1:7" x14ac:dyDescent="0.25">
      <c r="B120" s="16">
        <f>B113+B105+B98+B82+B75+B68+B61+B54+B38+B30+B23+B16+B8</f>
        <v>13005</v>
      </c>
      <c r="C120" s="16">
        <f>C113+C105+C98+C82+C75+C68+C61+C54+C38+C30+C23+C16+C8</f>
        <v>866.97000000000014</v>
      </c>
      <c r="D120" s="16">
        <f>E113+E105+E98+E82+E75+E68+E61+E54+E38+E30+E23+E16+E8</f>
        <v>12613</v>
      </c>
      <c r="E120" s="16">
        <f>F113+F105+F98+F82+F75+F68+F61+F54+F38+F30+F23+F16+F8</f>
        <v>1783.28</v>
      </c>
      <c r="F120" s="16">
        <f>G113+G105+G98+G82+G75+G68+G61+G54+G38+G30+G23+G16+G8</f>
        <v>12128.86</v>
      </c>
    </row>
  </sheetData>
  <mergeCells count="6">
    <mergeCell ref="D93:F93"/>
    <mergeCell ref="D2:F2"/>
    <mergeCell ref="D3:F3"/>
    <mergeCell ref="D47:F47"/>
    <mergeCell ref="D48:F48"/>
    <mergeCell ref="D92:F9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5" workbookViewId="0">
      <selection activeCell="D40" sqref="D40"/>
    </sheetView>
  </sheetViews>
  <sheetFormatPr baseColWidth="10" defaultRowHeight="15" x14ac:dyDescent="0.25"/>
  <cols>
    <col min="1" max="1" width="3" bestFit="1" customWidth="1"/>
    <col min="2" max="2" width="20.5703125" customWidth="1"/>
    <col min="7" max="7" width="12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/>
    </row>
    <row r="3" spans="1:7" x14ac:dyDescent="0.25">
      <c r="D3" s="27" t="s">
        <v>17</v>
      </c>
      <c r="E3" s="27"/>
      <c r="F3" s="27"/>
      <c r="G3" s="1"/>
    </row>
    <row r="4" spans="1:7" x14ac:dyDescent="0.25">
      <c r="D4" s="8"/>
    </row>
    <row r="5" spans="1:7" x14ac:dyDescent="0.25">
      <c r="D5" s="8"/>
    </row>
    <row r="6" spans="1:7" x14ac:dyDescent="0.25">
      <c r="B6" s="4" t="s">
        <v>146</v>
      </c>
      <c r="C6" s="3"/>
      <c r="D6" s="8"/>
    </row>
    <row r="7" spans="1:7" ht="30" x14ac:dyDescent="0.25">
      <c r="A7" s="1">
        <v>1</v>
      </c>
      <c r="B7" s="5" t="s">
        <v>11</v>
      </c>
      <c r="C7" s="15" t="s">
        <v>12</v>
      </c>
      <c r="D7" s="9" t="s">
        <v>13</v>
      </c>
      <c r="E7" s="15" t="s">
        <v>14</v>
      </c>
      <c r="F7" s="5" t="s">
        <v>28</v>
      </c>
      <c r="G7" s="15" t="s">
        <v>16</v>
      </c>
    </row>
    <row r="8" spans="1:7" x14ac:dyDescent="0.25">
      <c r="A8" s="1"/>
      <c r="B8" s="7">
        <v>1132</v>
      </c>
      <c r="C8" s="7">
        <v>75.459999999999994</v>
      </c>
      <c r="D8" s="10">
        <v>15</v>
      </c>
      <c r="E8" s="7">
        <v>1132</v>
      </c>
      <c r="F8" s="7">
        <v>118.59</v>
      </c>
      <c r="G8" s="7">
        <v>1250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147</v>
      </c>
      <c r="D14" s="8"/>
    </row>
    <row r="15" spans="1:7" ht="30" x14ac:dyDescent="0.25">
      <c r="A15" s="1"/>
      <c r="B15" s="5" t="s">
        <v>11</v>
      </c>
      <c r="C15" s="15" t="s">
        <v>12</v>
      </c>
      <c r="D15" s="9" t="s">
        <v>13</v>
      </c>
      <c r="E15" s="15" t="s">
        <v>14</v>
      </c>
      <c r="F15" s="5" t="s">
        <v>28</v>
      </c>
      <c r="G15" s="15" t="s">
        <v>16</v>
      </c>
    </row>
    <row r="16" spans="1:7" x14ac:dyDescent="0.25">
      <c r="A16" s="1"/>
      <c r="B16" s="7">
        <v>840</v>
      </c>
      <c r="C16" s="7">
        <v>56</v>
      </c>
      <c r="D16" s="10">
        <v>15</v>
      </c>
      <c r="E16" s="7">
        <v>840</v>
      </c>
      <c r="F16" s="7">
        <v>160.86000000000001</v>
      </c>
      <c r="G16" s="7">
        <v>1000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>
        <v>3</v>
      </c>
      <c r="B21" s="1" t="s">
        <v>148</v>
      </c>
      <c r="D21" s="8"/>
    </row>
    <row r="22" spans="1:7" ht="30" x14ac:dyDescent="0.25">
      <c r="A22" s="1"/>
      <c r="B22" s="5" t="s">
        <v>11</v>
      </c>
      <c r="C22" s="15" t="s">
        <v>12</v>
      </c>
      <c r="D22" s="9" t="s">
        <v>13</v>
      </c>
      <c r="E22" s="15" t="s">
        <v>14</v>
      </c>
      <c r="F22" s="5" t="s">
        <v>28</v>
      </c>
      <c r="G22" s="15" t="s">
        <v>16</v>
      </c>
    </row>
    <row r="23" spans="1:7" x14ac:dyDescent="0.25">
      <c r="A23" s="1"/>
      <c r="B23" s="7">
        <v>626</v>
      </c>
      <c r="C23" s="7">
        <v>41.73</v>
      </c>
      <c r="D23" s="10">
        <v>15</v>
      </c>
      <c r="E23" s="7">
        <v>626</v>
      </c>
      <c r="F23" s="7">
        <v>174.56</v>
      </c>
      <c r="G23" s="7">
        <v>800</v>
      </c>
    </row>
    <row r="24" spans="1:7" x14ac:dyDescent="0.25">
      <c r="A24" s="1"/>
      <c r="D24" s="8"/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  <c r="E27" s="1" t="s">
        <v>1</v>
      </c>
      <c r="F27" s="2"/>
      <c r="G27" s="2"/>
    </row>
    <row r="28" spans="1:7" x14ac:dyDescent="0.25">
      <c r="A28" s="1">
        <v>4</v>
      </c>
      <c r="B28" s="4" t="s">
        <v>149</v>
      </c>
      <c r="C28" s="3"/>
      <c r="D28" s="8"/>
    </row>
    <row r="29" spans="1:7" ht="30" x14ac:dyDescent="0.25">
      <c r="A29" s="1"/>
      <c r="B29" s="5" t="s">
        <v>11</v>
      </c>
      <c r="C29" s="15" t="s">
        <v>12</v>
      </c>
      <c r="D29" s="9" t="s">
        <v>13</v>
      </c>
      <c r="E29" s="15" t="s">
        <v>14</v>
      </c>
      <c r="F29" s="5" t="s">
        <v>28</v>
      </c>
      <c r="G29" s="15" t="s">
        <v>16</v>
      </c>
    </row>
    <row r="30" spans="1:7" x14ac:dyDescent="0.25">
      <c r="A30" s="1"/>
      <c r="B30" s="7">
        <v>1408</v>
      </c>
      <c r="C30" s="7">
        <v>93.86</v>
      </c>
      <c r="D30" s="10">
        <v>15</v>
      </c>
      <c r="E30" s="7">
        <v>1408</v>
      </c>
      <c r="F30" s="7">
        <v>92.8</v>
      </c>
      <c r="G30" s="7">
        <v>1500</v>
      </c>
    </row>
    <row r="31" spans="1:7" x14ac:dyDescent="0.25">
      <c r="A31" s="1"/>
      <c r="B31" s="1"/>
      <c r="C31" s="1"/>
      <c r="D31" s="10"/>
      <c r="E31" s="1"/>
      <c r="F31" s="1"/>
      <c r="G31" s="1"/>
    </row>
    <row r="32" spans="1:7" x14ac:dyDescent="0.25">
      <c r="A32" s="1"/>
      <c r="D32" s="8"/>
    </row>
    <row r="33" spans="1:7" x14ac:dyDescent="0.25">
      <c r="A33" s="1"/>
      <c r="D33" s="8"/>
    </row>
    <row r="34" spans="1:7" x14ac:dyDescent="0.25">
      <c r="A34" s="1"/>
      <c r="D34" s="8"/>
      <c r="E34" s="1" t="s">
        <v>1</v>
      </c>
      <c r="F34" s="2"/>
      <c r="G34" s="2"/>
    </row>
    <row r="35" spans="1:7" x14ac:dyDescent="0.25">
      <c r="A35" s="1"/>
      <c r="D35" s="8"/>
    </row>
    <row r="36" spans="1:7" ht="30" x14ac:dyDescent="0.25">
      <c r="B36" s="18" t="s">
        <v>11</v>
      </c>
      <c r="C36" s="18" t="s">
        <v>153</v>
      </c>
      <c r="D36" s="18" t="s">
        <v>152</v>
      </c>
      <c r="E36" s="18" t="s">
        <v>24</v>
      </c>
      <c r="F36" s="18" t="s">
        <v>16</v>
      </c>
    </row>
    <row r="37" spans="1:7" x14ac:dyDescent="0.25">
      <c r="B37" s="16">
        <f>B30+B23+B16+B8</f>
        <v>4006</v>
      </c>
      <c r="C37" s="16">
        <f>C30+C23+C16+C8</f>
        <v>267.05</v>
      </c>
      <c r="D37" s="16">
        <f>E30+E23+E16+E8</f>
        <v>4006</v>
      </c>
      <c r="E37" s="16">
        <f>F30+F23+F16+F8</f>
        <v>546.81000000000006</v>
      </c>
      <c r="F37" s="16">
        <f>G30+G23+G16+G8</f>
        <v>4550</v>
      </c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14" sqref="E14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7.42578125" bestFit="1" customWidth="1"/>
    <col min="7" max="8" width="12.5703125" bestFit="1" customWidth="1"/>
  </cols>
  <sheetData>
    <row r="1" spans="1:8" x14ac:dyDescent="0.25">
      <c r="A1"/>
      <c r="D1" s="8"/>
    </row>
    <row r="2" spans="1:8" x14ac:dyDescent="0.25">
      <c r="A2"/>
      <c r="D2" s="27" t="s">
        <v>18</v>
      </c>
      <c r="E2" s="27"/>
      <c r="F2" s="27"/>
      <c r="G2" s="1" t="s">
        <v>25</v>
      </c>
    </row>
    <row r="3" spans="1:8" x14ac:dyDescent="0.25">
      <c r="A3"/>
      <c r="D3" s="27" t="s">
        <v>17</v>
      </c>
      <c r="E3" s="27"/>
      <c r="F3" s="27"/>
    </row>
    <row r="4" spans="1:8" x14ac:dyDescent="0.25">
      <c r="A4"/>
      <c r="D4" s="8"/>
    </row>
    <row r="5" spans="1:8" x14ac:dyDescent="0.25">
      <c r="A5"/>
      <c r="D5" s="8"/>
    </row>
    <row r="6" spans="1:8" x14ac:dyDescent="0.25">
      <c r="A6"/>
      <c r="B6" s="4" t="s">
        <v>26</v>
      </c>
      <c r="C6" s="3"/>
      <c r="D6" s="8"/>
      <c r="E6" s="1" t="s">
        <v>203</v>
      </c>
      <c r="F6" s="1" t="s">
        <v>174</v>
      </c>
    </row>
    <row r="7" spans="1:8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8" x14ac:dyDescent="0.25">
      <c r="B8" s="7">
        <v>3390</v>
      </c>
      <c r="C8" s="7">
        <v>226</v>
      </c>
      <c r="D8" s="10">
        <v>15</v>
      </c>
      <c r="E8" s="7">
        <v>3390</v>
      </c>
      <c r="F8" s="7">
        <v>136.63999999999999</v>
      </c>
      <c r="G8" s="7">
        <v>3253</v>
      </c>
      <c r="H8" s="14"/>
    </row>
    <row r="9" spans="1:8" x14ac:dyDescent="0.25">
      <c r="B9" s="1"/>
      <c r="C9" s="1"/>
      <c r="D9" s="10"/>
      <c r="E9" s="1"/>
      <c r="F9" s="1"/>
      <c r="G9" s="1"/>
      <c r="H9" s="14"/>
    </row>
    <row r="10" spans="1:8" x14ac:dyDescent="0.25">
      <c r="D10" s="8"/>
      <c r="H10" s="14"/>
    </row>
    <row r="11" spans="1:8" x14ac:dyDescent="0.25">
      <c r="D11" s="8"/>
      <c r="H11" s="14"/>
    </row>
    <row r="12" spans="1:8" x14ac:dyDescent="0.25">
      <c r="D12" s="8"/>
      <c r="E12" s="1" t="s">
        <v>1</v>
      </c>
      <c r="F12" s="2"/>
      <c r="G12" s="2"/>
      <c r="H12" s="14"/>
    </row>
    <row r="13" spans="1:8" x14ac:dyDescent="0.25">
      <c r="D13" s="8"/>
      <c r="H13" s="14"/>
    </row>
    <row r="14" spans="1:8" x14ac:dyDescent="0.25">
      <c r="A14" s="1">
        <v>2</v>
      </c>
      <c r="B14" s="1" t="s">
        <v>27</v>
      </c>
      <c r="D14" s="8"/>
      <c r="E14" s="1" t="s">
        <v>204</v>
      </c>
      <c r="F14" s="1" t="s">
        <v>175</v>
      </c>
      <c r="H14" s="14"/>
    </row>
    <row r="15" spans="1:8" ht="30" x14ac:dyDescent="0.25"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28</v>
      </c>
      <c r="G15" s="6" t="s">
        <v>16</v>
      </c>
      <c r="H15" s="14"/>
    </row>
    <row r="16" spans="1:8" x14ac:dyDescent="0.25"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  <c r="H16" s="14"/>
    </row>
    <row r="17" spans="1:8" x14ac:dyDescent="0.25">
      <c r="D17" s="8"/>
      <c r="H17" s="14"/>
    </row>
    <row r="18" spans="1:8" x14ac:dyDescent="0.25">
      <c r="D18" s="8"/>
      <c r="H18" s="14"/>
    </row>
    <row r="19" spans="1:8" x14ac:dyDescent="0.25">
      <c r="D19" s="8"/>
      <c r="H19" s="14"/>
    </row>
    <row r="20" spans="1:8" x14ac:dyDescent="0.25">
      <c r="D20" s="8"/>
      <c r="E20" s="1" t="s">
        <v>1</v>
      </c>
      <c r="F20" s="2"/>
      <c r="G20" s="2"/>
      <c r="H20" s="14"/>
    </row>
    <row r="21" spans="1:8" x14ac:dyDescent="0.25">
      <c r="D21" s="8"/>
      <c r="E21" s="1"/>
      <c r="F21" s="14"/>
      <c r="G21" s="14"/>
      <c r="H21" s="14"/>
    </row>
    <row r="22" spans="1:8" x14ac:dyDescent="0.25">
      <c r="D22" s="8"/>
      <c r="E22" s="1"/>
      <c r="F22" s="14"/>
      <c r="G22" s="14"/>
      <c r="H22" s="14"/>
    </row>
    <row r="23" spans="1:8" x14ac:dyDescent="0.25">
      <c r="B23" s="1" t="s">
        <v>151</v>
      </c>
      <c r="C23" s="1" t="s">
        <v>12</v>
      </c>
      <c r="D23" s="10" t="s">
        <v>15</v>
      </c>
      <c r="E23" s="1" t="s">
        <v>132</v>
      </c>
      <c r="F23" s="1" t="s">
        <v>16</v>
      </c>
      <c r="H23" s="14"/>
    </row>
    <row r="24" spans="1:8" x14ac:dyDescent="0.25">
      <c r="A24" s="14"/>
      <c r="B24" s="16">
        <f>B8+B16</f>
        <v>4798</v>
      </c>
      <c r="C24" s="16">
        <f>C8+C16</f>
        <v>319.86</v>
      </c>
      <c r="D24" s="16">
        <f>F8</f>
        <v>136.63999999999999</v>
      </c>
      <c r="E24" s="16">
        <f>F16</f>
        <v>92.8</v>
      </c>
      <c r="F24" s="16">
        <f>G8+G16</f>
        <v>4753</v>
      </c>
    </row>
    <row r="25" spans="1:8" x14ac:dyDescent="0.25">
      <c r="A25" s="14"/>
    </row>
    <row r="26" spans="1:8" x14ac:dyDescent="0.25">
      <c r="A26" s="14"/>
    </row>
    <row r="27" spans="1:8" x14ac:dyDescent="0.25">
      <c r="A27" s="14"/>
    </row>
    <row r="28" spans="1:8" x14ac:dyDescent="0.25">
      <c r="A28" s="14"/>
    </row>
    <row r="29" spans="1:8" x14ac:dyDescent="0.25">
      <c r="A29" s="14"/>
    </row>
    <row r="30" spans="1:8" x14ac:dyDescent="0.25">
      <c r="A30" s="14"/>
    </row>
    <row r="31" spans="1:8" x14ac:dyDescent="0.25">
      <c r="A31"/>
    </row>
    <row r="32" spans="1:8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A45"/>
    </row>
    <row r="46" spans="1:4" x14ac:dyDescent="0.25">
      <c r="A46"/>
    </row>
    <row r="47" spans="1:4" x14ac:dyDescent="0.25">
      <c r="D47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6" sqref="E6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5.140625" customWidth="1"/>
    <col min="7" max="8" width="12.5703125" bestFit="1" customWidth="1"/>
  </cols>
  <sheetData>
    <row r="1" spans="1:8" x14ac:dyDescent="0.25">
      <c r="A1"/>
      <c r="D1" s="8"/>
    </row>
    <row r="2" spans="1:8" x14ac:dyDescent="0.25">
      <c r="A2"/>
      <c r="D2" s="27" t="s">
        <v>18</v>
      </c>
      <c r="E2" s="27"/>
      <c r="F2" s="27"/>
      <c r="G2" s="1" t="s">
        <v>168</v>
      </c>
    </row>
    <row r="3" spans="1:8" x14ac:dyDescent="0.25">
      <c r="A3"/>
      <c r="D3" s="27" t="s">
        <v>17</v>
      </c>
      <c r="E3" s="27"/>
      <c r="F3" s="27"/>
      <c r="G3" s="1" t="s">
        <v>169</v>
      </c>
    </row>
    <row r="4" spans="1:8" x14ac:dyDescent="0.25">
      <c r="A4"/>
      <c r="D4" s="8"/>
    </row>
    <row r="5" spans="1:8" x14ac:dyDescent="0.25">
      <c r="A5"/>
      <c r="D5" s="8"/>
    </row>
    <row r="6" spans="1:8" x14ac:dyDescent="0.25">
      <c r="A6"/>
      <c r="B6" s="4" t="s">
        <v>29</v>
      </c>
      <c r="C6" s="3"/>
      <c r="D6" s="8"/>
      <c r="E6" t="s">
        <v>205</v>
      </c>
      <c r="F6" s="1" t="s">
        <v>176</v>
      </c>
    </row>
    <row r="7" spans="1:8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8" x14ac:dyDescent="0.25">
      <c r="B8" s="7">
        <v>2750</v>
      </c>
      <c r="C8" s="7">
        <v>183.33</v>
      </c>
      <c r="D8" s="10">
        <v>15</v>
      </c>
      <c r="E8" s="7">
        <v>2750</v>
      </c>
      <c r="F8" s="7">
        <v>46.45</v>
      </c>
      <c r="G8" s="7">
        <v>2700</v>
      </c>
      <c r="H8" s="14"/>
    </row>
    <row r="9" spans="1:8" x14ac:dyDescent="0.25">
      <c r="B9" s="1"/>
      <c r="C9" s="1"/>
      <c r="D9" s="10"/>
      <c r="E9" s="1"/>
      <c r="F9" s="1"/>
      <c r="G9" s="1"/>
      <c r="H9" s="14"/>
    </row>
    <row r="10" spans="1:8" x14ac:dyDescent="0.25">
      <c r="D10" s="8"/>
      <c r="H10" s="14"/>
    </row>
    <row r="11" spans="1:8" x14ac:dyDescent="0.25">
      <c r="D11" s="8"/>
      <c r="H11" s="14"/>
    </row>
    <row r="12" spans="1:8" x14ac:dyDescent="0.25">
      <c r="D12" s="8"/>
      <c r="E12" s="1" t="s">
        <v>1</v>
      </c>
      <c r="F12" s="2"/>
      <c r="G12" s="2"/>
      <c r="H12" s="14"/>
    </row>
    <row r="13" spans="1:8" x14ac:dyDescent="0.25">
      <c r="D13" s="8"/>
      <c r="H13" s="14"/>
    </row>
    <row r="14" spans="1:8" x14ac:dyDescent="0.25">
      <c r="B14" s="1" t="s">
        <v>151</v>
      </c>
      <c r="C14" s="1" t="s">
        <v>153</v>
      </c>
      <c r="D14" s="10" t="s">
        <v>152</v>
      </c>
      <c r="E14" s="10" t="s">
        <v>15</v>
      </c>
      <c r="F14" s="10" t="s">
        <v>16</v>
      </c>
      <c r="H14" s="14"/>
    </row>
    <row r="15" spans="1:8" x14ac:dyDescent="0.25">
      <c r="A15" s="14"/>
      <c r="B15" s="16">
        <f>B8</f>
        <v>2750</v>
      </c>
      <c r="C15" s="16">
        <f>C8</f>
        <v>183.33</v>
      </c>
      <c r="D15" s="16">
        <f>E8</f>
        <v>2750</v>
      </c>
      <c r="E15" s="16">
        <f>F8</f>
        <v>46.45</v>
      </c>
      <c r="F15" s="16">
        <f>G8</f>
        <v>2700</v>
      </c>
    </row>
    <row r="16" spans="1:8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A45"/>
    </row>
    <row r="46" spans="1:4" x14ac:dyDescent="0.25">
      <c r="D46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6" sqref="E6"/>
    </sheetView>
  </sheetViews>
  <sheetFormatPr baseColWidth="10" defaultRowHeight="15" x14ac:dyDescent="0.25"/>
  <cols>
    <col min="1" max="1" width="2" bestFit="1" customWidth="1"/>
    <col min="2" max="2" width="20.5703125" customWidth="1"/>
    <col min="5" max="5" width="14.4257812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30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</row>
    <row r="6" spans="1:7" x14ac:dyDescent="0.25">
      <c r="B6" s="4" t="s">
        <v>31</v>
      </c>
      <c r="C6" s="3"/>
      <c r="E6" s="10" t="s">
        <v>177</v>
      </c>
      <c r="F6" s="1" t="s">
        <v>178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6300</v>
      </c>
      <c r="C8" s="7">
        <v>420</v>
      </c>
      <c r="D8" s="10">
        <v>15</v>
      </c>
      <c r="E8" s="7">
        <v>6300</v>
      </c>
      <c r="F8" s="7">
        <v>791.12</v>
      </c>
      <c r="G8" s="7">
        <v>5500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158</v>
      </c>
      <c r="D14" s="8"/>
      <c r="E14" s="10" t="s">
        <v>206</v>
      </c>
      <c r="F14" s="1" t="s">
        <v>179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132</v>
      </c>
      <c r="G15" s="6" t="s">
        <v>16</v>
      </c>
    </row>
    <row r="16" spans="1:7" x14ac:dyDescent="0.25">
      <c r="A16" s="1"/>
      <c r="B16" s="7">
        <v>1408</v>
      </c>
      <c r="C16" s="7">
        <v>93.86</v>
      </c>
      <c r="D16" s="10">
        <v>4</v>
      </c>
      <c r="E16" s="7">
        <f>C16*D16</f>
        <v>375.44</v>
      </c>
      <c r="F16" s="7">
        <v>92.8</v>
      </c>
      <c r="G16" s="7">
        <f>E16+F16</f>
        <v>468.24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x14ac:dyDescent="0.25">
      <c r="B22" s="1" t="s">
        <v>154</v>
      </c>
      <c r="C22" s="1" t="s">
        <v>153</v>
      </c>
      <c r="D22" s="1" t="s">
        <v>152</v>
      </c>
      <c r="E22" s="1" t="s">
        <v>15</v>
      </c>
      <c r="F22" s="1" t="s">
        <v>132</v>
      </c>
      <c r="G22" s="1" t="s">
        <v>16</v>
      </c>
    </row>
    <row r="23" spans="1:7" x14ac:dyDescent="0.25">
      <c r="B23" s="16">
        <f>B8+B16</f>
        <v>7708</v>
      </c>
      <c r="C23" s="16">
        <f>C8+C16</f>
        <v>513.86</v>
      </c>
      <c r="D23" s="16">
        <f>E8+E16</f>
        <v>6675.44</v>
      </c>
      <c r="E23" s="16">
        <f>F8</f>
        <v>791.12</v>
      </c>
      <c r="F23" s="16">
        <f>F16</f>
        <v>92.8</v>
      </c>
      <c r="G23" s="16">
        <f>G8+G16</f>
        <v>5968.24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E14" sqref="E14"/>
    </sheetView>
  </sheetViews>
  <sheetFormatPr baseColWidth="10" defaultRowHeight="15" x14ac:dyDescent="0.25"/>
  <cols>
    <col min="1" max="1" width="2" customWidth="1"/>
    <col min="2" max="2" width="22.42578125" customWidth="1"/>
    <col min="5" max="5" width="16.2851562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32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  <c r="E5" s="10"/>
    </row>
    <row r="6" spans="1:7" x14ac:dyDescent="0.25">
      <c r="B6" s="4" t="s">
        <v>33</v>
      </c>
      <c r="C6" s="3"/>
      <c r="D6" s="8"/>
      <c r="E6" s="10" t="s">
        <v>207</v>
      </c>
      <c r="F6" s="1" t="s">
        <v>180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6" t="s">
        <v>15</v>
      </c>
      <c r="G7" s="6" t="s">
        <v>16</v>
      </c>
    </row>
    <row r="8" spans="1:7" x14ac:dyDescent="0.25">
      <c r="A8" s="1"/>
      <c r="B8" s="7">
        <v>2510</v>
      </c>
      <c r="C8" s="7">
        <v>167.33</v>
      </c>
      <c r="D8" s="10">
        <v>15</v>
      </c>
      <c r="E8" s="7">
        <v>2510</v>
      </c>
      <c r="F8" s="7">
        <v>5.22</v>
      </c>
      <c r="G8" s="7">
        <v>2500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34</v>
      </c>
      <c r="D14" s="8"/>
      <c r="E14" s="10" t="s">
        <v>208</v>
      </c>
      <c r="F14" s="1" t="s">
        <v>181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6" t="s">
        <v>132</v>
      </c>
      <c r="G15" s="6" t="s">
        <v>16</v>
      </c>
    </row>
    <row r="16" spans="1:7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2" spans="1:7" x14ac:dyDescent="0.25">
      <c r="B22" s="1" t="s">
        <v>154</v>
      </c>
      <c r="C22" s="1" t="s">
        <v>153</v>
      </c>
      <c r="D22" s="1" t="s">
        <v>152</v>
      </c>
      <c r="E22" s="1" t="s">
        <v>15</v>
      </c>
      <c r="F22" s="1" t="s">
        <v>132</v>
      </c>
      <c r="G22" s="1" t="s">
        <v>155</v>
      </c>
    </row>
    <row r="23" spans="1:7" x14ac:dyDescent="0.25">
      <c r="B23" s="16">
        <f>B8+B16</f>
        <v>3918</v>
      </c>
      <c r="C23" s="16">
        <f>C8+C16</f>
        <v>261.19</v>
      </c>
      <c r="D23" s="16">
        <f>E8+E16</f>
        <v>3918</v>
      </c>
      <c r="E23" s="16">
        <f>F8</f>
        <v>5.22</v>
      </c>
      <c r="F23" s="16">
        <f>F16</f>
        <v>92.8</v>
      </c>
      <c r="G23" s="16">
        <f>G8+G16</f>
        <v>4000</v>
      </c>
    </row>
    <row r="45" spans="1:4" x14ac:dyDescent="0.25">
      <c r="A45" s="1"/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workbookViewId="0">
      <selection activeCell="E30" sqref="E30"/>
    </sheetView>
  </sheetViews>
  <sheetFormatPr baseColWidth="10" defaultRowHeight="15" x14ac:dyDescent="0.25"/>
  <cols>
    <col min="1" max="1" width="2" bestFit="1" customWidth="1"/>
    <col min="2" max="2" width="18.42578125" customWidth="1"/>
    <col min="5" max="5" width="15.85546875" bestFit="1" customWidth="1"/>
  </cols>
  <sheetData>
    <row r="1" spans="1:7" x14ac:dyDescent="0.25">
      <c r="D1" s="8"/>
    </row>
    <row r="2" spans="1:7" x14ac:dyDescent="0.25">
      <c r="D2" s="27" t="s">
        <v>18</v>
      </c>
      <c r="E2" s="27"/>
      <c r="F2" s="27"/>
      <c r="G2" s="1" t="s">
        <v>35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</row>
    <row r="6" spans="1:7" x14ac:dyDescent="0.25">
      <c r="B6" s="4" t="s">
        <v>36</v>
      </c>
      <c r="C6" s="3"/>
      <c r="D6" s="8"/>
      <c r="E6" s="1" t="s">
        <v>209</v>
      </c>
      <c r="F6" s="1" t="s">
        <v>182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5" t="s">
        <v>14</v>
      </c>
      <c r="F7" s="6" t="s">
        <v>15</v>
      </c>
      <c r="G7" s="6" t="s">
        <v>16</v>
      </c>
    </row>
    <row r="8" spans="1:7" x14ac:dyDescent="0.25">
      <c r="A8" s="1"/>
      <c r="B8" s="7">
        <v>2255</v>
      </c>
      <c r="C8" s="7">
        <v>148.33000000000001</v>
      </c>
      <c r="D8" s="10">
        <v>15</v>
      </c>
      <c r="E8" s="7">
        <v>2225</v>
      </c>
      <c r="F8" s="7">
        <v>5.22</v>
      </c>
      <c r="G8" s="7">
        <v>2250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37</v>
      </c>
      <c r="D14" s="8"/>
      <c r="E14" s="1" t="s">
        <v>210</v>
      </c>
      <c r="F14" s="1" t="s">
        <v>183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5" t="s">
        <v>14</v>
      </c>
      <c r="F15" s="5" t="s">
        <v>28</v>
      </c>
      <c r="G15" s="6" t="s">
        <v>16</v>
      </c>
    </row>
    <row r="16" spans="1:7" x14ac:dyDescent="0.25">
      <c r="A16" s="1"/>
      <c r="B16" s="7">
        <v>1408</v>
      </c>
      <c r="C16" s="7">
        <v>93.86</v>
      </c>
      <c r="D16" s="10">
        <v>15</v>
      </c>
      <c r="E16" s="7">
        <v>1408</v>
      </c>
      <c r="F16" s="7">
        <v>92.8</v>
      </c>
      <c r="G16" s="7">
        <v>1500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/>
      <c r="D21" s="8"/>
      <c r="E21" s="1"/>
    </row>
    <row r="22" spans="1:7" x14ac:dyDescent="0.25">
      <c r="A22" s="1">
        <v>3</v>
      </c>
      <c r="B22" s="1" t="s">
        <v>38</v>
      </c>
      <c r="D22" s="8"/>
      <c r="E22" s="1" t="s">
        <v>211</v>
      </c>
      <c r="F22" s="1" t="s">
        <v>184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5" t="s">
        <v>14</v>
      </c>
      <c r="F23" s="5" t="s">
        <v>28</v>
      </c>
      <c r="G23" s="6" t="s">
        <v>16</v>
      </c>
    </row>
    <row r="24" spans="1:7" x14ac:dyDescent="0.25">
      <c r="A24" s="1"/>
      <c r="B24" s="7">
        <v>2130</v>
      </c>
      <c r="C24" s="7">
        <v>142</v>
      </c>
      <c r="D24" s="10">
        <v>15</v>
      </c>
      <c r="E24" s="7">
        <v>2130</v>
      </c>
      <c r="F24" s="7">
        <v>22.9</v>
      </c>
      <c r="G24" s="7">
        <v>2150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29" spans="1:7" x14ac:dyDescent="0.25">
      <c r="A29" s="1"/>
      <c r="D29" s="8"/>
    </row>
    <row r="30" spans="1:7" x14ac:dyDescent="0.25">
      <c r="A30" s="1">
        <v>4</v>
      </c>
      <c r="B30" s="1" t="s">
        <v>39</v>
      </c>
      <c r="D30" s="8"/>
      <c r="E30" s="1" t="s">
        <v>212</v>
      </c>
      <c r="F30" s="1" t="s">
        <v>184</v>
      </c>
    </row>
    <row r="31" spans="1:7" ht="30" x14ac:dyDescent="0.25">
      <c r="A31" s="1"/>
      <c r="B31" s="5" t="s">
        <v>11</v>
      </c>
      <c r="C31" s="6" t="s">
        <v>12</v>
      </c>
      <c r="D31" s="9" t="s">
        <v>13</v>
      </c>
      <c r="E31" s="5" t="s">
        <v>14</v>
      </c>
      <c r="F31" s="5" t="s">
        <v>28</v>
      </c>
      <c r="G31" s="6" t="s">
        <v>16</v>
      </c>
    </row>
    <row r="32" spans="1:7" x14ac:dyDescent="0.25">
      <c r="A32" s="1"/>
      <c r="B32" s="7">
        <v>2080</v>
      </c>
      <c r="C32" s="7">
        <v>138</v>
      </c>
      <c r="D32" s="10">
        <v>15</v>
      </c>
      <c r="E32" s="7">
        <v>2080</v>
      </c>
      <c r="F32" s="7">
        <v>27.21</v>
      </c>
      <c r="G32" s="7">
        <v>2100</v>
      </c>
    </row>
    <row r="33" spans="1:7" x14ac:dyDescent="0.25">
      <c r="A33" s="1"/>
      <c r="D33" s="8"/>
    </row>
    <row r="34" spans="1:7" x14ac:dyDescent="0.25">
      <c r="A34" s="1"/>
      <c r="D34" s="8"/>
    </row>
    <row r="35" spans="1:7" x14ac:dyDescent="0.25">
      <c r="A35" s="1"/>
      <c r="D35" s="8"/>
    </row>
    <row r="36" spans="1:7" x14ac:dyDescent="0.25">
      <c r="A36" s="1"/>
      <c r="D36" s="8"/>
      <c r="E36" s="1" t="s">
        <v>1</v>
      </c>
      <c r="F36" s="2"/>
      <c r="G36" s="2"/>
    </row>
    <row r="39" spans="1:7" ht="30" x14ac:dyDescent="0.25">
      <c r="B39" s="18" t="s">
        <v>11</v>
      </c>
      <c r="C39" s="1" t="s">
        <v>12</v>
      </c>
      <c r="D39" s="1" t="s">
        <v>152</v>
      </c>
      <c r="E39" s="18" t="s">
        <v>15</v>
      </c>
      <c r="F39" s="18" t="s">
        <v>24</v>
      </c>
      <c r="G39" s="1" t="s">
        <v>16</v>
      </c>
    </row>
    <row r="40" spans="1:7" x14ac:dyDescent="0.25">
      <c r="B40" s="16">
        <f>B32+B24+B16</f>
        <v>5618</v>
      </c>
      <c r="C40" s="16">
        <f>C16+C24+C32</f>
        <v>373.86</v>
      </c>
      <c r="D40" s="16">
        <f>E8+E16+E24+E32</f>
        <v>7843</v>
      </c>
      <c r="E40" s="16">
        <f>F8</f>
        <v>5.22</v>
      </c>
      <c r="F40" s="16">
        <f>F32+F24</f>
        <v>50.11</v>
      </c>
      <c r="G40" s="16">
        <f>G32+G24+G16+G8</f>
        <v>8000</v>
      </c>
    </row>
  </sheetData>
  <mergeCells count="2">
    <mergeCell ref="D2:F2"/>
    <mergeCell ref="D3:F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6" sqref="E6"/>
    </sheetView>
  </sheetViews>
  <sheetFormatPr baseColWidth="10" defaultRowHeight="15" x14ac:dyDescent="0.25"/>
  <cols>
    <col min="1" max="1" width="2" style="1" bestFit="1" customWidth="1"/>
    <col min="2" max="2" width="19.140625" customWidth="1"/>
    <col min="5" max="5" width="15.7109375" bestFit="1" customWidth="1"/>
    <col min="7" max="8" width="12.5703125" bestFit="1" customWidth="1"/>
  </cols>
  <sheetData>
    <row r="1" spans="1:8" x14ac:dyDescent="0.25">
      <c r="A1"/>
      <c r="D1" s="8"/>
    </row>
    <row r="2" spans="1:8" x14ac:dyDescent="0.25">
      <c r="A2"/>
      <c r="D2" s="27" t="s">
        <v>18</v>
      </c>
      <c r="E2" s="27"/>
      <c r="F2" s="27"/>
      <c r="G2" s="1" t="s">
        <v>41</v>
      </c>
    </row>
    <row r="3" spans="1:8" x14ac:dyDescent="0.25">
      <c r="A3"/>
      <c r="D3" s="27" t="s">
        <v>17</v>
      </c>
      <c r="E3" s="27"/>
      <c r="F3" s="27"/>
    </row>
    <row r="4" spans="1:8" x14ac:dyDescent="0.25">
      <c r="A4"/>
      <c r="D4" s="8"/>
    </row>
    <row r="5" spans="1:8" x14ac:dyDescent="0.25">
      <c r="A5"/>
      <c r="D5" s="8"/>
    </row>
    <row r="6" spans="1:8" x14ac:dyDescent="0.25">
      <c r="A6"/>
      <c r="B6" s="4" t="s">
        <v>40</v>
      </c>
      <c r="C6" s="3"/>
      <c r="D6" s="8"/>
      <c r="E6" s="1" t="s">
        <v>213</v>
      </c>
      <c r="F6" s="1" t="s">
        <v>185</v>
      </c>
    </row>
    <row r="7" spans="1:8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28</v>
      </c>
      <c r="G7" s="6" t="s">
        <v>16</v>
      </c>
    </row>
    <row r="8" spans="1:8" x14ac:dyDescent="0.25">
      <c r="B8" s="7">
        <v>2225</v>
      </c>
      <c r="C8" s="7">
        <v>148.33000000000001</v>
      </c>
      <c r="D8" s="10">
        <v>15</v>
      </c>
      <c r="E8" s="7">
        <v>2255</v>
      </c>
      <c r="F8" s="7">
        <v>40.47</v>
      </c>
      <c r="G8" s="7">
        <v>2250</v>
      </c>
      <c r="H8" s="14"/>
    </row>
    <row r="9" spans="1:8" x14ac:dyDescent="0.25">
      <c r="B9" s="1"/>
      <c r="C9" s="1"/>
      <c r="D9" s="10"/>
      <c r="E9" s="1"/>
      <c r="F9" s="1"/>
      <c r="G9" s="1"/>
      <c r="H9" s="14"/>
    </row>
    <row r="10" spans="1:8" x14ac:dyDescent="0.25">
      <c r="D10" s="8"/>
      <c r="H10" s="14"/>
    </row>
    <row r="11" spans="1:8" x14ac:dyDescent="0.25">
      <c r="D11" s="8"/>
      <c r="H11" s="14"/>
    </row>
    <row r="12" spans="1:8" x14ac:dyDescent="0.25">
      <c r="D12" s="8"/>
      <c r="E12" s="1" t="s">
        <v>1</v>
      </c>
      <c r="F12" s="2"/>
      <c r="G12" s="2"/>
      <c r="H12" s="14"/>
    </row>
    <row r="13" spans="1:8" x14ac:dyDescent="0.25">
      <c r="D13" s="8"/>
      <c r="H13" s="14"/>
    </row>
    <row r="14" spans="1:8" ht="30" x14ac:dyDescent="0.25">
      <c r="A14" s="14"/>
      <c r="B14" s="18" t="s">
        <v>11</v>
      </c>
      <c r="C14" s="1" t="s">
        <v>153</v>
      </c>
      <c r="D14" s="1" t="s">
        <v>152</v>
      </c>
      <c r="E14" s="18" t="s">
        <v>24</v>
      </c>
      <c r="F14" s="1" t="s">
        <v>160</v>
      </c>
    </row>
    <row r="15" spans="1:8" x14ac:dyDescent="0.25">
      <c r="A15" s="14"/>
      <c r="B15" s="16">
        <f>B8</f>
        <v>2225</v>
      </c>
      <c r="C15" s="16">
        <f>C8</f>
        <v>148.33000000000001</v>
      </c>
      <c r="D15" s="16">
        <f>E8</f>
        <v>2255</v>
      </c>
      <c r="E15" s="16">
        <f>F8</f>
        <v>40.47</v>
      </c>
      <c r="F15" s="16">
        <f>G8</f>
        <v>2250</v>
      </c>
    </row>
    <row r="16" spans="1:8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4" x14ac:dyDescent="0.25">
      <c r="A33"/>
    </row>
    <row r="34" spans="1:4" x14ac:dyDescent="0.25">
      <c r="A34"/>
    </row>
    <row r="35" spans="1:4" x14ac:dyDescent="0.25">
      <c r="A35"/>
    </row>
    <row r="36" spans="1:4" x14ac:dyDescent="0.25">
      <c r="A36"/>
    </row>
    <row r="37" spans="1:4" x14ac:dyDescent="0.25">
      <c r="A37"/>
    </row>
    <row r="38" spans="1:4" x14ac:dyDescent="0.25">
      <c r="A38"/>
    </row>
    <row r="39" spans="1:4" x14ac:dyDescent="0.25">
      <c r="A39"/>
    </row>
    <row r="40" spans="1:4" x14ac:dyDescent="0.25">
      <c r="A40"/>
    </row>
    <row r="41" spans="1:4" x14ac:dyDescent="0.25">
      <c r="A41"/>
    </row>
    <row r="42" spans="1:4" x14ac:dyDescent="0.25">
      <c r="A42"/>
    </row>
    <row r="43" spans="1:4" x14ac:dyDescent="0.25">
      <c r="A43"/>
    </row>
    <row r="44" spans="1:4" x14ac:dyDescent="0.25">
      <c r="A44"/>
    </row>
    <row r="45" spans="1:4" x14ac:dyDescent="0.25">
      <c r="D45" s="8"/>
    </row>
  </sheetData>
  <mergeCells count="2">
    <mergeCell ref="D2:F2"/>
    <mergeCell ref="D3:F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6" workbookViewId="0">
      <selection activeCell="E60" sqref="E60"/>
    </sheetView>
  </sheetViews>
  <sheetFormatPr baseColWidth="10" defaultRowHeight="15" x14ac:dyDescent="0.25"/>
  <cols>
    <col min="1" max="1" width="2" bestFit="1" customWidth="1"/>
    <col min="2" max="2" width="17.28515625" customWidth="1"/>
    <col min="5" max="5" width="16.28515625" customWidth="1"/>
  </cols>
  <sheetData>
    <row r="1" spans="1:7" x14ac:dyDescent="0.25">
      <c r="A1" t="s">
        <v>42</v>
      </c>
      <c r="D1" s="8"/>
    </row>
    <row r="2" spans="1:7" x14ac:dyDescent="0.25">
      <c r="D2" s="27" t="s">
        <v>18</v>
      </c>
      <c r="E2" s="27"/>
      <c r="F2" s="27"/>
      <c r="G2" s="1" t="s">
        <v>43</v>
      </c>
    </row>
    <row r="3" spans="1:7" x14ac:dyDescent="0.25">
      <c r="D3" s="27" t="s">
        <v>17</v>
      </c>
      <c r="E3" s="27"/>
      <c r="F3" s="27"/>
    </row>
    <row r="4" spans="1:7" x14ac:dyDescent="0.25">
      <c r="D4" s="8"/>
    </row>
    <row r="5" spans="1:7" x14ac:dyDescent="0.25">
      <c r="D5" s="8"/>
    </row>
    <row r="6" spans="1:7" x14ac:dyDescent="0.25">
      <c r="B6" s="4" t="s">
        <v>44</v>
      </c>
      <c r="C6" s="3"/>
      <c r="D6" s="8"/>
      <c r="E6" s="1" t="s">
        <v>214</v>
      </c>
      <c r="F6" s="1" t="s">
        <v>186</v>
      </c>
    </row>
    <row r="7" spans="1:7" ht="30" x14ac:dyDescent="0.25">
      <c r="A7" s="1">
        <v>1</v>
      </c>
      <c r="B7" s="5" t="s">
        <v>11</v>
      </c>
      <c r="C7" s="6" t="s">
        <v>12</v>
      </c>
      <c r="D7" s="9" t="s">
        <v>13</v>
      </c>
      <c r="E7" s="6" t="s">
        <v>14</v>
      </c>
      <c r="F7" s="5" t="s">
        <v>28</v>
      </c>
      <c r="G7" s="6" t="s">
        <v>16</v>
      </c>
    </row>
    <row r="8" spans="1:7" x14ac:dyDescent="0.25">
      <c r="A8" s="1"/>
      <c r="B8" s="7">
        <v>2225</v>
      </c>
      <c r="C8" s="7">
        <v>148.33000000000001</v>
      </c>
      <c r="D8" s="10">
        <v>15</v>
      </c>
      <c r="E8" s="7">
        <v>2225</v>
      </c>
      <c r="F8" s="7">
        <v>40.47</v>
      </c>
      <c r="G8" s="7">
        <v>2250</v>
      </c>
    </row>
    <row r="9" spans="1:7" x14ac:dyDescent="0.25">
      <c r="A9" s="1"/>
      <c r="B9" s="1"/>
      <c r="C9" s="1"/>
      <c r="D9" s="10"/>
      <c r="E9" s="1"/>
      <c r="F9" s="1"/>
      <c r="G9" s="1"/>
    </row>
    <row r="10" spans="1:7" x14ac:dyDescent="0.25">
      <c r="A10" s="1"/>
      <c r="D10" s="8"/>
    </row>
    <row r="11" spans="1:7" x14ac:dyDescent="0.25">
      <c r="A11" s="1"/>
      <c r="D11" s="8"/>
    </row>
    <row r="12" spans="1:7" x14ac:dyDescent="0.25">
      <c r="A12" s="1"/>
      <c r="D12" s="8"/>
      <c r="E12" s="1" t="s">
        <v>1</v>
      </c>
      <c r="F12" s="2"/>
      <c r="G12" s="2"/>
    </row>
    <row r="13" spans="1:7" x14ac:dyDescent="0.25">
      <c r="A13" s="1"/>
      <c r="D13" s="8"/>
    </row>
    <row r="14" spans="1:7" x14ac:dyDescent="0.25">
      <c r="A14" s="1">
        <v>2</v>
      </c>
      <c r="B14" s="1" t="s">
        <v>45</v>
      </c>
      <c r="D14" s="8"/>
      <c r="E14" s="1" t="s">
        <v>215</v>
      </c>
      <c r="F14" s="1" t="s">
        <v>187</v>
      </c>
    </row>
    <row r="15" spans="1:7" ht="30" x14ac:dyDescent="0.25">
      <c r="A15" s="1"/>
      <c r="B15" s="5" t="s">
        <v>11</v>
      </c>
      <c r="C15" s="6" t="s">
        <v>12</v>
      </c>
      <c r="D15" s="9" t="s">
        <v>13</v>
      </c>
      <c r="E15" s="6" t="s">
        <v>14</v>
      </c>
      <c r="F15" s="5" t="s">
        <v>28</v>
      </c>
      <c r="G15" s="6" t="s">
        <v>16</v>
      </c>
    </row>
    <row r="16" spans="1:7" x14ac:dyDescent="0.25">
      <c r="A16" s="1"/>
      <c r="B16" s="7">
        <v>1965.5</v>
      </c>
      <c r="C16" s="7">
        <v>131.03</v>
      </c>
      <c r="D16" s="10">
        <v>15</v>
      </c>
      <c r="E16" s="7">
        <v>1965.5</v>
      </c>
      <c r="F16" s="7">
        <v>34.54</v>
      </c>
      <c r="G16" s="7">
        <v>2000</v>
      </c>
    </row>
    <row r="17" spans="1:7" x14ac:dyDescent="0.25">
      <c r="A17" s="1"/>
      <c r="D17" s="8"/>
    </row>
    <row r="18" spans="1:7" x14ac:dyDescent="0.25">
      <c r="A18" s="1"/>
      <c r="D18" s="8"/>
    </row>
    <row r="19" spans="1:7" x14ac:dyDescent="0.25">
      <c r="A19" s="1"/>
      <c r="D19" s="8"/>
    </row>
    <row r="20" spans="1:7" x14ac:dyDescent="0.25">
      <c r="A20" s="1"/>
      <c r="D20" s="8"/>
      <c r="E20" s="1" t="s">
        <v>1</v>
      </c>
      <c r="F20" s="2"/>
      <c r="G20" s="2"/>
    </row>
    <row r="21" spans="1:7" x14ac:dyDescent="0.25">
      <c r="A21" s="1"/>
      <c r="D21" s="8"/>
    </row>
    <row r="22" spans="1:7" x14ac:dyDescent="0.25">
      <c r="A22" s="1">
        <v>3</v>
      </c>
      <c r="B22" s="1" t="s">
        <v>46</v>
      </c>
      <c r="D22" s="8"/>
      <c r="E22" s="1" t="s">
        <v>216</v>
      </c>
      <c r="F22" s="1" t="s">
        <v>188</v>
      </c>
    </row>
    <row r="23" spans="1:7" ht="30" x14ac:dyDescent="0.25">
      <c r="A23" s="1"/>
      <c r="B23" s="5" t="s">
        <v>11</v>
      </c>
      <c r="C23" s="6" t="s">
        <v>12</v>
      </c>
      <c r="D23" s="9" t="s">
        <v>13</v>
      </c>
      <c r="E23" s="6" t="s">
        <v>14</v>
      </c>
      <c r="F23" s="5" t="s">
        <v>28</v>
      </c>
      <c r="G23" s="6" t="s">
        <v>16</v>
      </c>
    </row>
    <row r="24" spans="1:7" x14ac:dyDescent="0.25">
      <c r="A24" s="1"/>
      <c r="B24" s="7">
        <v>2230</v>
      </c>
      <c r="C24" s="7">
        <v>148.66</v>
      </c>
      <c r="D24" s="10">
        <v>15</v>
      </c>
      <c r="E24" s="7">
        <v>2230</v>
      </c>
      <c r="F24" s="7">
        <v>39.92</v>
      </c>
      <c r="G24" s="7">
        <v>2270</v>
      </c>
    </row>
    <row r="25" spans="1:7" x14ac:dyDescent="0.25">
      <c r="A25" s="1"/>
      <c r="D25" s="8"/>
    </row>
    <row r="26" spans="1:7" x14ac:dyDescent="0.25">
      <c r="A26" s="1"/>
      <c r="D26" s="8"/>
    </row>
    <row r="27" spans="1:7" x14ac:dyDescent="0.25">
      <c r="A27" s="1"/>
      <c r="D27" s="8"/>
    </row>
    <row r="28" spans="1:7" x14ac:dyDescent="0.25">
      <c r="A28" s="1"/>
      <c r="D28" s="8"/>
      <c r="E28" s="1" t="s">
        <v>1</v>
      </c>
      <c r="F28" s="2"/>
      <c r="G28" s="2"/>
    </row>
    <row r="29" spans="1:7" x14ac:dyDescent="0.25">
      <c r="A29" s="1"/>
      <c r="D29" s="8"/>
    </row>
    <row r="30" spans="1:7" x14ac:dyDescent="0.25">
      <c r="A30" s="1">
        <v>4</v>
      </c>
      <c r="B30" s="1" t="s">
        <v>47</v>
      </c>
      <c r="D30" s="8"/>
      <c r="E30" s="1" t="s">
        <v>217</v>
      </c>
      <c r="F30" s="1" t="s">
        <v>188</v>
      </c>
    </row>
    <row r="31" spans="1:7" ht="30" x14ac:dyDescent="0.25">
      <c r="A31" s="1"/>
      <c r="B31" s="5" t="s">
        <v>11</v>
      </c>
      <c r="C31" s="6" t="s">
        <v>12</v>
      </c>
      <c r="D31" s="9" t="s">
        <v>13</v>
      </c>
      <c r="E31" s="6" t="s">
        <v>14</v>
      </c>
      <c r="F31" s="5" t="s">
        <v>28</v>
      </c>
      <c r="G31" s="6" t="s">
        <v>16</v>
      </c>
    </row>
    <row r="32" spans="1:7" x14ac:dyDescent="0.25">
      <c r="A32" s="1"/>
      <c r="B32" s="7">
        <v>1408</v>
      </c>
      <c r="C32" s="7">
        <v>93.86</v>
      </c>
      <c r="D32" s="10">
        <v>15</v>
      </c>
      <c r="E32" s="7">
        <v>1408</v>
      </c>
      <c r="F32" s="7">
        <v>92</v>
      </c>
      <c r="G32" s="7">
        <v>1500</v>
      </c>
    </row>
    <row r="33" spans="1:7" x14ac:dyDescent="0.25">
      <c r="A33" s="1"/>
      <c r="D33" s="8"/>
    </row>
    <row r="34" spans="1:7" x14ac:dyDescent="0.25">
      <c r="A34" s="1"/>
      <c r="D34" s="8"/>
    </row>
    <row r="35" spans="1:7" x14ac:dyDescent="0.25">
      <c r="A35" s="1"/>
      <c r="D35" s="8"/>
    </row>
    <row r="36" spans="1:7" x14ac:dyDescent="0.25">
      <c r="A36" s="1"/>
      <c r="D36" s="8"/>
      <c r="E36" s="1" t="s">
        <v>1</v>
      </c>
      <c r="F36" s="2"/>
      <c r="G36" s="2"/>
    </row>
    <row r="37" spans="1:7" x14ac:dyDescent="0.25">
      <c r="A37" s="1"/>
      <c r="D37" s="8"/>
    </row>
    <row r="38" spans="1:7" x14ac:dyDescent="0.25">
      <c r="A38" s="1">
        <v>5</v>
      </c>
      <c r="B38" s="1" t="s">
        <v>48</v>
      </c>
      <c r="D38" s="8"/>
      <c r="F38" s="1" t="s">
        <v>188</v>
      </c>
    </row>
    <row r="39" spans="1:7" ht="30" x14ac:dyDescent="0.25">
      <c r="A39" s="1"/>
      <c r="B39" s="5" t="s">
        <v>11</v>
      </c>
      <c r="C39" s="6" t="s">
        <v>12</v>
      </c>
      <c r="D39" s="9" t="s">
        <v>13</v>
      </c>
      <c r="E39" s="6" t="s">
        <v>14</v>
      </c>
      <c r="F39" s="5" t="s">
        <v>28</v>
      </c>
      <c r="G39" s="6" t="s">
        <v>16</v>
      </c>
    </row>
    <row r="40" spans="1:7" x14ac:dyDescent="0.25">
      <c r="A40" s="1"/>
      <c r="B40" s="7">
        <v>2230</v>
      </c>
      <c r="C40" s="7">
        <v>148.66</v>
      </c>
      <c r="D40" s="10">
        <v>15</v>
      </c>
      <c r="E40" s="7">
        <v>2230</v>
      </c>
      <c r="F40" s="7">
        <v>39.92</v>
      </c>
      <c r="G40" s="7">
        <v>2270</v>
      </c>
    </row>
    <row r="41" spans="1:7" x14ac:dyDescent="0.25">
      <c r="A41" s="1"/>
      <c r="D41" s="8"/>
    </row>
    <row r="42" spans="1:7" x14ac:dyDescent="0.25">
      <c r="A42" s="1"/>
      <c r="D42" s="8"/>
    </row>
    <row r="43" spans="1:7" x14ac:dyDescent="0.25">
      <c r="A43" s="1"/>
      <c r="D43" s="8"/>
    </row>
    <row r="44" spans="1:7" x14ac:dyDescent="0.25">
      <c r="A44" s="1"/>
      <c r="D44" s="8"/>
      <c r="E44" s="1" t="s">
        <v>1</v>
      </c>
      <c r="F44" s="2"/>
      <c r="G44" s="2"/>
    </row>
    <row r="45" spans="1:7" x14ac:dyDescent="0.25">
      <c r="A45" s="1"/>
      <c r="D45" s="8"/>
    </row>
    <row r="46" spans="1:7" x14ac:dyDescent="0.25">
      <c r="D46" s="8"/>
    </row>
    <row r="47" spans="1:7" x14ac:dyDescent="0.25">
      <c r="D47" s="27" t="s">
        <v>18</v>
      </c>
      <c r="E47" s="27"/>
      <c r="F47" s="27"/>
      <c r="G47" s="1" t="s">
        <v>43</v>
      </c>
    </row>
    <row r="48" spans="1:7" x14ac:dyDescent="0.25">
      <c r="D48" s="27" t="s">
        <v>17</v>
      </c>
      <c r="E48" s="27"/>
      <c r="F48" s="27"/>
    </row>
    <row r="52" spans="1:7" x14ac:dyDescent="0.25">
      <c r="A52" s="1">
        <v>5</v>
      </c>
      <c r="B52" s="1" t="s">
        <v>49</v>
      </c>
      <c r="D52" s="8"/>
      <c r="E52" s="1" t="s">
        <v>218</v>
      </c>
      <c r="F52" s="1" t="s">
        <v>189</v>
      </c>
    </row>
    <row r="53" spans="1:7" ht="30" x14ac:dyDescent="0.25">
      <c r="A53" s="1"/>
      <c r="B53" s="5" t="s">
        <v>11</v>
      </c>
      <c r="C53" s="6" t="s">
        <v>12</v>
      </c>
      <c r="D53" s="9" t="s">
        <v>13</v>
      </c>
      <c r="E53" s="6" t="s">
        <v>14</v>
      </c>
      <c r="F53" s="5" t="s">
        <v>28</v>
      </c>
      <c r="G53" s="6" t="s">
        <v>16</v>
      </c>
    </row>
    <row r="54" spans="1:7" x14ac:dyDescent="0.25">
      <c r="A54" s="1"/>
      <c r="B54" s="7">
        <v>2230</v>
      </c>
      <c r="C54" s="7">
        <v>148.66</v>
      </c>
      <c r="D54" s="10">
        <v>15</v>
      </c>
      <c r="E54" s="7">
        <v>2230</v>
      </c>
      <c r="F54" s="7">
        <v>39.92</v>
      </c>
      <c r="G54" s="7">
        <v>2270</v>
      </c>
    </row>
    <row r="55" spans="1:7" x14ac:dyDescent="0.25">
      <c r="A55" s="1"/>
      <c r="D55" s="8"/>
    </row>
    <row r="56" spans="1:7" x14ac:dyDescent="0.25">
      <c r="A56" s="1"/>
      <c r="D56" s="8"/>
    </row>
    <row r="57" spans="1:7" x14ac:dyDescent="0.25">
      <c r="A57" s="1"/>
      <c r="D57" s="8"/>
    </row>
    <row r="58" spans="1:7" x14ac:dyDescent="0.25">
      <c r="A58" s="1"/>
      <c r="D58" s="8"/>
      <c r="E58" s="1" t="s">
        <v>1</v>
      </c>
      <c r="F58" s="2"/>
      <c r="G58" s="2"/>
    </row>
    <row r="62" spans="1:7" ht="30" x14ac:dyDescent="0.25">
      <c r="B62" s="18" t="s">
        <v>11</v>
      </c>
      <c r="C62" s="1" t="s">
        <v>12</v>
      </c>
      <c r="D62" s="1" t="s">
        <v>152</v>
      </c>
      <c r="E62" s="18" t="s">
        <v>28</v>
      </c>
      <c r="F62" s="1" t="s">
        <v>16</v>
      </c>
    </row>
    <row r="63" spans="1:7" x14ac:dyDescent="0.25">
      <c r="B63" s="16">
        <f>B54+B40+B32+B24+B16+B8</f>
        <v>12288.5</v>
      </c>
      <c r="C63" s="16">
        <f>C54+C40+C32+C24+C16+C8</f>
        <v>819.2</v>
      </c>
      <c r="D63" s="16">
        <f>E54+E40+E32+E24+E16+E8</f>
        <v>12288.5</v>
      </c>
      <c r="E63" s="16">
        <f>F54+F40+F32+F16+F8</f>
        <v>246.85</v>
      </c>
      <c r="F63" s="16">
        <f>G54+G40+G32+G24+G16+G8</f>
        <v>12560</v>
      </c>
    </row>
  </sheetData>
  <mergeCells count="4">
    <mergeCell ref="D2:F2"/>
    <mergeCell ref="D3:F3"/>
    <mergeCell ref="D47:F47"/>
    <mergeCell ref="D48:F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REGIDORES</vt:lpstr>
      <vt:lpstr>presidencia</vt:lpstr>
      <vt:lpstr>sindicatura</vt:lpstr>
      <vt:lpstr>secretaria</vt:lpstr>
      <vt:lpstr>TESORERIA</vt:lpstr>
      <vt:lpstr>catastro</vt:lpstr>
      <vt:lpstr>agua</vt:lpstr>
      <vt:lpstr>registro civil</vt:lpstr>
      <vt:lpstr>obras publicas</vt:lpstr>
      <vt:lpstr>oficilia mayor</vt:lpstr>
      <vt:lpstr>Servicios generales</vt:lpstr>
      <vt:lpstr>fomento </vt:lpstr>
      <vt:lpstr>Direcciones</vt:lpstr>
      <vt:lpstr>Educacion</vt:lpstr>
      <vt:lpstr>Jubilados</vt:lpstr>
      <vt:lpstr>Delegaciones y agencias</vt:lpstr>
      <vt:lpstr>Proteccion civil</vt:lpstr>
      <vt:lpstr>seguridad</vt:lpstr>
      <vt:lpstr>TOTALES</vt:lpstr>
      <vt:lpstr>EVENTUALES 1</vt:lpstr>
      <vt:lpstr>EVENTUALES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2015-10-29T15:39:03Z</cp:lastPrinted>
  <dcterms:created xsi:type="dcterms:W3CDTF">2015-10-20T17:53:09Z</dcterms:created>
  <dcterms:modified xsi:type="dcterms:W3CDTF">2015-11-05T19:26:57Z</dcterms:modified>
</cp:coreProperties>
</file>