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noviembre IIEG\III.informacion_programatica_noviembre _2018_IIEG\"/>
    </mc:Choice>
  </mc:AlternateContent>
  <bookViews>
    <workbookView xWindow="0" yWindow="0" windowWidth="28800" windowHeight="12930" activeTab="2"/>
  </bookViews>
  <sheets>
    <sheet name="Gasto Cat. Progra.2018" sheetId="4" r:id="rId1"/>
    <sheet name=" Pg y Pr de Inversión (MIR)" sheetId="7" r:id="rId2"/>
    <sheet name="indicadores de resultados " sheetId="5" r:id="rId3"/>
  </sheets>
  <externalReferences>
    <externalReference r:id="rId4"/>
  </externalReference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AA30" i="7" l="1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AC30" i="7" s="1"/>
  <c r="I30" i="7"/>
  <c r="G30" i="7"/>
  <c r="E30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AC26" i="7" s="1"/>
  <c r="I26" i="7"/>
  <c r="H26" i="7"/>
  <c r="G26" i="7"/>
  <c r="E26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AC25" i="7" s="1"/>
  <c r="G25" i="7"/>
  <c r="E25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AC24" i="7" s="1"/>
  <c r="I24" i="7"/>
  <c r="G24" i="7"/>
  <c r="E24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AC23" i="7" s="1"/>
  <c r="E23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AC21" i="7" s="1"/>
  <c r="E21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AC20" i="7" s="1"/>
  <c r="G20" i="7"/>
  <c r="F20" i="7"/>
  <c r="E20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AC19" i="7" s="1"/>
  <c r="G19" i="7"/>
  <c r="F19" i="7"/>
  <c r="E19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AC18" i="7" s="1"/>
  <c r="E18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G17" i="7"/>
  <c r="F17" i="7"/>
  <c r="E17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G16" i="7"/>
  <c r="F16" i="7"/>
  <c r="E16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G15" i="7"/>
  <c r="F15" i="7"/>
  <c r="E15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G14" i="7"/>
  <c r="F14" i="7"/>
  <c r="E14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G13" i="7"/>
  <c r="F13" i="7"/>
  <c r="E13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G12" i="7"/>
  <c r="F12" i="7"/>
  <c r="E12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G11" i="7"/>
  <c r="F11" i="7"/>
  <c r="E11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G9" i="7"/>
  <c r="F9" i="7"/>
  <c r="E9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G8" i="7"/>
  <c r="F8" i="7"/>
  <c r="E8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G7" i="7"/>
  <c r="F7" i="7"/>
  <c r="E7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G6" i="7"/>
  <c r="F6" i="7"/>
  <c r="E6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G5" i="7"/>
  <c r="E5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G4" i="7"/>
  <c r="E4" i="7"/>
  <c r="AC6" i="7" l="1"/>
  <c r="AC8" i="7"/>
  <c r="AC11" i="7"/>
  <c r="AC13" i="7"/>
  <c r="AC15" i="7"/>
  <c r="AC17" i="7"/>
  <c r="AC29" i="7"/>
  <c r="AC4" i="7"/>
  <c r="AC5" i="7"/>
  <c r="AC28" i="7"/>
  <c r="AC7" i="7"/>
  <c r="AC9" i="7"/>
  <c r="AC12" i="7"/>
  <c r="AC14" i="7"/>
  <c r="AC16" i="7"/>
  <c r="AC27" i="7"/>
  <c r="G40" i="4"/>
  <c r="J40" i="4" s="1"/>
  <c r="G39" i="4"/>
  <c r="J39" i="4" s="1"/>
  <c r="J38" i="4"/>
  <c r="G38" i="4"/>
  <c r="G37" i="4"/>
  <c r="J37" i="4" s="1"/>
  <c r="J36" i="4" s="1"/>
  <c r="I36" i="4"/>
  <c r="H36" i="4"/>
  <c r="F36" i="4"/>
  <c r="E36" i="4"/>
  <c r="G35" i="4"/>
  <c r="J35" i="4" s="1"/>
  <c r="J34" i="4"/>
  <c r="G34" i="4"/>
  <c r="G33" i="4"/>
  <c r="J33" i="4" s="1"/>
  <c r="G32" i="4"/>
  <c r="J32" i="4" s="1"/>
  <c r="J31" i="4" s="1"/>
  <c r="I31" i="4"/>
  <c r="H31" i="4"/>
  <c r="G31" i="4"/>
  <c r="F31" i="4"/>
  <c r="E31" i="4"/>
  <c r="J30" i="4"/>
  <c r="G30" i="4"/>
  <c r="G29" i="4"/>
  <c r="J29" i="4" s="1"/>
  <c r="J28" i="4" s="1"/>
  <c r="I28" i="4"/>
  <c r="H28" i="4"/>
  <c r="F28" i="4"/>
  <c r="E28" i="4"/>
  <c r="G27" i="4"/>
  <c r="J27" i="4" s="1"/>
  <c r="J26" i="4"/>
  <c r="G26" i="4"/>
  <c r="G25" i="4"/>
  <c r="J25" i="4" s="1"/>
  <c r="J24" i="4" s="1"/>
  <c r="I24" i="4"/>
  <c r="H24" i="4"/>
  <c r="H11" i="4" s="1"/>
  <c r="H42" i="4" s="1"/>
  <c r="F24" i="4"/>
  <c r="E24" i="4"/>
  <c r="E11" i="4" s="1"/>
  <c r="E42" i="4" s="1"/>
  <c r="G23" i="4"/>
  <c r="J23" i="4" s="1"/>
  <c r="J22" i="4"/>
  <c r="G22" i="4"/>
  <c r="G21" i="4"/>
  <c r="J21" i="4" s="1"/>
  <c r="G20" i="4"/>
  <c r="J20" i="4" s="1"/>
  <c r="J19" i="4"/>
  <c r="G19" i="4"/>
  <c r="G18" i="4"/>
  <c r="J18" i="4" s="1"/>
  <c r="G17" i="4"/>
  <c r="J17" i="4" s="1"/>
  <c r="J16" i="4"/>
  <c r="J15" i="4" s="1"/>
  <c r="G16" i="4"/>
  <c r="I15" i="4"/>
  <c r="I11" i="4" s="1"/>
  <c r="I42" i="4" s="1"/>
  <c r="H15" i="4"/>
  <c r="F15" i="4"/>
  <c r="F11" i="4" s="1"/>
  <c r="F42" i="4" s="1"/>
  <c r="E15" i="4"/>
  <c r="G14" i="4"/>
  <c r="J14" i="4" s="1"/>
  <c r="G13" i="4"/>
  <c r="J13" i="4" s="1"/>
  <c r="I12" i="4"/>
  <c r="H12" i="4"/>
  <c r="G12" i="4"/>
  <c r="F12" i="4"/>
  <c r="E12" i="4"/>
  <c r="J12" i="4" l="1"/>
  <c r="J11" i="4" s="1"/>
  <c r="J42" i="4" s="1"/>
  <c r="G24" i="4"/>
  <c r="G28" i="4"/>
  <c r="G36" i="4"/>
  <c r="G15" i="4"/>
  <c r="G11" i="4" l="1"/>
  <c r="G42" i="4" s="1"/>
</calcChain>
</file>

<file path=xl/sharedStrings.xml><?xml version="1.0" encoding="utf-8"?>
<sst xmlns="http://schemas.openxmlformats.org/spreadsheetml/2006/main" count="229" uniqueCount="146">
  <si>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</si>
  <si>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</si>
  <si>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</si>
  <si>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</si>
  <si>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</si>
  <si>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</si>
  <si>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</si>
  <si>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</si>
  <si>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</si>
  <si>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</si>
  <si>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</si>
  <si>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</si>
  <si>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</si>
  <si>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</si>
  <si>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</si>
  <si>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</si>
  <si>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</si>
  <si>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</si>
  <si>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</si>
  <si>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</si>
  <si>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</si>
  <si>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</si>
  <si>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</si>
  <si>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</si>
  <si>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</si>
  <si>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</si>
  <si>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</si>
  <si>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</si>
  <si>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</si>
  <si>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</si>
  <si>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</si>
  <si>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</si>
  <si>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</si>
  <si>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</si>
  <si>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</si>
  <si>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</si>
  <si>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</si>
  <si>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</si>
  <si>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</si>
  <si>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</si>
  <si>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</si>
  <si>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</si>
  <si>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</si>
  <si>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</si>
  <si>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</si>
  <si>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</si>
  <si>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</si>
  <si>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</si>
  <si>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</si>
  <si>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</si>
  <si>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</si>
  <si>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</si>
  <si>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</si>
  <si>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</si>
  <si>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</si>
  <si>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</si>
  <si>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</si>
  <si>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</si>
  <si>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</si>
  <si>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</si>
  <si>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</si>
  <si>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1.1  Identificación y clasificación de elementos jurídicos y atribución a detalle de las asignaturas de gobierno.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</si>
  <si>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</si>
  <si>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</si>
  <si>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</si>
  <si>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</si>
  <si>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</si>
  <si>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</si>
  <si>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</si>
  <si>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</si>
  <si>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</si>
  <si>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</si>
  <si>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</si>
  <si>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</si>
  <si>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</si>
  <si>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</si>
  <si>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</si>
  <si>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</si>
  <si>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</si>
  <si>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</si>
  <si>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</si>
  <si>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</si>
  <si>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</si>
  <si>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</si>
  <si>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</si>
  <si>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</si>
  <si>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</si>
  <si>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</si>
  <si>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</si>
  <si>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</si>
  <si>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</si>
  <si>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</si>
  <si>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</si>
  <si>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</si>
  <si>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</si>
  <si>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</si>
  <si>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</si>
  <si>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</si>
  <si>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</si>
  <si>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</si>
  <si>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</si>
  <si>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</si>
  <si>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</si>
  <si>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</si>
  <si>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</si>
  <si>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</si>
  <si>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</si>
  <si>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Porcentaje de cumplimiento del Programa Anual de Trabajo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</si>
  <si>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</si>
  <si>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</si>
  <si>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</si>
  <si>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</si>
  <si>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</si>
  <si>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</si>
  <si>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</si>
  <si>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</si>
  <si>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</si>
  <si>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</si>
  <si>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</si>
  <si>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</si>
  <si>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</si>
  <si>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</si>
  <si>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</si>
  <si>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</si>
  <si>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 xml:space="preserve">Medición anual. El cumplimiento del 80% de las directrices de calidad estipuladas por el Sistema Nacional de Información Estadística y Geográfica (SNIEG), se considera grado medio, 85% medio alto, y a partir de 90% alto. </t>
  </si>
  <si>
    <t xml:space="preserve">Medición anual con base en el Presupuesto de Egresos 2019. 
Como referencia, en 2018 se logró 9.54%, con 29 programas presupuestarios de los 304 autorizados. </t>
  </si>
  <si>
    <t>Porcentaje de contenido del banco de datos del SIEEJ evaluado para garantizar su calidad</t>
  </si>
  <si>
    <t xml:space="preserve">Sin datos que reportar. Durante el periodo no hubo actividad. </t>
  </si>
  <si>
    <t>4.6 Instrumentación y vigilancia del Sistema Anticorrupción</t>
  </si>
  <si>
    <t>Porcentaje de cumplimiento a requerimientos del Sistema Anticorrupción</t>
  </si>
  <si>
    <t>4.7 Proceso de Entrega-Recepción</t>
  </si>
  <si>
    <t>Porcentaje de cumplimiento del programa de trabajo del proceso de Entrega-Recepción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</si>
  <si>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</si>
  <si>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>ROSA CRISTINA CORONA GÓMEZ</t>
    </r>
    <r>
      <rPr>
        <sz val="20"/>
        <rFont val="Calibri"/>
        <family val="2"/>
        <scheme val="minor"/>
      </rPr>
      <t xml:space="preserve">
DIRECCIÓN
ADMINISTRATIVA</t>
    </r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</si>
  <si>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</si>
  <si>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</si>
  <si>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</si>
  <si>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</si>
  <si>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</si>
  <si>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</si>
  <si>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r>
      <rPr>
        <b/>
        <sz val="20"/>
        <rFont val="Calibri"/>
        <family val="2"/>
        <scheme val="minor"/>
      </rPr>
      <t>OMAR EDUARDO SOTO ARTEAGA</t>
    </r>
    <r>
      <rPr>
        <sz val="20"/>
        <rFont val="Calibri"/>
        <family val="2"/>
        <scheme val="minor"/>
      </rPr>
      <t xml:space="preserve">
COORDINACIÓN DE PLANEACIÓN 
E INFORMACIÓN</t>
    </r>
  </si>
  <si>
    <t>LIC. DULCE MARIA MACIEL BAUTISTA</t>
  </si>
  <si>
    <t>Se adelanto la auditoría programada para el mes de diciembre y se solventa en el mes de septiembre de 2018.</t>
  </si>
  <si>
    <t>Del 1 de Enero al 30 de Noviembre de 2018</t>
  </si>
  <si>
    <t>Del 1 de enero al 30 de noviembre de 2018</t>
  </si>
  <si>
    <t>REPORTE MENSUAL MIR NOVIEMBRE 2018 DEL PROGRAMA PRESUPUESTARIO 079.
 INFORMACIÓN ESTRATÉGICA PARA LA TOMA DE DECISIONES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</si>
</sst>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  <fill>
      <patternFill patternType="solid">
        <fgColor rgb="FF33993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16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7" fillId="0" borderId="0" xfId="60" applyFont="1" applyAlignment="1">
      <alignment horizontal="left"/>
    </xf>
    <xf numFmtId="0" fontId="34" fillId="0" borderId="0" xfId="60" applyFont="1" applyAlignment="1">
      <alignment horizontal="left"/>
    </xf>
    <xf numFmtId="0" fontId="34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0" fillId="3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7" fillId="35" borderId="0" xfId="60" applyFont="1" applyFill="1" applyAlignment="1">
      <alignment horizontal="left"/>
    </xf>
    <xf numFmtId="0" fontId="35" fillId="36" borderId="22" xfId="60" applyFont="1" applyFill="1" applyBorder="1" applyAlignment="1">
      <alignment horizontal="center" vertical="center" wrapText="1"/>
    </xf>
    <xf numFmtId="0" fontId="35" fillId="36" borderId="25" xfId="60" applyFont="1" applyFill="1" applyBorder="1" applyAlignment="1">
      <alignment horizontal="center" vertical="center" wrapText="1"/>
    </xf>
    <xf numFmtId="0" fontId="35" fillId="36" borderId="23" xfId="60" applyFont="1" applyFill="1" applyBorder="1" applyAlignment="1">
      <alignment horizontal="center" vertical="center" wrapText="1"/>
    </xf>
    <xf numFmtId="0" fontId="35" fillId="38" borderId="23" xfId="60" applyFont="1" applyFill="1" applyBorder="1" applyAlignment="1">
      <alignment horizontal="center" vertical="center" wrapText="1"/>
    </xf>
    <xf numFmtId="0" fontId="35" fillId="36" borderId="24" xfId="60" applyFont="1" applyFill="1" applyBorder="1" applyAlignment="1">
      <alignment horizontal="center" vertical="center" wrapText="1"/>
    </xf>
    <xf numFmtId="0" fontId="37" fillId="0" borderId="0" xfId="60" applyFont="1" applyAlignment="1">
      <alignment horizontal="center"/>
    </xf>
    <xf numFmtId="0" fontId="35" fillId="36" borderId="26" xfId="60" applyFont="1" applyFill="1" applyBorder="1" applyAlignment="1">
      <alignment horizontal="left" vertical="center" wrapText="1"/>
    </xf>
    <xf numFmtId="0" fontId="36" fillId="36" borderId="27" xfId="60" applyFont="1" applyFill="1" applyBorder="1" applyAlignment="1">
      <alignment horizontal="left" vertical="center" wrapText="1"/>
    </xf>
    <xf numFmtId="9" fontId="36" fillId="37" borderId="31" xfId="60" applyNumberFormat="1" applyFont="1" applyFill="1" applyBorder="1" applyAlignment="1">
      <alignment horizontal="left" vertical="center" wrapText="1"/>
    </xf>
    <xf numFmtId="9" fontId="33" fillId="37" borderId="28" xfId="60" applyNumberFormat="1" applyFont="1" applyFill="1" applyBorder="1" applyAlignment="1">
      <alignment horizontal="center" vertical="center" wrapText="1"/>
    </xf>
    <xf numFmtId="1" fontId="33" fillId="37" borderId="28" xfId="60" applyNumberFormat="1" applyFont="1" applyFill="1" applyBorder="1" applyAlignment="1">
      <alignment horizontal="center" vertical="center" wrapText="1"/>
    </xf>
    <xf numFmtId="1" fontId="33" fillId="38" borderId="28" xfId="60" applyNumberFormat="1" applyFont="1" applyFill="1" applyBorder="1" applyAlignment="1">
      <alignment horizontal="center" vertical="center" wrapText="1"/>
    </xf>
    <xf numFmtId="2" fontId="33" fillId="37" borderId="28" xfId="60" applyNumberFormat="1" applyFont="1" applyFill="1" applyBorder="1" applyAlignment="1">
      <alignment horizontal="center" vertical="center" wrapText="1"/>
    </xf>
    <xf numFmtId="0" fontId="33" fillId="37" borderId="29" xfId="60" applyFont="1" applyFill="1" applyBorder="1" applyAlignment="1">
      <alignment vertical="center" wrapText="1"/>
    </xf>
    <xf numFmtId="0" fontId="27" fillId="0" borderId="0" xfId="60" applyFont="1" applyAlignment="1">
      <alignment horizontal="left"/>
    </xf>
    <xf numFmtId="0" fontId="35" fillId="36" borderId="44" xfId="60" applyFont="1" applyFill="1" applyBorder="1" applyAlignment="1">
      <alignment horizontal="left" vertical="center" wrapText="1"/>
    </xf>
    <xf numFmtId="0" fontId="36" fillId="36" borderId="45" xfId="60" applyFont="1" applyFill="1" applyBorder="1" applyAlignment="1">
      <alignment horizontal="left" vertical="center" wrapText="1"/>
    </xf>
    <xf numFmtId="0" fontId="36" fillId="36" borderId="50" xfId="60" applyFont="1" applyFill="1" applyBorder="1" applyAlignment="1">
      <alignment horizontal="left" vertical="center" wrapText="1"/>
    </xf>
    <xf numFmtId="9" fontId="33" fillId="37" borderId="46" xfId="60" applyNumberFormat="1" applyFont="1" applyFill="1" applyBorder="1" applyAlignment="1">
      <alignment horizontal="center" vertical="center" wrapText="1"/>
    </xf>
    <xf numFmtId="1" fontId="33" fillId="37" borderId="46" xfId="60" applyNumberFormat="1" applyFont="1" applyFill="1" applyBorder="1" applyAlignment="1">
      <alignment horizontal="center" vertical="center" wrapText="1"/>
    </xf>
    <xf numFmtId="0" fontId="33" fillId="38" borderId="46" xfId="60" applyFont="1" applyFill="1" applyBorder="1" applyAlignment="1">
      <alignment horizontal="center" vertical="center" wrapText="1"/>
    </xf>
    <xf numFmtId="1" fontId="33" fillId="37" borderId="14" xfId="60" applyNumberFormat="1" applyFont="1" applyFill="1" applyBorder="1" applyAlignment="1">
      <alignment horizontal="center" vertical="center" wrapText="1"/>
    </xf>
    <xf numFmtId="1" fontId="33" fillId="38" borderId="46" xfId="60" applyNumberFormat="1" applyFont="1" applyFill="1" applyBorder="1" applyAlignment="1">
      <alignment horizontal="center" vertical="center" wrapText="1"/>
    </xf>
    <xf numFmtId="0" fontId="33" fillId="38" borderId="14" xfId="60" applyFont="1" applyFill="1" applyBorder="1" applyAlignment="1">
      <alignment horizontal="center" vertical="center" wrapText="1"/>
    </xf>
    <xf numFmtId="2" fontId="33" fillId="37" borderId="14" xfId="60" applyNumberFormat="1" applyFont="1" applyFill="1" applyBorder="1" applyAlignment="1">
      <alignment horizontal="center" vertical="center" wrapText="1"/>
    </xf>
    <xf numFmtId="0" fontId="31" fillId="37" borderId="51" xfId="60" applyFont="1" applyFill="1" applyBorder="1" applyAlignment="1">
      <alignment horizontal="left" vertical="center" wrapText="1"/>
    </xf>
    <xf numFmtId="0" fontId="35" fillId="36" borderId="32" xfId="60" applyFont="1" applyFill="1" applyBorder="1" applyAlignment="1">
      <alignment horizontal="left" vertical="center" wrapText="1"/>
    </xf>
    <xf numFmtId="0" fontId="35" fillId="0" borderId="33" xfId="60" applyFont="1" applyFill="1" applyBorder="1" applyAlignment="1">
      <alignment horizontal="left" vertical="center" wrapText="1"/>
    </xf>
    <xf numFmtId="9" fontId="36" fillId="37" borderId="34" xfId="60" applyNumberFormat="1" applyFont="1" applyFill="1" applyBorder="1" applyAlignment="1">
      <alignment horizontal="left" vertical="center" wrapText="1"/>
    </xf>
    <xf numFmtId="10" fontId="33" fillId="37" borderId="18" xfId="60" applyNumberFormat="1" applyFont="1" applyFill="1" applyBorder="1" applyAlignment="1">
      <alignment horizontal="center" vertical="center" wrapText="1"/>
    </xf>
    <xf numFmtId="2" fontId="33" fillId="37" borderId="18" xfId="60" applyNumberFormat="1" applyFont="1" applyFill="1" applyBorder="1" applyAlignment="1">
      <alignment horizontal="center" vertical="center" wrapText="1"/>
    </xf>
    <xf numFmtId="2" fontId="33" fillId="38" borderId="18" xfId="60" applyNumberFormat="1" applyFont="1" applyFill="1" applyBorder="1" applyAlignment="1">
      <alignment horizontal="center" vertical="center" wrapText="1"/>
    </xf>
    <xf numFmtId="0" fontId="33" fillId="38" borderId="18" xfId="60" applyFont="1" applyFill="1" applyBorder="1" applyAlignment="1">
      <alignment horizontal="center" vertical="center" wrapText="1"/>
    </xf>
    <xf numFmtId="0" fontId="31" fillId="37" borderId="20" xfId="60" applyFont="1" applyFill="1" applyBorder="1" applyAlignment="1">
      <alignment horizontal="left" vertical="center" wrapText="1"/>
    </xf>
    <xf numFmtId="0" fontId="36" fillId="36" borderId="19" xfId="60" applyFont="1" applyFill="1" applyBorder="1" applyAlignment="1">
      <alignment horizontal="left" vertical="center" wrapText="1"/>
    </xf>
    <xf numFmtId="0" fontId="36" fillId="0" borderId="21" xfId="60" applyFont="1" applyFill="1" applyBorder="1" applyAlignment="1">
      <alignment horizontal="left" vertical="center" wrapText="1"/>
    </xf>
    <xf numFmtId="9" fontId="36" fillId="37" borderId="16" xfId="60" applyNumberFormat="1" applyFont="1" applyFill="1" applyBorder="1" applyAlignment="1">
      <alignment horizontal="left" vertical="center" wrapText="1"/>
    </xf>
    <xf numFmtId="10" fontId="33" fillId="37" borderId="56" xfId="60" applyNumberFormat="1" applyFont="1" applyFill="1" applyBorder="1" applyAlignment="1">
      <alignment horizontal="center" vertical="center" wrapText="1"/>
    </xf>
    <xf numFmtId="1" fontId="33" fillId="37" borderId="54" xfId="60" applyNumberFormat="1" applyFont="1" applyFill="1" applyBorder="1" applyAlignment="1">
      <alignment horizontal="center" vertical="center" wrapText="1"/>
    </xf>
    <xf numFmtId="2" fontId="33" fillId="38" borderId="14" xfId="60" applyNumberFormat="1" applyFont="1" applyFill="1" applyBorder="1" applyAlignment="1">
      <alignment horizontal="center" vertical="center" wrapText="1"/>
    </xf>
    <xf numFmtId="0" fontId="31" fillId="37" borderId="30" xfId="60" applyFont="1" applyFill="1" applyBorder="1" applyAlignment="1">
      <alignment horizontal="left" vertical="center" wrapText="1"/>
    </xf>
    <xf numFmtId="0" fontId="36" fillId="36" borderId="52" xfId="60" applyFont="1" applyFill="1" applyBorder="1" applyAlignment="1">
      <alignment horizontal="left" vertical="center" wrapText="1"/>
    </xf>
    <xf numFmtId="0" fontId="36" fillId="0" borderId="53" xfId="60" applyFont="1" applyFill="1" applyBorder="1" applyAlignment="1">
      <alignment horizontal="left" vertical="center" wrapText="1"/>
    </xf>
    <xf numFmtId="9" fontId="36" fillId="37" borderId="49" xfId="60" applyNumberFormat="1" applyFont="1" applyFill="1" applyBorder="1" applyAlignment="1">
      <alignment horizontal="left" vertical="center" wrapText="1"/>
    </xf>
    <xf numFmtId="10" fontId="33" fillId="37" borderId="38" xfId="60" applyNumberFormat="1" applyFont="1" applyFill="1" applyBorder="1" applyAlignment="1">
      <alignment horizontal="center" vertical="center" wrapText="1"/>
    </xf>
    <xf numFmtId="2" fontId="33" fillId="37" borderId="54" xfId="60" applyNumberFormat="1" applyFont="1" applyFill="1" applyBorder="1" applyAlignment="1">
      <alignment horizontal="center" vertical="center" wrapText="1"/>
    </xf>
    <xf numFmtId="2" fontId="33" fillId="38" borderId="54" xfId="60" applyNumberFormat="1" applyFont="1" applyFill="1" applyBorder="1" applyAlignment="1">
      <alignment horizontal="center" vertical="center" wrapText="1"/>
    </xf>
    <xf numFmtId="0" fontId="33" fillId="38" borderId="54" xfId="60" applyFont="1" applyFill="1" applyBorder="1" applyAlignment="1">
      <alignment horizontal="center" vertical="center" wrapText="1"/>
    </xf>
    <xf numFmtId="10" fontId="33" fillId="37" borderId="43" xfId="60" applyNumberFormat="1" applyFont="1" applyFill="1" applyBorder="1" applyAlignment="1">
      <alignment horizontal="center" vertical="center" wrapText="1"/>
    </xf>
    <xf numFmtId="1" fontId="33" fillId="38" borderId="43" xfId="60" applyNumberFormat="1" applyFont="1" applyFill="1" applyBorder="1" applyAlignment="1">
      <alignment horizontal="center" vertical="center" wrapText="1"/>
    </xf>
    <xf numFmtId="0" fontId="35" fillId="36" borderId="17" xfId="60" applyFont="1" applyFill="1" applyBorder="1" applyAlignment="1">
      <alignment horizontal="center" vertical="center" wrapText="1"/>
    </xf>
    <xf numFmtId="0" fontId="35" fillId="36" borderId="34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6" fillId="36" borderId="44" xfId="60" applyFont="1" applyFill="1" applyBorder="1" applyAlignment="1">
      <alignment horizontal="left" vertical="center" wrapText="1"/>
    </xf>
    <xf numFmtId="0" fontId="36" fillId="0" borderId="45" xfId="60" applyFont="1" applyFill="1" applyBorder="1" applyAlignment="1">
      <alignment horizontal="left" vertical="center" wrapText="1"/>
    </xf>
    <xf numFmtId="10" fontId="33" fillId="37" borderId="54" xfId="60" applyNumberFormat="1" applyFont="1" applyFill="1" applyBorder="1" applyAlignment="1">
      <alignment horizontal="center" vertical="center" wrapText="1"/>
    </xf>
    <xf numFmtId="2" fontId="33" fillId="38" borderId="28" xfId="60" applyNumberFormat="1" applyFont="1" applyFill="1" applyBorder="1" applyAlignment="1">
      <alignment horizontal="center" vertical="center" wrapText="1"/>
    </xf>
    <xf numFmtId="0" fontId="31" fillId="37" borderId="55" xfId="60" applyFont="1" applyFill="1" applyBorder="1" applyAlignment="1">
      <alignment horizontal="left" vertical="center" wrapText="1"/>
    </xf>
    <xf numFmtId="9" fontId="33" fillId="37" borderId="54" xfId="60" applyNumberFormat="1" applyFont="1" applyFill="1" applyBorder="1" applyAlignment="1">
      <alignment horizontal="center" vertical="center" wrapText="1"/>
    </xf>
    <xf numFmtId="9" fontId="36" fillId="37" borderId="50" xfId="60" applyNumberFormat="1" applyFont="1" applyFill="1" applyBorder="1" applyAlignment="1">
      <alignment horizontal="left" vertical="center" wrapText="1"/>
    </xf>
    <xf numFmtId="2" fontId="33" fillId="38" borderId="46" xfId="60" applyNumberFormat="1" applyFont="1" applyFill="1" applyBorder="1" applyAlignment="1">
      <alignment horizontal="center" vertical="center" wrapText="1"/>
    </xf>
    <xf numFmtId="1" fontId="33" fillId="37" borderId="43" xfId="60" applyNumberFormat="1" applyFont="1" applyFill="1" applyBorder="1" applyAlignment="1">
      <alignment horizontal="center" vertical="center" wrapText="1"/>
    </xf>
    <xf numFmtId="2" fontId="33" fillId="37" borderId="43" xfId="60" applyNumberFormat="1" applyFont="1" applyFill="1" applyBorder="1" applyAlignment="1">
      <alignment horizontal="center" vertical="center" wrapText="1"/>
    </xf>
    <xf numFmtId="0" fontId="35" fillId="37" borderId="35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0" fontId="36" fillId="36" borderId="36" xfId="60" applyFont="1" applyFill="1" applyBorder="1" applyAlignment="1">
      <alignment horizontal="left" vertical="center" wrapText="1"/>
    </xf>
    <xf numFmtId="9" fontId="33" fillId="37" borderId="36" xfId="60" applyNumberFormat="1" applyFont="1" applyFill="1" applyBorder="1" applyAlignment="1">
      <alignment horizontal="center" vertical="center" wrapText="1"/>
    </xf>
    <xf numFmtId="1" fontId="33" fillId="37" borderId="18" xfId="60" applyNumberFormat="1" applyFont="1" applyFill="1" applyBorder="1" applyAlignment="1">
      <alignment horizontal="center" vertical="center" wrapText="1"/>
    </xf>
    <xf numFmtId="1" fontId="33" fillId="38" borderId="18" xfId="60" applyNumberFormat="1" applyFont="1" applyFill="1" applyBorder="1" applyAlignment="1">
      <alignment horizontal="center" vertical="center" wrapText="1"/>
    </xf>
    <xf numFmtId="0" fontId="36" fillId="37" borderId="20" xfId="60" applyFont="1" applyFill="1" applyBorder="1" applyAlignment="1">
      <alignment horizontal="left" vertical="center" wrapText="1"/>
    </xf>
    <xf numFmtId="0" fontId="36" fillId="37" borderId="19" xfId="60" applyFont="1" applyFill="1" applyBorder="1" applyAlignment="1">
      <alignment horizontal="left" vertical="center" wrapText="1"/>
    </xf>
    <xf numFmtId="9" fontId="33" fillId="37" borderId="14" xfId="60" applyNumberFormat="1" applyFont="1" applyFill="1" applyBorder="1" applyAlignment="1">
      <alignment horizontal="center" vertical="center" wrapText="1"/>
    </xf>
    <xf numFmtId="2" fontId="33" fillId="38" borderId="43" xfId="60" applyNumberFormat="1" applyFont="1" applyFill="1" applyBorder="1" applyAlignment="1">
      <alignment horizontal="center" vertical="center" wrapText="1"/>
    </xf>
    <xf numFmtId="0" fontId="32" fillId="36" borderId="0" xfId="60" applyFont="1" applyFill="1" applyBorder="1" applyAlignment="1">
      <alignment horizontal="center" vertical="center" wrapText="1"/>
    </xf>
    <xf numFmtId="0" fontId="35" fillId="36" borderId="33" xfId="60" applyFont="1" applyFill="1" applyBorder="1" applyAlignment="1">
      <alignment horizontal="left" vertical="center" wrapText="1"/>
    </xf>
    <xf numFmtId="0" fontId="36" fillId="36" borderId="34" xfId="60" applyFont="1" applyFill="1" applyBorder="1" applyAlignment="1">
      <alignment horizontal="left" vertical="center" wrapText="1"/>
    </xf>
    <xf numFmtId="9" fontId="33" fillId="37" borderId="18" xfId="60" applyNumberFormat="1" applyFont="1" applyFill="1" applyBorder="1" applyAlignment="1">
      <alignment horizontal="center" vertical="center" wrapText="1"/>
    </xf>
    <xf numFmtId="1" fontId="33" fillId="38" borderId="14" xfId="60" applyNumberFormat="1" applyFont="1" applyFill="1" applyBorder="1" applyAlignment="1">
      <alignment horizontal="center" vertical="center" wrapText="1"/>
    </xf>
    <xf numFmtId="9" fontId="33" fillId="37" borderId="0" xfId="60" applyNumberFormat="1" applyFont="1" applyFill="1" applyBorder="1" applyAlignment="1">
      <alignment horizontal="center" vertical="center" wrapText="1"/>
    </xf>
    <xf numFmtId="1" fontId="33" fillId="38" borderId="54" xfId="60" applyNumberFormat="1" applyFont="1" applyFill="1" applyBorder="1" applyAlignment="1">
      <alignment horizontal="center" vertical="center" wrapText="1"/>
    </xf>
    <xf numFmtId="0" fontId="36" fillId="36" borderId="40" xfId="60" applyFont="1" applyFill="1" applyBorder="1" applyAlignment="1">
      <alignment horizontal="left" vertical="center" wrapText="1"/>
    </xf>
    <xf numFmtId="0" fontId="36" fillId="0" borderId="41" xfId="60" applyFont="1" applyFill="1" applyBorder="1" applyAlignment="1">
      <alignment horizontal="left" vertical="center" wrapText="1"/>
    </xf>
    <xf numFmtId="9" fontId="36" fillId="37" borderId="42" xfId="60" applyNumberFormat="1" applyFont="1" applyFill="1" applyBorder="1" applyAlignment="1">
      <alignment horizontal="left" vertical="center" wrapText="1"/>
    </xf>
    <xf numFmtId="9" fontId="33" fillId="37" borderId="47" xfId="60" applyNumberFormat="1" applyFont="1" applyFill="1" applyBorder="1" applyAlignment="1">
      <alignment horizontal="center" vertical="center" wrapText="1"/>
    </xf>
    <xf numFmtId="1" fontId="33" fillId="38" borderId="47" xfId="60" applyNumberFormat="1" applyFont="1" applyFill="1" applyBorder="1" applyAlignment="1">
      <alignment horizontal="center" vertical="center" wrapText="1"/>
    </xf>
    <xf numFmtId="0" fontId="31" fillId="37" borderId="48" xfId="60" applyFont="1" applyFill="1" applyBorder="1" applyAlignment="1">
      <alignment horizontal="left" vertical="center" wrapText="1"/>
    </xf>
    <xf numFmtId="0" fontId="36" fillId="37" borderId="0" xfId="60" applyFont="1" applyFill="1" applyBorder="1" applyAlignment="1">
      <alignment horizontal="left" vertical="center" wrapText="1"/>
    </xf>
    <xf numFmtId="0" fontId="33" fillId="37" borderId="0" xfId="60" applyFont="1" applyFill="1" applyBorder="1" applyAlignment="1">
      <alignment horizontal="center" vertical="center" wrapText="1"/>
    </xf>
    <xf numFmtId="2" fontId="33" fillId="37" borderId="0" xfId="60" applyNumberFormat="1" applyFont="1" applyFill="1" applyBorder="1" applyAlignment="1">
      <alignment horizontal="center" vertical="center" wrapText="1"/>
    </xf>
    <xf numFmtId="0" fontId="27" fillId="35" borderId="46" xfId="60" applyFont="1" applyFill="1" applyBorder="1" applyAlignment="1">
      <alignment horizontal="left"/>
    </xf>
    <xf numFmtId="0" fontId="37" fillId="35" borderId="0" xfId="60" applyFont="1" applyFill="1" applyAlignment="1">
      <alignment horizontal="left"/>
    </xf>
    <xf numFmtId="0" fontId="34" fillId="35" borderId="0" xfId="60" applyFont="1" applyFill="1" applyAlignment="1">
      <alignment horizontal="center"/>
    </xf>
    <xf numFmtId="0" fontId="34" fillId="35" borderId="0" xfId="60" applyFont="1" applyFill="1" applyAlignment="1">
      <alignment horizontal="left"/>
    </xf>
    <xf numFmtId="0" fontId="34" fillId="35" borderId="0" xfId="60" applyFont="1" applyFill="1"/>
    <xf numFmtId="0" fontId="27" fillId="35" borderId="0" xfId="60" applyFont="1" applyFill="1"/>
    <xf numFmtId="0" fontId="35" fillId="40" borderId="23" xfId="60" applyFont="1" applyFill="1" applyBorder="1" applyAlignment="1">
      <alignment horizontal="center" vertical="center" wrapText="1"/>
    </xf>
    <xf numFmtId="1" fontId="33" fillId="40" borderId="28" xfId="60" applyNumberFormat="1" applyFont="1" applyFill="1" applyBorder="1" applyAlignment="1">
      <alignment horizontal="center" vertical="center" wrapText="1"/>
    </xf>
    <xf numFmtId="0" fontId="32" fillId="40" borderId="23" xfId="60" applyFont="1" applyFill="1" applyBorder="1" applyAlignment="1">
      <alignment horizontal="center" vertical="center" wrapText="1"/>
    </xf>
    <xf numFmtId="1" fontId="33" fillId="40" borderId="14" xfId="60" applyNumberFormat="1" applyFont="1" applyFill="1" applyBorder="1" applyAlignment="1">
      <alignment horizontal="center" vertical="center" wrapText="1"/>
    </xf>
    <xf numFmtId="0" fontId="32" fillId="36" borderId="18" xfId="60" applyFont="1" applyFill="1" applyBorder="1" applyAlignment="1">
      <alignment horizontal="center" vertical="center" wrapText="1"/>
    </xf>
    <xf numFmtId="0" fontId="31" fillId="0" borderId="20" xfId="60" applyFont="1" applyFill="1" applyBorder="1" applyAlignment="1">
      <alignment horizontal="left" vertical="center" wrapText="1"/>
    </xf>
    <xf numFmtId="2" fontId="33" fillId="40" borderId="28" xfId="60" applyNumberFormat="1" applyFont="1" applyFill="1" applyBorder="1" applyAlignment="1">
      <alignment horizontal="center" vertical="center" wrapText="1"/>
    </xf>
    <xf numFmtId="2" fontId="33" fillId="40" borderId="54" xfId="60" applyNumberFormat="1" applyFont="1" applyFill="1" applyBorder="1" applyAlignment="1">
      <alignment horizontal="center" vertical="center" wrapText="1"/>
    </xf>
    <xf numFmtId="2" fontId="33" fillId="40" borderId="14" xfId="60" applyNumberFormat="1" applyFont="1" applyFill="1" applyBorder="1" applyAlignment="1">
      <alignment horizontal="center" vertical="center" wrapText="1"/>
    </xf>
    <xf numFmtId="0" fontId="33" fillId="37" borderId="51" xfId="60" applyFont="1" applyFill="1" applyBorder="1" applyAlignment="1">
      <alignment horizontal="left" vertical="center" wrapText="1"/>
    </xf>
    <xf numFmtId="0" fontId="33" fillId="37" borderId="55" xfId="60" applyFont="1" applyFill="1" applyBorder="1" applyAlignment="1">
      <alignment horizontal="left" vertical="center" wrapText="1"/>
    </xf>
    <xf numFmtId="0" fontId="33" fillId="37" borderId="30" xfId="60" applyFont="1" applyFill="1" applyBorder="1" applyAlignment="1">
      <alignment horizontal="left" vertical="center" wrapText="1"/>
    </xf>
    <xf numFmtId="166" fontId="33" fillId="37" borderId="43" xfId="60" applyNumberFormat="1" applyFont="1" applyFill="1" applyBorder="1" applyAlignment="1">
      <alignment horizontal="center" vertical="center" wrapText="1"/>
    </xf>
    <xf numFmtId="0" fontId="40" fillId="35" borderId="0" xfId="0" applyFont="1" applyFill="1"/>
    <xf numFmtId="164" fontId="41" fillId="41" borderId="63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center"/>
    </xf>
    <xf numFmtId="164" fontId="41" fillId="41" borderId="65" xfId="61" applyNumberFormat="1" applyFont="1" applyFill="1" applyBorder="1" applyAlignment="1" applyProtection="1"/>
    <xf numFmtId="0" fontId="42" fillId="35" borderId="0" xfId="0" applyFont="1" applyFill="1"/>
    <xf numFmtId="164" fontId="43" fillId="41" borderId="50" xfId="61" applyNumberFormat="1" applyFont="1" applyFill="1" applyBorder="1" applyAlignment="1" applyProtection="1">
      <alignment horizontal="center"/>
    </xf>
    <xf numFmtId="164" fontId="43" fillId="41" borderId="49" xfId="61" applyNumberFormat="1" applyFont="1" applyFill="1" applyBorder="1" applyAlignment="1" applyProtection="1">
      <alignment horizontal="center"/>
    </xf>
    <xf numFmtId="0" fontId="40" fillId="0" borderId="0" xfId="0" applyFont="1" applyFill="1"/>
    <xf numFmtId="3" fontId="44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4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4" fillId="0" borderId="38" xfId="0" applyFont="1" applyFill="1" applyBorder="1" applyAlignment="1">
      <alignment horizontal="justify" vertical="center" wrapText="1"/>
    </xf>
    <xf numFmtId="3" fontId="44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1" fontId="33" fillId="40" borderId="47" xfId="6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44" fillId="0" borderId="54" xfId="0" applyFont="1" applyFill="1" applyBorder="1" applyAlignment="1">
      <alignment horizontal="left" vertical="center" wrapText="1" indent="3"/>
    </xf>
    <xf numFmtId="0" fontId="44" fillId="0" borderId="39" xfId="0" applyFont="1" applyFill="1" applyBorder="1" applyAlignment="1">
      <alignment horizontal="left" vertical="center" wrapText="1" indent="3"/>
    </xf>
    <xf numFmtId="164" fontId="41" fillId="41" borderId="58" xfId="61" applyNumberFormat="1" applyFont="1" applyFill="1" applyBorder="1" applyAlignment="1" applyProtection="1">
      <alignment horizontal="center"/>
    </xf>
    <xf numFmtId="164" fontId="41" fillId="41" borderId="59" xfId="61" applyNumberFormat="1" applyFont="1" applyFill="1" applyBorder="1" applyAlignment="1" applyProtection="1">
      <alignment horizontal="center"/>
    </xf>
    <xf numFmtId="164" fontId="41" fillId="41" borderId="60" xfId="61" applyNumberFormat="1" applyFont="1" applyFill="1" applyBorder="1" applyAlignment="1" applyProtection="1">
      <alignment horizontal="center"/>
    </xf>
    <xf numFmtId="164" fontId="41" fillId="41" borderId="61" xfId="61" applyNumberFormat="1" applyFont="1" applyFill="1" applyBorder="1" applyAlignment="1" applyProtection="1">
      <alignment horizontal="center"/>
      <protection locked="0"/>
    </xf>
    <xf numFmtId="164" fontId="41" fillId="41" borderId="0" xfId="61" applyNumberFormat="1" applyFont="1" applyFill="1" applyBorder="1" applyAlignment="1" applyProtection="1">
      <alignment horizontal="center"/>
      <protection locked="0"/>
    </xf>
    <xf numFmtId="164" fontId="41" fillId="41" borderId="62" xfId="61" applyNumberFormat="1" applyFont="1" applyFill="1" applyBorder="1" applyAlignment="1" applyProtection="1">
      <alignment horizontal="center"/>
      <protection locked="0"/>
    </xf>
    <xf numFmtId="164" fontId="41" fillId="41" borderId="61" xfId="61" applyNumberFormat="1" applyFont="1" applyFill="1" applyBorder="1" applyAlignment="1" applyProtection="1">
      <alignment horizontal="center"/>
    </xf>
    <xf numFmtId="164" fontId="41" fillId="41" borderId="0" xfId="61" applyNumberFormat="1" applyFont="1" applyFill="1" applyBorder="1" applyAlignment="1" applyProtection="1">
      <alignment horizontal="center"/>
    </xf>
    <xf numFmtId="164" fontId="41" fillId="41" borderId="62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4" xfId="61" applyNumberFormat="1" applyFont="1" applyFill="1" applyBorder="1" applyAlignment="1" applyProtection="1">
      <alignment horizontal="center"/>
    </xf>
    <xf numFmtId="164" fontId="43" fillId="41" borderId="39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12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6" xfId="61" applyNumberFormat="1" applyFont="1" applyFill="1" applyBorder="1" applyAlignment="1" applyProtection="1">
      <alignment horizontal="center" vertical="center"/>
    </xf>
    <xf numFmtId="164" fontId="43" fillId="41" borderId="57" xfId="61" applyNumberFormat="1" applyFont="1" applyFill="1" applyBorder="1" applyAlignment="1" applyProtection="1">
      <alignment horizontal="center" vertical="center"/>
    </xf>
    <xf numFmtId="164" fontId="43" fillId="41" borderId="10" xfId="61" applyNumberFormat="1" applyFont="1" applyFill="1" applyBorder="1" applyAlignment="1" applyProtection="1">
      <alignment horizontal="center" vertical="center"/>
    </xf>
    <xf numFmtId="164" fontId="43" fillId="41" borderId="0" xfId="61" applyNumberFormat="1" applyFont="1" applyFill="1" applyBorder="1" applyAlignment="1" applyProtection="1">
      <alignment horizontal="center" vertical="center"/>
    </xf>
    <xf numFmtId="164" fontId="43" fillId="41" borderId="11" xfId="61" applyNumberFormat="1" applyFont="1" applyFill="1" applyBorder="1" applyAlignment="1" applyProtection="1">
      <alignment horizontal="center" vertical="center"/>
    </xf>
    <xf numFmtId="164" fontId="43" fillId="41" borderId="13" xfId="61" applyNumberFormat="1" applyFont="1" applyFill="1" applyBorder="1" applyAlignment="1" applyProtection="1">
      <alignment horizontal="center" vertical="center"/>
    </xf>
    <xf numFmtId="164" fontId="43" fillId="41" borderId="14" xfId="61" applyNumberFormat="1" applyFont="1" applyFill="1" applyBorder="1" applyAlignment="1" applyProtection="1">
      <alignment horizontal="center" vertical="center"/>
    </xf>
    <xf numFmtId="164" fontId="43" fillId="41" borderId="15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  <xf numFmtId="0" fontId="38" fillId="35" borderId="23" xfId="60" applyFont="1" applyFill="1" applyBorder="1" applyAlignment="1">
      <alignment horizontal="center" wrapText="1"/>
    </xf>
    <xf numFmtId="0" fontId="36" fillId="35" borderId="23" xfId="60" applyFont="1" applyFill="1" applyBorder="1" applyAlignment="1">
      <alignment horizontal="center" wrapText="1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30</xdr:row>
      <xdr:rowOff>57150</xdr:rowOff>
    </xdr:from>
    <xdr:to>
      <xdr:col>6</xdr:col>
      <xdr:colOff>714376</xdr:colOff>
      <xdr:row>32</xdr:row>
      <xdr:rowOff>123825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5391150"/>
          <a:ext cx="52387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>
        <row r="4">
          <cell r="N4">
            <v>0</v>
          </cell>
          <cell r="P4">
            <v>0</v>
          </cell>
          <cell r="R4">
            <v>0</v>
          </cell>
          <cell r="T4">
            <v>0</v>
          </cell>
          <cell r="V4">
            <v>0</v>
          </cell>
          <cell r="X4">
            <v>0</v>
          </cell>
          <cell r="Z4">
            <v>0</v>
          </cell>
        </row>
        <row r="5">
          <cell r="N5">
            <v>0</v>
          </cell>
          <cell r="P5">
            <v>0</v>
          </cell>
          <cell r="R5">
            <v>0</v>
          </cell>
          <cell r="T5">
            <v>0</v>
          </cell>
          <cell r="V5">
            <v>0</v>
          </cell>
          <cell r="X5">
            <v>0</v>
          </cell>
          <cell r="Z5">
            <v>0</v>
          </cell>
        </row>
        <row r="6">
          <cell r="N6">
            <v>2.2605</v>
          </cell>
          <cell r="P6">
            <v>1.7925</v>
          </cell>
          <cell r="R6">
            <v>1.8965000000000001</v>
          </cell>
          <cell r="T6">
            <v>2.2350000000000003</v>
          </cell>
          <cell r="V6">
            <v>2.5215000000000001</v>
          </cell>
          <cell r="X6">
            <v>2.7035</v>
          </cell>
          <cell r="Z6">
            <v>1.5285</v>
          </cell>
        </row>
        <row r="7">
          <cell r="N7">
            <v>0</v>
          </cell>
          <cell r="P7">
            <v>6.18</v>
          </cell>
          <cell r="R7">
            <v>0</v>
          </cell>
          <cell r="T7">
            <v>0</v>
          </cell>
          <cell r="V7">
            <v>6.18</v>
          </cell>
          <cell r="X7">
            <v>0</v>
          </cell>
          <cell r="Z7">
            <v>0</v>
          </cell>
        </row>
        <row r="8">
          <cell r="L8">
            <v>6.2786274506470594</v>
          </cell>
          <cell r="N8">
            <v>0.24529411764705883</v>
          </cell>
          <cell r="P8">
            <v>0.24529411764705883</v>
          </cell>
          <cell r="R8">
            <v>0.8952941176470588</v>
          </cell>
          <cell r="T8">
            <v>5.661960784647059</v>
          </cell>
          <cell r="V8">
            <v>1.2252941176470589</v>
          </cell>
          <cell r="X8">
            <v>4.2852941176470587</v>
          </cell>
          <cell r="Z8">
            <v>0.88529411764705879</v>
          </cell>
        </row>
        <row r="9">
          <cell r="N9">
            <v>0</v>
          </cell>
          <cell r="P9">
            <v>2.6425000000000001</v>
          </cell>
          <cell r="R9">
            <v>0</v>
          </cell>
          <cell r="T9">
            <v>0</v>
          </cell>
          <cell r="V9">
            <v>3.5175000000000001</v>
          </cell>
          <cell r="X9">
            <v>9.09</v>
          </cell>
          <cell r="Z9">
            <v>0.5</v>
          </cell>
        </row>
        <row r="11">
          <cell r="N11">
            <v>8</v>
          </cell>
          <cell r="P11">
            <v>8</v>
          </cell>
          <cell r="R11">
            <v>8</v>
          </cell>
          <cell r="T11">
            <v>8.0500000000000007</v>
          </cell>
          <cell r="V11">
            <v>8</v>
          </cell>
          <cell r="X11">
            <v>8</v>
          </cell>
          <cell r="Z11">
            <v>8.0500000000000007</v>
          </cell>
        </row>
        <row r="12">
          <cell r="N12">
            <v>8.3000000000000007</v>
          </cell>
          <cell r="P12">
            <v>8.3000000000000007</v>
          </cell>
          <cell r="R12">
            <v>8.3000000000000007</v>
          </cell>
          <cell r="T12">
            <v>7.77</v>
          </cell>
          <cell r="V12">
            <v>8.3000000000000007</v>
          </cell>
          <cell r="X12">
            <v>8</v>
          </cell>
          <cell r="Z12">
            <v>7.77</v>
          </cell>
        </row>
        <row r="13">
          <cell r="N13">
            <v>8.0500000000000007</v>
          </cell>
          <cell r="P13">
            <v>8.0500000000000007</v>
          </cell>
          <cell r="R13">
            <v>8.0500000000000007</v>
          </cell>
          <cell r="T13">
            <v>8</v>
          </cell>
          <cell r="V13">
            <v>8.0500000000000007</v>
          </cell>
          <cell r="X13">
            <v>8</v>
          </cell>
          <cell r="Z13">
            <v>8</v>
          </cell>
        </row>
        <row r="14">
          <cell r="N14">
            <v>8</v>
          </cell>
          <cell r="P14">
            <v>8</v>
          </cell>
          <cell r="R14">
            <v>8</v>
          </cell>
          <cell r="T14">
            <v>7.92</v>
          </cell>
          <cell r="V14">
            <v>8</v>
          </cell>
          <cell r="X14">
            <v>8</v>
          </cell>
          <cell r="Z14">
            <v>7.92</v>
          </cell>
        </row>
        <row r="15">
          <cell r="N15">
            <v>2</v>
          </cell>
          <cell r="P15">
            <v>2</v>
          </cell>
          <cell r="R15">
            <v>2</v>
          </cell>
          <cell r="T15">
            <v>1.67</v>
          </cell>
          <cell r="V15">
            <v>2</v>
          </cell>
          <cell r="X15">
            <v>2</v>
          </cell>
          <cell r="Z15">
            <v>1.67</v>
          </cell>
        </row>
        <row r="16">
          <cell r="N16">
            <v>3.32</v>
          </cell>
          <cell r="P16">
            <v>2</v>
          </cell>
          <cell r="R16">
            <v>2</v>
          </cell>
          <cell r="T16">
            <v>1.66</v>
          </cell>
          <cell r="V16">
            <v>2</v>
          </cell>
          <cell r="X16">
            <v>2</v>
          </cell>
          <cell r="Z16">
            <v>1.66</v>
          </cell>
        </row>
        <row r="17">
          <cell r="N17">
            <v>0</v>
          </cell>
          <cell r="P17">
            <v>0</v>
          </cell>
          <cell r="R17">
            <v>1.667</v>
          </cell>
          <cell r="T17">
            <v>1.667</v>
          </cell>
          <cell r="V17">
            <v>1.667</v>
          </cell>
          <cell r="X17">
            <v>1.667</v>
          </cell>
          <cell r="Z17">
            <v>1.667</v>
          </cell>
        </row>
        <row r="18">
          <cell r="H18">
            <v>10.30493868080875</v>
          </cell>
          <cell r="N18">
            <v>9.6320848525024854</v>
          </cell>
          <cell r="P18">
            <v>7.04</v>
          </cell>
          <cell r="R18">
            <v>8.6</v>
          </cell>
          <cell r="T18">
            <v>9.6300000000000008</v>
          </cell>
          <cell r="V18">
            <v>13.15</v>
          </cell>
          <cell r="X18">
            <v>11.4</v>
          </cell>
          <cell r="Z18">
            <v>10.31</v>
          </cell>
        </row>
        <row r="19">
          <cell r="H19">
            <v>91.11</v>
          </cell>
          <cell r="N19" t="str">
            <v>SD</v>
          </cell>
          <cell r="P19" t="str">
            <v>SD</v>
          </cell>
          <cell r="R19">
            <v>89.1</v>
          </cell>
          <cell r="T19">
            <v>90.25</v>
          </cell>
          <cell r="V19">
            <v>84</v>
          </cell>
          <cell r="X19">
            <v>92.9</v>
          </cell>
          <cell r="Z19">
            <v>95.9</v>
          </cell>
        </row>
        <row r="20">
          <cell r="H20">
            <v>3.34</v>
          </cell>
          <cell r="N20">
            <v>0</v>
          </cell>
          <cell r="P20">
            <v>0</v>
          </cell>
          <cell r="R20">
            <v>3.34</v>
          </cell>
          <cell r="T20">
            <v>3.34</v>
          </cell>
          <cell r="V20">
            <v>3.34</v>
          </cell>
          <cell r="X20">
            <v>5.01</v>
          </cell>
          <cell r="Z20">
            <v>1.67</v>
          </cell>
        </row>
        <row r="21">
          <cell r="H21">
            <v>8.3330000000000002</v>
          </cell>
          <cell r="N21">
            <v>8.3330000000000002</v>
          </cell>
          <cell r="P21">
            <v>8.3330000000000002</v>
          </cell>
          <cell r="R21">
            <v>8.3330000000000002</v>
          </cell>
          <cell r="T21">
            <v>8.3330000000000002</v>
          </cell>
          <cell r="V21">
            <v>8.3330000000000002</v>
          </cell>
          <cell r="X21">
            <v>8.3330000000000002</v>
          </cell>
          <cell r="Z21">
            <v>8.3330000000000002</v>
          </cell>
        </row>
        <row r="23">
          <cell r="F23">
            <v>7.4352979038494746</v>
          </cell>
          <cell r="H23">
            <v>6.7227041206801088</v>
          </cell>
          <cell r="J23">
            <v>7.6592650945832768</v>
          </cell>
          <cell r="L23">
            <v>7.9477976431003539</v>
          </cell>
          <cell r="N23">
            <v>7.9711697581286787</v>
          </cell>
          <cell r="P23">
            <v>7.9226779827014147</v>
          </cell>
          <cell r="R23">
            <v>7.675689074947182</v>
          </cell>
          <cell r="T23">
            <v>10.687211860787903</v>
          </cell>
          <cell r="V23">
            <v>11.66948294294342</v>
          </cell>
          <cell r="X23">
            <v>15.428682721277399</v>
          </cell>
          <cell r="Z23">
            <v>7.8260984815462438</v>
          </cell>
        </row>
        <row r="24">
          <cell r="N24">
            <v>0</v>
          </cell>
          <cell r="P24">
            <v>50</v>
          </cell>
          <cell r="R24">
            <v>0</v>
          </cell>
          <cell r="T24">
            <v>0</v>
          </cell>
          <cell r="V24">
            <v>50</v>
          </cell>
          <cell r="X24">
            <v>0</v>
          </cell>
          <cell r="Z24">
            <v>0</v>
          </cell>
        </row>
        <row r="25">
          <cell r="H25">
            <v>5.916666666666667</v>
          </cell>
          <cell r="N25">
            <v>7.333333333333333</v>
          </cell>
          <cell r="P25">
            <v>8.0833333333333339</v>
          </cell>
          <cell r="R25">
            <v>7.5</v>
          </cell>
          <cell r="T25">
            <v>7.25</v>
          </cell>
          <cell r="V25">
            <v>9</v>
          </cell>
          <cell r="X25">
            <v>11.333333333333334</v>
          </cell>
          <cell r="Z25">
            <v>8.3333333333333339</v>
          </cell>
        </row>
        <row r="26">
          <cell r="H26">
            <v>7.92</v>
          </cell>
          <cell r="N26">
            <v>7.92</v>
          </cell>
          <cell r="P26">
            <v>7.92</v>
          </cell>
          <cell r="R26">
            <v>7.92</v>
          </cell>
          <cell r="T26">
            <v>7.92</v>
          </cell>
          <cell r="V26">
            <v>7.92</v>
          </cell>
          <cell r="X26">
            <v>7.92</v>
          </cell>
          <cell r="Z26">
            <v>7.92</v>
          </cell>
        </row>
        <row r="27">
          <cell r="F27">
            <v>7.92</v>
          </cell>
          <cell r="H27">
            <v>7.92</v>
          </cell>
          <cell r="N27">
            <v>7.92</v>
          </cell>
          <cell r="P27">
            <v>7.92</v>
          </cell>
          <cell r="R27">
            <v>7.92</v>
          </cell>
          <cell r="T27">
            <v>7.92</v>
          </cell>
          <cell r="V27">
            <v>7.92</v>
          </cell>
          <cell r="X27">
            <v>7.92</v>
          </cell>
          <cell r="Z27">
            <v>7.92</v>
          </cell>
        </row>
        <row r="28">
          <cell r="F28">
            <v>0</v>
          </cell>
          <cell r="H28">
            <v>0</v>
          </cell>
          <cell r="N28">
            <v>0</v>
          </cell>
          <cell r="P28">
            <v>17.5</v>
          </cell>
          <cell r="R28">
            <v>0</v>
          </cell>
          <cell r="T28">
            <v>0</v>
          </cell>
          <cell r="V28">
            <v>17.5</v>
          </cell>
          <cell r="X28">
            <v>0</v>
          </cell>
          <cell r="Z28">
            <v>0</v>
          </cell>
        </row>
        <row r="29">
          <cell r="F29">
            <v>5.5</v>
          </cell>
          <cell r="H29">
            <v>6</v>
          </cell>
          <cell r="N29">
            <v>6</v>
          </cell>
          <cell r="P29">
            <v>6</v>
          </cell>
          <cell r="R29">
            <v>5.5</v>
          </cell>
          <cell r="T29">
            <v>6</v>
          </cell>
          <cell r="V29">
            <v>6</v>
          </cell>
          <cell r="X29">
            <v>5.5</v>
          </cell>
          <cell r="Z29">
            <v>6</v>
          </cell>
        </row>
        <row r="30">
          <cell r="N30">
            <v>0</v>
          </cell>
          <cell r="P30">
            <v>0</v>
          </cell>
          <cell r="R30">
            <v>0</v>
          </cell>
          <cell r="T30">
            <v>30</v>
          </cell>
          <cell r="V30">
            <v>0</v>
          </cell>
          <cell r="X30">
            <v>20</v>
          </cell>
          <cell r="Z30">
            <v>40</v>
          </cell>
        </row>
      </sheetData>
      <sheetData sheetId="1" refreshError="1">
        <row r="4">
          <cell r="Z4">
            <v>0</v>
          </cell>
          <cell r="AA4">
            <v>0</v>
          </cell>
          <cell r="AB4">
            <v>0</v>
          </cell>
          <cell r="AD4">
            <v>0</v>
          </cell>
          <cell r="AE4">
            <v>0</v>
          </cell>
          <cell r="AF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80</v>
          </cell>
          <cell r="AS4">
            <v>0</v>
          </cell>
          <cell r="AU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  <cell r="AN5">
            <v>10</v>
          </cell>
          <cell r="AS5">
            <v>0</v>
          </cell>
          <cell r="AU5">
            <v>0</v>
          </cell>
        </row>
        <row r="6">
          <cell r="Z6">
            <v>1.6418421044547371</v>
          </cell>
          <cell r="AA6">
            <v>2.1076315780985264</v>
          </cell>
          <cell r="AB6">
            <v>2.5410526307301056</v>
          </cell>
          <cell r="AD6">
            <v>1.6692105254669476</v>
          </cell>
          <cell r="AE6">
            <v>1.6692105254669476</v>
          </cell>
          <cell r="AF6">
            <v>1.6692105254669476</v>
          </cell>
          <cell r="AH6">
            <v>2.0354117636306825</v>
          </cell>
          <cell r="AI6">
            <v>1.3639999994624001</v>
          </cell>
          <cell r="AJ6">
            <v>1.6416666661290666</v>
          </cell>
          <cell r="AL6">
            <v>3.2833333322581333</v>
          </cell>
          <cell r="AM6">
            <v>1.0829999994624</v>
          </cell>
          <cell r="AN6">
            <v>1.0656666661546665</v>
          </cell>
          <cell r="AQ6">
            <v>1.6324999999999998</v>
          </cell>
          <cell r="AS6">
            <v>2.3120000000000003</v>
          </cell>
          <cell r="AU6">
            <v>1.6364999999999998</v>
          </cell>
        </row>
        <row r="7">
          <cell r="Z7">
            <v>0</v>
          </cell>
          <cell r="AA7">
            <v>0</v>
          </cell>
          <cell r="AB7">
            <v>6.18</v>
          </cell>
          <cell r="AD7">
            <v>0</v>
          </cell>
          <cell r="AE7">
            <v>0</v>
          </cell>
          <cell r="AF7">
            <v>6.18</v>
          </cell>
          <cell r="AH7">
            <v>0</v>
          </cell>
          <cell r="AI7">
            <v>0</v>
          </cell>
          <cell r="AJ7">
            <v>6.18</v>
          </cell>
          <cell r="AL7">
            <v>0</v>
          </cell>
          <cell r="AM7">
            <v>0</v>
          </cell>
          <cell r="AN7">
            <v>6.18</v>
          </cell>
          <cell r="AQ7">
            <v>0</v>
          </cell>
          <cell r="AS7">
            <v>6.18</v>
          </cell>
          <cell r="AU7">
            <v>0</v>
          </cell>
        </row>
        <row r="8">
          <cell r="Z8">
            <v>0.24529411764705883</v>
          </cell>
          <cell r="AA8">
            <v>0.73529411764705888</v>
          </cell>
          <cell r="AB8">
            <v>1.2252941176470589</v>
          </cell>
          <cell r="AD8">
            <v>4.0313333333333334</v>
          </cell>
          <cell r="AE8">
            <v>0.27799999999999997</v>
          </cell>
          <cell r="AF8">
            <v>0.27799999999999997</v>
          </cell>
          <cell r="AH8">
            <v>2.5113333333333334</v>
          </cell>
          <cell r="AI8">
            <v>3.59</v>
          </cell>
          <cell r="AJ8">
            <v>2.0830000000000002</v>
          </cell>
          <cell r="AL8">
            <v>2.0830000000000002</v>
          </cell>
          <cell r="AM8">
            <v>4.117</v>
          </cell>
          <cell r="AN8">
            <v>2.7469999999999999</v>
          </cell>
          <cell r="AQ8">
            <v>0.24529411764705883</v>
          </cell>
          <cell r="AS8">
            <v>1.223529411764706</v>
          </cell>
        </row>
        <row r="9">
          <cell r="Z9">
            <v>0</v>
          </cell>
          <cell r="AA9">
            <v>9.0909090909090917</v>
          </cell>
          <cell r="AB9">
            <v>3.08</v>
          </cell>
          <cell r="AD9">
            <v>0</v>
          </cell>
          <cell r="AE9">
            <v>0</v>
          </cell>
          <cell r="AF9">
            <v>3.2340000000000004</v>
          </cell>
          <cell r="AH9">
            <v>0</v>
          </cell>
          <cell r="AI9">
            <v>0</v>
          </cell>
          <cell r="AJ9">
            <v>3.08</v>
          </cell>
          <cell r="AL9">
            <v>0</v>
          </cell>
          <cell r="AM9">
            <v>0.5</v>
          </cell>
          <cell r="AN9">
            <v>2.58</v>
          </cell>
          <cell r="AQ9">
            <v>0</v>
          </cell>
          <cell r="AS9">
            <v>3.08</v>
          </cell>
          <cell r="AU9">
            <v>0</v>
          </cell>
        </row>
        <row r="10">
          <cell r="Z10">
            <v>8.0500000000000007</v>
          </cell>
          <cell r="AA10">
            <v>8.0500000000000007</v>
          </cell>
          <cell r="AB10">
            <v>8.0500000000000007</v>
          </cell>
          <cell r="AD10">
            <v>8.0500000000000007</v>
          </cell>
          <cell r="AE10">
            <v>8.0500000000000007</v>
          </cell>
          <cell r="AF10">
            <v>8.0500000000000007</v>
          </cell>
          <cell r="AH10">
            <v>8.0500000000000007</v>
          </cell>
          <cell r="AI10">
            <v>8.0500000000000007</v>
          </cell>
          <cell r="AJ10">
            <v>8.0500000000000007</v>
          </cell>
          <cell r="AL10">
            <v>8.0500000000000007</v>
          </cell>
          <cell r="AM10">
            <v>8.0500000000000007</v>
          </cell>
          <cell r="AN10">
            <v>8.0500000000000007</v>
          </cell>
          <cell r="AQ10">
            <v>8</v>
          </cell>
          <cell r="AS10">
            <v>8</v>
          </cell>
          <cell r="AU10">
            <v>8</v>
          </cell>
        </row>
        <row r="11">
          <cell r="Z11">
            <v>7.77</v>
          </cell>
          <cell r="AA11">
            <v>7.77</v>
          </cell>
          <cell r="AB11">
            <v>7.77</v>
          </cell>
          <cell r="AD11">
            <v>7.77</v>
          </cell>
          <cell r="AE11">
            <v>7.77</v>
          </cell>
          <cell r="AF11">
            <v>7.77</v>
          </cell>
          <cell r="AH11">
            <v>7.77</v>
          </cell>
          <cell r="AI11">
            <v>7.77</v>
          </cell>
          <cell r="AJ11">
            <v>7.77</v>
          </cell>
          <cell r="AL11">
            <v>7.77</v>
          </cell>
          <cell r="AM11">
            <v>7.77</v>
          </cell>
          <cell r="AN11">
            <v>7.77</v>
          </cell>
          <cell r="AQ11">
            <v>8</v>
          </cell>
          <cell r="AS11">
            <v>8.3000000000000007</v>
          </cell>
          <cell r="AU11">
            <v>8.3000000000000007</v>
          </cell>
        </row>
        <row r="12">
          <cell r="Z12">
            <v>7.9</v>
          </cell>
          <cell r="AA12">
            <v>7.9</v>
          </cell>
          <cell r="AB12">
            <v>8</v>
          </cell>
          <cell r="AD12">
            <v>8</v>
          </cell>
          <cell r="AE12">
            <v>8</v>
          </cell>
          <cell r="AF12">
            <v>8</v>
          </cell>
          <cell r="AH12">
            <v>8</v>
          </cell>
          <cell r="AI12">
            <v>8</v>
          </cell>
          <cell r="AJ12">
            <v>8</v>
          </cell>
          <cell r="AL12">
            <v>8</v>
          </cell>
          <cell r="AM12">
            <v>8</v>
          </cell>
          <cell r="AN12">
            <v>8</v>
          </cell>
          <cell r="AQ12">
            <v>7.9749999999999996</v>
          </cell>
          <cell r="AS12">
            <v>8.0500000000000007</v>
          </cell>
          <cell r="AU12">
            <v>8.0500000000000007</v>
          </cell>
        </row>
        <row r="13">
          <cell r="Z13">
            <v>7.91</v>
          </cell>
          <cell r="AA13">
            <v>7.91</v>
          </cell>
          <cell r="AB13">
            <v>7.91</v>
          </cell>
          <cell r="AD13">
            <v>7.91</v>
          </cell>
          <cell r="AE13">
            <v>7.91</v>
          </cell>
          <cell r="AF13">
            <v>7.91</v>
          </cell>
          <cell r="AH13">
            <v>7.92</v>
          </cell>
          <cell r="AI13">
            <v>7.92</v>
          </cell>
          <cell r="AJ13">
            <v>7.92</v>
          </cell>
          <cell r="AL13">
            <v>7.92</v>
          </cell>
          <cell r="AM13">
            <v>7.92</v>
          </cell>
          <cell r="AN13">
            <v>7.94</v>
          </cell>
          <cell r="AQ13">
            <v>8</v>
          </cell>
          <cell r="AS13">
            <v>8</v>
          </cell>
          <cell r="AU13">
            <v>8</v>
          </cell>
        </row>
        <row r="14">
          <cell r="Z14">
            <v>1.67</v>
          </cell>
          <cell r="AA14">
            <v>1.67</v>
          </cell>
          <cell r="AB14">
            <v>1.67</v>
          </cell>
          <cell r="AD14">
            <v>1.67</v>
          </cell>
          <cell r="AE14">
            <v>1.67</v>
          </cell>
          <cell r="AF14">
            <v>1.67</v>
          </cell>
          <cell r="AH14">
            <v>1.67</v>
          </cell>
          <cell r="AI14">
            <v>1.67</v>
          </cell>
          <cell r="AJ14">
            <v>1.67</v>
          </cell>
          <cell r="AL14">
            <v>1.67</v>
          </cell>
          <cell r="AM14">
            <v>1.67</v>
          </cell>
          <cell r="AN14">
            <v>1.67</v>
          </cell>
          <cell r="AQ14">
            <v>2</v>
          </cell>
          <cell r="AS14">
            <v>2</v>
          </cell>
          <cell r="AU14">
            <v>2</v>
          </cell>
        </row>
        <row r="15">
          <cell r="Z15">
            <v>0</v>
          </cell>
          <cell r="AA15">
            <v>1.66</v>
          </cell>
          <cell r="AB15">
            <v>0</v>
          </cell>
          <cell r="AD15">
            <v>1.66</v>
          </cell>
          <cell r="AE15">
            <v>1.66</v>
          </cell>
          <cell r="AF15">
            <v>1.66</v>
          </cell>
          <cell r="AH15">
            <v>1.66</v>
          </cell>
          <cell r="AI15">
            <v>1.66</v>
          </cell>
          <cell r="AJ15">
            <v>1.66</v>
          </cell>
          <cell r="AL15">
            <v>1.66</v>
          </cell>
          <cell r="AM15">
            <v>1.66</v>
          </cell>
          <cell r="AN15">
            <v>0</v>
          </cell>
          <cell r="AQ15">
            <v>0</v>
          </cell>
          <cell r="AS15">
            <v>0</v>
          </cell>
          <cell r="AU15">
            <v>1.66</v>
          </cell>
        </row>
        <row r="16"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  <cell r="AF16">
            <v>0</v>
          </cell>
          <cell r="AH16">
            <v>1.67</v>
          </cell>
          <cell r="AI16">
            <v>1.67</v>
          </cell>
          <cell r="AJ16">
            <v>1.67</v>
          </cell>
          <cell r="AL16">
            <v>1.67</v>
          </cell>
          <cell r="AM16">
            <v>1.67</v>
          </cell>
          <cell r="AN16">
            <v>1.65</v>
          </cell>
          <cell r="AQ16">
            <v>0</v>
          </cell>
          <cell r="AS16">
            <v>0</v>
          </cell>
          <cell r="AU16">
            <v>0</v>
          </cell>
        </row>
        <row r="17">
          <cell r="Z17">
            <v>8.624309392265193</v>
          </cell>
          <cell r="AA17">
            <v>10.248618784530386</v>
          </cell>
          <cell r="AB17">
            <v>11.563535911602211</v>
          </cell>
          <cell r="AD17">
            <v>7.6740331491712706</v>
          </cell>
          <cell r="AE17">
            <v>8.2707182320441976</v>
          </cell>
          <cell r="AF17">
            <v>8.375690607734807</v>
          </cell>
          <cell r="AH17">
            <v>7.209944751381216</v>
          </cell>
          <cell r="AI17">
            <v>7.1878453038674035</v>
          </cell>
          <cell r="AJ17">
            <v>9.0883977900552484</v>
          </cell>
          <cell r="AL17">
            <v>9.6298342541436455</v>
          </cell>
          <cell r="AM17">
            <v>8.3701657458563528</v>
          </cell>
          <cell r="AN17">
            <v>3.7569060773480665</v>
          </cell>
          <cell r="AQ17">
            <v>7.5803778588001327</v>
          </cell>
          <cell r="AS17">
            <v>8.766987073251574</v>
          </cell>
          <cell r="AU17">
            <v>9.3271461716937356</v>
          </cell>
        </row>
        <row r="18">
          <cell r="Z18">
            <v>80</v>
          </cell>
          <cell r="AA18">
            <v>80</v>
          </cell>
          <cell r="AB18">
            <v>80</v>
          </cell>
          <cell r="AD18">
            <v>80</v>
          </cell>
          <cell r="AE18">
            <v>80</v>
          </cell>
          <cell r="AF18">
            <v>80</v>
          </cell>
          <cell r="AH18">
            <v>80</v>
          </cell>
          <cell r="AI18">
            <v>80</v>
          </cell>
          <cell r="AJ18">
            <v>80</v>
          </cell>
          <cell r="AL18">
            <v>80</v>
          </cell>
          <cell r="AM18">
            <v>80</v>
          </cell>
          <cell r="AN18">
            <v>80</v>
          </cell>
          <cell r="AQ18" t="str">
            <v>SD</v>
          </cell>
          <cell r="AS18">
            <v>94.7</v>
          </cell>
          <cell r="AU18" t="str">
            <v>SD</v>
          </cell>
        </row>
        <row r="19">
          <cell r="Z19">
            <v>1.67</v>
          </cell>
          <cell r="AA19">
            <v>1.67</v>
          </cell>
          <cell r="AB19">
            <v>1.67</v>
          </cell>
          <cell r="AD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  <cell r="AN19">
            <v>1.67</v>
          </cell>
          <cell r="AQ19" t="str">
            <v>SD</v>
          </cell>
          <cell r="AS19">
            <v>1.67</v>
          </cell>
          <cell r="AU19">
            <v>0</v>
          </cell>
        </row>
        <row r="20">
          <cell r="Z20">
            <v>8.3333333333333339</v>
          </cell>
          <cell r="AA20">
            <v>8.3333333333333339</v>
          </cell>
          <cell r="AB20">
            <v>8.3333333333333339</v>
          </cell>
          <cell r="AD20">
            <v>8.3333333333333339</v>
          </cell>
          <cell r="AE20">
            <v>8.3333333333333339</v>
          </cell>
          <cell r="AF20">
            <v>8.3333333333333339</v>
          </cell>
          <cell r="AH20">
            <v>8.3333333333333339</v>
          </cell>
          <cell r="AI20">
            <v>8.3333333333333339</v>
          </cell>
          <cell r="AJ20">
            <v>8.3333333333333339</v>
          </cell>
          <cell r="AL20">
            <v>8.3333333333333339</v>
          </cell>
          <cell r="AM20">
            <v>8.3333333333333339</v>
          </cell>
          <cell r="AN20">
            <v>8.3333333333333339</v>
          </cell>
          <cell r="AQ20">
            <v>8.3333333333333339</v>
          </cell>
          <cell r="AS20">
            <v>8.3333333333333339</v>
          </cell>
          <cell r="AU20">
            <v>8.3330000000000002</v>
          </cell>
        </row>
        <row r="21">
          <cell r="Z21">
            <v>7.92</v>
          </cell>
          <cell r="AA21">
            <v>7.92</v>
          </cell>
          <cell r="AB21">
            <v>7.92</v>
          </cell>
          <cell r="AD21">
            <v>7.92</v>
          </cell>
          <cell r="AE21">
            <v>7.92</v>
          </cell>
          <cell r="AF21">
            <v>7.92</v>
          </cell>
          <cell r="AH21">
            <v>7.92</v>
          </cell>
          <cell r="AI21">
            <v>7.92</v>
          </cell>
          <cell r="AJ21">
            <v>7.92</v>
          </cell>
          <cell r="AL21">
            <v>7.92</v>
          </cell>
          <cell r="AM21">
            <v>7.9</v>
          </cell>
          <cell r="AN21">
            <v>7.9</v>
          </cell>
        </row>
        <row r="22"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  <cell r="AF22">
            <v>50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50</v>
          </cell>
          <cell r="AS22">
            <v>0</v>
          </cell>
          <cell r="AU22">
            <v>0</v>
          </cell>
        </row>
        <row r="23">
          <cell r="Z23">
            <v>7.916666666666667</v>
          </cell>
          <cell r="AA23">
            <v>7.916666666666667</v>
          </cell>
          <cell r="AB23">
            <v>7.916666666666667</v>
          </cell>
          <cell r="AD23">
            <v>7.916666666666667</v>
          </cell>
          <cell r="AE23">
            <v>7.916666666666667</v>
          </cell>
          <cell r="AF23">
            <v>7.916666666666667</v>
          </cell>
          <cell r="AH23">
            <v>7.916666666666667</v>
          </cell>
          <cell r="AI23">
            <v>7.916666666666667</v>
          </cell>
          <cell r="AJ23">
            <v>7.916666666666667</v>
          </cell>
          <cell r="AL23">
            <v>7.916666666666667</v>
          </cell>
          <cell r="AM23">
            <v>7.916666666666667</v>
          </cell>
          <cell r="AN23">
            <v>7.916666666666667</v>
          </cell>
          <cell r="AS23">
            <v>8.08</v>
          </cell>
          <cell r="AU23">
            <v>6.666666666666667</v>
          </cell>
        </row>
        <row r="24">
          <cell r="Z24">
            <v>7.916666666666667</v>
          </cell>
          <cell r="AA24">
            <v>7.916666666666667</v>
          </cell>
          <cell r="AB24">
            <v>7.916666666666667</v>
          </cell>
          <cell r="AD24">
            <v>7.916666666666667</v>
          </cell>
          <cell r="AE24">
            <v>7.916666666666667</v>
          </cell>
          <cell r="AF24">
            <v>7.916666666666667</v>
          </cell>
          <cell r="AH24">
            <v>7.916666666666667</v>
          </cell>
          <cell r="AI24">
            <v>7.916666666666667</v>
          </cell>
          <cell r="AJ24">
            <v>7.916666666666667</v>
          </cell>
          <cell r="AL24">
            <v>7.916666666666667</v>
          </cell>
          <cell r="AM24">
            <v>7.916666666666667</v>
          </cell>
          <cell r="AN24">
            <v>7.88</v>
          </cell>
          <cell r="AS24">
            <v>7.92</v>
          </cell>
        </row>
        <row r="25">
          <cell r="Z25">
            <v>7.916666666666667</v>
          </cell>
          <cell r="AA25">
            <v>7.916666666666667</v>
          </cell>
          <cell r="AB25">
            <v>7.916666666666667</v>
          </cell>
          <cell r="AD25">
            <v>7.916666666666667</v>
          </cell>
          <cell r="AE25">
            <v>7.916666666666667</v>
          </cell>
          <cell r="AF25">
            <v>7.916666666666667</v>
          </cell>
          <cell r="AH25">
            <v>7.916666666666667</v>
          </cell>
          <cell r="AI25">
            <v>7.916666666666667</v>
          </cell>
          <cell r="AJ25">
            <v>7.916666666666667</v>
          </cell>
          <cell r="AL25">
            <v>7.916666666666667</v>
          </cell>
          <cell r="AM25">
            <v>7.916666666666667</v>
          </cell>
          <cell r="AN25">
            <v>7.88</v>
          </cell>
          <cell r="AS25">
            <v>7.92</v>
          </cell>
          <cell r="AU25">
            <v>7.92</v>
          </cell>
        </row>
        <row r="26">
          <cell r="Z26">
            <v>0</v>
          </cell>
          <cell r="AA26">
            <v>0</v>
          </cell>
          <cell r="AB26">
            <v>17.5</v>
          </cell>
          <cell r="AD26">
            <v>0</v>
          </cell>
          <cell r="AE26">
            <v>0</v>
          </cell>
          <cell r="AF26">
            <v>17.5</v>
          </cell>
          <cell r="AH26">
            <v>0</v>
          </cell>
          <cell r="AI26">
            <v>0</v>
          </cell>
          <cell r="AJ26">
            <v>17.5</v>
          </cell>
          <cell r="AL26">
            <v>0</v>
          </cell>
          <cell r="AM26">
            <v>0</v>
          </cell>
          <cell r="AN26">
            <v>17.5</v>
          </cell>
          <cell r="AS26">
            <v>17.5</v>
          </cell>
          <cell r="AU26">
            <v>0</v>
          </cell>
        </row>
        <row r="27">
          <cell r="Z27">
            <v>5.5</v>
          </cell>
          <cell r="AA27">
            <v>6</v>
          </cell>
          <cell r="AB27">
            <v>6</v>
          </cell>
          <cell r="AD27">
            <v>5.5</v>
          </cell>
          <cell r="AE27">
            <v>6</v>
          </cell>
          <cell r="AF27">
            <v>6</v>
          </cell>
          <cell r="AH27">
            <v>5.5</v>
          </cell>
          <cell r="AI27">
            <v>6</v>
          </cell>
          <cell r="AJ27">
            <v>6</v>
          </cell>
          <cell r="AL27">
            <v>5.5</v>
          </cell>
          <cell r="AM27">
            <v>6</v>
          </cell>
          <cell r="AN27">
            <v>6</v>
          </cell>
          <cell r="AS27">
            <v>6</v>
          </cell>
          <cell r="AU27">
            <v>5.5</v>
          </cell>
        </row>
        <row r="28"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  <cell r="AF28">
            <v>0</v>
          </cell>
          <cell r="AH28">
            <v>0</v>
          </cell>
          <cell r="AI28">
            <v>0</v>
          </cell>
          <cell r="AJ28">
            <v>0</v>
          </cell>
          <cell r="AL28">
            <v>20</v>
          </cell>
          <cell r="AM28">
            <v>40</v>
          </cell>
          <cell r="AN28">
            <v>40</v>
          </cell>
          <cell r="AS28">
            <v>0</v>
          </cell>
          <cell r="AU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showWhiteSpace="0" view="pageBreakPreview" zoomScale="60" zoomScaleNormal="75" workbookViewId="0">
      <selection activeCell="K43" sqref="K43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5" x14ac:dyDescent="0.25">
      <c r="A2" s="136"/>
      <c r="B2" s="182"/>
      <c r="C2" s="183"/>
      <c r="D2" s="183"/>
      <c r="E2" s="183"/>
      <c r="F2" s="183"/>
      <c r="G2" s="183"/>
      <c r="H2" s="183"/>
      <c r="I2" s="183"/>
      <c r="J2" s="184"/>
    </row>
    <row r="3" spans="1:10" ht="15" x14ac:dyDescent="0.25">
      <c r="A3" s="136"/>
      <c r="B3" s="185" t="s">
        <v>132</v>
      </c>
      <c r="C3" s="186"/>
      <c r="D3" s="186"/>
      <c r="E3" s="186"/>
      <c r="F3" s="186"/>
      <c r="G3" s="186"/>
      <c r="H3" s="186"/>
      <c r="I3" s="186"/>
      <c r="J3" s="187"/>
    </row>
    <row r="4" spans="1:10" ht="15" x14ac:dyDescent="0.25">
      <c r="A4" s="136"/>
      <c r="B4" s="188" t="s">
        <v>1</v>
      </c>
      <c r="C4" s="189"/>
      <c r="D4" s="189"/>
      <c r="E4" s="189"/>
      <c r="F4" s="189"/>
      <c r="G4" s="189"/>
      <c r="H4" s="189"/>
      <c r="I4" s="189"/>
      <c r="J4" s="190"/>
    </row>
    <row r="5" spans="1:10" ht="15" x14ac:dyDescent="0.25">
      <c r="A5" s="136"/>
      <c r="B5" s="188" t="s">
        <v>143</v>
      </c>
      <c r="C5" s="189"/>
      <c r="D5" s="189"/>
      <c r="E5" s="189"/>
      <c r="F5" s="189"/>
      <c r="G5" s="189"/>
      <c r="H5" s="189"/>
      <c r="I5" s="189"/>
      <c r="J5" s="190"/>
    </row>
    <row r="6" spans="1:10" ht="15" x14ac:dyDescent="0.25">
      <c r="A6" s="136"/>
      <c r="B6" s="137"/>
      <c r="C6" s="138"/>
      <c r="D6" s="139"/>
      <c r="E6" s="139"/>
      <c r="F6" s="139"/>
      <c r="G6" s="139"/>
      <c r="H6" s="139"/>
      <c r="I6" s="139"/>
      <c r="J6" s="140"/>
    </row>
    <row r="7" spans="1:10" x14ac:dyDescent="0.2">
      <c r="A7" s="136"/>
      <c r="B7" s="141"/>
      <c r="C7" s="141"/>
      <c r="D7" s="141"/>
      <c r="E7" s="141"/>
      <c r="F7" s="141"/>
      <c r="G7" s="141"/>
      <c r="H7" s="141"/>
      <c r="I7" s="141"/>
      <c r="J7" s="141"/>
    </row>
    <row r="8" spans="1:10" x14ac:dyDescent="0.2">
      <c r="A8" s="136"/>
      <c r="B8" s="196" t="s">
        <v>2</v>
      </c>
      <c r="C8" s="197"/>
      <c r="D8" s="198"/>
      <c r="E8" s="191" t="s">
        <v>3</v>
      </c>
      <c r="F8" s="192"/>
      <c r="G8" s="192"/>
      <c r="H8" s="192"/>
      <c r="I8" s="193"/>
      <c r="J8" s="194" t="s">
        <v>4</v>
      </c>
    </row>
    <row r="9" spans="1:10" x14ac:dyDescent="0.2">
      <c r="A9" s="136"/>
      <c r="B9" s="199"/>
      <c r="C9" s="200"/>
      <c r="D9" s="201"/>
      <c r="E9" s="142" t="s">
        <v>5</v>
      </c>
      <c r="F9" s="165" t="s">
        <v>6</v>
      </c>
      <c r="G9" s="165" t="s">
        <v>7</v>
      </c>
      <c r="H9" s="165" t="s">
        <v>8</v>
      </c>
      <c r="I9" s="166" t="s">
        <v>9</v>
      </c>
      <c r="J9" s="195"/>
    </row>
    <row r="10" spans="1:10" s="8" customFormat="1" x14ac:dyDescent="0.2">
      <c r="A10" s="136"/>
      <c r="B10" s="202"/>
      <c r="C10" s="203"/>
      <c r="D10" s="204"/>
      <c r="E10" s="143">
        <v>1</v>
      </c>
      <c r="F10" s="143">
        <v>2</v>
      </c>
      <c r="G10" s="143" t="s">
        <v>10</v>
      </c>
      <c r="H10" s="143">
        <v>4</v>
      </c>
      <c r="I10" s="164">
        <v>5</v>
      </c>
      <c r="J10" s="143" t="s">
        <v>11</v>
      </c>
    </row>
    <row r="11" spans="1:10" s="8" customFormat="1" ht="28.5" customHeight="1" x14ac:dyDescent="0.2">
      <c r="A11" s="144"/>
      <c r="B11" s="175" t="s">
        <v>12</v>
      </c>
      <c r="C11" s="176"/>
      <c r="D11" s="177"/>
      <c r="E11" s="145">
        <f t="shared" ref="E11:J11" si="0">SUM(E12,E15,E24,E28,E31,E36)</f>
        <v>41013796.170000002</v>
      </c>
      <c r="F11" s="145">
        <f t="shared" si="0"/>
        <v>-408417.96</v>
      </c>
      <c r="G11" s="145">
        <f t="shared" si="0"/>
        <v>40605378.210000001</v>
      </c>
      <c r="H11" s="145">
        <f t="shared" si="0"/>
        <v>34673285.149999999</v>
      </c>
      <c r="I11" s="145">
        <f t="shared" si="0"/>
        <v>33206950.789999999</v>
      </c>
      <c r="J11" s="145">
        <f t="shared" si="0"/>
        <v>5932093.0600000024</v>
      </c>
    </row>
    <row r="12" spans="1:10" s="8" customFormat="1" ht="14.25" customHeight="1" x14ac:dyDescent="0.2">
      <c r="A12" s="144"/>
      <c r="B12" s="146"/>
      <c r="C12" s="178" t="s">
        <v>13</v>
      </c>
      <c r="D12" s="179"/>
      <c r="E12" s="147">
        <f t="shared" ref="E12:J12" si="1">SUM(E13:E14)</f>
        <v>0</v>
      </c>
      <c r="F12" s="147">
        <f t="shared" si="1"/>
        <v>0</v>
      </c>
      <c r="G12" s="147">
        <f t="shared" si="1"/>
        <v>0</v>
      </c>
      <c r="H12" s="147">
        <f t="shared" si="1"/>
        <v>0</v>
      </c>
      <c r="I12" s="147">
        <f t="shared" si="1"/>
        <v>0</v>
      </c>
      <c r="J12" s="147">
        <f t="shared" si="1"/>
        <v>0</v>
      </c>
    </row>
    <row r="13" spans="1:10" s="8" customFormat="1" x14ac:dyDescent="0.2">
      <c r="A13" s="144"/>
      <c r="B13" s="146"/>
      <c r="C13" s="162"/>
      <c r="D13" s="163" t="s">
        <v>14</v>
      </c>
      <c r="E13" s="148">
        <v>0</v>
      </c>
      <c r="F13" s="149">
        <v>0</v>
      </c>
      <c r="G13" s="150">
        <f>SUM(E13:F13)</f>
        <v>0</v>
      </c>
      <c r="H13" s="149">
        <v>0</v>
      </c>
      <c r="I13" s="149">
        <v>0</v>
      </c>
      <c r="J13" s="151">
        <f>(G13-H13)</f>
        <v>0</v>
      </c>
    </row>
    <row r="14" spans="1:10" s="8" customFormat="1" ht="14.25" customHeight="1" x14ac:dyDescent="0.2">
      <c r="A14" s="144"/>
      <c r="B14" s="146"/>
      <c r="C14" s="162"/>
      <c r="D14" s="163" t="s">
        <v>15</v>
      </c>
      <c r="E14" s="148">
        <v>0</v>
      </c>
      <c r="F14" s="149">
        <v>0</v>
      </c>
      <c r="G14" s="150">
        <f>SUM(E14:F14)</f>
        <v>0</v>
      </c>
      <c r="H14" s="149">
        <v>0</v>
      </c>
      <c r="I14" s="149">
        <v>0</v>
      </c>
      <c r="J14" s="151">
        <f>(G14-H14)</f>
        <v>0</v>
      </c>
    </row>
    <row r="15" spans="1:10" s="8" customFormat="1" ht="14.25" customHeight="1" x14ac:dyDescent="0.2">
      <c r="A15" s="144"/>
      <c r="B15" s="146"/>
      <c r="C15" s="178" t="s">
        <v>16</v>
      </c>
      <c r="D15" s="179"/>
      <c r="E15" s="147">
        <f t="shared" ref="E15:J15" si="2">SUM(E16:E23)</f>
        <v>0</v>
      </c>
      <c r="F15" s="147">
        <f t="shared" si="2"/>
        <v>0</v>
      </c>
      <c r="G15" s="147">
        <f t="shared" si="2"/>
        <v>0</v>
      </c>
      <c r="H15" s="147">
        <f t="shared" si="2"/>
        <v>0</v>
      </c>
      <c r="I15" s="147">
        <f t="shared" si="2"/>
        <v>0</v>
      </c>
      <c r="J15" s="147">
        <f t="shared" si="2"/>
        <v>0</v>
      </c>
    </row>
    <row r="16" spans="1:10" s="8" customFormat="1" x14ac:dyDescent="0.2">
      <c r="A16" s="144"/>
      <c r="B16" s="146"/>
      <c r="C16" s="162"/>
      <c r="D16" s="163" t="s">
        <v>17</v>
      </c>
      <c r="E16" s="148">
        <v>0</v>
      </c>
      <c r="F16" s="149">
        <v>0</v>
      </c>
      <c r="G16" s="150">
        <f>SUM(E16:F16)</f>
        <v>0</v>
      </c>
      <c r="H16" s="149">
        <v>0</v>
      </c>
      <c r="I16" s="149">
        <v>0</v>
      </c>
      <c r="J16" s="151">
        <f>(G16-H16)</f>
        <v>0</v>
      </c>
    </row>
    <row r="17" spans="1:10" s="8" customFormat="1" x14ac:dyDescent="0.2">
      <c r="A17" s="144"/>
      <c r="B17" s="146"/>
      <c r="C17" s="162"/>
      <c r="D17" s="163" t="s">
        <v>18</v>
      </c>
      <c r="E17" s="148">
        <v>0</v>
      </c>
      <c r="F17" s="149">
        <v>0</v>
      </c>
      <c r="G17" s="150">
        <f t="shared" ref="G17:G23" si="3">SUM(E17:F17)</f>
        <v>0</v>
      </c>
      <c r="H17" s="149">
        <v>0</v>
      </c>
      <c r="I17" s="149">
        <v>0</v>
      </c>
      <c r="J17" s="151">
        <f t="shared" ref="J17:J23" si="4">(G17-H17)</f>
        <v>0</v>
      </c>
    </row>
    <row r="18" spans="1:10" s="8" customFormat="1" ht="24" x14ac:dyDescent="0.2">
      <c r="A18" s="144"/>
      <c r="B18" s="146"/>
      <c r="C18" s="162"/>
      <c r="D18" s="163" t="s">
        <v>19</v>
      </c>
      <c r="E18" s="148">
        <v>0</v>
      </c>
      <c r="F18" s="149">
        <v>0</v>
      </c>
      <c r="G18" s="150">
        <f t="shared" si="3"/>
        <v>0</v>
      </c>
      <c r="H18" s="149">
        <v>0</v>
      </c>
      <c r="I18" s="149">
        <v>0</v>
      </c>
      <c r="J18" s="151">
        <f t="shared" si="4"/>
        <v>0</v>
      </c>
    </row>
    <row r="19" spans="1:10" s="8" customFormat="1" x14ac:dyDescent="0.2">
      <c r="A19" s="144"/>
      <c r="B19" s="146"/>
      <c r="C19" s="162"/>
      <c r="D19" s="163" t="s">
        <v>20</v>
      </c>
      <c r="E19" s="148">
        <v>0</v>
      </c>
      <c r="F19" s="149">
        <v>0</v>
      </c>
      <c r="G19" s="150">
        <f t="shared" si="3"/>
        <v>0</v>
      </c>
      <c r="H19" s="149">
        <v>0</v>
      </c>
      <c r="I19" s="149">
        <v>0</v>
      </c>
      <c r="J19" s="151">
        <f t="shared" si="4"/>
        <v>0</v>
      </c>
    </row>
    <row r="20" spans="1:10" s="8" customFormat="1" x14ac:dyDescent="0.2">
      <c r="A20" s="144"/>
      <c r="B20" s="146"/>
      <c r="C20" s="162"/>
      <c r="D20" s="163" t="s">
        <v>21</v>
      </c>
      <c r="E20" s="148">
        <v>0</v>
      </c>
      <c r="F20" s="149">
        <v>0</v>
      </c>
      <c r="G20" s="150">
        <f t="shared" si="3"/>
        <v>0</v>
      </c>
      <c r="H20" s="149">
        <v>0</v>
      </c>
      <c r="I20" s="149">
        <v>0</v>
      </c>
      <c r="J20" s="151">
        <f t="shared" si="4"/>
        <v>0</v>
      </c>
    </row>
    <row r="21" spans="1:10" s="8" customFormat="1" ht="24" x14ac:dyDescent="0.2">
      <c r="A21" s="144"/>
      <c r="B21" s="146"/>
      <c r="C21" s="162"/>
      <c r="D21" s="163" t="s">
        <v>22</v>
      </c>
      <c r="E21" s="148">
        <v>0</v>
      </c>
      <c r="F21" s="149">
        <v>0</v>
      </c>
      <c r="G21" s="150">
        <f t="shared" si="3"/>
        <v>0</v>
      </c>
      <c r="H21" s="149">
        <v>0</v>
      </c>
      <c r="I21" s="149">
        <v>0</v>
      </c>
      <c r="J21" s="151">
        <f t="shared" si="4"/>
        <v>0</v>
      </c>
    </row>
    <row r="22" spans="1:10" s="8" customFormat="1" x14ac:dyDescent="0.2">
      <c r="A22" s="144"/>
      <c r="B22" s="146"/>
      <c r="C22" s="162"/>
      <c r="D22" s="163" t="s">
        <v>23</v>
      </c>
      <c r="E22" s="148">
        <v>0</v>
      </c>
      <c r="F22" s="149">
        <v>0</v>
      </c>
      <c r="G22" s="150">
        <f t="shared" si="3"/>
        <v>0</v>
      </c>
      <c r="H22" s="149">
        <v>0</v>
      </c>
      <c r="I22" s="149">
        <v>0</v>
      </c>
      <c r="J22" s="151">
        <f t="shared" si="4"/>
        <v>0</v>
      </c>
    </row>
    <row r="23" spans="1:10" s="8" customFormat="1" ht="14.25" customHeight="1" x14ac:dyDescent="0.2">
      <c r="A23" s="144"/>
      <c r="B23" s="146"/>
      <c r="C23" s="162"/>
      <c r="D23" s="163" t="s">
        <v>24</v>
      </c>
      <c r="E23" s="148">
        <v>0</v>
      </c>
      <c r="F23" s="149">
        <v>0</v>
      </c>
      <c r="G23" s="150">
        <f t="shared" si="3"/>
        <v>0</v>
      </c>
      <c r="H23" s="149">
        <v>0</v>
      </c>
      <c r="I23" s="149">
        <v>0</v>
      </c>
      <c r="J23" s="151">
        <f t="shared" si="4"/>
        <v>0</v>
      </c>
    </row>
    <row r="24" spans="1:10" s="8" customFormat="1" ht="36" customHeight="1" x14ac:dyDescent="0.2">
      <c r="A24" s="144"/>
      <c r="B24" s="146"/>
      <c r="C24" s="178" t="s">
        <v>25</v>
      </c>
      <c r="D24" s="179"/>
      <c r="E24" s="147">
        <f t="shared" ref="E24:J24" si="5">SUM(E25:E27)</f>
        <v>41013796.170000002</v>
      </c>
      <c r="F24" s="147">
        <f t="shared" si="5"/>
        <v>-408417.96</v>
      </c>
      <c r="G24" s="147">
        <f t="shared" si="5"/>
        <v>40605378.210000001</v>
      </c>
      <c r="H24" s="147">
        <f t="shared" si="5"/>
        <v>34673285.149999999</v>
      </c>
      <c r="I24" s="147">
        <f t="shared" si="5"/>
        <v>33206950.789999999</v>
      </c>
      <c r="J24" s="147">
        <f t="shared" si="5"/>
        <v>5932093.0600000024</v>
      </c>
    </row>
    <row r="25" spans="1:10" s="8" customFormat="1" ht="27" customHeight="1" x14ac:dyDescent="0.2">
      <c r="A25" s="144"/>
      <c r="B25" s="146"/>
      <c r="C25" s="162"/>
      <c r="D25" s="163" t="s">
        <v>26</v>
      </c>
      <c r="E25" s="148">
        <v>0</v>
      </c>
      <c r="F25" s="149">
        <v>0</v>
      </c>
      <c r="G25" s="150">
        <f>SUM(E25:F25)</f>
        <v>0</v>
      </c>
      <c r="H25" s="149">
        <v>0</v>
      </c>
      <c r="I25" s="149">
        <v>0</v>
      </c>
      <c r="J25" s="151">
        <f>(G25-H25)</f>
        <v>0</v>
      </c>
    </row>
    <row r="26" spans="1:10" s="8" customFormat="1" ht="24" x14ac:dyDescent="0.2">
      <c r="A26" s="144"/>
      <c r="B26" s="146"/>
      <c r="C26" s="162"/>
      <c r="D26" s="163" t="s">
        <v>27</v>
      </c>
      <c r="E26" s="148">
        <v>41013796.170000002</v>
      </c>
      <c r="F26" s="149">
        <v>-408417.96</v>
      </c>
      <c r="G26" s="150">
        <f>SUM(E26:F26)</f>
        <v>40605378.210000001</v>
      </c>
      <c r="H26" s="149">
        <v>34673285.149999999</v>
      </c>
      <c r="I26" s="149">
        <v>33206950.789999999</v>
      </c>
      <c r="J26" s="151">
        <f>(G26-H26)</f>
        <v>5932093.0600000024</v>
      </c>
    </row>
    <row r="27" spans="1:10" s="8" customFormat="1" ht="14.25" customHeight="1" x14ac:dyDescent="0.2">
      <c r="A27" s="144"/>
      <c r="B27" s="146"/>
      <c r="C27" s="162"/>
      <c r="D27" s="163" t="s">
        <v>28</v>
      </c>
      <c r="E27" s="148">
        <v>0</v>
      </c>
      <c r="F27" s="149">
        <v>0</v>
      </c>
      <c r="G27" s="150">
        <f>SUM(E27:F27)</f>
        <v>0</v>
      </c>
      <c r="H27" s="149">
        <v>0</v>
      </c>
      <c r="I27" s="149">
        <v>0</v>
      </c>
      <c r="J27" s="151">
        <f>(G27-H27)</f>
        <v>0</v>
      </c>
    </row>
    <row r="28" spans="1:10" s="8" customFormat="1" ht="28.5" customHeight="1" x14ac:dyDescent="0.2">
      <c r="A28" s="144"/>
      <c r="B28" s="146"/>
      <c r="C28" s="178" t="s">
        <v>29</v>
      </c>
      <c r="D28" s="179"/>
      <c r="E28" s="147">
        <f t="shared" ref="E28:J28" si="6">SUM(E29:E30)</f>
        <v>0</v>
      </c>
      <c r="F28" s="147">
        <f t="shared" si="6"/>
        <v>0</v>
      </c>
      <c r="G28" s="147">
        <f t="shared" si="6"/>
        <v>0</v>
      </c>
      <c r="H28" s="147">
        <f t="shared" si="6"/>
        <v>0</v>
      </c>
      <c r="I28" s="147">
        <f t="shared" si="6"/>
        <v>0</v>
      </c>
      <c r="J28" s="147">
        <f t="shared" si="6"/>
        <v>0</v>
      </c>
    </row>
    <row r="29" spans="1:10" s="8" customFormat="1" ht="21" customHeight="1" x14ac:dyDescent="0.2">
      <c r="A29" s="144"/>
      <c r="B29" s="146"/>
      <c r="C29" s="162"/>
      <c r="D29" s="163" t="s">
        <v>30</v>
      </c>
      <c r="E29" s="148">
        <v>0</v>
      </c>
      <c r="F29" s="149">
        <v>0</v>
      </c>
      <c r="G29" s="150">
        <f>SUM(E29:F29)</f>
        <v>0</v>
      </c>
      <c r="H29" s="149">
        <v>0</v>
      </c>
      <c r="I29" s="149">
        <v>0</v>
      </c>
      <c r="J29" s="151">
        <f>(G29-H29)</f>
        <v>0</v>
      </c>
    </row>
    <row r="30" spans="1:10" s="8" customFormat="1" x14ac:dyDescent="0.2">
      <c r="A30" s="144"/>
      <c r="B30" s="146"/>
      <c r="C30" s="162"/>
      <c r="D30" s="163" t="s">
        <v>31</v>
      </c>
      <c r="E30" s="148">
        <v>0</v>
      </c>
      <c r="F30" s="149">
        <v>0</v>
      </c>
      <c r="G30" s="150">
        <f>SUM(E30:F30)</f>
        <v>0</v>
      </c>
      <c r="H30" s="149">
        <v>0</v>
      </c>
      <c r="I30" s="149">
        <v>0</v>
      </c>
      <c r="J30" s="151">
        <f>(G30-H30)</f>
        <v>0</v>
      </c>
    </row>
    <row r="31" spans="1:10" s="8" customFormat="1" x14ac:dyDescent="0.2">
      <c r="A31" s="144"/>
      <c r="B31" s="146"/>
      <c r="C31" s="178" t="s">
        <v>32</v>
      </c>
      <c r="D31" s="179"/>
      <c r="E31" s="147">
        <f t="shared" ref="E31:J31" si="7">SUM(E32:E35)</f>
        <v>0</v>
      </c>
      <c r="F31" s="147">
        <f t="shared" si="7"/>
        <v>0</v>
      </c>
      <c r="G31" s="147">
        <f t="shared" si="7"/>
        <v>0</v>
      </c>
      <c r="H31" s="147">
        <f t="shared" si="7"/>
        <v>0</v>
      </c>
      <c r="I31" s="147">
        <f t="shared" si="7"/>
        <v>0</v>
      </c>
      <c r="J31" s="147">
        <f t="shared" si="7"/>
        <v>0</v>
      </c>
    </row>
    <row r="32" spans="1:10" s="8" customFormat="1" x14ac:dyDescent="0.2">
      <c r="A32" s="144"/>
      <c r="B32" s="146"/>
      <c r="C32" s="162"/>
      <c r="D32" s="163" t="s">
        <v>33</v>
      </c>
      <c r="E32" s="148">
        <v>0</v>
      </c>
      <c r="F32" s="149">
        <v>0</v>
      </c>
      <c r="G32" s="150">
        <f>SUM(E32:F32)</f>
        <v>0</v>
      </c>
      <c r="H32" s="149">
        <v>0</v>
      </c>
      <c r="I32" s="149">
        <v>0</v>
      </c>
      <c r="J32" s="151">
        <f>(G32-H32)</f>
        <v>0</v>
      </c>
    </row>
    <row r="33" spans="1:10" s="8" customFormat="1" x14ac:dyDescent="0.2">
      <c r="A33" s="144"/>
      <c r="B33" s="146"/>
      <c r="C33" s="162"/>
      <c r="D33" s="163" t="s">
        <v>34</v>
      </c>
      <c r="E33" s="148">
        <v>0</v>
      </c>
      <c r="F33" s="149">
        <v>0</v>
      </c>
      <c r="G33" s="150">
        <f>SUM(E33:F33)</f>
        <v>0</v>
      </c>
      <c r="H33" s="149">
        <v>0</v>
      </c>
      <c r="I33" s="149">
        <v>0</v>
      </c>
      <c r="J33" s="151">
        <f>(G33-H33)</f>
        <v>0</v>
      </c>
    </row>
    <row r="34" spans="1:10" s="8" customFormat="1" x14ac:dyDescent="0.2">
      <c r="A34" s="144"/>
      <c r="B34" s="146"/>
      <c r="C34" s="162"/>
      <c r="D34" s="163" t="s">
        <v>35</v>
      </c>
      <c r="E34" s="148">
        <v>0</v>
      </c>
      <c r="F34" s="149">
        <v>0</v>
      </c>
      <c r="G34" s="150">
        <f>SUM(E34:F34)</f>
        <v>0</v>
      </c>
      <c r="H34" s="149">
        <v>0</v>
      </c>
      <c r="I34" s="149">
        <v>0</v>
      </c>
      <c r="J34" s="151">
        <f>(G34-H34)</f>
        <v>0</v>
      </c>
    </row>
    <row r="35" spans="1:10" s="8" customFormat="1" ht="27" customHeight="1" x14ac:dyDescent="0.2">
      <c r="A35" s="144"/>
      <c r="B35" s="146"/>
      <c r="C35" s="162"/>
      <c r="D35" s="163" t="s">
        <v>36</v>
      </c>
      <c r="E35" s="148">
        <v>0</v>
      </c>
      <c r="F35" s="149">
        <v>0</v>
      </c>
      <c r="G35" s="150">
        <f>SUM(E35:F35)</f>
        <v>0</v>
      </c>
      <c r="H35" s="149">
        <v>0</v>
      </c>
      <c r="I35" s="149">
        <v>0</v>
      </c>
      <c r="J35" s="151">
        <f>(G35-H35)</f>
        <v>0</v>
      </c>
    </row>
    <row r="36" spans="1:10" s="8" customFormat="1" ht="14.25" customHeight="1" x14ac:dyDescent="0.2">
      <c r="A36" s="144"/>
      <c r="B36" s="146"/>
      <c r="C36" s="178" t="s">
        <v>37</v>
      </c>
      <c r="D36" s="179"/>
      <c r="E36" s="147">
        <f t="shared" ref="E36:J36" si="8">SUM(E37)</f>
        <v>0</v>
      </c>
      <c r="F36" s="147">
        <f t="shared" si="8"/>
        <v>0</v>
      </c>
      <c r="G36" s="147">
        <f t="shared" si="8"/>
        <v>0</v>
      </c>
      <c r="H36" s="147">
        <f t="shared" si="8"/>
        <v>0</v>
      </c>
      <c r="I36" s="147">
        <f t="shared" si="8"/>
        <v>0</v>
      </c>
      <c r="J36" s="147">
        <f t="shared" si="8"/>
        <v>0</v>
      </c>
    </row>
    <row r="37" spans="1:10" s="8" customFormat="1" ht="16.5" customHeight="1" x14ac:dyDescent="0.2">
      <c r="A37" s="144"/>
      <c r="B37" s="146"/>
      <c r="C37" s="162"/>
      <c r="D37" s="163" t="s">
        <v>38</v>
      </c>
      <c r="E37" s="148">
        <v>0</v>
      </c>
      <c r="F37" s="149">
        <v>0</v>
      </c>
      <c r="G37" s="150">
        <f>SUM(E37:F37)</f>
        <v>0</v>
      </c>
      <c r="H37" s="149">
        <v>0</v>
      </c>
      <c r="I37" s="149">
        <v>0</v>
      </c>
      <c r="J37" s="151">
        <f>(G37-H37)</f>
        <v>0</v>
      </c>
    </row>
    <row r="38" spans="1:10" s="8" customFormat="1" ht="23.25" customHeight="1" x14ac:dyDescent="0.2">
      <c r="A38" s="144"/>
      <c r="B38" s="175" t="s">
        <v>39</v>
      </c>
      <c r="C38" s="176"/>
      <c r="D38" s="177"/>
      <c r="E38" s="148">
        <v>0</v>
      </c>
      <c r="F38" s="149">
        <v>0</v>
      </c>
      <c r="G38" s="150">
        <f>SUM(E38:F38)</f>
        <v>0</v>
      </c>
      <c r="H38" s="149">
        <v>0</v>
      </c>
      <c r="I38" s="149">
        <v>0</v>
      </c>
      <c r="J38" s="151">
        <f>(G38-H38)</f>
        <v>0</v>
      </c>
    </row>
    <row r="39" spans="1:10" s="8" customFormat="1" ht="15.75" customHeight="1" x14ac:dyDescent="0.2">
      <c r="A39" s="144"/>
      <c r="B39" s="175" t="s">
        <v>40</v>
      </c>
      <c r="C39" s="176"/>
      <c r="D39" s="177"/>
      <c r="E39" s="148">
        <v>0</v>
      </c>
      <c r="F39" s="149">
        <v>0</v>
      </c>
      <c r="G39" s="150">
        <f>SUM(E39:F39)</f>
        <v>0</v>
      </c>
      <c r="H39" s="149">
        <v>0</v>
      </c>
      <c r="I39" s="149">
        <v>0</v>
      </c>
      <c r="J39" s="151">
        <f>(G39-H39)</f>
        <v>0</v>
      </c>
    </row>
    <row r="40" spans="1:10" s="8" customFormat="1" ht="14.25" customHeight="1" x14ac:dyDescent="0.2">
      <c r="A40" s="144"/>
      <c r="B40" s="175" t="s">
        <v>41</v>
      </c>
      <c r="C40" s="176"/>
      <c r="D40" s="177"/>
      <c r="E40" s="148">
        <v>0</v>
      </c>
      <c r="F40" s="149">
        <v>0</v>
      </c>
      <c r="G40" s="150">
        <f>SUM(E40:F40)</f>
        <v>0</v>
      </c>
      <c r="H40" s="149">
        <v>0</v>
      </c>
      <c r="I40" s="149">
        <v>0</v>
      </c>
      <c r="J40" s="151">
        <f>(G40-H40)</f>
        <v>0</v>
      </c>
    </row>
    <row r="41" spans="1:10" s="8" customFormat="1" ht="14.25" customHeight="1" x14ac:dyDescent="0.2">
      <c r="A41" s="144"/>
      <c r="B41" s="152"/>
      <c r="C41" s="153"/>
      <c r="D41" s="154"/>
      <c r="E41" s="155"/>
      <c r="F41" s="156"/>
      <c r="G41" s="156"/>
      <c r="H41" s="156"/>
      <c r="I41" s="156"/>
      <c r="J41" s="156"/>
    </row>
    <row r="42" spans="1:10" s="8" customFormat="1" ht="14.25" customHeight="1" x14ac:dyDescent="0.2">
      <c r="A42" s="144"/>
      <c r="B42" s="157"/>
      <c r="C42" s="180" t="s">
        <v>42</v>
      </c>
      <c r="D42" s="181"/>
      <c r="E42" s="158">
        <f t="shared" ref="E42:J42" si="9">SUM(E11,E38,E39,E40)</f>
        <v>41013796.170000002</v>
      </c>
      <c r="F42" s="158">
        <f t="shared" si="9"/>
        <v>-408417.96</v>
      </c>
      <c r="G42" s="158">
        <f t="shared" si="9"/>
        <v>40605378.210000001</v>
      </c>
      <c r="H42" s="158">
        <f t="shared" si="9"/>
        <v>34673285.149999999</v>
      </c>
      <c r="I42" s="158">
        <f t="shared" si="9"/>
        <v>33206950.789999999</v>
      </c>
      <c r="J42" s="158">
        <f t="shared" si="9"/>
        <v>5932093.0600000024</v>
      </c>
    </row>
    <row r="43" spans="1:10" x14ac:dyDescent="0.2">
      <c r="A43" s="144"/>
      <c r="B43" s="144"/>
      <c r="C43" s="144"/>
      <c r="D43" s="144"/>
      <c r="E43" s="144"/>
      <c r="F43" s="144"/>
      <c r="G43" s="144"/>
      <c r="H43" s="144"/>
      <c r="I43" s="144"/>
      <c r="J43" s="144"/>
    </row>
    <row r="44" spans="1:10" ht="15" customHeight="1" x14ac:dyDescent="0.25">
      <c r="A44" s="136"/>
      <c r="B44" s="136"/>
      <c r="C44" s="170" t="s">
        <v>135</v>
      </c>
      <c r="D44" s="171"/>
      <c r="E44" s="136"/>
      <c r="F44" s="136"/>
      <c r="G44" s="170" t="s">
        <v>136</v>
      </c>
      <c r="H44" s="171"/>
      <c r="I44" s="171"/>
      <c r="J44" s="136"/>
    </row>
    <row r="45" spans="1:10" ht="15" customHeight="1" x14ac:dyDescent="0.25">
      <c r="A45" s="136"/>
      <c r="B45" s="136"/>
      <c r="C45" s="172" t="s">
        <v>137</v>
      </c>
      <c r="D45" s="173"/>
      <c r="E45" s="136"/>
      <c r="F45" s="136"/>
      <c r="G45" s="172" t="s">
        <v>138</v>
      </c>
      <c r="H45" s="173"/>
      <c r="I45" s="173"/>
      <c r="J45" s="136"/>
    </row>
    <row r="46" spans="1:10" ht="30" customHeight="1" x14ac:dyDescent="0.2">
      <c r="A46" s="136"/>
      <c r="B46" s="136"/>
      <c r="C46" s="136"/>
      <c r="D46" s="136"/>
      <c r="E46" s="136"/>
      <c r="F46" s="136"/>
      <c r="G46" s="136"/>
      <c r="H46" s="136"/>
      <c r="I46" s="136"/>
      <c r="J46" s="136"/>
    </row>
    <row r="47" spans="1:10" s="20" customFormat="1" ht="15" customHeight="1" x14ac:dyDescent="0.25">
      <c r="A47" s="159"/>
      <c r="B47" s="159"/>
      <c r="C47" s="170" t="s">
        <v>141</v>
      </c>
      <c r="D47" s="171"/>
      <c r="E47" s="159"/>
      <c r="F47" s="159"/>
      <c r="G47" s="174"/>
      <c r="H47" s="173"/>
      <c r="I47" s="173"/>
      <c r="J47" s="159"/>
    </row>
    <row r="48" spans="1:10" s="21" customFormat="1" ht="15" customHeight="1" x14ac:dyDescent="0.25">
      <c r="A48" s="160"/>
      <c r="B48" s="160"/>
      <c r="C48" s="167" t="s">
        <v>139</v>
      </c>
      <c r="D48" s="168"/>
      <c r="E48" s="160"/>
      <c r="F48" s="160"/>
      <c r="G48" s="167"/>
      <c r="H48" s="168"/>
      <c r="I48" s="168"/>
      <c r="J48" s="160"/>
    </row>
    <row r="49" spans="3:9" s="21" customFormat="1" ht="15" customHeight="1" x14ac:dyDescent="0.25">
      <c r="C49" s="22"/>
      <c r="D49" s="23"/>
      <c r="G49" s="22"/>
      <c r="H49" s="23"/>
      <c r="I49" s="23"/>
    </row>
    <row r="50" spans="3:9" s="21" customFormat="1" ht="15" customHeight="1" x14ac:dyDescent="0.2">
      <c r="C50" s="169"/>
      <c r="D50" s="169"/>
      <c r="G50" s="169"/>
      <c r="H50" s="169"/>
      <c r="I50" s="169"/>
    </row>
    <row r="51" spans="3:9" s="21" customFormat="1" ht="15" customHeight="1" x14ac:dyDescent="0.25">
      <c r="C51" s="169"/>
      <c r="D51" s="168"/>
      <c r="G51" s="169"/>
      <c r="H51" s="168"/>
      <c r="I51" s="168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zoomScale="70" zoomScaleNormal="70" zoomScaleSheetLayoutView="70" zoomScalePageLayoutView="150" workbookViewId="0">
      <selection activeCell="L8" sqref="L8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119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120" customWidth="1"/>
    <col min="14" max="14" width="7.5703125" style="18" customWidth="1"/>
    <col min="15" max="15" width="7.5703125" style="120" customWidth="1"/>
    <col min="16" max="16" width="7.5703125" style="18" customWidth="1"/>
    <col min="17" max="17" width="7.5703125" style="120" customWidth="1"/>
    <col min="18" max="18" width="7.5703125" style="18" customWidth="1"/>
    <col min="19" max="19" width="7.5703125" style="120" customWidth="1"/>
    <col min="20" max="20" width="7.5703125" style="18" customWidth="1"/>
    <col min="21" max="21" width="7.5703125" style="120" customWidth="1"/>
    <col min="22" max="22" width="7.5703125" style="18" customWidth="1"/>
    <col min="23" max="23" width="7.5703125" style="120" customWidth="1"/>
    <col min="24" max="24" width="7.5703125" style="18" customWidth="1"/>
    <col min="25" max="25" width="7.5703125" style="120" customWidth="1"/>
    <col min="26" max="26" width="7.5703125" style="18" customWidth="1"/>
    <col min="27" max="27" width="7.5703125" style="120" customWidth="1"/>
    <col min="28" max="28" width="7.5703125" style="18" customWidth="1"/>
    <col min="29" max="29" width="9.42578125" style="121" customWidth="1"/>
    <col min="30" max="30" width="27.28515625" style="19" customWidth="1"/>
    <col min="31" max="16384" width="8.85546875" style="39"/>
  </cols>
  <sheetData>
    <row r="1" spans="1:32" s="24" customFormat="1" ht="69" customHeight="1" thickBot="1" x14ac:dyDescent="0.3">
      <c r="A1" s="208" t="s">
        <v>145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10"/>
    </row>
    <row r="2" spans="1:32" s="24" customFormat="1" ht="45" customHeight="1" thickBot="1" x14ac:dyDescent="0.3">
      <c r="A2" s="211" t="s">
        <v>45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3"/>
    </row>
    <row r="3" spans="1:32" s="30" customFormat="1" ht="48" customHeight="1" thickBot="1" x14ac:dyDescent="0.25">
      <c r="A3" s="25" t="s">
        <v>46</v>
      </c>
      <c r="B3" s="26" t="s">
        <v>47</v>
      </c>
      <c r="C3" s="26" t="s">
        <v>48</v>
      </c>
      <c r="D3" s="27" t="s">
        <v>103</v>
      </c>
      <c r="E3" s="27" t="s">
        <v>57</v>
      </c>
      <c r="F3" s="28" t="s">
        <v>58</v>
      </c>
      <c r="G3" s="27" t="s">
        <v>76</v>
      </c>
      <c r="H3" s="28" t="s">
        <v>77</v>
      </c>
      <c r="I3" s="27" t="s">
        <v>99</v>
      </c>
      <c r="J3" s="28" t="s">
        <v>100</v>
      </c>
      <c r="K3" s="27" t="s">
        <v>101</v>
      </c>
      <c r="L3" s="28" t="s">
        <v>102</v>
      </c>
      <c r="M3" s="27" t="s">
        <v>104</v>
      </c>
      <c r="N3" s="28" t="s">
        <v>105</v>
      </c>
      <c r="O3" s="27" t="s">
        <v>108</v>
      </c>
      <c r="P3" s="28" t="s">
        <v>109</v>
      </c>
      <c r="Q3" s="27" t="s">
        <v>110</v>
      </c>
      <c r="R3" s="28" t="s">
        <v>111</v>
      </c>
      <c r="S3" s="27" t="s">
        <v>113</v>
      </c>
      <c r="T3" s="28" t="s">
        <v>114</v>
      </c>
      <c r="U3" s="27" t="s">
        <v>115</v>
      </c>
      <c r="V3" s="28" t="s">
        <v>116</v>
      </c>
      <c r="W3" s="27" t="s">
        <v>117</v>
      </c>
      <c r="X3" s="28" t="s">
        <v>118</v>
      </c>
      <c r="Y3" s="27" t="s">
        <v>119</v>
      </c>
      <c r="Z3" s="123" t="s">
        <v>120</v>
      </c>
      <c r="AA3" s="27" t="s">
        <v>121</v>
      </c>
      <c r="AB3" s="28" t="s">
        <v>122</v>
      </c>
      <c r="AC3" s="27" t="s">
        <v>123</v>
      </c>
      <c r="AD3" s="29" t="s">
        <v>49</v>
      </c>
    </row>
    <row r="4" spans="1:32" ht="143.25" customHeight="1" x14ac:dyDescent="0.25">
      <c r="A4" s="31" t="s">
        <v>106</v>
      </c>
      <c r="B4" s="32" t="s">
        <v>78</v>
      </c>
      <c r="C4" s="33" t="s">
        <v>59</v>
      </c>
      <c r="D4" s="34">
        <v>0.8</v>
      </c>
      <c r="E4" s="35">
        <f>[1]IIEG!Z4</f>
        <v>0</v>
      </c>
      <c r="F4" s="36">
        <v>0</v>
      </c>
      <c r="G4" s="35">
        <f>[1]IIEG!AA4</f>
        <v>0</v>
      </c>
      <c r="H4" s="36">
        <v>0</v>
      </c>
      <c r="I4" s="35">
        <f>[1]IIEG!AB4</f>
        <v>0</v>
      </c>
      <c r="J4" s="36">
        <f>[1]IIEG!AS4</f>
        <v>0</v>
      </c>
      <c r="K4" s="35">
        <f>[1]IIEG!AD4</f>
        <v>0</v>
      </c>
      <c r="L4" s="36">
        <f>[1]IIEG!$AU$4</f>
        <v>0</v>
      </c>
      <c r="M4" s="35">
        <f>[1]IIEG!AE4</f>
        <v>0</v>
      </c>
      <c r="N4" s="36">
        <f>'[1]2018'!$N$4</f>
        <v>0</v>
      </c>
      <c r="O4" s="35">
        <f>[1]IIEG!AF4</f>
        <v>0</v>
      </c>
      <c r="P4" s="36">
        <f>'[1]2018'!$P$4</f>
        <v>0</v>
      </c>
      <c r="Q4" s="35">
        <f>[1]IIEG!AH4</f>
        <v>0</v>
      </c>
      <c r="R4" s="36">
        <f>'[1]2018'!$R$4</f>
        <v>0</v>
      </c>
      <c r="S4" s="35">
        <f>[1]IIEG!AI4</f>
        <v>0</v>
      </c>
      <c r="T4" s="36">
        <f>'[1]2018'!$T$4</f>
        <v>0</v>
      </c>
      <c r="U4" s="35">
        <f>[1]IIEG!AJ4</f>
        <v>0</v>
      </c>
      <c r="V4" s="36">
        <f>'[1]2018'!$V$4</f>
        <v>0</v>
      </c>
      <c r="W4" s="35">
        <f>[1]IIEG!AL4</f>
        <v>0</v>
      </c>
      <c r="X4" s="36">
        <f>'[1]2018'!$X$4</f>
        <v>0</v>
      </c>
      <c r="Y4" s="35">
        <f>[1]IIEG!AM4</f>
        <v>0</v>
      </c>
      <c r="Z4" s="124">
        <f>'[1]2018'!$Z$4</f>
        <v>0</v>
      </c>
      <c r="AA4" s="37">
        <f>[1]IIEG!AN4</f>
        <v>80</v>
      </c>
      <c r="AB4" s="36"/>
      <c r="AC4" s="37">
        <f>SUM(F4,H4,J4,L4,N4,P4,R4,T4,V4,X4,Z4,AB4)</f>
        <v>0</v>
      </c>
      <c r="AD4" s="38" t="s">
        <v>124</v>
      </c>
    </row>
    <row r="5" spans="1:32" ht="192.75" customHeight="1" thickBot="1" x14ac:dyDescent="0.3">
      <c r="A5" s="40" t="s">
        <v>50</v>
      </c>
      <c r="B5" s="41" t="s">
        <v>51</v>
      </c>
      <c r="C5" s="42" t="s">
        <v>79</v>
      </c>
      <c r="D5" s="43">
        <v>0.1</v>
      </c>
      <c r="E5" s="44">
        <f>[1]IIEG!Z5</f>
        <v>0</v>
      </c>
      <c r="F5" s="45">
        <v>0</v>
      </c>
      <c r="G5" s="46">
        <f>[1]IIEG!AA5</f>
        <v>0</v>
      </c>
      <c r="H5" s="45">
        <v>0</v>
      </c>
      <c r="I5" s="46">
        <f>[1]IIEG!AB5</f>
        <v>0</v>
      </c>
      <c r="J5" s="45">
        <f>[1]IIEG!AS5</f>
        <v>0</v>
      </c>
      <c r="K5" s="46">
        <f>[1]IIEG!AD5</f>
        <v>0</v>
      </c>
      <c r="L5" s="45">
        <f>[1]IIEG!$AU$5</f>
        <v>0</v>
      </c>
      <c r="M5" s="46">
        <f>[1]IIEG!AE5</f>
        <v>0</v>
      </c>
      <c r="N5" s="47">
        <f>'[1]2018'!$N$5</f>
        <v>0</v>
      </c>
      <c r="O5" s="46">
        <f>[1]IIEG!AF5</f>
        <v>0</v>
      </c>
      <c r="P5" s="47">
        <f>'[1]2018'!$P$5</f>
        <v>0</v>
      </c>
      <c r="Q5" s="46">
        <f>[1]IIEG!AH5</f>
        <v>0</v>
      </c>
      <c r="R5" s="47">
        <f>'[1]2018'!$R$5</f>
        <v>0</v>
      </c>
      <c r="S5" s="46">
        <f>[1]IIEG!AI5</f>
        <v>0</v>
      </c>
      <c r="T5" s="47">
        <f>'[1]2018'!$T$5</f>
        <v>0</v>
      </c>
      <c r="U5" s="46">
        <f>[1]IIEG!AJ5</f>
        <v>0</v>
      </c>
      <c r="V5" s="47">
        <f>'[1]2018'!$V$5</f>
        <v>0</v>
      </c>
      <c r="W5" s="46">
        <f>[1]IIEG!AL5</f>
        <v>0</v>
      </c>
      <c r="X5" s="47">
        <f>'[1]2018'!$X$5</f>
        <v>0</v>
      </c>
      <c r="Y5" s="46">
        <f>[1]IIEG!AM5</f>
        <v>0</v>
      </c>
      <c r="Z5" s="126">
        <f>'[1]2018'!$Z$5</f>
        <v>0</v>
      </c>
      <c r="AA5" s="49">
        <f>[1]IIEG!AN5</f>
        <v>10</v>
      </c>
      <c r="AB5" s="47"/>
      <c r="AC5" s="49">
        <f t="shared" ref="AC5" si="0">SUM(F5,H5,J5,L5,N5,P5,R5,T5,V5,X5,Z5,AB5)</f>
        <v>0</v>
      </c>
      <c r="AD5" s="50" t="s">
        <v>125</v>
      </c>
    </row>
    <row r="6" spans="1:32" ht="160.5" customHeight="1" thickBot="1" x14ac:dyDescent="0.3">
      <c r="A6" s="51" t="s">
        <v>52</v>
      </c>
      <c r="B6" s="52" t="s">
        <v>53</v>
      </c>
      <c r="C6" s="53" t="s">
        <v>80</v>
      </c>
      <c r="D6" s="54">
        <v>0.2175</v>
      </c>
      <c r="E6" s="55">
        <f>[1]IIEG!Z6</f>
        <v>1.6418421044547371</v>
      </c>
      <c r="F6" s="56">
        <f>[1]IIEG!AQ6</f>
        <v>1.6324999999999998</v>
      </c>
      <c r="G6" s="55">
        <f>[1]IIEG!AA6</f>
        <v>2.1076315780985264</v>
      </c>
      <c r="H6" s="57">
        <v>2.08</v>
      </c>
      <c r="I6" s="37">
        <f>[1]IIEG!AB6</f>
        <v>2.5410526307301056</v>
      </c>
      <c r="J6" s="56">
        <f>[1]IIEG!AS6</f>
        <v>2.3120000000000003</v>
      </c>
      <c r="K6" s="55">
        <f>[1]IIEG!AD6</f>
        <v>1.6692105254669476</v>
      </c>
      <c r="L6" s="57">
        <f>[1]IIEG!$AU$6</f>
        <v>1.6364999999999998</v>
      </c>
      <c r="M6" s="55">
        <f>[1]IIEG!AE6</f>
        <v>1.6692105254669476</v>
      </c>
      <c r="N6" s="57">
        <f>'[1]2018'!$N$6</f>
        <v>2.2605</v>
      </c>
      <c r="O6" s="37">
        <f>[1]IIEG!AF6</f>
        <v>1.6692105254669476</v>
      </c>
      <c r="P6" s="57">
        <f>'[1]2018'!$P$6</f>
        <v>1.7925</v>
      </c>
      <c r="Q6" s="55">
        <f>[1]IIEG!AH6</f>
        <v>2.0354117636306825</v>
      </c>
      <c r="R6" s="57">
        <f>'[1]2018'!$R$6</f>
        <v>1.8965000000000001</v>
      </c>
      <c r="S6" s="55">
        <f>[1]IIEG!AI6</f>
        <v>1.3639999994624001</v>
      </c>
      <c r="T6" s="57">
        <f>'[1]2018'!$T$6</f>
        <v>2.2350000000000003</v>
      </c>
      <c r="U6" s="37">
        <f>[1]IIEG!AJ6</f>
        <v>1.6416666661290666</v>
      </c>
      <c r="V6" s="57">
        <f>'[1]2018'!$V$6</f>
        <v>2.5215000000000001</v>
      </c>
      <c r="W6" s="55">
        <f>[1]IIEG!AL6</f>
        <v>3.2833333322581333</v>
      </c>
      <c r="X6" s="57">
        <f>'[1]2018'!$X$6</f>
        <v>2.7035</v>
      </c>
      <c r="Y6" s="55">
        <f>[1]IIEG!AM6</f>
        <v>1.0829999994624</v>
      </c>
      <c r="Z6" s="129">
        <f>'[1]2018'!$Z$6</f>
        <v>1.5285</v>
      </c>
      <c r="AA6" s="37">
        <f>[1]IIEG!AN6</f>
        <v>1.0656666661546665</v>
      </c>
      <c r="AB6" s="57"/>
      <c r="AC6" s="37">
        <f>SUM(F6,H6,J6,L6,N6,P6,R6,T6,V6,X6,Z6,AB6)</f>
        <v>22.599000000000004</v>
      </c>
      <c r="AD6" s="58"/>
    </row>
    <row r="7" spans="1:32" ht="132.75" customHeight="1" x14ac:dyDescent="0.25">
      <c r="A7" s="59" t="s">
        <v>60</v>
      </c>
      <c r="B7" s="60" t="s">
        <v>61</v>
      </c>
      <c r="C7" s="61" t="s">
        <v>81</v>
      </c>
      <c r="D7" s="62">
        <v>0.24729999999999999</v>
      </c>
      <c r="E7" s="63">
        <f>[1]IIEG!Z7</f>
        <v>0</v>
      </c>
      <c r="F7" s="36">
        <f>[1]IIEG!AQ7</f>
        <v>0</v>
      </c>
      <c r="G7" s="63">
        <f>[1]IIEG!AA7</f>
        <v>0</v>
      </c>
      <c r="H7" s="48">
        <v>0</v>
      </c>
      <c r="I7" s="37">
        <f>[1]IIEG!AB7</f>
        <v>6.18</v>
      </c>
      <c r="J7" s="64">
        <f>[1]IIEG!AS7</f>
        <v>6.18</v>
      </c>
      <c r="K7" s="63">
        <f>[1]IIEG!AD7</f>
        <v>0</v>
      </c>
      <c r="L7" s="48">
        <f>[1]IIEG!$AU$7</f>
        <v>0</v>
      </c>
      <c r="M7" s="63">
        <f>[1]IIEG!AE7</f>
        <v>0</v>
      </c>
      <c r="N7" s="48">
        <f>'[1]2018'!$N$7</f>
        <v>0</v>
      </c>
      <c r="O7" s="37">
        <f>[1]IIEG!AF7</f>
        <v>6.18</v>
      </c>
      <c r="P7" s="48">
        <f>'[1]2018'!$P$7</f>
        <v>6.18</v>
      </c>
      <c r="Q7" s="63">
        <f>[1]IIEG!AH7</f>
        <v>0</v>
      </c>
      <c r="R7" s="48">
        <f>'[1]2018'!$R$7</f>
        <v>0</v>
      </c>
      <c r="S7" s="63">
        <f>[1]IIEG!AI7</f>
        <v>0</v>
      </c>
      <c r="T7" s="48">
        <f>'[1]2018'!$T$7</f>
        <v>0</v>
      </c>
      <c r="U7" s="37">
        <f>[1]IIEG!AJ7</f>
        <v>6.18</v>
      </c>
      <c r="V7" s="48">
        <f>'[1]2018'!$V$7</f>
        <v>6.18</v>
      </c>
      <c r="W7" s="63">
        <f>[1]IIEG!AL7</f>
        <v>0</v>
      </c>
      <c r="X7" s="48">
        <f>'[1]2018'!$X$7</f>
        <v>0</v>
      </c>
      <c r="Y7" s="63">
        <f>[1]IIEG!AM7</f>
        <v>0</v>
      </c>
      <c r="Z7" s="129">
        <f>'[1]2018'!$Z$7</f>
        <v>0</v>
      </c>
      <c r="AA7" s="37">
        <f>[1]IIEG!AN7</f>
        <v>6.18</v>
      </c>
      <c r="AB7" s="48"/>
      <c r="AC7" s="37">
        <f>SUM(F7,H7,J7,L7,N7,P7,R7,T7,V7,X7,Z7,AB7)</f>
        <v>18.54</v>
      </c>
      <c r="AD7" s="65"/>
    </row>
    <row r="8" spans="1:32" ht="132.75" customHeight="1" x14ac:dyDescent="0.25">
      <c r="A8" s="66" t="s">
        <v>60</v>
      </c>
      <c r="B8" s="67" t="s">
        <v>82</v>
      </c>
      <c r="C8" s="68" t="s">
        <v>83</v>
      </c>
      <c r="D8" s="69">
        <v>0.2394</v>
      </c>
      <c r="E8" s="70">
        <f>[1]IIEG!Z8</f>
        <v>0.24529411764705883</v>
      </c>
      <c r="F8" s="71">
        <f>[1]IIEG!AQ8</f>
        <v>0.24529411764705883</v>
      </c>
      <c r="G8" s="70">
        <f>[1]IIEG!AA8</f>
        <v>0.73529411764705888</v>
      </c>
      <c r="H8" s="72">
        <v>0.73529411764705888</v>
      </c>
      <c r="I8" s="70">
        <f>[1]IIEG!AB8</f>
        <v>1.2252941176470589</v>
      </c>
      <c r="J8" s="71">
        <f>[1]IIEG!AS8</f>
        <v>1.223529411764706</v>
      </c>
      <c r="K8" s="70">
        <f>[1]IIEG!AD8</f>
        <v>4.0313333333333334</v>
      </c>
      <c r="L8" s="64">
        <f>'[1]2018'!$L$8</f>
        <v>6.2786274506470594</v>
      </c>
      <c r="M8" s="70">
        <f>[1]IIEG!AE8</f>
        <v>0.27799999999999997</v>
      </c>
      <c r="N8" s="64">
        <f>'[1]2018'!$N$8</f>
        <v>0.24529411764705883</v>
      </c>
      <c r="O8" s="70">
        <f>[1]IIEG!AF8</f>
        <v>0.27799999999999997</v>
      </c>
      <c r="P8" s="64">
        <f>'[1]2018'!$P$8</f>
        <v>0.24529411764705883</v>
      </c>
      <c r="Q8" s="70">
        <f>[1]IIEG!AH8</f>
        <v>2.5113333333333334</v>
      </c>
      <c r="R8" s="64">
        <f>'[1]2018'!$R$8</f>
        <v>0.8952941176470588</v>
      </c>
      <c r="S8" s="70">
        <f>[1]IIEG!AI8</f>
        <v>3.59</v>
      </c>
      <c r="T8" s="64">
        <f>'[1]2018'!$T$8</f>
        <v>5.661960784647059</v>
      </c>
      <c r="U8" s="70">
        <f>[1]IIEG!AJ8</f>
        <v>2.0830000000000002</v>
      </c>
      <c r="V8" s="64">
        <f>'[1]2018'!$V$8</f>
        <v>1.2252941176470589</v>
      </c>
      <c r="W8" s="70">
        <f>[1]IIEG!AL8</f>
        <v>2.0830000000000002</v>
      </c>
      <c r="X8" s="64">
        <f>'[1]2018'!$X$8</f>
        <v>4.2852941176470587</v>
      </c>
      <c r="Y8" s="70">
        <f>[1]IIEG!AM8</f>
        <v>4.117</v>
      </c>
      <c r="Z8" s="130">
        <f>'[1]2018'!$Z$8</f>
        <v>0.88529411764705879</v>
      </c>
      <c r="AA8" s="70">
        <f>[1]IIEG!AN8</f>
        <v>2.7469999999999999</v>
      </c>
      <c r="AB8" s="64"/>
      <c r="AC8" s="49">
        <f>SUM(F8,H8,J8,L8,N8,P8,R8,T8,V8,X8,Z8,AB8)</f>
        <v>21.926470588235297</v>
      </c>
      <c r="AD8" s="134"/>
    </row>
    <row r="9" spans="1:32" ht="132.75" customHeight="1" thickBot="1" x14ac:dyDescent="0.3">
      <c r="A9" s="66" t="s">
        <v>60</v>
      </c>
      <c r="B9" s="67" t="s">
        <v>62</v>
      </c>
      <c r="C9" s="68" t="s">
        <v>84</v>
      </c>
      <c r="D9" s="73">
        <v>0.21510000000000001</v>
      </c>
      <c r="E9" s="63">
        <f>[1]IIEG!Z9</f>
        <v>0</v>
      </c>
      <c r="F9" s="74">
        <f>[1]IIEG!AQ9</f>
        <v>0</v>
      </c>
      <c r="G9" s="49">
        <f>[1]IIEG!AA9</f>
        <v>9.0909090909090917</v>
      </c>
      <c r="H9" s="72">
        <v>0</v>
      </c>
      <c r="I9" s="49">
        <f>[1]IIEG!AB9</f>
        <v>3.08</v>
      </c>
      <c r="J9" s="71">
        <f>[1]IIEG!AS9</f>
        <v>3.08</v>
      </c>
      <c r="K9" s="63">
        <f>[1]IIEG!AD9</f>
        <v>0</v>
      </c>
      <c r="L9" s="72">
        <f>[1]IIEG!$AU$9</f>
        <v>0</v>
      </c>
      <c r="M9" s="63">
        <f>[1]IIEG!AE9</f>
        <v>0</v>
      </c>
      <c r="N9" s="71">
        <f>'[1]2018'!$N$9</f>
        <v>0</v>
      </c>
      <c r="O9" s="49">
        <f>[1]IIEG!AF9</f>
        <v>3.2340000000000004</v>
      </c>
      <c r="P9" s="71">
        <f>'[1]2018'!$P$9</f>
        <v>2.6425000000000001</v>
      </c>
      <c r="Q9" s="63">
        <f>[1]IIEG!AH9</f>
        <v>0</v>
      </c>
      <c r="R9" s="71">
        <f>'[1]2018'!$R$9</f>
        <v>0</v>
      </c>
      <c r="S9" s="63">
        <f>[1]IIEG!AI9</f>
        <v>0</v>
      </c>
      <c r="T9" s="71">
        <f>'[1]2018'!$T$9</f>
        <v>0</v>
      </c>
      <c r="U9" s="49">
        <f>[1]IIEG!AJ9</f>
        <v>3.08</v>
      </c>
      <c r="V9" s="71">
        <f>'[1]2018'!$V$9</f>
        <v>3.5175000000000001</v>
      </c>
      <c r="W9" s="63">
        <f>[1]IIEG!AL9</f>
        <v>0</v>
      </c>
      <c r="X9" s="71">
        <f>'[1]2018'!$X$9</f>
        <v>9.09</v>
      </c>
      <c r="Y9" s="49">
        <f>[1]IIEG!AM9</f>
        <v>0.5</v>
      </c>
      <c r="Z9" s="131">
        <f>'[1]2018'!$Z$9</f>
        <v>0.5</v>
      </c>
      <c r="AA9" s="49">
        <f>[1]IIEG!AN9</f>
        <v>2.58</v>
      </c>
      <c r="AB9" s="71"/>
      <c r="AC9" s="49">
        <f>SUM(F9,H9,J9,L9,N9,P9,R9,T9,V9,X9,Z9,AB9)</f>
        <v>18.829999999999998</v>
      </c>
      <c r="AD9" s="65"/>
    </row>
    <row r="10" spans="1:32" s="80" customFormat="1" ht="66" customHeight="1" thickBot="1" x14ac:dyDescent="0.3">
      <c r="A10" s="75" t="s">
        <v>46</v>
      </c>
      <c r="B10" s="76" t="s">
        <v>47</v>
      </c>
      <c r="C10" s="76" t="s">
        <v>48</v>
      </c>
      <c r="D10" s="77" t="s">
        <v>103</v>
      </c>
      <c r="E10" s="77" t="s">
        <v>57</v>
      </c>
      <c r="F10" s="78" t="s">
        <v>58</v>
      </c>
      <c r="G10" s="77" t="s">
        <v>76</v>
      </c>
      <c r="H10" s="78" t="s">
        <v>77</v>
      </c>
      <c r="I10" s="77" t="s">
        <v>99</v>
      </c>
      <c r="J10" s="78" t="s">
        <v>100</v>
      </c>
      <c r="K10" s="77" t="s">
        <v>101</v>
      </c>
      <c r="L10" s="78" t="s">
        <v>102</v>
      </c>
      <c r="M10" s="77" t="s">
        <v>104</v>
      </c>
      <c r="N10" s="78" t="s">
        <v>105</v>
      </c>
      <c r="O10" s="77" t="s">
        <v>108</v>
      </c>
      <c r="P10" s="78" t="s">
        <v>109</v>
      </c>
      <c r="Q10" s="77" t="s">
        <v>110</v>
      </c>
      <c r="R10" s="78" t="s">
        <v>111</v>
      </c>
      <c r="S10" s="77" t="s">
        <v>113</v>
      </c>
      <c r="T10" s="78" t="s">
        <v>114</v>
      </c>
      <c r="U10" s="77" t="s">
        <v>115</v>
      </c>
      <c r="V10" s="78" t="s">
        <v>116</v>
      </c>
      <c r="W10" s="77" t="s">
        <v>117</v>
      </c>
      <c r="X10" s="78" t="s">
        <v>118</v>
      </c>
      <c r="Y10" s="77" t="s">
        <v>119</v>
      </c>
      <c r="Z10" s="125" t="s">
        <v>120</v>
      </c>
      <c r="AA10" s="77" t="s">
        <v>121</v>
      </c>
      <c r="AB10" s="78" t="s">
        <v>122</v>
      </c>
      <c r="AC10" s="77" t="s">
        <v>123</v>
      </c>
      <c r="AD10" s="79" t="s">
        <v>49</v>
      </c>
      <c r="AF10" s="39"/>
    </row>
    <row r="11" spans="1:32" ht="78" customHeight="1" thickBot="1" x14ac:dyDescent="0.3">
      <c r="A11" s="51" t="s">
        <v>52</v>
      </c>
      <c r="B11" s="52" t="s">
        <v>54</v>
      </c>
      <c r="C11" s="53" t="s">
        <v>85</v>
      </c>
      <c r="D11" s="54">
        <v>0.96599999999999997</v>
      </c>
      <c r="E11" s="55">
        <f>[1]IIEG!Z10</f>
        <v>8.0500000000000007</v>
      </c>
      <c r="F11" s="56">
        <f>[1]IIEG!AQ10</f>
        <v>8</v>
      </c>
      <c r="G11" s="55">
        <f>[1]IIEG!AA10</f>
        <v>8.0500000000000007</v>
      </c>
      <c r="H11" s="56">
        <v>8</v>
      </c>
      <c r="I11" s="55">
        <f>[1]IIEG!AB10</f>
        <v>8.0500000000000007</v>
      </c>
      <c r="J11" s="56">
        <f>[1]IIEG!AS10</f>
        <v>8</v>
      </c>
      <c r="K11" s="37">
        <f>[1]IIEG!AD10</f>
        <v>8.0500000000000007</v>
      </c>
      <c r="L11" s="56">
        <f>[1]IIEG!$AU$10</f>
        <v>8</v>
      </c>
      <c r="M11" s="55">
        <f>[1]IIEG!AE10</f>
        <v>8.0500000000000007</v>
      </c>
      <c r="N11" s="56">
        <f>'[1]2018'!$N$11</f>
        <v>8</v>
      </c>
      <c r="O11" s="37">
        <f>[1]IIEG!AF10</f>
        <v>8.0500000000000007</v>
      </c>
      <c r="P11" s="56">
        <f>'[1]2018'!$P$11</f>
        <v>8</v>
      </c>
      <c r="Q11" s="37">
        <f>[1]IIEG!AH10</f>
        <v>8.0500000000000007</v>
      </c>
      <c r="R11" s="56">
        <f>'[1]2018'!$R$11</f>
        <v>8</v>
      </c>
      <c r="S11" s="37">
        <f>[1]IIEG!AI10</f>
        <v>8.0500000000000007</v>
      </c>
      <c r="T11" s="56">
        <f>'[1]2018'!$T$11</f>
        <v>8.0500000000000007</v>
      </c>
      <c r="U11" s="37">
        <f>[1]IIEG!AJ10</f>
        <v>8.0500000000000007</v>
      </c>
      <c r="V11" s="56">
        <f>'[1]2018'!$V$11</f>
        <v>8</v>
      </c>
      <c r="W11" s="37">
        <f>[1]IIEG!AL10</f>
        <v>8.0500000000000007</v>
      </c>
      <c r="X11" s="56">
        <f>'[1]2018'!$X$11</f>
        <v>8</v>
      </c>
      <c r="Y11" s="37">
        <f>[1]IIEG!AM10</f>
        <v>8.0500000000000007</v>
      </c>
      <c r="Z11" s="129">
        <f>'[1]2018'!$Z$11</f>
        <v>8.0500000000000007</v>
      </c>
      <c r="AA11" s="37">
        <f>[1]IIEG!AN10</f>
        <v>8.0500000000000007</v>
      </c>
      <c r="AB11" s="56"/>
      <c r="AC11" s="55">
        <f t="shared" ref="AC11:AC18" si="1">SUM(F11+H11+J11+L11+N11+P11+R11+T11+V11+X11+Z11+AB11)</f>
        <v>88.1</v>
      </c>
      <c r="AD11" s="58"/>
    </row>
    <row r="12" spans="1:32" ht="78" customHeight="1" x14ac:dyDescent="0.25">
      <c r="A12" s="81" t="s">
        <v>60</v>
      </c>
      <c r="B12" s="82" t="s">
        <v>63</v>
      </c>
      <c r="C12" s="68" t="s">
        <v>86</v>
      </c>
      <c r="D12" s="83">
        <v>0.93200000000000005</v>
      </c>
      <c r="E12" s="37">
        <f>[1]IIEG!Z11</f>
        <v>7.77</v>
      </c>
      <c r="F12" s="84">
        <f>[1]IIEG!AQ11</f>
        <v>8</v>
      </c>
      <c r="G12" s="37">
        <f>[1]IIEG!AA11</f>
        <v>7.77</v>
      </c>
      <c r="H12" s="71">
        <v>8</v>
      </c>
      <c r="I12" s="37">
        <f>[1]IIEG!AB11</f>
        <v>7.77</v>
      </c>
      <c r="J12" s="71">
        <f>[1]IIEG!AS11</f>
        <v>8.3000000000000007</v>
      </c>
      <c r="K12" s="37">
        <f>[1]IIEG!AD11</f>
        <v>7.77</v>
      </c>
      <c r="L12" s="71">
        <f>[1]IIEG!$AU$11</f>
        <v>8.3000000000000007</v>
      </c>
      <c r="M12" s="37">
        <f>[1]IIEG!AE11</f>
        <v>7.77</v>
      </c>
      <c r="N12" s="71">
        <f>'[1]2018'!$N$12</f>
        <v>8.3000000000000007</v>
      </c>
      <c r="O12" s="37">
        <f>[1]IIEG!AF11</f>
        <v>7.77</v>
      </c>
      <c r="P12" s="71">
        <f>'[1]2018'!$P$12</f>
        <v>8.3000000000000007</v>
      </c>
      <c r="Q12" s="37">
        <f>[1]IIEG!AH11</f>
        <v>7.77</v>
      </c>
      <c r="R12" s="71">
        <f>'[1]2018'!$R$12</f>
        <v>8.3000000000000007</v>
      </c>
      <c r="S12" s="37">
        <f>[1]IIEG!AI11</f>
        <v>7.77</v>
      </c>
      <c r="T12" s="71">
        <f>'[1]2018'!$T$12</f>
        <v>7.77</v>
      </c>
      <c r="U12" s="37">
        <f>[1]IIEG!AJ11</f>
        <v>7.77</v>
      </c>
      <c r="V12" s="71">
        <f>'[1]2018'!$V$12</f>
        <v>8.3000000000000007</v>
      </c>
      <c r="W12" s="37">
        <f>[1]IIEG!AL11</f>
        <v>7.77</v>
      </c>
      <c r="X12" s="71">
        <f>'[1]2018'!$X$12</f>
        <v>8</v>
      </c>
      <c r="Y12" s="37">
        <f>[1]IIEG!AM11</f>
        <v>7.77</v>
      </c>
      <c r="Z12" s="129">
        <f>'[1]2018'!$Z$12</f>
        <v>7.77</v>
      </c>
      <c r="AA12" s="37">
        <f>[1]IIEG!AN11</f>
        <v>7.77</v>
      </c>
      <c r="AB12" s="71"/>
      <c r="AC12" s="37">
        <f t="shared" si="1"/>
        <v>89.339999999999989</v>
      </c>
      <c r="AD12" s="85"/>
    </row>
    <row r="13" spans="1:32" ht="78" customHeight="1" x14ac:dyDescent="0.25">
      <c r="A13" s="81" t="s">
        <v>60</v>
      </c>
      <c r="B13" s="82" t="s">
        <v>64</v>
      </c>
      <c r="C13" s="68" t="s">
        <v>87</v>
      </c>
      <c r="D13" s="83">
        <v>0.95799999999999996</v>
      </c>
      <c r="E13" s="70">
        <f>[1]IIEG!Z12</f>
        <v>7.9</v>
      </c>
      <c r="F13" s="71">
        <f>[1]IIEG!AQ12</f>
        <v>7.9749999999999996</v>
      </c>
      <c r="G13" s="70">
        <f>[1]IIEG!AA12</f>
        <v>7.9</v>
      </c>
      <c r="H13" s="71">
        <v>8</v>
      </c>
      <c r="I13" s="70">
        <f>[1]IIEG!AB12</f>
        <v>8</v>
      </c>
      <c r="J13" s="71">
        <f>[1]IIEG!AS12</f>
        <v>8.0500000000000007</v>
      </c>
      <c r="K13" s="49">
        <f>[1]IIEG!AD12</f>
        <v>8</v>
      </c>
      <c r="L13" s="71">
        <f>[1]IIEG!$AU$12</f>
        <v>8.0500000000000007</v>
      </c>
      <c r="M13" s="49">
        <f>[1]IIEG!AE12</f>
        <v>8</v>
      </c>
      <c r="N13" s="71">
        <f>'[1]2018'!$N$13</f>
        <v>8.0500000000000007</v>
      </c>
      <c r="O13" s="49">
        <f>[1]IIEG!AF12</f>
        <v>8</v>
      </c>
      <c r="P13" s="71">
        <f>'[1]2018'!$P$13</f>
        <v>8.0500000000000007</v>
      </c>
      <c r="Q13" s="49">
        <f>[1]IIEG!AH12</f>
        <v>8</v>
      </c>
      <c r="R13" s="71">
        <f>'[1]2018'!$R$13</f>
        <v>8.0500000000000007</v>
      </c>
      <c r="S13" s="49">
        <f>[1]IIEG!AI12</f>
        <v>8</v>
      </c>
      <c r="T13" s="71">
        <f>'[1]2018'!$T$13</f>
        <v>8</v>
      </c>
      <c r="U13" s="49">
        <f>[1]IIEG!AJ12</f>
        <v>8</v>
      </c>
      <c r="V13" s="71">
        <f>'[1]2018'!$V$13</f>
        <v>8.0500000000000007</v>
      </c>
      <c r="W13" s="49">
        <f>[1]IIEG!AL12</f>
        <v>8</v>
      </c>
      <c r="X13" s="71">
        <f>'[1]2018'!$X$13</f>
        <v>8</v>
      </c>
      <c r="Y13" s="49">
        <f>[1]IIEG!AM12</f>
        <v>8</v>
      </c>
      <c r="Z13" s="131">
        <f>'[1]2018'!$Z$13</f>
        <v>8</v>
      </c>
      <c r="AA13" s="49">
        <f>[1]IIEG!AN12</f>
        <v>8</v>
      </c>
      <c r="AB13" s="71"/>
      <c r="AC13" s="70">
        <f t="shared" si="1"/>
        <v>88.274999999999991</v>
      </c>
      <c r="AD13" s="85"/>
    </row>
    <row r="14" spans="1:32" ht="78" customHeight="1" x14ac:dyDescent="0.25">
      <c r="A14" s="81" t="s">
        <v>60</v>
      </c>
      <c r="B14" s="82" t="s">
        <v>112</v>
      </c>
      <c r="C14" s="68" t="s">
        <v>88</v>
      </c>
      <c r="D14" s="86">
        <v>0.95</v>
      </c>
      <c r="E14" s="70">
        <f>[1]IIEG!Z13</f>
        <v>7.91</v>
      </c>
      <c r="F14" s="71">
        <f>[1]IIEG!AQ13</f>
        <v>8</v>
      </c>
      <c r="G14" s="70">
        <f>[1]IIEG!AA13</f>
        <v>7.91</v>
      </c>
      <c r="H14" s="71">
        <v>8</v>
      </c>
      <c r="I14" s="70">
        <f>[1]IIEG!AB13</f>
        <v>7.91</v>
      </c>
      <c r="J14" s="71">
        <f>[1]IIEG!AS13</f>
        <v>8</v>
      </c>
      <c r="K14" s="70">
        <f>[1]IIEG!AD13</f>
        <v>7.91</v>
      </c>
      <c r="L14" s="71">
        <f>[1]IIEG!$AU$13</f>
        <v>8</v>
      </c>
      <c r="M14" s="70">
        <f>[1]IIEG!AE13</f>
        <v>7.91</v>
      </c>
      <c r="N14" s="71">
        <f>'[1]2018'!$N$14</f>
        <v>8</v>
      </c>
      <c r="O14" s="70">
        <f>[1]IIEG!AF13</f>
        <v>7.91</v>
      </c>
      <c r="P14" s="71">
        <f>'[1]2018'!$P$14</f>
        <v>8</v>
      </c>
      <c r="Q14" s="70">
        <f>[1]IIEG!AH13</f>
        <v>7.92</v>
      </c>
      <c r="R14" s="71">
        <f>'[1]2018'!$R$14</f>
        <v>8</v>
      </c>
      <c r="S14" s="70">
        <f>[1]IIEG!AI13</f>
        <v>7.92</v>
      </c>
      <c r="T14" s="71">
        <f>'[1]2018'!$T$14</f>
        <v>7.92</v>
      </c>
      <c r="U14" s="70">
        <f>[1]IIEG!AJ13</f>
        <v>7.92</v>
      </c>
      <c r="V14" s="71">
        <f>'[1]2018'!$V$14</f>
        <v>8</v>
      </c>
      <c r="W14" s="70">
        <f>[1]IIEG!AL13</f>
        <v>7.92</v>
      </c>
      <c r="X14" s="71">
        <f>'[1]2018'!$X$14</f>
        <v>8</v>
      </c>
      <c r="Y14" s="70">
        <f>[1]IIEG!AM13</f>
        <v>7.92</v>
      </c>
      <c r="Z14" s="130">
        <f>'[1]2018'!$Z$14</f>
        <v>7.92</v>
      </c>
      <c r="AA14" s="70">
        <f>[1]IIEG!AN13</f>
        <v>7.94</v>
      </c>
      <c r="AB14" s="71"/>
      <c r="AC14" s="70">
        <f t="shared" si="1"/>
        <v>87.84</v>
      </c>
      <c r="AD14" s="85"/>
    </row>
    <row r="15" spans="1:32" ht="78" customHeight="1" x14ac:dyDescent="0.25">
      <c r="A15" s="81" t="s">
        <v>60</v>
      </c>
      <c r="B15" s="82" t="s">
        <v>89</v>
      </c>
      <c r="C15" s="87" t="s">
        <v>90</v>
      </c>
      <c r="D15" s="43">
        <v>0.2</v>
      </c>
      <c r="E15" s="70">
        <f>[1]IIEG!Z14</f>
        <v>1.67</v>
      </c>
      <c r="F15" s="71">
        <f>[1]IIEG!AQ14</f>
        <v>2</v>
      </c>
      <c r="G15" s="70">
        <f>[1]IIEG!AA14</f>
        <v>1.67</v>
      </c>
      <c r="H15" s="88">
        <v>2</v>
      </c>
      <c r="I15" s="70">
        <f>[1]IIEG!AB14</f>
        <v>1.67</v>
      </c>
      <c r="J15" s="88">
        <f>[1]IIEG!AS14</f>
        <v>2</v>
      </c>
      <c r="K15" s="70">
        <f>[1]IIEG!AD14</f>
        <v>1.67</v>
      </c>
      <c r="L15" s="88">
        <f>[1]IIEG!$AU$14</f>
        <v>2</v>
      </c>
      <c r="M15" s="70">
        <f>[1]IIEG!AE14</f>
        <v>1.67</v>
      </c>
      <c r="N15" s="88">
        <f>'[1]2018'!$N$15</f>
        <v>2</v>
      </c>
      <c r="O15" s="70">
        <f>[1]IIEG!AF14</f>
        <v>1.67</v>
      </c>
      <c r="P15" s="88">
        <f>'[1]2018'!$P$15</f>
        <v>2</v>
      </c>
      <c r="Q15" s="70">
        <f>[1]IIEG!AH14</f>
        <v>1.67</v>
      </c>
      <c r="R15" s="88">
        <f>'[1]2018'!$R$15</f>
        <v>2</v>
      </c>
      <c r="S15" s="70">
        <f>[1]IIEG!AI14</f>
        <v>1.67</v>
      </c>
      <c r="T15" s="88">
        <f>'[1]2018'!$T$15</f>
        <v>1.67</v>
      </c>
      <c r="U15" s="70">
        <f>[1]IIEG!AJ14</f>
        <v>1.67</v>
      </c>
      <c r="V15" s="88">
        <f>'[1]2018'!$V$15</f>
        <v>2</v>
      </c>
      <c r="W15" s="70">
        <f>[1]IIEG!AL14</f>
        <v>1.67</v>
      </c>
      <c r="X15" s="88">
        <f>'[1]2018'!$X$15</f>
        <v>2</v>
      </c>
      <c r="Y15" s="70">
        <f>[1]IIEG!AM14</f>
        <v>1.67</v>
      </c>
      <c r="Z15" s="130">
        <f>'[1]2018'!$Z$15</f>
        <v>1.67</v>
      </c>
      <c r="AA15" s="70">
        <f>[1]IIEG!AN14</f>
        <v>1.67</v>
      </c>
      <c r="AB15" s="88"/>
      <c r="AC15" s="70">
        <f t="shared" si="1"/>
        <v>21.340000000000003</v>
      </c>
      <c r="AD15" s="85"/>
    </row>
    <row r="16" spans="1:32" ht="183.75" customHeight="1" thickBot="1" x14ac:dyDescent="0.3">
      <c r="A16" s="81" t="s">
        <v>60</v>
      </c>
      <c r="B16" s="82" t="s">
        <v>89</v>
      </c>
      <c r="C16" s="87" t="s">
        <v>126</v>
      </c>
      <c r="D16" s="43">
        <v>0.15</v>
      </c>
      <c r="E16" s="89">
        <f>[1]IIEG!Z15</f>
        <v>0</v>
      </c>
      <c r="F16" s="74">
        <f>[1]IIEG!AQ15</f>
        <v>0</v>
      </c>
      <c r="G16" s="90">
        <f>[1]IIEG!AA15</f>
        <v>1.66</v>
      </c>
      <c r="H16" s="45">
        <v>0</v>
      </c>
      <c r="I16" s="89">
        <f>[1]IIEG!AB15</f>
        <v>0</v>
      </c>
      <c r="J16" s="88">
        <f>[1]IIEG!AS15</f>
        <v>0</v>
      </c>
      <c r="K16" s="49">
        <f>[1]IIEG!AD15</f>
        <v>1.66</v>
      </c>
      <c r="L16" s="45">
        <f>[1]IIEG!$AU$15</f>
        <v>1.66</v>
      </c>
      <c r="M16" s="90">
        <f>[1]IIEG!AE15</f>
        <v>1.66</v>
      </c>
      <c r="N16" s="45">
        <f>'[1]2018'!$N$16</f>
        <v>3.32</v>
      </c>
      <c r="O16" s="49">
        <f>[1]IIEG!AF15</f>
        <v>1.66</v>
      </c>
      <c r="P16" s="88">
        <f>'[1]2018'!$P$16</f>
        <v>2</v>
      </c>
      <c r="Q16" s="49">
        <f>[1]IIEG!AH15</f>
        <v>1.66</v>
      </c>
      <c r="R16" s="88">
        <f>'[1]2018'!$R$16</f>
        <v>2</v>
      </c>
      <c r="S16" s="49">
        <f>[1]IIEG!AI15</f>
        <v>1.66</v>
      </c>
      <c r="T16" s="88">
        <f>'[1]2018'!$T$16</f>
        <v>1.66</v>
      </c>
      <c r="U16" s="49">
        <f>[1]IIEG!AJ15</f>
        <v>1.66</v>
      </c>
      <c r="V16" s="88">
        <f>'[1]2018'!$V$16</f>
        <v>2</v>
      </c>
      <c r="W16" s="49">
        <f>[1]IIEG!AL15</f>
        <v>1.66</v>
      </c>
      <c r="X16" s="88">
        <f>'[1]2018'!$X$16</f>
        <v>2</v>
      </c>
      <c r="Y16" s="49">
        <f>[1]IIEG!AM15</f>
        <v>1.66</v>
      </c>
      <c r="Z16" s="131">
        <f>'[1]2018'!$Z$16</f>
        <v>1.66</v>
      </c>
      <c r="AA16" s="46">
        <f>[1]IIEG!AN15</f>
        <v>0</v>
      </c>
      <c r="AB16" s="88"/>
      <c r="AC16" s="90">
        <f t="shared" si="1"/>
        <v>16.3</v>
      </c>
      <c r="AD16" s="132"/>
    </row>
    <row r="17" spans="1:32" ht="177" customHeight="1" thickBot="1" x14ac:dyDescent="0.3">
      <c r="A17" s="91" t="s">
        <v>52</v>
      </c>
      <c r="B17" s="92" t="s">
        <v>65</v>
      </c>
      <c r="C17" s="93" t="s">
        <v>91</v>
      </c>
      <c r="D17" s="94">
        <v>0.1</v>
      </c>
      <c r="E17" s="95">
        <f>[1]IIEG!Z16</f>
        <v>0</v>
      </c>
      <c r="F17" s="96">
        <f>[1]IIEG!AQ16</f>
        <v>0</v>
      </c>
      <c r="G17" s="95">
        <f>[1]IIEG!AA16</f>
        <v>0</v>
      </c>
      <c r="H17" s="57">
        <v>0</v>
      </c>
      <c r="I17" s="95">
        <f>[1]IIEG!AB16</f>
        <v>0</v>
      </c>
      <c r="J17" s="56">
        <f>[1]IIEG!AS16</f>
        <v>0</v>
      </c>
      <c r="K17" s="35">
        <f>[1]IIEG!AD16</f>
        <v>0</v>
      </c>
      <c r="L17" s="57">
        <f>[1]IIEG!$AU$16</f>
        <v>0</v>
      </c>
      <c r="M17" s="95">
        <f>[1]IIEG!AE16</f>
        <v>0</v>
      </c>
      <c r="N17" s="57">
        <f>'[1]2018'!$N$17</f>
        <v>0</v>
      </c>
      <c r="O17" s="35">
        <f>[1]IIEG!AF16</f>
        <v>0</v>
      </c>
      <c r="P17" s="57">
        <f>'[1]2018'!$P$17</f>
        <v>0</v>
      </c>
      <c r="Q17" s="37">
        <f>[1]IIEG!AH16</f>
        <v>1.67</v>
      </c>
      <c r="R17" s="57">
        <f>'[1]2018'!$R$17</f>
        <v>1.667</v>
      </c>
      <c r="S17" s="37">
        <f>[1]IIEG!AI16</f>
        <v>1.67</v>
      </c>
      <c r="T17" s="57">
        <f>'[1]2018'!$T$17</f>
        <v>1.667</v>
      </c>
      <c r="U17" s="37">
        <f>[1]IIEG!AJ16</f>
        <v>1.67</v>
      </c>
      <c r="V17" s="57">
        <f>'[1]2018'!$V$17</f>
        <v>1.667</v>
      </c>
      <c r="W17" s="37">
        <f>[1]IIEG!AL16</f>
        <v>1.67</v>
      </c>
      <c r="X17" s="57">
        <f>'[1]2018'!$X$17</f>
        <v>1.667</v>
      </c>
      <c r="Y17" s="37">
        <f>[1]IIEG!AM16</f>
        <v>1.67</v>
      </c>
      <c r="Z17" s="129">
        <f>'[1]2018'!$Z$17</f>
        <v>1.667</v>
      </c>
      <c r="AA17" s="37">
        <f>[1]IIEG!AN16</f>
        <v>1.65</v>
      </c>
      <c r="AB17" s="57"/>
      <c r="AC17" s="135">
        <f t="shared" si="1"/>
        <v>8.3350000000000009</v>
      </c>
      <c r="AD17" s="97"/>
    </row>
    <row r="18" spans="1:32" ht="96.75" customHeight="1" thickBot="1" x14ac:dyDescent="0.3">
      <c r="A18" s="98" t="s">
        <v>60</v>
      </c>
      <c r="B18" s="60" t="s">
        <v>92</v>
      </c>
      <c r="C18" s="61" t="s">
        <v>66</v>
      </c>
      <c r="D18" s="99">
        <v>1</v>
      </c>
      <c r="E18" s="37">
        <f>[1]IIEG!Z17</f>
        <v>8.624309392265193</v>
      </c>
      <c r="F18" s="84">
        <f>[1]IIEG!AQ17</f>
        <v>7.5803778588001327</v>
      </c>
      <c r="G18" s="37">
        <f>[1]IIEG!AA17</f>
        <v>10.248618784530386</v>
      </c>
      <c r="H18" s="64">
        <f>'[1]2018'!$H$18</f>
        <v>10.30493868080875</v>
      </c>
      <c r="I18" s="37">
        <f>[1]IIEG!AB17</f>
        <v>11.563535911602211</v>
      </c>
      <c r="J18" s="64">
        <f>[1]IIEG!AS17</f>
        <v>8.766987073251574</v>
      </c>
      <c r="K18" s="37">
        <f>[1]IIEG!AD17</f>
        <v>7.6740331491712706</v>
      </c>
      <c r="L18" s="48">
        <f>[1]IIEG!$AU$17</f>
        <v>9.3271461716937356</v>
      </c>
      <c r="M18" s="37">
        <f>[1]IIEG!AE17</f>
        <v>8.2707182320441976</v>
      </c>
      <c r="N18" s="48">
        <f>'[1]2018'!$N$18</f>
        <v>9.6320848525024854</v>
      </c>
      <c r="O18" s="37">
        <f>[1]IIEG!AF17</f>
        <v>8.375690607734807</v>
      </c>
      <c r="P18" s="48">
        <f>'[1]2018'!$P$18</f>
        <v>7.04</v>
      </c>
      <c r="Q18" s="37">
        <f>[1]IIEG!AH17</f>
        <v>7.209944751381216</v>
      </c>
      <c r="R18" s="48">
        <f>'[1]2018'!$R$18</f>
        <v>8.6</v>
      </c>
      <c r="S18" s="37">
        <f>[1]IIEG!AI17</f>
        <v>7.1878453038674035</v>
      </c>
      <c r="T18" s="48">
        <f>'[1]2018'!$T$18</f>
        <v>9.6300000000000008</v>
      </c>
      <c r="U18" s="37">
        <f>[1]IIEG!AJ17</f>
        <v>9.0883977900552484</v>
      </c>
      <c r="V18" s="48">
        <f>'[1]2018'!$V$18</f>
        <v>13.15</v>
      </c>
      <c r="W18" s="37">
        <f>[1]IIEG!AL17</f>
        <v>9.6298342541436455</v>
      </c>
      <c r="X18" s="48">
        <f>'[1]2018'!$X$18</f>
        <v>11.4</v>
      </c>
      <c r="Y18" s="37">
        <f>[1]IIEG!AM17</f>
        <v>8.3701657458563528</v>
      </c>
      <c r="Z18" s="129">
        <f>'[1]2018'!$Z$18</f>
        <v>10.31</v>
      </c>
      <c r="AA18" s="37">
        <f>[1]IIEG!AN17</f>
        <v>3.7569060773480665</v>
      </c>
      <c r="AB18" s="48"/>
      <c r="AC18" s="37">
        <f t="shared" si="1"/>
        <v>105.74153463705669</v>
      </c>
      <c r="AD18" s="97"/>
    </row>
    <row r="19" spans="1:32" ht="51" x14ac:dyDescent="0.25">
      <c r="A19" s="66" t="s">
        <v>60</v>
      </c>
      <c r="B19" s="67" t="s">
        <v>93</v>
      </c>
      <c r="C19" s="68" t="s">
        <v>94</v>
      </c>
      <c r="D19" s="86">
        <v>0.8</v>
      </c>
      <c r="E19" s="70">
        <f>[1]IIEG!Z18</f>
        <v>80</v>
      </c>
      <c r="F19" s="71" t="str">
        <f>[1]IIEG!AQ18</f>
        <v>SD</v>
      </c>
      <c r="G19" s="70">
        <f>[1]IIEG!AA18</f>
        <v>80</v>
      </c>
      <c r="H19" s="72">
        <f>'[1]2018'!$H$19</f>
        <v>91.11</v>
      </c>
      <c r="I19" s="70">
        <f>[1]IIEG!AB18</f>
        <v>80</v>
      </c>
      <c r="J19" s="71">
        <f>[1]IIEG!AS18</f>
        <v>94.7</v>
      </c>
      <c r="K19" s="70">
        <f>[1]IIEG!AD18</f>
        <v>80</v>
      </c>
      <c r="L19" s="72" t="str">
        <f>[1]IIEG!$AU$18</f>
        <v>SD</v>
      </c>
      <c r="M19" s="70">
        <f>[1]IIEG!AE18</f>
        <v>80</v>
      </c>
      <c r="N19" s="72" t="str">
        <f>'[1]2018'!$N$19</f>
        <v>SD</v>
      </c>
      <c r="O19" s="70">
        <f>[1]IIEG!AF18</f>
        <v>80</v>
      </c>
      <c r="P19" s="72" t="str">
        <f>'[1]2018'!$P$19</f>
        <v>SD</v>
      </c>
      <c r="Q19" s="70">
        <f>[1]IIEG!AH18</f>
        <v>80</v>
      </c>
      <c r="R19" s="72">
        <f>'[1]2018'!$R$19</f>
        <v>89.1</v>
      </c>
      <c r="S19" s="70">
        <f>[1]IIEG!AI18</f>
        <v>80</v>
      </c>
      <c r="T19" s="72">
        <f>'[1]2018'!$T$19</f>
        <v>90.25</v>
      </c>
      <c r="U19" s="70">
        <f>[1]IIEG!AJ18</f>
        <v>80</v>
      </c>
      <c r="V19" s="72">
        <f>'[1]2018'!$V$19</f>
        <v>84</v>
      </c>
      <c r="W19" s="70">
        <f>[1]IIEG!AL18</f>
        <v>80</v>
      </c>
      <c r="X19" s="72">
        <f>'[1]2018'!$X$19</f>
        <v>92.9</v>
      </c>
      <c r="Y19" s="70">
        <f>[1]IIEG!AM18</f>
        <v>80</v>
      </c>
      <c r="Z19" s="130">
        <f>'[1]2018'!$Z$19</f>
        <v>95.9</v>
      </c>
      <c r="AA19" s="70">
        <f>[1]IIEG!AN18</f>
        <v>80</v>
      </c>
      <c r="AB19" s="72"/>
      <c r="AC19" s="70">
        <f>AVERAGE(H19,J19,R19,T19,V19,X19,Z19)</f>
        <v>91.137142857142848</v>
      </c>
      <c r="AD19" s="133" t="s">
        <v>127</v>
      </c>
    </row>
    <row r="20" spans="1:32" ht="63.75" x14ac:dyDescent="0.25">
      <c r="A20" s="81" t="s">
        <v>60</v>
      </c>
      <c r="B20" s="82" t="s">
        <v>95</v>
      </c>
      <c r="C20" s="68" t="s">
        <v>96</v>
      </c>
      <c r="D20" s="86">
        <v>0.2</v>
      </c>
      <c r="E20" s="70">
        <f>[1]IIEG!Z19</f>
        <v>1.67</v>
      </c>
      <c r="F20" s="71" t="str">
        <f>[1]IIEG!AQ19</f>
        <v>SD</v>
      </c>
      <c r="G20" s="70">
        <f>[1]IIEG!AA19</f>
        <v>1.67</v>
      </c>
      <c r="H20" s="72">
        <f>'[1]2018'!$H$20</f>
        <v>3.34</v>
      </c>
      <c r="I20" s="70">
        <f>[1]IIEG!AB19</f>
        <v>1.67</v>
      </c>
      <c r="J20" s="71">
        <f>[1]IIEG!AS19</f>
        <v>1.67</v>
      </c>
      <c r="K20" s="70">
        <f>[1]IIEG!AD19</f>
        <v>1.67</v>
      </c>
      <c r="L20" s="72">
        <f>[1]IIEG!$AU$19</f>
        <v>0</v>
      </c>
      <c r="M20" s="70">
        <f>[1]IIEG!AE19</f>
        <v>1.67</v>
      </c>
      <c r="N20" s="72">
        <f>'[1]2018'!$N$20</f>
        <v>0</v>
      </c>
      <c r="O20" s="70">
        <f>[1]IIEG!AF19</f>
        <v>1.67</v>
      </c>
      <c r="P20" s="72">
        <f>'[1]2018'!$P$20</f>
        <v>0</v>
      </c>
      <c r="Q20" s="70">
        <f>[1]IIEG!AH19</f>
        <v>1.67</v>
      </c>
      <c r="R20" s="72">
        <f>'[1]2018'!$R$20</f>
        <v>3.34</v>
      </c>
      <c r="S20" s="70">
        <f>[1]IIEG!AI19</f>
        <v>1.67</v>
      </c>
      <c r="T20" s="72">
        <f>'[1]2018'!$T$20</f>
        <v>3.34</v>
      </c>
      <c r="U20" s="70">
        <f>[1]IIEG!AJ19</f>
        <v>1.67</v>
      </c>
      <c r="V20" s="72">
        <f>'[1]2018'!$V$20</f>
        <v>3.34</v>
      </c>
      <c r="W20" s="70">
        <f>[1]IIEG!AL19</f>
        <v>1.67</v>
      </c>
      <c r="X20" s="72">
        <f>'[1]2018'!$X$20</f>
        <v>5.01</v>
      </c>
      <c r="Y20" s="70">
        <f>[1]IIEG!AM19</f>
        <v>1.67</v>
      </c>
      <c r="Z20" s="130">
        <f>'[1]2018'!$Z$20</f>
        <v>1.67</v>
      </c>
      <c r="AA20" s="70">
        <f>[1]IIEG!AN19</f>
        <v>1.67</v>
      </c>
      <c r="AB20" s="72"/>
      <c r="AC20" s="70">
        <f>H20+J20+L20+N20+P20+R20+T20+V20+X20+Z20+AB20</f>
        <v>21.71</v>
      </c>
      <c r="AD20" s="133" t="s">
        <v>127</v>
      </c>
    </row>
    <row r="21" spans="1:32" ht="96.75" customHeight="1" thickBot="1" x14ac:dyDescent="0.3">
      <c r="A21" s="66" t="s">
        <v>60</v>
      </c>
      <c r="B21" s="67" t="s">
        <v>97</v>
      </c>
      <c r="C21" s="68" t="s">
        <v>107</v>
      </c>
      <c r="D21" s="86">
        <v>1</v>
      </c>
      <c r="E21" s="70">
        <f>[1]IIEG!Z20</f>
        <v>8.3333333333333339</v>
      </c>
      <c r="F21" s="100">
        <f>[1]IIEG!AQ20</f>
        <v>8.3333333333333339</v>
      </c>
      <c r="G21" s="90">
        <f>[1]IIEG!AA20</f>
        <v>8.3333333333333339</v>
      </c>
      <c r="H21" s="72">
        <f>'[1]2018'!$H$21</f>
        <v>8.3330000000000002</v>
      </c>
      <c r="I21" s="90">
        <f>[1]IIEG!AB20</f>
        <v>8.3333333333333339</v>
      </c>
      <c r="J21" s="71">
        <f>[1]IIEG!AS20</f>
        <v>8.3333333333333339</v>
      </c>
      <c r="K21" s="49">
        <f>[1]IIEG!AD20</f>
        <v>8.3333333333333339</v>
      </c>
      <c r="L21" s="72">
        <f>[1]IIEG!$AU$20</f>
        <v>8.3330000000000002</v>
      </c>
      <c r="M21" s="90">
        <f>[1]IIEG!AE20</f>
        <v>8.3333333333333339</v>
      </c>
      <c r="N21" s="72">
        <f>'[1]2018'!$N$21</f>
        <v>8.3330000000000002</v>
      </c>
      <c r="O21" s="49">
        <f>[1]IIEG!AF20</f>
        <v>8.3333333333333339</v>
      </c>
      <c r="P21" s="72">
        <f>'[1]2018'!$P$21</f>
        <v>8.3330000000000002</v>
      </c>
      <c r="Q21" s="49">
        <f>[1]IIEG!AH20</f>
        <v>8.3333333333333339</v>
      </c>
      <c r="R21" s="72">
        <f>'[1]2018'!$R$21</f>
        <v>8.3330000000000002</v>
      </c>
      <c r="S21" s="49">
        <f>[1]IIEG!AI20</f>
        <v>8.3333333333333339</v>
      </c>
      <c r="T21" s="72">
        <f>'[1]2018'!$T$21</f>
        <v>8.3330000000000002</v>
      </c>
      <c r="U21" s="49">
        <f>[1]IIEG!AJ20</f>
        <v>8.3333333333333339</v>
      </c>
      <c r="V21" s="72">
        <f>'[1]2018'!$V$21</f>
        <v>8.3330000000000002</v>
      </c>
      <c r="W21" s="49">
        <f>[1]IIEG!AL20</f>
        <v>8.3333333333333339</v>
      </c>
      <c r="X21" s="72">
        <f>'[1]2018'!$X$21</f>
        <v>8.3330000000000002</v>
      </c>
      <c r="Y21" s="49">
        <f>[1]IIEG!AM20</f>
        <v>8.3333333333333339</v>
      </c>
      <c r="Z21" s="131">
        <f>'[1]2018'!$Z$21</f>
        <v>8.3330000000000002</v>
      </c>
      <c r="AA21" s="49">
        <f>[1]IIEG!AN20</f>
        <v>8.3333333333333339</v>
      </c>
      <c r="AB21" s="72"/>
      <c r="AC21" s="90">
        <f>SUM(F21+H21+J21+L21+N21+P21+R21+T21+V21+X21+Z21+AB21)</f>
        <v>91.663666666666657</v>
      </c>
      <c r="AD21" s="85"/>
    </row>
    <row r="22" spans="1:32" s="80" customFormat="1" ht="70.5" customHeight="1" thickBot="1" x14ac:dyDescent="0.3">
      <c r="A22" s="75" t="s">
        <v>46</v>
      </c>
      <c r="B22" s="76" t="s">
        <v>47</v>
      </c>
      <c r="C22" s="76" t="s">
        <v>48</v>
      </c>
      <c r="D22" s="77" t="s">
        <v>103</v>
      </c>
      <c r="E22" s="101" t="s">
        <v>57</v>
      </c>
      <c r="F22" s="78" t="s">
        <v>58</v>
      </c>
      <c r="G22" s="77" t="s">
        <v>76</v>
      </c>
      <c r="H22" s="78" t="s">
        <v>77</v>
      </c>
      <c r="I22" s="77" t="s">
        <v>99</v>
      </c>
      <c r="J22" s="78" t="s">
        <v>100</v>
      </c>
      <c r="K22" s="77" t="s">
        <v>101</v>
      </c>
      <c r="L22" s="78" t="s">
        <v>102</v>
      </c>
      <c r="M22" s="77" t="s">
        <v>104</v>
      </c>
      <c r="N22" s="78" t="s">
        <v>105</v>
      </c>
      <c r="O22" s="77" t="s">
        <v>108</v>
      </c>
      <c r="P22" s="78" t="s">
        <v>109</v>
      </c>
      <c r="Q22" s="77" t="s">
        <v>110</v>
      </c>
      <c r="R22" s="78" t="s">
        <v>111</v>
      </c>
      <c r="S22" s="77" t="s">
        <v>113</v>
      </c>
      <c r="T22" s="78" t="s">
        <v>114</v>
      </c>
      <c r="U22" s="77" t="s">
        <v>115</v>
      </c>
      <c r="V22" s="78" t="s">
        <v>116</v>
      </c>
      <c r="W22" s="77" t="s">
        <v>117</v>
      </c>
      <c r="X22" s="78" t="s">
        <v>118</v>
      </c>
      <c r="Y22" s="77" t="s">
        <v>119</v>
      </c>
      <c r="Z22" s="125" t="s">
        <v>120</v>
      </c>
      <c r="AA22" s="77" t="s">
        <v>121</v>
      </c>
      <c r="AB22" s="78" t="s">
        <v>122</v>
      </c>
      <c r="AC22" s="127" t="s">
        <v>123</v>
      </c>
      <c r="AD22" s="79" t="s">
        <v>49</v>
      </c>
      <c r="AF22" s="39"/>
    </row>
    <row r="23" spans="1:32" ht="99" customHeight="1" thickBot="1" x14ac:dyDescent="0.3">
      <c r="A23" s="51" t="s">
        <v>52</v>
      </c>
      <c r="B23" s="102" t="s">
        <v>55</v>
      </c>
      <c r="C23" s="103" t="s">
        <v>56</v>
      </c>
      <c r="D23" s="104">
        <v>0.95</v>
      </c>
      <c r="E23" s="55">
        <f>[1]IIEG!Z21</f>
        <v>7.92</v>
      </c>
      <c r="F23" s="84">
        <f>'[1]2018'!$F$23</f>
        <v>7.4352979038494746</v>
      </c>
      <c r="G23" s="55">
        <f>[1]IIEG!AA21</f>
        <v>7.92</v>
      </c>
      <c r="H23" s="56">
        <f>'[1]2018'!$H$23</f>
        <v>6.7227041206801088</v>
      </c>
      <c r="I23" s="55">
        <f>[1]IIEG!AB21</f>
        <v>7.92</v>
      </c>
      <c r="J23" s="56">
        <f>'[1]2018'!$J$23</f>
        <v>7.6592650945832768</v>
      </c>
      <c r="K23" s="55">
        <f>[1]IIEG!AD21</f>
        <v>7.92</v>
      </c>
      <c r="L23" s="56">
        <f>'[1]2018'!$L$23</f>
        <v>7.9477976431003539</v>
      </c>
      <c r="M23" s="55">
        <f>[1]IIEG!AE21</f>
        <v>7.92</v>
      </c>
      <c r="N23" s="56">
        <f>'[1]2018'!$N$23</f>
        <v>7.9711697581286787</v>
      </c>
      <c r="O23" s="37">
        <f>[1]IIEG!AF21</f>
        <v>7.92</v>
      </c>
      <c r="P23" s="56">
        <f>'[1]2018'!$P$23</f>
        <v>7.9226779827014147</v>
      </c>
      <c r="Q23" s="37">
        <f>[1]IIEG!AH21</f>
        <v>7.92</v>
      </c>
      <c r="R23" s="56">
        <f>'[1]2018'!$R$23</f>
        <v>7.675689074947182</v>
      </c>
      <c r="S23" s="37">
        <f>[1]IIEG!AI21</f>
        <v>7.92</v>
      </c>
      <c r="T23" s="56">
        <f>'[1]2018'!$T$23</f>
        <v>10.687211860787903</v>
      </c>
      <c r="U23" s="37">
        <f>[1]IIEG!AJ21</f>
        <v>7.92</v>
      </c>
      <c r="V23" s="56">
        <f>'[1]2018'!$V$23</f>
        <v>11.66948294294342</v>
      </c>
      <c r="W23" s="37">
        <f>[1]IIEG!AL21</f>
        <v>7.92</v>
      </c>
      <c r="X23" s="56">
        <f>'[1]2018'!$X$23</f>
        <v>15.428682721277399</v>
      </c>
      <c r="Y23" s="37">
        <f>[1]IIEG!AM21</f>
        <v>7.9</v>
      </c>
      <c r="Z23" s="129">
        <f>'[1]2018'!$Z$23</f>
        <v>7.8260984815462438</v>
      </c>
      <c r="AA23" s="37">
        <f>[1]IIEG!AN21</f>
        <v>7.9</v>
      </c>
      <c r="AB23" s="56"/>
      <c r="AC23" s="55">
        <f t="shared" ref="AC23:AC30" si="2">SUM(F23,H23,J23,L23,N23,P23,R23,T23,V23,X23,Z23,AB23)</f>
        <v>98.946077584545449</v>
      </c>
      <c r="AD23" s="128"/>
    </row>
    <row r="24" spans="1:32" ht="99" customHeight="1" x14ac:dyDescent="0.25">
      <c r="A24" s="59" t="s">
        <v>60</v>
      </c>
      <c r="B24" s="60" t="s">
        <v>67</v>
      </c>
      <c r="C24" s="61" t="s">
        <v>68</v>
      </c>
      <c r="D24" s="99">
        <v>1</v>
      </c>
      <c r="E24" s="35">
        <f>[1]IIEG!Z22</f>
        <v>0</v>
      </c>
      <c r="F24" s="36">
        <v>0</v>
      </c>
      <c r="G24" s="35">
        <f>[1]IIEG!AA22</f>
        <v>0</v>
      </c>
      <c r="H24" s="105">
        <v>0</v>
      </c>
      <c r="I24" s="35">
        <f>[1]IIEG!AB22</f>
        <v>0</v>
      </c>
      <c r="J24" s="105">
        <f>[1]IIEG!AS22</f>
        <v>0</v>
      </c>
      <c r="K24" s="35">
        <f>[1]IIEG!AD22</f>
        <v>0</v>
      </c>
      <c r="L24" s="105">
        <f>[1]IIEG!$AU$22</f>
        <v>0</v>
      </c>
      <c r="M24" s="35">
        <f>[1]IIEG!AE22</f>
        <v>0</v>
      </c>
      <c r="N24" s="105">
        <f>'[1]2018'!$N$24</f>
        <v>0</v>
      </c>
      <c r="O24" s="37">
        <f>[1]IIEG!AF22</f>
        <v>50</v>
      </c>
      <c r="P24" s="64">
        <f>'[1]2018'!$P$24</f>
        <v>50</v>
      </c>
      <c r="Q24" s="35">
        <f>[1]IIEG!AH22</f>
        <v>0</v>
      </c>
      <c r="R24" s="64">
        <f>'[1]2018'!$R$24</f>
        <v>0</v>
      </c>
      <c r="S24" s="35">
        <f>[1]IIEG!AI22</f>
        <v>0</v>
      </c>
      <c r="T24" s="64">
        <f>'[1]2018'!$T$24</f>
        <v>0</v>
      </c>
      <c r="U24" s="35">
        <f>[1]IIEG!AJ22</f>
        <v>0</v>
      </c>
      <c r="V24" s="64">
        <f>'[1]2018'!$V$24</f>
        <v>50</v>
      </c>
      <c r="W24" s="35">
        <f>[1]IIEG!AL22</f>
        <v>0</v>
      </c>
      <c r="X24" s="64">
        <f>'[1]2018'!$X$24</f>
        <v>0</v>
      </c>
      <c r="Y24" s="35">
        <f>[1]IIEG!AM22</f>
        <v>0</v>
      </c>
      <c r="Z24" s="129">
        <f>'[1]2018'!$Z$24</f>
        <v>0</v>
      </c>
      <c r="AA24" s="37">
        <f>[1]IIEG!AN22</f>
        <v>50</v>
      </c>
      <c r="AB24" s="64"/>
      <c r="AC24" s="49">
        <f t="shared" si="2"/>
        <v>100</v>
      </c>
      <c r="AD24" s="85" t="s">
        <v>142</v>
      </c>
    </row>
    <row r="25" spans="1:32" ht="99" customHeight="1" x14ac:dyDescent="0.25">
      <c r="A25" s="81" t="s">
        <v>60</v>
      </c>
      <c r="B25" s="82" t="s">
        <v>69</v>
      </c>
      <c r="C25" s="68" t="s">
        <v>70</v>
      </c>
      <c r="D25" s="106">
        <v>0.95</v>
      </c>
      <c r="E25" s="70">
        <f>[1]IIEG!Z23</f>
        <v>7.916666666666667</v>
      </c>
      <c r="F25" s="64">
        <v>6.583333333333333</v>
      </c>
      <c r="G25" s="70">
        <f>[1]IIEG!AA23</f>
        <v>7.916666666666667</v>
      </c>
      <c r="H25" s="71">
        <f>'[1]2018'!$H$25</f>
        <v>5.916666666666667</v>
      </c>
      <c r="I25" s="70">
        <f>[1]IIEG!AB23</f>
        <v>7.916666666666667</v>
      </c>
      <c r="J25" s="71">
        <f>[1]IIEG!AS23</f>
        <v>8.08</v>
      </c>
      <c r="K25" s="70">
        <f>[1]IIEG!AD23</f>
        <v>7.916666666666667</v>
      </c>
      <c r="L25" s="71">
        <f>[1]IIEG!$AU$23</f>
        <v>6.666666666666667</v>
      </c>
      <c r="M25" s="70">
        <f>[1]IIEG!AE23</f>
        <v>7.916666666666667</v>
      </c>
      <c r="N25" s="71">
        <f>'[1]2018'!$N$25</f>
        <v>7.333333333333333</v>
      </c>
      <c r="O25" s="70">
        <f>[1]IIEG!AF23</f>
        <v>7.916666666666667</v>
      </c>
      <c r="P25" s="71">
        <f>'[1]2018'!$P$25</f>
        <v>8.0833333333333339</v>
      </c>
      <c r="Q25" s="70">
        <f>[1]IIEG!AH23</f>
        <v>7.916666666666667</v>
      </c>
      <c r="R25" s="71">
        <f>'[1]2018'!$R$25</f>
        <v>7.5</v>
      </c>
      <c r="S25" s="70">
        <f>[1]IIEG!AI23</f>
        <v>7.916666666666667</v>
      </c>
      <c r="T25" s="71">
        <f>'[1]2018'!$T$25</f>
        <v>7.25</v>
      </c>
      <c r="U25" s="70">
        <f>[1]IIEG!AJ23</f>
        <v>7.916666666666667</v>
      </c>
      <c r="V25" s="71">
        <f>'[1]2018'!$V$25</f>
        <v>9</v>
      </c>
      <c r="W25" s="70">
        <f>[1]IIEG!AL23</f>
        <v>7.916666666666667</v>
      </c>
      <c r="X25" s="71">
        <f>'[1]2018'!$X$25</f>
        <v>11.333333333333334</v>
      </c>
      <c r="Y25" s="70">
        <f>[1]IIEG!AM23</f>
        <v>7.916666666666667</v>
      </c>
      <c r="Z25" s="130">
        <f>'[1]2018'!$Z$25</f>
        <v>8.3333333333333339</v>
      </c>
      <c r="AA25" s="70">
        <f>[1]IIEG!AN23</f>
        <v>7.916666666666667</v>
      </c>
      <c r="AB25" s="71"/>
      <c r="AC25" s="49">
        <f t="shared" si="2"/>
        <v>86.079999999999984</v>
      </c>
      <c r="AD25" s="85"/>
    </row>
    <row r="26" spans="1:32" ht="99" customHeight="1" x14ac:dyDescent="0.25">
      <c r="A26" s="81" t="s">
        <v>60</v>
      </c>
      <c r="B26" s="82" t="s">
        <v>71</v>
      </c>
      <c r="C26" s="68" t="s">
        <v>72</v>
      </c>
      <c r="D26" s="86">
        <v>0.95</v>
      </c>
      <c r="E26" s="70">
        <f>[1]IIEG!Z24</f>
        <v>7.916666666666667</v>
      </c>
      <c r="F26" s="71">
        <v>7.92</v>
      </c>
      <c r="G26" s="70">
        <f>[1]IIEG!AA24</f>
        <v>7.916666666666667</v>
      </c>
      <c r="H26" s="72">
        <f>'[1]2018'!$H$26</f>
        <v>7.92</v>
      </c>
      <c r="I26" s="70">
        <f>[1]IIEG!AB24</f>
        <v>7.916666666666667</v>
      </c>
      <c r="J26" s="71">
        <f>[1]IIEG!AS24</f>
        <v>7.92</v>
      </c>
      <c r="K26" s="70">
        <f>[1]IIEG!AD24</f>
        <v>7.916666666666667</v>
      </c>
      <c r="L26" s="72">
        <f>[1]IIEG!$AU$25</f>
        <v>7.92</v>
      </c>
      <c r="M26" s="70">
        <f>[1]IIEG!AE24</f>
        <v>7.916666666666667</v>
      </c>
      <c r="N26" s="72">
        <f>'[1]2018'!$N$26</f>
        <v>7.92</v>
      </c>
      <c r="O26" s="70">
        <f>[1]IIEG!AF24</f>
        <v>7.916666666666667</v>
      </c>
      <c r="P26" s="72">
        <f>'[1]2018'!$P$26</f>
        <v>7.92</v>
      </c>
      <c r="Q26" s="70">
        <f>[1]IIEG!AH24</f>
        <v>7.916666666666667</v>
      </c>
      <c r="R26" s="72">
        <f>'[1]2018'!$R$26</f>
        <v>7.92</v>
      </c>
      <c r="S26" s="70">
        <f>[1]IIEG!AI24</f>
        <v>7.916666666666667</v>
      </c>
      <c r="T26" s="72">
        <f>'[1]2018'!$T$26</f>
        <v>7.92</v>
      </c>
      <c r="U26" s="70">
        <f>[1]IIEG!AJ24</f>
        <v>7.916666666666667</v>
      </c>
      <c r="V26" s="72">
        <f>'[1]2018'!$V$26</f>
        <v>7.92</v>
      </c>
      <c r="W26" s="70">
        <f>[1]IIEG!AL24</f>
        <v>7.916666666666667</v>
      </c>
      <c r="X26" s="72">
        <f>'[1]2018'!$X$26</f>
        <v>7.92</v>
      </c>
      <c r="Y26" s="70">
        <f>[1]IIEG!AM24</f>
        <v>7.916666666666667</v>
      </c>
      <c r="Z26" s="130">
        <f>'[1]2018'!$Z$26</f>
        <v>7.92</v>
      </c>
      <c r="AA26" s="70">
        <f>[1]IIEG!AN24</f>
        <v>7.88</v>
      </c>
      <c r="AB26" s="72"/>
      <c r="AC26" s="49">
        <f t="shared" si="2"/>
        <v>87.12</v>
      </c>
      <c r="AD26" s="85"/>
    </row>
    <row r="27" spans="1:32" ht="99" customHeight="1" x14ac:dyDescent="0.25">
      <c r="A27" s="81" t="s">
        <v>60</v>
      </c>
      <c r="B27" s="82" t="s">
        <v>98</v>
      </c>
      <c r="C27" s="68" t="s">
        <v>73</v>
      </c>
      <c r="D27" s="86">
        <v>0.95</v>
      </c>
      <c r="E27" s="70">
        <f>[1]IIEG!Z25</f>
        <v>7.916666666666667</v>
      </c>
      <c r="F27" s="71">
        <f>'[1]2018'!$F$27</f>
        <v>7.92</v>
      </c>
      <c r="G27" s="70">
        <f>[1]IIEG!AA25</f>
        <v>7.916666666666667</v>
      </c>
      <c r="H27" s="72">
        <f>'[1]2018'!$H$27</f>
        <v>7.92</v>
      </c>
      <c r="I27" s="70">
        <f>[1]IIEG!AB25</f>
        <v>7.916666666666667</v>
      </c>
      <c r="J27" s="71">
        <f>[1]IIEG!AS25</f>
        <v>7.92</v>
      </c>
      <c r="K27" s="70">
        <f>[1]IIEG!AD25</f>
        <v>7.916666666666667</v>
      </c>
      <c r="L27" s="72">
        <f>[1]IIEG!$AU$25</f>
        <v>7.92</v>
      </c>
      <c r="M27" s="70">
        <f>[1]IIEG!AE25</f>
        <v>7.916666666666667</v>
      </c>
      <c r="N27" s="72">
        <f>'[1]2018'!$N$27</f>
        <v>7.92</v>
      </c>
      <c r="O27" s="70">
        <f>[1]IIEG!AF25</f>
        <v>7.916666666666667</v>
      </c>
      <c r="P27" s="72">
        <f>'[1]2018'!$P$27</f>
        <v>7.92</v>
      </c>
      <c r="Q27" s="70">
        <f>[1]IIEG!AH25</f>
        <v>7.916666666666667</v>
      </c>
      <c r="R27" s="72">
        <f>'[1]2018'!$R$27</f>
        <v>7.92</v>
      </c>
      <c r="S27" s="70">
        <f>[1]IIEG!AI25</f>
        <v>7.916666666666667</v>
      </c>
      <c r="T27" s="72">
        <f>'[1]2018'!$T$27</f>
        <v>7.92</v>
      </c>
      <c r="U27" s="70">
        <f>[1]IIEG!AJ25</f>
        <v>7.916666666666667</v>
      </c>
      <c r="V27" s="72">
        <f>'[1]2018'!$V$27</f>
        <v>7.92</v>
      </c>
      <c r="W27" s="70">
        <f>[1]IIEG!AL25</f>
        <v>7.916666666666667</v>
      </c>
      <c r="X27" s="72">
        <f>'[1]2018'!$X$27</f>
        <v>7.92</v>
      </c>
      <c r="Y27" s="70">
        <f>[1]IIEG!AM25</f>
        <v>7.916666666666667</v>
      </c>
      <c r="Z27" s="130">
        <f>'[1]2018'!$Z$27</f>
        <v>7.92</v>
      </c>
      <c r="AA27" s="70">
        <f>[1]IIEG!AN25</f>
        <v>7.88</v>
      </c>
      <c r="AB27" s="72"/>
      <c r="AC27" s="49">
        <f t="shared" si="2"/>
        <v>87.12</v>
      </c>
      <c r="AD27" s="85"/>
    </row>
    <row r="28" spans="1:32" ht="99" customHeight="1" x14ac:dyDescent="0.25">
      <c r="A28" s="81" t="s">
        <v>60</v>
      </c>
      <c r="B28" s="82" t="s">
        <v>74</v>
      </c>
      <c r="C28" s="87" t="s">
        <v>75</v>
      </c>
      <c r="D28" s="43">
        <v>0.7</v>
      </c>
      <c r="E28" s="63">
        <f>[1]IIEG!Z26</f>
        <v>0</v>
      </c>
      <c r="F28" s="107">
        <f>'[1]2018'!$F$28</f>
        <v>0</v>
      </c>
      <c r="G28" s="63">
        <f>[1]IIEG!AA26</f>
        <v>0</v>
      </c>
      <c r="H28" s="45">
        <f>'[1]2018'!$H$28</f>
        <v>0</v>
      </c>
      <c r="I28" s="70">
        <f>[1]IIEG!AB26</f>
        <v>17.5</v>
      </c>
      <c r="J28" s="88">
        <f>[1]IIEG!AS26</f>
        <v>17.5</v>
      </c>
      <c r="K28" s="63">
        <f>[1]IIEG!AD26</f>
        <v>0</v>
      </c>
      <c r="L28" s="45">
        <f>[1]IIEG!$AU$26</f>
        <v>0</v>
      </c>
      <c r="M28" s="63">
        <f>[1]IIEG!AE26</f>
        <v>0</v>
      </c>
      <c r="N28" s="45">
        <f>'[1]2018'!$N$28</f>
        <v>0</v>
      </c>
      <c r="O28" s="70">
        <f>[1]IIEG!AF26</f>
        <v>17.5</v>
      </c>
      <c r="P28" s="45">
        <f>'[1]2018'!$P$28</f>
        <v>17.5</v>
      </c>
      <c r="Q28" s="63">
        <f>[1]IIEG!AH26</f>
        <v>0</v>
      </c>
      <c r="R28" s="45">
        <f>'[1]2018'!$R$28</f>
        <v>0</v>
      </c>
      <c r="S28" s="63">
        <f>[1]IIEG!AI26</f>
        <v>0</v>
      </c>
      <c r="T28" s="45">
        <f>'[1]2018'!$T$28</f>
        <v>0</v>
      </c>
      <c r="U28" s="70">
        <f>[1]IIEG!AJ26</f>
        <v>17.5</v>
      </c>
      <c r="V28" s="45">
        <f>'[1]2018'!$V$28</f>
        <v>17.5</v>
      </c>
      <c r="W28" s="63">
        <f>[1]IIEG!AL26</f>
        <v>0</v>
      </c>
      <c r="X28" s="45">
        <f>'[1]2018'!$X$28</f>
        <v>0</v>
      </c>
      <c r="Y28" s="63">
        <f>[1]IIEG!AM26</f>
        <v>0</v>
      </c>
      <c r="Z28" s="130">
        <f>'[1]2018'!$Z$28</f>
        <v>0</v>
      </c>
      <c r="AA28" s="70">
        <f>[1]IIEG!AN26</f>
        <v>17.5</v>
      </c>
      <c r="AB28" s="45"/>
      <c r="AC28" s="49">
        <f t="shared" si="2"/>
        <v>52.5</v>
      </c>
      <c r="AD28" s="50"/>
    </row>
    <row r="29" spans="1:32" ht="99" customHeight="1" x14ac:dyDescent="0.25">
      <c r="A29" s="81" t="s">
        <v>60</v>
      </c>
      <c r="B29" s="82" t="s">
        <v>128</v>
      </c>
      <c r="C29" s="87" t="s">
        <v>129</v>
      </c>
      <c r="D29" s="43">
        <v>0.7</v>
      </c>
      <c r="E29" s="70">
        <f>[1]IIEG!Z27</f>
        <v>5.5</v>
      </c>
      <c r="F29" s="71">
        <f>'[1]2018'!$F$29</f>
        <v>5.5</v>
      </c>
      <c r="G29" s="70">
        <f>[1]IIEG!AA27</f>
        <v>6</v>
      </c>
      <c r="H29" s="88">
        <f>'[1]2018'!$H$29</f>
        <v>6</v>
      </c>
      <c r="I29" s="70">
        <f>[1]IIEG!AB27</f>
        <v>6</v>
      </c>
      <c r="J29" s="88">
        <f>[1]IIEG!AS27</f>
        <v>6</v>
      </c>
      <c r="K29" s="70">
        <f>[1]IIEG!AD27</f>
        <v>5.5</v>
      </c>
      <c r="L29" s="88">
        <f>[1]IIEG!$AU$27</f>
        <v>5.5</v>
      </c>
      <c r="M29" s="70">
        <f>[1]IIEG!AE27</f>
        <v>6</v>
      </c>
      <c r="N29" s="88">
        <f>'[1]2018'!$N$29</f>
        <v>6</v>
      </c>
      <c r="O29" s="70">
        <f>[1]IIEG!AF27</f>
        <v>6</v>
      </c>
      <c r="P29" s="88">
        <f>'[1]2018'!$P$29</f>
        <v>6</v>
      </c>
      <c r="Q29" s="70">
        <f>[1]IIEG!AH27</f>
        <v>5.5</v>
      </c>
      <c r="R29" s="88">
        <f>'[1]2018'!$R$29</f>
        <v>5.5</v>
      </c>
      <c r="S29" s="70">
        <f>[1]IIEG!AI27</f>
        <v>6</v>
      </c>
      <c r="T29" s="88">
        <f>'[1]2018'!$T$29</f>
        <v>6</v>
      </c>
      <c r="U29" s="70">
        <f>[1]IIEG!AJ27</f>
        <v>6</v>
      </c>
      <c r="V29" s="88">
        <f>'[1]2018'!$V$29</f>
        <v>6</v>
      </c>
      <c r="W29" s="70">
        <f>[1]IIEG!AL27</f>
        <v>5.5</v>
      </c>
      <c r="X29" s="88">
        <f>'[1]2018'!$X$29</f>
        <v>5.5</v>
      </c>
      <c r="Y29" s="70">
        <f>[1]IIEG!AM27</f>
        <v>6</v>
      </c>
      <c r="Z29" s="130">
        <f>'[1]2018'!$Z$29</f>
        <v>6</v>
      </c>
      <c r="AA29" s="70">
        <f>[1]IIEG!AN27</f>
        <v>6</v>
      </c>
      <c r="AB29" s="88"/>
      <c r="AC29" s="49">
        <f t="shared" si="2"/>
        <v>64</v>
      </c>
      <c r="AD29" s="50"/>
    </row>
    <row r="30" spans="1:32" ht="99" customHeight="1" thickBot="1" x14ac:dyDescent="0.3">
      <c r="A30" s="108" t="s">
        <v>60</v>
      </c>
      <c r="B30" s="109" t="s">
        <v>130</v>
      </c>
      <c r="C30" s="110" t="s">
        <v>131</v>
      </c>
      <c r="D30" s="111">
        <v>1</v>
      </c>
      <c r="E30" s="89">
        <f>[1]IIEG!Z28</f>
        <v>0</v>
      </c>
      <c r="F30" s="112">
        <v>0</v>
      </c>
      <c r="G30" s="89">
        <f>[1]IIEG!AA28</f>
        <v>0</v>
      </c>
      <c r="H30" s="112">
        <v>0</v>
      </c>
      <c r="I30" s="89">
        <f>[1]IIEG!AB28</f>
        <v>0</v>
      </c>
      <c r="J30" s="112">
        <f>[1]IIEG!AS28</f>
        <v>0</v>
      </c>
      <c r="K30" s="46">
        <f>[1]IIEG!AD28</f>
        <v>0</v>
      </c>
      <c r="L30" s="112">
        <f>[1]IIEG!$AU$28</f>
        <v>0</v>
      </c>
      <c r="M30" s="89">
        <f>[1]IIEG!AE28</f>
        <v>0</v>
      </c>
      <c r="N30" s="112">
        <f>'[1]2018'!$N$30</f>
        <v>0</v>
      </c>
      <c r="O30" s="46">
        <f>[1]IIEG!AF28</f>
        <v>0</v>
      </c>
      <c r="P30" s="112">
        <f>'[1]2018'!$P$30</f>
        <v>0</v>
      </c>
      <c r="Q30" s="46">
        <f>[1]IIEG!AH28</f>
        <v>0</v>
      </c>
      <c r="R30" s="112">
        <f>'[1]2018'!$R$30</f>
        <v>0</v>
      </c>
      <c r="S30" s="46">
        <f>[1]IIEG!AI28</f>
        <v>0</v>
      </c>
      <c r="T30" s="112">
        <f>'[1]2018'!$T$30</f>
        <v>30</v>
      </c>
      <c r="U30" s="46">
        <f>[1]IIEG!AJ28</f>
        <v>0</v>
      </c>
      <c r="V30" s="112">
        <f>'[1]2018'!$V$30</f>
        <v>0</v>
      </c>
      <c r="W30" s="49">
        <f>[1]IIEG!AL28</f>
        <v>20</v>
      </c>
      <c r="X30" s="112">
        <f>'[1]2018'!$X$30</f>
        <v>20</v>
      </c>
      <c r="Y30" s="49">
        <f>[1]IIEG!AM28</f>
        <v>40</v>
      </c>
      <c r="Z30" s="161">
        <f>'[1]2018'!$Z$30</f>
        <v>40</v>
      </c>
      <c r="AA30" s="49">
        <f>[1]IIEG!AN28</f>
        <v>40</v>
      </c>
      <c r="AB30" s="112"/>
      <c r="AC30" s="90">
        <f t="shared" si="2"/>
        <v>90</v>
      </c>
      <c r="AD30" s="113"/>
    </row>
    <row r="31" spans="1:32" s="117" customFormat="1" ht="261" customHeight="1" x14ac:dyDescent="0.4">
      <c r="A31" s="114"/>
      <c r="B31" s="214" t="s">
        <v>133</v>
      </c>
      <c r="C31" s="215"/>
      <c r="D31" s="215"/>
      <c r="E31" s="215"/>
      <c r="F31" s="115"/>
      <c r="G31" s="116"/>
      <c r="H31" s="214" t="s">
        <v>134</v>
      </c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115"/>
      <c r="U31" s="214" t="s">
        <v>140</v>
      </c>
      <c r="V31" s="214"/>
      <c r="W31" s="214"/>
      <c r="X31" s="214"/>
      <c r="Y31" s="214"/>
      <c r="Z31" s="214"/>
      <c r="AA31" s="214"/>
      <c r="AB31" s="214"/>
      <c r="AC31" s="214"/>
      <c r="AD31" s="214"/>
    </row>
    <row r="32" spans="1:32" s="24" customFormat="1" x14ac:dyDescent="0.25">
      <c r="A32" s="118"/>
      <c r="B32" s="118"/>
      <c r="C32" s="118"/>
      <c r="D32" s="119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1"/>
      <c r="AD32" s="122"/>
    </row>
    <row r="33" spans="1:30" s="24" customFormat="1" x14ac:dyDescent="0.25">
      <c r="A33" s="118"/>
      <c r="B33" s="118"/>
      <c r="C33" s="118"/>
      <c r="D33" s="119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1"/>
      <c r="AD33" s="122"/>
    </row>
    <row r="34" spans="1:30" s="24" customFormat="1" x14ac:dyDescent="0.25">
      <c r="A34" s="118"/>
      <c r="B34" s="118"/>
      <c r="C34" s="118"/>
      <c r="D34" s="119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1"/>
      <c r="AD34" s="122"/>
    </row>
    <row r="35" spans="1:30" s="24" customFormat="1" x14ac:dyDescent="0.25">
      <c r="A35" s="118"/>
      <c r="B35" s="118"/>
      <c r="C35" s="118"/>
      <c r="D35" s="119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D35" s="122"/>
    </row>
    <row r="36" spans="1:30" s="24" customFormat="1" x14ac:dyDescent="0.25">
      <c r="A36" s="118"/>
      <c r="B36" s="118"/>
      <c r="C36" s="118"/>
      <c r="D36" s="119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1"/>
      <c r="AD36" s="122"/>
    </row>
    <row r="37" spans="1:30" s="24" customFormat="1" x14ac:dyDescent="0.25">
      <c r="A37" s="118"/>
      <c r="B37" s="118"/>
      <c r="C37" s="118"/>
      <c r="D37" s="119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1"/>
      <c r="AD37" s="122"/>
    </row>
    <row r="38" spans="1:30" s="24" customFormat="1" x14ac:dyDescent="0.25">
      <c r="A38" s="118"/>
      <c r="B38" s="118"/>
      <c r="C38" s="118"/>
      <c r="D38" s="119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1"/>
      <c r="AD38" s="122"/>
    </row>
    <row r="39" spans="1:30" s="24" customFormat="1" x14ac:dyDescent="0.25">
      <c r="A39" s="118"/>
      <c r="B39" s="118"/>
      <c r="C39" s="118"/>
      <c r="D39" s="119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1"/>
      <c r="AD39" s="122"/>
    </row>
    <row r="40" spans="1:30" s="24" customFormat="1" x14ac:dyDescent="0.25">
      <c r="A40" s="118"/>
      <c r="B40" s="118"/>
      <c r="C40" s="118"/>
      <c r="D40" s="119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1"/>
      <c r="AD40" s="122"/>
    </row>
    <row r="41" spans="1:30" s="24" customFormat="1" x14ac:dyDescent="0.25">
      <c r="A41" s="118"/>
      <c r="B41" s="118"/>
      <c r="C41" s="118"/>
      <c r="D41" s="119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1"/>
      <c r="AD41" s="122"/>
    </row>
    <row r="42" spans="1:30" s="24" customFormat="1" x14ac:dyDescent="0.25">
      <c r="A42" s="118"/>
      <c r="B42" s="118"/>
      <c r="C42" s="118"/>
      <c r="D42" s="119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1"/>
      <c r="AD42" s="122"/>
    </row>
    <row r="43" spans="1:30" s="24" customFormat="1" x14ac:dyDescent="0.25">
      <c r="A43" s="118"/>
      <c r="B43" s="118"/>
      <c r="C43" s="118"/>
      <c r="D43" s="119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1"/>
      <c r="AD43" s="122"/>
    </row>
    <row r="44" spans="1:30" s="24" customFormat="1" x14ac:dyDescent="0.25">
      <c r="A44" s="118"/>
      <c r="B44" s="118"/>
      <c r="C44" s="118"/>
      <c r="D44" s="119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1"/>
      <c r="AD44" s="122"/>
    </row>
    <row r="45" spans="1:30" s="24" customFormat="1" x14ac:dyDescent="0.25">
      <c r="A45" s="118"/>
      <c r="B45" s="118"/>
      <c r="C45" s="118"/>
      <c r="D45" s="119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1"/>
      <c r="AD45" s="122"/>
    </row>
    <row r="46" spans="1:30" s="24" customFormat="1" x14ac:dyDescent="0.25">
      <c r="A46" s="118"/>
      <c r="B46" s="118"/>
      <c r="C46" s="118"/>
      <c r="D46" s="119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1"/>
      <c r="AD46" s="122"/>
    </row>
    <row r="47" spans="1:30" s="24" customFormat="1" x14ac:dyDescent="0.25">
      <c r="A47" s="118"/>
      <c r="B47" s="118"/>
      <c r="C47" s="118"/>
      <c r="D47" s="119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1"/>
      <c r="AD47" s="122"/>
    </row>
    <row r="48" spans="1:30" s="24" customFormat="1" x14ac:dyDescent="0.25">
      <c r="A48" s="118"/>
      <c r="B48" s="118"/>
      <c r="C48" s="118"/>
      <c r="D48" s="119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1"/>
      <c r="AD48" s="122"/>
    </row>
    <row r="49" spans="1:30" s="24" customFormat="1" x14ac:dyDescent="0.25">
      <c r="A49" s="118"/>
      <c r="B49" s="118"/>
      <c r="C49" s="118"/>
      <c r="D49" s="119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1"/>
      <c r="AD49" s="122"/>
    </row>
    <row r="50" spans="1:30" s="24" customFormat="1" x14ac:dyDescent="0.25">
      <c r="A50" s="118"/>
      <c r="B50" s="118"/>
      <c r="C50" s="118"/>
      <c r="D50" s="119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1"/>
      <c r="AD50" s="122"/>
    </row>
    <row r="51" spans="1:30" s="24" customFormat="1" x14ac:dyDescent="0.25">
      <c r="A51" s="118"/>
      <c r="B51" s="118"/>
      <c r="C51" s="118"/>
      <c r="D51" s="119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1"/>
      <c r="AD51" s="122"/>
    </row>
    <row r="52" spans="1:30" s="24" customFormat="1" x14ac:dyDescent="0.25">
      <c r="A52" s="118"/>
      <c r="B52" s="118"/>
      <c r="C52" s="118"/>
      <c r="D52" s="119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1"/>
      <c r="AD52" s="122"/>
    </row>
    <row r="53" spans="1:30" s="24" customFormat="1" x14ac:dyDescent="0.25">
      <c r="A53" s="118"/>
      <c r="B53" s="118"/>
      <c r="C53" s="118"/>
      <c r="D53" s="119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1"/>
      <c r="AD53" s="122"/>
    </row>
    <row r="54" spans="1:30" s="24" customFormat="1" x14ac:dyDescent="0.25">
      <c r="A54" s="118"/>
      <c r="B54" s="118"/>
      <c r="C54" s="118"/>
      <c r="D54" s="119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1"/>
      <c r="AD54" s="122"/>
    </row>
    <row r="55" spans="1:30" s="24" customFormat="1" x14ac:dyDescent="0.25">
      <c r="A55" s="118"/>
      <c r="B55" s="118"/>
      <c r="C55" s="118"/>
      <c r="D55" s="119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1"/>
      <c r="AD55" s="122"/>
    </row>
    <row r="56" spans="1:30" s="24" customFormat="1" x14ac:dyDescent="0.25">
      <c r="A56" s="118"/>
      <c r="B56" s="118"/>
      <c r="C56" s="118"/>
      <c r="D56" s="119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1"/>
      <c r="AD56" s="122"/>
    </row>
    <row r="57" spans="1:30" s="24" customFormat="1" x14ac:dyDescent="0.25">
      <c r="A57" s="118"/>
      <c r="B57" s="118"/>
      <c r="C57" s="118"/>
      <c r="D57" s="119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1"/>
      <c r="AD57" s="122"/>
    </row>
    <row r="58" spans="1:30" s="24" customFormat="1" x14ac:dyDescent="0.25">
      <c r="A58" s="118"/>
      <c r="B58" s="118"/>
      <c r="C58" s="118"/>
      <c r="D58" s="119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1"/>
      <c r="AD58" s="122"/>
    </row>
    <row r="59" spans="1:30" s="24" customFormat="1" x14ac:dyDescent="0.25">
      <c r="A59" s="118"/>
      <c r="B59" s="118"/>
      <c r="C59" s="118"/>
      <c r="D59" s="119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1"/>
      <c r="AD59" s="122"/>
    </row>
    <row r="60" spans="1:30" s="24" customFormat="1" x14ac:dyDescent="0.25">
      <c r="A60" s="118"/>
      <c r="B60" s="118"/>
      <c r="C60" s="118"/>
      <c r="D60" s="119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1"/>
      <c r="AD60" s="122"/>
    </row>
    <row r="61" spans="1:30" s="24" customFormat="1" x14ac:dyDescent="0.25">
      <c r="A61" s="118"/>
      <c r="B61" s="118"/>
      <c r="C61" s="118"/>
      <c r="D61" s="119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1"/>
      <c r="AD61" s="122"/>
    </row>
    <row r="62" spans="1:30" s="24" customFormat="1" x14ac:dyDescent="0.25">
      <c r="A62" s="118"/>
      <c r="B62" s="118"/>
      <c r="C62" s="118"/>
      <c r="D62" s="119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1"/>
      <c r="AD62" s="122"/>
    </row>
    <row r="63" spans="1:30" s="24" customFormat="1" x14ac:dyDescent="0.25">
      <c r="A63" s="118"/>
      <c r="B63" s="118"/>
      <c r="C63" s="118"/>
      <c r="D63" s="119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1"/>
      <c r="AD63" s="122"/>
    </row>
    <row r="64" spans="1:30" s="24" customFormat="1" x14ac:dyDescent="0.25">
      <c r="A64" s="118"/>
      <c r="B64" s="118"/>
      <c r="C64" s="118"/>
      <c r="D64" s="119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1"/>
      <c r="AD64" s="122"/>
    </row>
    <row r="65" spans="1:30" s="24" customFormat="1" x14ac:dyDescent="0.25">
      <c r="A65" s="118"/>
      <c r="B65" s="118"/>
      <c r="C65" s="118"/>
      <c r="D65" s="119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1"/>
      <c r="AD65" s="122"/>
    </row>
    <row r="66" spans="1:30" s="24" customFormat="1" x14ac:dyDescent="0.25">
      <c r="A66" s="118"/>
      <c r="B66" s="118"/>
      <c r="C66" s="118"/>
      <c r="D66" s="119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1"/>
      <c r="AD66" s="122"/>
    </row>
    <row r="67" spans="1:30" s="24" customFormat="1" x14ac:dyDescent="0.25">
      <c r="A67" s="118"/>
      <c r="B67" s="118"/>
      <c r="C67" s="118"/>
      <c r="D67" s="119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1"/>
      <c r="AD67" s="122"/>
    </row>
    <row r="68" spans="1:30" s="24" customFormat="1" x14ac:dyDescent="0.25">
      <c r="A68" s="118"/>
      <c r="B68" s="118"/>
      <c r="C68" s="118"/>
      <c r="D68" s="119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1"/>
      <c r="AD68" s="122"/>
    </row>
    <row r="69" spans="1:30" s="24" customFormat="1" x14ac:dyDescent="0.25">
      <c r="A69" s="118"/>
      <c r="B69" s="118"/>
      <c r="C69" s="118"/>
      <c r="D69" s="119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1"/>
      <c r="AD69" s="122"/>
    </row>
    <row r="70" spans="1:30" s="24" customFormat="1" x14ac:dyDescent="0.25">
      <c r="A70" s="118"/>
      <c r="B70" s="118"/>
      <c r="C70" s="118"/>
      <c r="D70" s="119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1"/>
      <c r="AD70" s="122"/>
    </row>
    <row r="71" spans="1:30" s="24" customFormat="1" x14ac:dyDescent="0.25">
      <c r="A71" s="118"/>
      <c r="B71" s="118"/>
      <c r="C71" s="118"/>
      <c r="D71" s="119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1"/>
      <c r="AD71" s="122"/>
    </row>
    <row r="72" spans="1:30" s="24" customFormat="1" x14ac:dyDescent="0.25">
      <c r="A72" s="118"/>
      <c r="B72" s="118"/>
      <c r="C72" s="118"/>
      <c r="D72" s="119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1"/>
      <c r="AD72" s="122"/>
    </row>
    <row r="73" spans="1:30" s="24" customFormat="1" x14ac:dyDescent="0.25">
      <c r="A73" s="118"/>
      <c r="B73" s="118"/>
      <c r="C73" s="118"/>
      <c r="D73" s="119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1"/>
      <c r="AD73" s="122"/>
    </row>
    <row r="74" spans="1:30" s="24" customFormat="1" x14ac:dyDescent="0.25">
      <c r="A74" s="118"/>
      <c r="B74" s="118"/>
      <c r="C74" s="118"/>
      <c r="D74" s="119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1"/>
      <c r="AD74" s="122"/>
    </row>
    <row r="75" spans="1:30" s="24" customFormat="1" x14ac:dyDescent="0.25">
      <c r="A75" s="118"/>
      <c r="B75" s="118"/>
      <c r="C75" s="118"/>
      <c r="D75" s="119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1"/>
      <c r="AD75" s="122"/>
    </row>
    <row r="76" spans="1:30" s="24" customFormat="1" x14ac:dyDescent="0.25">
      <c r="A76" s="118"/>
      <c r="B76" s="118"/>
      <c r="C76" s="118"/>
      <c r="D76" s="119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1"/>
      <c r="AD76" s="122"/>
    </row>
    <row r="77" spans="1:30" s="24" customFormat="1" x14ac:dyDescent="0.25">
      <c r="A77" s="118"/>
      <c r="B77" s="118"/>
      <c r="C77" s="118"/>
      <c r="D77" s="119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1"/>
      <c r="AD77" s="122"/>
    </row>
    <row r="78" spans="1:30" s="24" customFormat="1" x14ac:dyDescent="0.25">
      <c r="A78" s="118"/>
      <c r="B78" s="118"/>
      <c r="C78" s="118"/>
      <c r="D78" s="119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1"/>
      <c r="AD78" s="122"/>
    </row>
    <row r="79" spans="1:30" s="24" customFormat="1" x14ac:dyDescent="0.25">
      <c r="A79" s="118"/>
      <c r="B79" s="118"/>
      <c r="C79" s="118"/>
      <c r="D79" s="119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1"/>
      <c r="AD79" s="122"/>
    </row>
    <row r="80" spans="1:30" s="24" customFormat="1" x14ac:dyDescent="0.25">
      <c r="A80" s="118"/>
      <c r="B80" s="118"/>
      <c r="C80" s="118"/>
      <c r="D80" s="119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1"/>
      <c r="AD80" s="122"/>
    </row>
    <row r="81" spans="1:30" s="24" customFormat="1" x14ac:dyDescent="0.25">
      <c r="A81" s="118"/>
      <c r="B81" s="118"/>
      <c r="C81" s="118"/>
      <c r="D81" s="119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1"/>
      <c r="AD81" s="122"/>
    </row>
    <row r="82" spans="1:30" s="24" customFormat="1" x14ac:dyDescent="0.25">
      <c r="A82" s="118"/>
      <c r="B82" s="118"/>
      <c r="C82" s="118"/>
      <c r="D82" s="119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1"/>
      <c r="AD82" s="122"/>
    </row>
    <row r="83" spans="1:30" s="24" customFormat="1" x14ac:dyDescent="0.25">
      <c r="A83" s="118"/>
      <c r="B83" s="118"/>
      <c r="C83" s="118"/>
      <c r="D83" s="119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1"/>
      <c r="AD83" s="122"/>
    </row>
    <row r="84" spans="1:30" s="24" customFormat="1" x14ac:dyDescent="0.25">
      <c r="A84" s="118"/>
      <c r="B84" s="118"/>
      <c r="C84" s="118"/>
      <c r="D84" s="119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1"/>
      <c r="AD84" s="122"/>
    </row>
    <row r="85" spans="1:30" s="24" customFormat="1" x14ac:dyDescent="0.25">
      <c r="A85" s="118"/>
      <c r="B85" s="118"/>
      <c r="C85" s="118"/>
      <c r="D85" s="119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1"/>
      <c r="AD85" s="122"/>
    </row>
    <row r="86" spans="1:30" s="24" customFormat="1" x14ac:dyDescent="0.25">
      <c r="A86" s="118"/>
      <c r="B86" s="118"/>
      <c r="C86" s="118"/>
      <c r="D86" s="119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1"/>
      <c r="AD86" s="122"/>
    </row>
    <row r="87" spans="1:30" s="24" customFormat="1" x14ac:dyDescent="0.25">
      <c r="A87" s="118"/>
      <c r="B87" s="118"/>
      <c r="C87" s="118"/>
      <c r="D87" s="119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1"/>
      <c r="AD87" s="122"/>
    </row>
    <row r="88" spans="1:30" s="24" customFormat="1" x14ac:dyDescent="0.25">
      <c r="A88" s="118"/>
      <c r="B88" s="118"/>
      <c r="C88" s="118"/>
      <c r="D88" s="119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1"/>
      <c r="AD88" s="122"/>
    </row>
    <row r="89" spans="1:30" s="24" customFormat="1" x14ac:dyDescent="0.25">
      <c r="A89" s="118"/>
      <c r="B89" s="118"/>
      <c r="C89" s="118"/>
      <c r="D89" s="119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1"/>
      <c r="AD89" s="122"/>
    </row>
    <row r="90" spans="1:30" s="24" customFormat="1" x14ac:dyDescent="0.25">
      <c r="A90" s="118"/>
      <c r="B90" s="118"/>
      <c r="C90" s="118"/>
      <c r="D90" s="119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1"/>
      <c r="AD90" s="122"/>
    </row>
    <row r="91" spans="1:30" s="24" customFormat="1" x14ac:dyDescent="0.25">
      <c r="A91" s="118"/>
      <c r="B91" s="118"/>
      <c r="C91" s="118"/>
      <c r="D91" s="119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1"/>
      <c r="AD91" s="122"/>
    </row>
    <row r="92" spans="1:30" s="24" customFormat="1" x14ac:dyDescent="0.25">
      <c r="A92" s="118"/>
      <c r="B92" s="118"/>
      <c r="C92" s="118"/>
      <c r="D92" s="119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1"/>
      <c r="AD92" s="122"/>
    </row>
    <row r="93" spans="1:30" s="24" customFormat="1" x14ac:dyDescent="0.25">
      <c r="A93" s="118"/>
      <c r="B93" s="118"/>
      <c r="C93" s="118"/>
      <c r="D93" s="119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1"/>
      <c r="AD93" s="122"/>
    </row>
    <row r="94" spans="1:30" s="24" customFormat="1" x14ac:dyDescent="0.25">
      <c r="A94" s="118"/>
      <c r="B94" s="118"/>
      <c r="C94" s="118"/>
      <c r="D94" s="119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1"/>
      <c r="AD94" s="122"/>
    </row>
    <row r="95" spans="1:30" s="24" customFormat="1" x14ac:dyDescent="0.25">
      <c r="A95" s="118"/>
      <c r="B95" s="118"/>
      <c r="C95" s="118"/>
      <c r="D95" s="119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1"/>
      <c r="AD95" s="122"/>
    </row>
    <row r="96" spans="1:30" s="24" customFormat="1" x14ac:dyDescent="0.25">
      <c r="A96" s="118"/>
      <c r="B96" s="118"/>
      <c r="C96" s="118"/>
      <c r="D96" s="119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1"/>
      <c r="AD96" s="122"/>
    </row>
    <row r="97" spans="1:30" s="24" customFormat="1" x14ac:dyDescent="0.25">
      <c r="A97" s="118"/>
      <c r="B97" s="118"/>
      <c r="C97" s="118"/>
      <c r="D97" s="119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1"/>
      <c r="AD97" s="122"/>
    </row>
    <row r="98" spans="1:30" s="24" customFormat="1" x14ac:dyDescent="0.25">
      <c r="A98" s="118"/>
      <c r="B98" s="118"/>
      <c r="C98" s="118"/>
      <c r="D98" s="119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1"/>
      <c r="AD98" s="122"/>
    </row>
    <row r="99" spans="1:30" s="24" customFormat="1" x14ac:dyDescent="0.25">
      <c r="A99" s="118"/>
      <c r="B99" s="118"/>
      <c r="C99" s="118"/>
      <c r="D99" s="119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1"/>
      <c r="AD99" s="122"/>
    </row>
    <row r="100" spans="1:30" s="24" customFormat="1" x14ac:dyDescent="0.25">
      <c r="A100" s="118"/>
      <c r="B100" s="118"/>
      <c r="C100" s="118"/>
      <c r="D100" s="119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1"/>
      <c r="AD100" s="122"/>
    </row>
    <row r="101" spans="1:30" s="24" customFormat="1" x14ac:dyDescent="0.25">
      <c r="A101" s="118"/>
      <c r="B101" s="118"/>
      <c r="C101" s="118"/>
      <c r="D101" s="119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1"/>
      <c r="AD101" s="122"/>
    </row>
    <row r="102" spans="1:30" s="24" customFormat="1" x14ac:dyDescent="0.25">
      <c r="A102" s="118"/>
      <c r="B102" s="118"/>
      <c r="C102" s="118"/>
      <c r="D102" s="119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1"/>
      <c r="AD102" s="122"/>
    </row>
    <row r="103" spans="1:30" s="24" customFormat="1" x14ac:dyDescent="0.25">
      <c r="A103" s="118"/>
      <c r="B103" s="118"/>
      <c r="C103" s="118"/>
      <c r="D103" s="119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1"/>
      <c r="AD103" s="122"/>
    </row>
    <row r="104" spans="1:30" s="24" customFormat="1" x14ac:dyDescent="0.25">
      <c r="A104" s="118"/>
      <c r="B104" s="118"/>
      <c r="C104" s="118"/>
      <c r="D104" s="119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1"/>
      <c r="AD104" s="122"/>
    </row>
    <row r="105" spans="1:30" s="24" customFormat="1" x14ac:dyDescent="0.25">
      <c r="A105" s="118"/>
      <c r="B105" s="118"/>
      <c r="C105" s="118"/>
      <c r="D105" s="119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1"/>
      <c r="AD105" s="122"/>
    </row>
    <row r="106" spans="1:30" s="24" customFormat="1" x14ac:dyDescent="0.25">
      <c r="A106" s="118"/>
      <c r="B106" s="118"/>
      <c r="C106" s="118"/>
      <c r="D106" s="119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1"/>
      <c r="AD106" s="122"/>
    </row>
    <row r="107" spans="1:30" s="24" customFormat="1" x14ac:dyDescent="0.25">
      <c r="A107" s="118"/>
      <c r="B107" s="118"/>
      <c r="C107" s="118"/>
      <c r="D107" s="119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1"/>
      <c r="AD107" s="122"/>
    </row>
    <row r="108" spans="1:30" s="24" customFormat="1" x14ac:dyDescent="0.25">
      <c r="A108" s="118"/>
      <c r="B108" s="118"/>
      <c r="C108" s="118"/>
      <c r="D108" s="119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1"/>
      <c r="AD108" s="122"/>
    </row>
    <row r="109" spans="1:30" s="24" customFormat="1" x14ac:dyDescent="0.25">
      <c r="A109" s="118"/>
      <c r="B109" s="118"/>
      <c r="C109" s="118"/>
      <c r="D109" s="119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1"/>
      <c r="AD109" s="122"/>
    </row>
    <row r="110" spans="1:30" s="24" customFormat="1" x14ac:dyDescent="0.25">
      <c r="A110" s="118"/>
      <c r="B110" s="118"/>
      <c r="C110" s="118"/>
      <c r="D110" s="119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1"/>
      <c r="AD110" s="122"/>
    </row>
    <row r="111" spans="1:30" s="24" customFormat="1" x14ac:dyDescent="0.25">
      <c r="A111" s="118"/>
      <c r="B111" s="118"/>
      <c r="C111" s="118"/>
      <c r="D111" s="119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1"/>
      <c r="AD111" s="122"/>
    </row>
    <row r="112" spans="1:30" s="24" customFormat="1" x14ac:dyDescent="0.25">
      <c r="A112" s="118"/>
      <c r="B112" s="118"/>
      <c r="C112" s="118"/>
      <c r="D112" s="119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1"/>
      <c r="AD112" s="122"/>
    </row>
    <row r="113" spans="1:30" s="24" customFormat="1" x14ac:dyDescent="0.25">
      <c r="A113" s="118"/>
      <c r="B113" s="118"/>
      <c r="C113" s="118"/>
      <c r="D113" s="119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1"/>
      <c r="AD113" s="122"/>
    </row>
    <row r="114" spans="1:30" s="24" customFormat="1" x14ac:dyDescent="0.25">
      <c r="A114" s="118"/>
      <c r="B114" s="118"/>
      <c r="C114" s="118"/>
      <c r="D114" s="119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1"/>
      <c r="AD114" s="122"/>
    </row>
    <row r="115" spans="1:30" s="24" customFormat="1" x14ac:dyDescent="0.25">
      <c r="A115" s="118"/>
      <c r="B115" s="118"/>
      <c r="C115" s="118"/>
      <c r="D115" s="119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1"/>
      <c r="AD115" s="122"/>
    </row>
    <row r="116" spans="1:30" s="24" customFormat="1" x14ac:dyDescent="0.25">
      <c r="A116" s="118"/>
      <c r="B116" s="118"/>
      <c r="C116" s="118"/>
      <c r="D116" s="119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1"/>
      <c r="AD116" s="122"/>
    </row>
    <row r="117" spans="1:30" s="24" customFormat="1" x14ac:dyDescent="0.25">
      <c r="A117" s="118"/>
      <c r="B117" s="118"/>
      <c r="C117" s="118"/>
      <c r="D117" s="119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1"/>
      <c r="AD117" s="122"/>
    </row>
    <row r="118" spans="1:30" s="24" customFormat="1" x14ac:dyDescent="0.25">
      <c r="A118" s="118"/>
      <c r="B118" s="118"/>
      <c r="C118" s="118"/>
      <c r="D118" s="119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1"/>
      <c r="AD118" s="122"/>
    </row>
    <row r="119" spans="1:30" s="24" customFormat="1" x14ac:dyDescent="0.25">
      <c r="A119" s="118"/>
      <c r="B119" s="118"/>
      <c r="C119" s="118"/>
      <c r="D119" s="119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1"/>
      <c r="AD119" s="122"/>
    </row>
    <row r="120" spans="1:30" s="24" customFormat="1" x14ac:dyDescent="0.25">
      <c r="A120" s="118"/>
      <c r="B120" s="118"/>
      <c r="C120" s="118"/>
      <c r="D120" s="119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1"/>
      <c r="AD120" s="122"/>
    </row>
    <row r="121" spans="1:30" s="24" customFormat="1" x14ac:dyDescent="0.25">
      <c r="A121" s="118"/>
      <c r="B121" s="118"/>
      <c r="C121" s="118"/>
      <c r="D121" s="119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1"/>
      <c r="AD121" s="122"/>
    </row>
    <row r="122" spans="1:30" s="24" customFormat="1" x14ac:dyDescent="0.25">
      <c r="A122" s="118"/>
      <c r="B122" s="118"/>
      <c r="C122" s="118"/>
      <c r="D122" s="119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1"/>
      <c r="AD122" s="122"/>
    </row>
    <row r="123" spans="1:30" s="24" customFormat="1" x14ac:dyDescent="0.25">
      <c r="A123" s="118"/>
      <c r="B123" s="118"/>
      <c r="C123" s="118"/>
      <c r="D123" s="119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1"/>
      <c r="AD123" s="122"/>
    </row>
    <row r="124" spans="1:30" s="24" customFormat="1" x14ac:dyDescent="0.25">
      <c r="A124" s="118"/>
      <c r="B124" s="118"/>
      <c r="C124" s="118"/>
      <c r="D124" s="119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1"/>
      <c r="AD124" s="122"/>
    </row>
    <row r="125" spans="1:30" s="24" customFormat="1" x14ac:dyDescent="0.25">
      <c r="A125" s="118"/>
      <c r="B125" s="118"/>
      <c r="C125" s="118"/>
      <c r="D125" s="119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1"/>
      <c r="AD125" s="122"/>
    </row>
    <row r="126" spans="1:30" s="24" customFormat="1" x14ac:dyDescent="0.25">
      <c r="A126" s="118"/>
      <c r="B126" s="118"/>
      <c r="C126" s="118"/>
      <c r="D126" s="119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1"/>
      <c r="AD126" s="122"/>
    </row>
    <row r="127" spans="1:30" s="24" customFormat="1" x14ac:dyDescent="0.25">
      <c r="A127" s="118"/>
      <c r="B127" s="118"/>
      <c r="C127" s="118"/>
      <c r="D127" s="119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1"/>
      <c r="AD127" s="122"/>
    </row>
    <row r="128" spans="1:30" s="24" customFormat="1" x14ac:dyDescent="0.25">
      <c r="A128" s="118"/>
      <c r="B128" s="118"/>
      <c r="C128" s="118"/>
      <c r="D128" s="119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  <c r="V128" s="120"/>
      <c r="W128" s="120"/>
      <c r="X128" s="120"/>
      <c r="Y128" s="120"/>
      <c r="Z128" s="120"/>
      <c r="AA128" s="120"/>
      <c r="AB128" s="120"/>
      <c r="AC128" s="121"/>
      <c r="AD128" s="122"/>
    </row>
    <row r="129" spans="1:30" s="24" customFormat="1" x14ac:dyDescent="0.25">
      <c r="A129" s="118"/>
      <c r="B129" s="118"/>
      <c r="C129" s="118"/>
      <c r="D129" s="119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1"/>
      <c r="AD129" s="122"/>
    </row>
    <row r="130" spans="1:30" s="24" customFormat="1" x14ac:dyDescent="0.25">
      <c r="A130" s="118"/>
      <c r="B130" s="118"/>
      <c r="C130" s="118"/>
      <c r="D130" s="119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1"/>
      <c r="AD130" s="122"/>
    </row>
    <row r="131" spans="1:30" s="24" customFormat="1" x14ac:dyDescent="0.25">
      <c r="A131" s="118"/>
      <c r="B131" s="118"/>
      <c r="C131" s="118"/>
      <c r="D131" s="119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1"/>
      <c r="AD131" s="122"/>
    </row>
    <row r="132" spans="1:30" s="24" customFormat="1" x14ac:dyDescent="0.25">
      <c r="A132" s="118"/>
      <c r="B132" s="118"/>
      <c r="C132" s="118"/>
      <c r="D132" s="119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1"/>
      <c r="AD132" s="122"/>
    </row>
    <row r="133" spans="1:30" s="24" customFormat="1" x14ac:dyDescent="0.25">
      <c r="A133" s="118"/>
      <c r="B133" s="118"/>
      <c r="C133" s="118"/>
      <c r="D133" s="119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1"/>
      <c r="AD133" s="122"/>
    </row>
    <row r="134" spans="1:30" s="24" customFormat="1" x14ac:dyDescent="0.25">
      <c r="A134" s="118"/>
      <c r="B134" s="118"/>
      <c r="C134" s="118"/>
      <c r="D134" s="119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1"/>
      <c r="AD134" s="122"/>
    </row>
    <row r="135" spans="1:30" s="24" customFormat="1" x14ac:dyDescent="0.25">
      <c r="A135" s="118"/>
      <c r="B135" s="118"/>
      <c r="C135" s="118"/>
      <c r="D135" s="119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1"/>
      <c r="AD135" s="122"/>
    </row>
    <row r="136" spans="1:30" s="24" customFormat="1" x14ac:dyDescent="0.25">
      <c r="A136" s="118"/>
      <c r="B136" s="118"/>
      <c r="C136" s="118"/>
      <c r="D136" s="119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1"/>
      <c r="AD136" s="122"/>
    </row>
    <row r="137" spans="1:30" s="24" customFormat="1" x14ac:dyDescent="0.25">
      <c r="A137" s="118"/>
      <c r="B137" s="118"/>
      <c r="C137" s="118"/>
      <c r="D137" s="119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1"/>
      <c r="AD137" s="122"/>
    </row>
    <row r="138" spans="1:30" s="24" customFormat="1" x14ac:dyDescent="0.25">
      <c r="A138" s="118"/>
      <c r="B138" s="118"/>
      <c r="C138" s="118"/>
      <c r="D138" s="119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1"/>
      <c r="AD138" s="122"/>
    </row>
    <row r="139" spans="1:30" s="24" customFormat="1" x14ac:dyDescent="0.25">
      <c r="A139" s="118"/>
      <c r="B139" s="118"/>
      <c r="C139" s="118"/>
      <c r="D139" s="119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21"/>
      <c r="AD139" s="122"/>
    </row>
    <row r="140" spans="1:30" s="24" customFormat="1" x14ac:dyDescent="0.25">
      <c r="A140" s="118"/>
      <c r="B140" s="118"/>
      <c r="C140" s="118"/>
      <c r="D140" s="119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1"/>
      <c r="AD140" s="122"/>
    </row>
    <row r="141" spans="1:30" s="24" customFormat="1" x14ac:dyDescent="0.25">
      <c r="A141" s="118"/>
      <c r="B141" s="118"/>
      <c r="C141" s="118"/>
      <c r="D141" s="119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1"/>
      <c r="AD141" s="122"/>
    </row>
    <row r="142" spans="1:30" s="24" customFormat="1" x14ac:dyDescent="0.25">
      <c r="A142" s="118"/>
      <c r="B142" s="118"/>
      <c r="C142" s="118"/>
      <c r="D142" s="119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0"/>
      <c r="X142" s="120"/>
      <c r="Y142" s="120"/>
      <c r="Z142" s="120"/>
      <c r="AA142" s="120"/>
      <c r="AB142" s="120"/>
      <c r="AC142" s="121"/>
      <c r="AD142" s="122"/>
    </row>
    <row r="143" spans="1:30" s="24" customFormat="1" x14ac:dyDescent="0.25">
      <c r="A143" s="118"/>
      <c r="B143" s="118"/>
      <c r="C143" s="118"/>
      <c r="D143" s="119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120"/>
      <c r="U143" s="120"/>
      <c r="V143" s="120"/>
      <c r="W143" s="120"/>
      <c r="X143" s="120"/>
      <c r="Y143" s="120"/>
      <c r="Z143" s="120"/>
      <c r="AA143" s="120"/>
      <c r="AB143" s="120"/>
      <c r="AC143" s="121"/>
      <c r="AD143" s="122"/>
    </row>
    <row r="144" spans="1:30" s="24" customFormat="1" x14ac:dyDescent="0.25">
      <c r="A144" s="118"/>
      <c r="B144" s="118"/>
      <c r="C144" s="118"/>
      <c r="D144" s="119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  <c r="V144" s="120"/>
      <c r="W144" s="120"/>
      <c r="X144" s="120"/>
      <c r="Y144" s="120"/>
      <c r="Z144" s="120"/>
      <c r="AA144" s="120"/>
      <c r="AB144" s="120"/>
      <c r="AC144" s="121"/>
      <c r="AD144" s="122"/>
    </row>
    <row r="145" spans="1:30" s="24" customFormat="1" x14ac:dyDescent="0.25">
      <c r="A145" s="118"/>
      <c r="B145" s="118"/>
      <c r="C145" s="118"/>
      <c r="D145" s="119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120"/>
      <c r="U145" s="120"/>
      <c r="V145" s="120"/>
      <c r="W145" s="120"/>
      <c r="X145" s="120"/>
      <c r="Y145" s="120"/>
      <c r="Z145" s="120"/>
      <c r="AA145" s="120"/>
      <c r="AB145" s="120"/>
      <c r="AC145" s="121"/>
      <c r="AD145" s="122"/>
    </row>
    <row r="146" spans="1:30" s="24" customFormat="1" x14ac:dyDescent="0.25">
      <c r="A146" s="118"/>
      <c r="B146" s="118"/>
      <c r="C146" s="118"/>
      <c r="D146" s="119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120"/>
      <c r="U146" s="120"/>
      <c r="V146" s="120"/>
      <c r="W146" s="120"/>
      <c r="X146" s="120"/>
      <c r="Y146" s="120"/>
      <c r="Z146" s="120"/>
      <c r="AA146" s="120"/>
      <c r="AB146" s="120"/>
      <c r="AC146" s="121"/>
      <c r="AD146" s="122"/>
    </row>
    <row r="147" spans="1:30" s="24" customFormat="1" x14ac:dyDescent="0.25">
      <c r="A147" s="118"/>
      <c r="B147" s="118"/>
      <c r="C147" s="118"/>
      <c r="D147" s="119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  <c r="T147" s="120"/>
      <c r="U147" s="120"/>
      <c r="V147" s="120"/>
      <c r="W147" s="120"/>
      <c r="X147" s="120"/>
      <c r="Y147" s="120"/>
      <c r="Z147" s="120"/>
      <c r="AA147" s="120"/>
      <c r="AB147" s="120"/>
      <c r="AC147" s="121"/>
      <c r="AD147" s="122"/>
    </row>
    <row r="148" spans="1:30" s="24" customFormat="1" x14ac:dyDescent="0.25">
      <c r="A148" s="118"/>
      <c r="B148" s="118"/>
      <c r="C148" s="118"/>
      <c r="D148" s="119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0"/>
      <c r="X148" s="120"/>
      <c r="Y148" s="120"/>
      <c r="Z148" s="120"/>
      <c r="AA148" s="120"/>
      <c r="AB148" s="120"/>
      <c r="AC148" s="121"/>
      <c r="AD148" s="122"/>
    </row>
    <row r="149" spans="1:30" s="24" customFormat="1" x14ac:dyDescent="0.25">
      <c r="A149" s="118"/>
      <c r="B149" s="118"/>
      <c r="C149" s="118"/>
      <c r="D149" s="119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  <c r="V149" s="120"/>
      <c r="W149" s="120"/>
      <c r="X149" s="120"/>
      <c r="Y149" s="120"/>
      <c r="Z149" s="120"/>
      <c r="AA149" s="120"/>
      <c r="AB149" s="120"/>
      <c r="AC149" s="121"/>
      <c r="AD149" s="122"/>
    </row>
    <row r="150" spans="1:30" s="24" customFormat="1" x14ac:dyDescent="0.25">
      <c r="A150" s="118"/>
      <c r="B150" s="118"/>
      <c r="C150" s="118"/>
      <c r="D150" s="119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  <c r="V150" s="120"/>
      <c r="W150" s="120"/>
      <c r="X150" s="120"/>
      <c r="Y150" s="120"/>
      <c r="Z150" s="120"/>
      <c r="AA150" s="120"/>
      <c r="AB150" s="120"/>
      <c r="AC150" s="121"/>
      <c r="AD150" s="122"/>
    </row>
    <row r="151" spans="1:30" s="24" customFormat="1" x14ac:dyDescent="0.25">
      <c r="A151" s="118"/>
      <c r="B151" s="118"/>
      <c r="C151" s="118"/>
      <c r="D151" s="119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21"/>
      <c r="AD151" s="122"/>
    </row>
    <row r="152" spans="1:30" s="24" customFormat="1" x14ac:dyDescent="0.25">
      <c r="A152" s="118"/>
      <c r="B152" s="118"/>
      <c r="C152" s="118"/>
      <c r="D152" s="119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  <c r="V152" s="120"/>
      <c r="W152" s="120"/>
      <c r="X152" s="120"/>
      <c r="Y152" s="120"/>
      <c r="Z152" s="120"/>
      <c r="AA152" s="120"/>
      <c r="AB152" s="120"/>
      <c r="AC152" s="121"/>
      <c r="AD152" s="122"/>
    </row>
    <row r="153" spans="1:30" s="24" customFormat="1" x14ac:dyDescent="0.25">
      <c r="A153" s="118"/>
      <c r="B153" s="118"/>
      <c r="C153" s="118"/>
      <c r="D153" s="119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1"/>
      <c r="AD153" s="122"/>
    </row>
    <row r="154" spans="1:30" s="24" customFormat="1" x14ac:dyDescent="0.25">
      <c r="A154" s="118"/>
      <c r="B154" s="118"/>
      <c r="C154" s="118"/>
      <c r="D154" s="119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0"/>
      <c r="U154" s="120"/>
      <c r="V154" s="120"/>
      <c r="W154" s="120"/>
      <c r="X154" s="120"/>
      <c r="Y154" s="120"/>
      <c r="Z154" s="120"/>
      <c r="AA154" s="120"/>
      <c r="AB154" s="120"/>
      <c r="AC154" s="121"/>
      <c r="AD154" s="122"/>
    </row>
    <row r="155" spans="1:30" s="24" customFormat="1" x14ac:dyDescent="0.25">
      <c r="A155" s="118"/>
      <c r="B155" s="118"/>
      <c r="C155" s="118"/>
      <c r="D155" s="119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120"/>
      <c r="X155" s="120"/>
      <c r="Y155" s="120"/>
      <c r="Z155" s="120"/>
      <c r="AA155" s="120"/>
      <c r="AB155" s="120"/>
      <c r="AC155" s="121"/>
      <c r="AD155" s="122"/>
    </row>
    <row r="156" spans="1:30" s="24" customFormat="1" x14ac:dyDescent="0.25">
      <c r="A156" s="118"/>
      <c r="B156" s="118"/>
      <c r="C156" s="118"/>
      <c r="D156" s="119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  <c r="V156" s="120"/>
      <c r="W156" s="120"/>
      <c r="X156" s="120"/>
      <c r="Y156" s="120"/>
      <c r="Z156" s="120"/>
      <c r="AA156" s="120"/>
      <c r="AB156" s="120"/>
      <c r="AC156" s="121"/>
      <c r="AD156" s="122"/>
    </row>
    <row r="157" spans="1:30" s="24" customFormat="1" x14ac:dyDescent="0.25">
      <c r="A157" s="118"/>
      <c r="B157" s="118"/>
      <c r="C157" s="118"/>
      <c r="D157" s="119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1"/>
      <c r="AD157" s="122"/>
    </row>
    <row r="158" spans="1:30" s="24" customFormat="1" x14ac:dyDescent="0.25">
      <c r="A158" s="118"/>
      <c r="B158" s="118"/>
      <c r="C158" s="118"/>
      <c r="D158" s="119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1"/>
      <c r="AD158" s="122"/>
    </row>
    <row r="159" spans="1:30" s="24" customFormat="1" x14ac:dyDescent="0.25">
      <c r="A159" s="118"/>
      <c r="B159" s="118"/>
      <c r="C159" s="118"/>
      <c r="D159" s="119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0"/>
      <c r="U159" s="120"/>
      <c r="V159" s="120"/>
      <c r="W159" s="120"/>
      <c r="X159" s="120"/>
      <c r="Y159" s="120"/>
      <c r="Z159" s="120"/>
      <c r="AA159" s="120"/>
      <c r="AB159" s="120"/>
      <c r="AC159" s="121"/>
      <c r="AD159" s="122"/>
    </row>
    <row r="160" spans="1:30" s="24" customFormat="1" x14ac:dyDescent="0.25">
      <c r="A160" s="118"/>
      <c r="B160" s="118"/>
      <c r="C160" s="118"/>
      <c r="D160" s="119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0"/>
      <c r="V160" s="120"/>
      <c r="W160" s="120"/>
      <c r="X160" s="120"/>
      <c r="Y160" s="120"/>
      <c r="Z160" s="120"/>
      <c r="AA160" s="120"/>
      <c r="AB160" s="120"/>
      <c r="AC160" s="121"/>
      <c r="AD160" s="122"/>
    </row>
    <row r="161" spans="1:30" s="24" customFormat="1" x14ac:dyDescent="0.25">
      <c r="A161" s="118"/>
      <c r="B161" s="118"/>
      <c r="C161" s="118"/>
      <c r="D161" s="119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/>
      <c r="U161" s="120"/>
      <c r="V161" s="120"/>
      <c r="W161" s="120"/>
      <c r="X161" s="120"/>
      <c r="Y161" s="120"/>
      <c r="Z161" s="120"/>
      <c r="AA161" s="120"/>
      <c r="AB161" s="120"/>
      <c r="AC161" s="121"/>
      <c r="AD161" s="122"/>
    </row>
    <row r="162" spans="1:30" s="24" customFormat="1" x14ac:dyDescent="0.25">
      <c r="A162" s="118"/>
      <c r="B162" s="118"/>
      <c r="C162" s="118"/>
      <c r="D162" s="119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0"/>
      <c r="U162" s="120"/>
      <c r="V162" s="120"/>
      <c r="W162" s="120"/>
      <c r="X162" s="120"/>
      <c r="Y162" s="120"/>
      <c r="Z162" s="120"/>
      <c r="AA162" s="120"/>
      <c r="AB162" s="120"/>
      <c r="AC162" s="121"/>
      <c r="AD162" s="122"/>
    </row>
    <row r="163" spans="1:30" s="24" customFormat="1" x14ac:dyDescent="0.25">
      <c r="A163" s="118"/>
      <c r="B163" s="118"/>
      <c r="C163" s="118"/>
      <c r="D163" s="119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0"/>
      <c r="U163" s="120"/>
      <c r="V163" s="120"/>
      <c r="W163" s="120"/>
      <c r="X163" s="120"/>
      <c r="Y163" s="120"/>
      <c r="Z163" s="120"/>
      <c r="AA163" s="120"/>
      <c r="AB163" s="120"/>
      <c r="AC163" s="121"/>
      <c r="AD163" s="122"/>
    </row>
    <row r="164" spans="1:30" s="24" customFormat="1" x14ac:dyDescent="0.25">
      <c r="A164" s="118"/>
      <c r="B164" s="118"/>
      <c r="C164" s="118"/>
      <c r="D164" s="119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0"/>
      <c r="U164" s="120"/>
      <c r="V164" s="120"/>
      <c r="W164" s="120"/>
      <c r="X164" s="120"/>
      <c r="Y164" s="120"/>
      <c r="Z164" s="120"/>
      <c r="AA164" s="120"/>
      <c r="AB164" s="120"/>
      <c r="AC164" s="121"/>
      <c r="AD164" s="122"/>
    </row>
    <row r="165" spans="1:30" s="24" customFormat="1" x14ac:dyDescent="0.25">
      <c r="A165" s="118"/>
      <c r="B165" s="118"/>
      <c r="C165" s="118"/>
      <c r="D165" s="119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0"/>
      <c r="U165" s="120"/>
      <c r="V165" s="120"/>
      <c r="W165" s="120"/>
      <c r="X165" s="120"/>
      <c r="Y165" s="120"/>
      <c r="Z165" s="120"/>
      <c r="AA165" s="120"/>
      <c r="AB165" s="120"/>
      <c r="AC165" s="121"/>
      <c r="AD165" s="122"/>
    </row>
    <row r="166" spans="1:30" s="24" customFormat="1" x14ac:dyDescent="0.25">
      <c r="A166" s="118"/>
      <c r="B166" s="118"/>
      <c r="C166" s="118"/>
      <c r="D166" s="119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121"/>
      <c r="AD166" s="122"/>
    </row>
    <row r="167" spans="1:30" s="24" customFormat="1" x14ac:dyDescent="0.25">
      <c r="A167" s="118"/>
      <c r="B167" s="118"/>
      <c r="C167" s="118"/>
      <c r="D167" s="119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120"/>
      <c r="U167" s="120"/>
      <c r="V167" s="120"/>
      <c r="W167" s="120"/>
      <c r="X167" s="120"/>
      <c r="Y167" s="120"/>
      <c r="Z167" s="120"/>
      <c r="AA167" s="120"/>
      <c r="AB167" s="120"/>
      <c r="AC167" s="121"/>
      <c r="AD167" s="122"/>
    </row>
    <row r="168" spans="1:30" s="24" customFormat="1" x14ac:dyDescent="0.25">
      <c r="A168" s="118"/>
      <c r="B168" s="118"/>
      <c r="C168" s="118"/>
      <c r="D168" s="119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0"/>
      <c r="U168" s="120"/>
      <c r="V168" s="120"/>
      <c r="W168" s="120"/>
      <c r="X168" s="120"/>
      <c r="Y168" s="120"/>
      <c r="Z168" s="120"/>
      <c r="AA168" s="120"/>
      <c r="AB168" s="120"/>
      <c r="AC168" s="121"/>
      <c r="AD168" s="122"/>
    </row>
    <row r="169" spans="1:30" s="24" customFormat="1" x14ac:dyDescent="0.25">
      <c r="A169" s="118"/>
      <c r="B169" s="118"/>
      <c r="C169" s="118"/>
      <c r="D169" s="119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20"/>
      <c r="V169" s="120"/>
      <c r="W169" s="120"/>
      <c r="X169" s="120"/>
      <c r="Y169" s="120"/>
      <c r="Z169" s="120"/>
      <c r="AA169" s="120"/>
      <c r="AB169" s="120"/>
      <c r="AC169" s="121"/>
      <c r="AD169" s="122"/>
    </row>
    <row r="170" spans="1:30" s="24" customFormat="1" x14ac:dyDescent="0.25">
      <c r="A170" s="118"/>
      <c r="B170" s="118"/>
      <c r="C170" s="118"/>
      <c r="D170" s="119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  <c r="V170" s="120"/>
      <c r="W170" s="120"/>
      <c r="X170" s="120"/>
      <c r="Y170" s="120"/>
      <c r="Z170" s="120"/>
      <c r="AA170" s="120"/>
      <c r="AB170" s="120"/>
      <c r="AC170" s="121"/>
      <c r="AD170" s="122"/>
    </row>
    <row r="171" spans="1:30" s="24" customFormat="1" x14ac:dyDescent="0.25">
      <c r="A171" s="118"/>
      <c r="B171" s="118"/>
      <c r="C171" s="118"/>
      <c r="D171" s="119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120"/>
      <c r="U171" s="120"/>
      <c r="V171" s="120"/>
      <c r="W171" s="120"/>
      <c r="X171" s="120"/>
      <c r="Y171" s="120"/>
      <c r="Z171" s="120"/>
      <c r="AA171" s="120"/>
      <c r="AB171" s="120"/>
      <c r="AC171" s="121"/>
      <c r="AD171" s="122"/>
    </row>
    <row r="172" spans="1:30" s="24" customFormat="1" x14ac:dyDescent="0.25">
      <c r="A172" s="118"/>
      <c r="B172" s="118"/>
      <c r="C172" s="118"/>
      <c r="D172" s="119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0"/>
      <c r="U172" s="120"/>
      <c r="V172" s="120"/>
      <c r="W172" s="120"/>
      <c r="X172" s="120"/>
      <c r="Y172" s="120"/>
      <c r="Z172" s="120"/>
      <c r="AA172" s="120"/>
      <c r="AB172" s="120"/>
      <c r="AC172" s="121"/>
      <c r="AD172" s="122"/>
    </row>
    <row r="173" spans="1:30" s="24" customFormat="1" x14ac:dyDescent="0.25">
      <c r="A173" s="118"/>
      <c r="B173" s="118"/>
      <c r="C173" s="118"/>
      <c r="D173" s="119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0"/>
      <c r="V173" s="120"/>
      <c r="W173" s="120"/>
      <c r="X173" s="120"/>
      <c r="Y173" s="120"/>
      <c r="Z173" s="120"/>
      <c r="AA173" s="120"/>
      <c r="AB173" s="120"/>
      <c r="AC173" s="121"/>
      <c r="AD173" s="122"/>
    </row>
    <row r="174" spans="1:30" s="24" customFormat="1" x14ac:dyDescent="0.25">
      <c r="A174" s="118"/>
      <c r="B174" s="118"/>
      <c r="C174" s="118"/>
      <c r="D174" s="119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0"/>
      <c r="V174" s="120"/>
      <c r="W174" s="120"/>
      <c r="X174" s="120"/>
      <c r="Y174" s="120"/>
      <c r="Z174" s="120"/>
      <c r="AA174" s="120"/>
      <c r="AB174" s="120"/>
      <c r="AC174" s="121"/>
      <c r="AD174" s="122"/>
    </row>
    <row r="175" spans="1:30" s="24" customFormat="1" x14ac:dyDescent="0.25">
      <c r="A175" s="118"/>
      <c r="B175" s="118"/>
      <c r="C175" s="118"/>
      <c r="D175" s="119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0"/>
      <c r="U175" s="120"/>
      <c r="V175" s="120"/>
      <c r="W175" s="120"/>
      <c r="X175" s="120"/>
      <c r="Y175" s="120"/>
      <c r="Z175" s="120"/>
      <c r="AA175" s="120"/>
      <c r="AB175" s="120"/>
      <c r="AC175" s="121"/>
      <c r="AD175" s="122"/>
    </row>
    <row r="176" spans="1:30" s="24" customFormat="1" x14ac:dyDescent="0.25">
      <c r="A176" s="118"/>
      <c r="B176" s="118"/>
      <c r="C176" s="118"/>
      <c r="D176" s="119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0"/>
      <c r="U176" s="120"/>
      <c r="V176" s="120"/>
      <c r="W176" s="120"/>
      <c r="X176" s="120"/>
      <c r="Y176" s="120"/>
      <c r="Z176" s="120"/>
      <c r="AA176" s="120"/>
      <c r="AB176" s="120"/>
      <c r="AC176" s="121"/>
      <c r="AD176" s="122"/>
    </row>
    <row r="177" spans="1:30" s="24" customFormat="1" x14ac:dyDescent="0.25">
      <c r="A177" s="118"/>
      <c r="B177" s="118"/>
      <c r="C177" s="118"/>
      <c r="D177" s="119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1"/>
      <c r="AD177" s="122"/>
    </row>
    <row r="178" spans="1:30" s="24" customFormat="1" x14ac:dyDescent="0.25">
      <c r="A178" s="118"/>
      <c r="B178" s="118"/>
      <c r="C178" s="118"/>
      <c r="D178" s="119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1"/>
      <c r="AD178" s="122"/>
    </row>
    <row r="179" spans="1:30" s="24" customFormat="1" x14ac:dyDescent="0.25">
      <c r="A179" s="118"/>
      <c r="B179" s="118"/>
      <c r="C179" s="118"/>
      <c r="D179" s="119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1"/>
      <c r="AD179" s="122"/>
    </row>
    <row r="180" spans="1:30" s="24" customFormat="1" x14ac:dyDescent="0.25">
      <c r="A180" s="118"/>
      <c r="B180" s="118"/>
      <c r="C180" s="118"/>
      <c r="D180" s="119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1"/>
      <c r="AD180" s="122"/>
    </row>
    <row r="181" spans="1:30" s="24" customFormat="1" x14ac:dyDescent="0.25">
      <c r="A181" s="118"/>
      <c r="B181" s="118"/>
      <c r="C181" s="118"/>
      <c r="D181" s="119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1"/>
      <c r="AD181" s="122"/>
    </row>
    <row r="182" spans="1:30" s="24" customFormat="1" x14ac:dyDescent="0.25">
      <c r="A182" s="118"/>
      <c r="B182" s="118"/>
      <c r="C182" s="118"/>
      <c r="D182" s="119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1"/>
      <c r="AD182" s="122"/>
    </row>
    <row r="183" spans="1:30" s="24" customFormat="1" x14ac:dyDescent="0.25">
      <c r="A183" s="118"/>
      <c r="B183" s="118"/>
      <c r="C183" s="118"/>
      <c r="D183" s="119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1"/>
      <c r="AD183" s="122"/>
    </row>
    <row r="184" spans="1:30" s="24" customFormat="1" x14ac:dyDescent="0.25">
      <c r="A184" s="118"/>
      <c r="B184" s="118"/>
      <c r="C184" s="118"/>
      <c r="D184" s="119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1"/>
      <c r="AD184" s="122"/>
    </row>
    <row r="185" spans="1:30" s="24" customFormat="1" x14ac:dyDescent="0.25">
      <c r="A185" s="118"/>
      <c r="B185" s="118"/>
      <c r="C185" s="118"/>
      <c r="D185" s="119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1"/>
      <c r="AD185" s="122"/>
    </row>
    <row r="186" spans="1:30" s="24" customFormat="1" x14ac:dyDescent="0.25">
      <c r="A186" s="118"/>
      <c r="B186" s="118"/>
      <c r="C186" s="118"/>
      <c r="D186" s="119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21"/>
      <c r="AD186" s="122"/>
    </row>
    <row r="187" spans="1:30" s="24" customFormat="1" x14ac:dyDescent="0.25">
      <c r="A187" s="118"/>
      <c r="B187" s="118"/>
      <c r="C187" s="118"/>
      <c r="D187" s="119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  <c r="Z187" s="120"/>
      <c r="AA187" s="120"/>
      <c r="AB187" s="120"/>
      <c r="AC187" s="121"/>
      <c r="AD187" s="122"/>
    </row>
    <row r="188" spans="1:30" s="24" customFormat="1" x14ac:dyDescent="0.25">
      <c r="A188" s="118"/>
      <c r="B188" s="118"/>
      <c r="C188" s="118"/>
      <c r="D188" s="119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20"/>
      <c r="W188" s="120"/>
      <c r="X188" s="120"/>
      <c r="Y188" s="120"/>
      <c r="Z188" s="120"/>
      <c r="AA188" s="120"/>
      <c r="AB188" s="120"/>
      <c r="AC188" s="121"/>
      <c r="AD188" s="122"/>
    </row>
    <row r="189" spans="1:30" s="24" customFormat="1" x14ac:dyDescent="0.25">
      <c r="A189" s="118"/>
      <c r="B189" s="118"/>
      <c r="C189" s="118"/>
      <c r="D189" s="119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0"/>
      <c r="V189" s="120"/>
      <c r="W189" s="120"/>
      <c r="X189" s="120"/>
      <c r="Y189" s="120"/>
      <c r="Z189" s="120"/>
      <c r="AA189" s="120"/>
      <c r="AB189" s="120"/>
      <c r="AC189" s="121"/>
      <c r="AD189" s="122"/>
    </row>
    <row r="190" spans="1:30" s="24" customFormat="1" x14ac:dyDescent="0.25">
      <c r="A190" s="118"/>
      <c r="B190" s="118"/>
      <c r="C190" s="118"/>
      <c r="D190" s="119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V190" s="120"/>
      <c r="W190" s="120"/>
      <c r="X190" s="120"/>
      <c r="Y190" s="120"/>
      <c r="Z190" s="120"/>
      <c r="AA190" s="120"/>
      <c r="AB190" s="120"/>
      <c r="AC190" s="121"/>
      <c r="AD190" s="122"/>
    </row>
    <row r="191" spans="1:30" s="24" customFormat="1" x14ac:dyDescent="0.25">
      <c r="A191" s="118"/>
      <c r="B191" s="118"/>
      <c r="C191" s="118"/>
      <c r="D191" s="119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  <c r="V191" s="120"/>
      <c r="W191" s="120"/>
      <c r="X191" s="120"/>
      <c r="Y191" s="120"/>
      <c r="Z191" s="120"/>
      <c r="AA191" s="120"/>
      <c r="AB191" s="120"/>
      <c r="AC191" s="121"/>
      <c r="AD191" s="122"/>
    </row>
    <row r="192" spans="1:30" s="24" customFormat="1" x14ac:dyDescent="0.25">
      <c r="A192" s="118"/>
      <c r="B192" s="118"/>
      <c r="C192" s="118"/>
      <c r="D192" s="119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0"/>
      <c r="V192" s="120"/>
      <c r="W192" s="120"/>
      <c r="X192" s="120"/>
      <c r="Y192" s="120"/>
      <c r="Z192" s="120"/>
      <c r="AA192" s="120"/>
      <c r="AB192" s="120"/>
      <c r="AC192" s="121"/>
      <c r="AD192" s="122"/>
    </row>
    <row r="193" spans="1:30" s="24" customFormat="1" x14ac:dyDescent="0.25">
      <c r="A193" s="118"/>
      <c r="B193" s="118"/>
      <c r="C193" s="118"/>
      <c r="D193" s="119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20"/>
      <c r="V193" s="120"/>
      <c r="W193" s="120"/>
      <c r="X193" s="120"/>
      <c r="Y193" s="120"/>
      <c r="Z193" s="120"/>
      <c r="AA193" s="120"/>
      <c r="AB193" s="120"/>
      <c r="AC193" s="121"/>
      <c r="AD193" s="122"/>
    </row>
    <row r="194" spans="1:30" s="24" customFormat="1" x14ac:dyDescent="0.25">
      <c r="A194" s="118"/>
      <c r="B194" s="118"/>
      <c r="C194" s="118"/>
      <c r="D194" s="119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0"/>
      <c r="U194" s="120"/>
      <c r="V194" s="120"/>
      <c r="W194" s="120"/>
      <c r="X194" s="120"/>
      <c r="Y194" s="120"/>
      <c r="Z194" s="120"/>
      <c r="AA194" s="120"/>
      <c r="AB194" s="120"/>
      <c r="AC194" s="121"/>
      <c r="AD194" s="122"/>
    </row>
    <row r="195" spans="1:30" s="24" customFormat="1" x14ac:dyDescent="0.25">
      <c r="A195" s="118"/>
      <c r="B195" s="118"/>
      <c r="C195" s="118"/>
      <c r="D195" s="119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120"/>
      <c r="U195" s="120"/>
      <c r="V195" s="120"/>
      <c r="W195" s="120"/>
      <c r="X195" s="120"/>
      <c r="Y195" s="120"/>
      <c r="Z195" s="120"/>
      <c r="AA195" s="120"/>
      <c r="AB195" s="120"/>
      <c r="AC195" s="121"/>
      <c r="AD195" s="122"/>
    </row>
    <row r="196" spans="1:30" s="24" customFormat="1" x14ac:dyDescent="0.25">
      <c r="A196" s="118"/>
      <c r="B196" s="118"/>
      <c r="C196" s="118"/>
      <c r="D196" s="119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0"/>
      <c r="AB196" s="120"/>
      <c r="AC196" s="121"/>
      <c r="AD196" s="122"/>
    </row>
    <row r="197" spans="1:30" s="24" customFormat="1" x14ac:dyDescent="0.25">
      <c r="A197" s="118"/>
      <c r="B197" s="118"/>
      <c r="C197" s="118"/>
      <c r="D197" s="119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  <c r="AC197" s="121"/>
      <c r="AD197" s="122"/>
    </row>
    <row r="198" spans="1:30" s="24" customFormat="1" x14ac:dyDescent="0.25">
      <c r="A198" s="118"/>
      <c r="B198" s="118"/>
      <c r="C198" s="118"/>
      <c r="D198" s="119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  <c r="V198" s="120"/>
      <c r="W198" s="120"/>
      <c r="X198" s="120"/>
      <c r="Y198" s="120"/>
      <c r="Z198" s="120"/>
      <c r="AA198" s="120"/>
      <c r="AB198" s="120"/>
      <c r="AC198" s="121"/>
      <c r="AD198" s="122"/>
    </row>
    <row r="199" spans="1:30" s="24" customFormat="1" x14ac:dyDescent="0.25">
      <c r="A199" s="118"/>
      <c r="B199" s="118"/>
      <c r="C199" s="118"/>
      <c r="D199" s="119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  <c r="AC199" s="121"/>
      <c r="AD199" s="122"/>
    </row>
    <row r="200" spans="1:30" s="24" customFormat="1" x14ac:dyDescent="0.25">
      <c r="A200" s="118"/>
      <c r="B200" s="118"/>
      <c r="C200" s="118"/>
      <c r="D200" s="119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0"/>
      <c r="U200" s="120"/>
      <c r="V200" s="120"/>
      <c r="W200" s="120"/>
      <c r="X200" s="120"/>
      <c r="Y200" s="120"/>
      <c r="Z200" s="120"/>
      <c r="AA200" s="120"/>
      <c r="AB200" s="120"/>
      <c r="AC200" s="121"/>
      <c r="AD200" s="122"/>
    </row>
    <row r="201" spans="1:30" s="24" customFormat="1" x14ac:dyDescent="0.25">
      <c r="A201" s="118"/>
      <c r="B201" s="118"/>
      <c r="C201" s="118"/>
      <c r="D201" s="119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0"/>
      <c r="U201" s="120"/>
      <c r="V201" s="120"/>
      <c r="W201" s="120"/>
      <c r="X201" s="120"/>
      <c r="Y201" s="120"/>
      <c r="Z201" s="120"/>
      <c r="AA201" s="120"/>
      <c r="AB201" s="120"/>
      <c r="AC201" s="121"/>
      <c r="AD201" s="122"/>
    </row>
    <row r="202" spans="1:30" s="24" customFormat="1" x14ac:dyDescent="0.25">
      <c r="A202" s="118"/>
      <c r="B202" s="118"/>
      <c r="C202" s="118"/>
      <c r="D202" s="119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20"/>
      <c r="V202" s="120"/>
      <c r="W202" s="120"/>
      <c r="X202" s="120"/>
      <c r="Y202" s="120"/>
      <c r="Z202" s="120"/>
      <c r="AA202" s="120"/>
      <c r="AB202" s="120"/>
      <c r="AC202" s="121"/>
      <c r="AD202" s="122"/>
    </row>
    <row r="203" spans="1:30" s="24" customFormat="1" x14ac:dyDescent="0.25">
      <c r="A203" s="118"/>
      <c r="B203" s="118"/>
      <c r="C203" s="118"/>
      <c r="D203" s="119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20"/>
      <c r="V203" s="120"/>
      <c r="W203" s="120"/>
      <c r="X203" s="120"/>
      <c r="Y203" s="120"/>
      <c r="Z203" s="120"/>
      <c r="AA203" s="120"/>
      <c r="AB203" s="120"/>
      <c r="AC203" s="121"/>
      <c r="AD203" s="122"/>
    </row>
    <row r="204" spans="1:30" s="24" customFormat="1" x14ac:dyDescent="0.25">
      <c r="A204" s="118"/>
      <c r="B204" s="118"/>
      <c r="C204" s="118"/>
      <c r="D204" s="119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20"/>
      <c r="V204" s="120"/>
      <c r="W204" s="120"/>
      <c r="X204" s="120"/>
      <c r="Y204" s="120"/>
      <c r="Z204" s="120"/>
      <c r="AA204" s="120"/>
      <c r="AB204" s="120"/>
      <c r="AC204" s="121"/>
      <c r="AD204" s="122"/>
    </row>
    <row r="205" spans="1:30" s="24" customFormat="1" x14ac:dyDescent="0.25">
      <c r="A205" s="118"/>
      <c r="B205" s="118"/>
      <c r="C205" s="118"/>
      <c r="D205" s="119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0"/>
      <c r="U205" s="120"/>
      <c r="V205" s="120"/>
      <c r="W205" s="120"/>
      <c r="X205" s="120"/>
      <c r="Y205" s="120"/>
      <c r="Z205" s="120"/>
      <c r="AA205" s="120"/>
      <c r="AB205" s="120"/>
      <c r="AC205" s="121"/>
      <c r="AD205" s="122"/>
    </row>
    <row r="206" spans="1:30" s="24" customFormat="1" x14ac:dyDescent="0.25">
      <c r="A206" s="118"/>
      <c r="B206" s="118"/>
      <c r="C206" s="118"/>
      <c r="D206" s="119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  <c r="V206" s="120"/>
      <c r="W206" s="120"/>
      <c r="X206" s="120"/>
      <c r="Y206" s="120"/>
      <c r="Z206" s="120"/>
      <c r="AA206" s="120"/>
      <c r="AB206" s="120"/>
      <c r="AC206" s="121"/>
      <c r="AD206" s="122"/>
    </row>
    <row r="207" spans="1:30" s="24" customFormat="1" x14ac:dyDescent="0.25">
      <c r="A207" s="118"/>
      <c r="B207" s="118"/>
      <c r="C207" s="118"/>
      <c r="D207" s="119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20"/>
      <c r="U207" s="120"/>
      <c r="V207" s="120"/>
      <c r="W207" s="120"/>
      <c r="X207" s="120"/>
      <c r="Y207" s="120"/>
      <c r="Z207" s="120"/>
      <c r="AA207" s="120"/>
      <c r="AB207" s="120"/>
      <c r="AC207" s="121"/>
      <c r="AD207" s="122"/>
    </row>
    <row r="208" spans="1:30" s="24" customFormat="1" x14ac:dyDescent="0.25">
      <c r="A208" s="118"/>
      <c r="B208" s="118"/>
      <c r="C208" s="118"/>
      <c r="D208" s="119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0"/>
      <c r="U208" s="120"/>
      <c r="V208" s="120"/>
      <c r="W208" s="120"/>
      <c r="X208" s="120"/>
      <c r="Y208" s="120"/>
      <c r="Z208" s="120"/>
      <c r="AA208" s="120"/>
      <c r="AB208" s="120"/>
      <c r="AC208" s="121"/>
      <c r="AD208" s="122"/>
    </row>
    <row r="209" spans="1:30" s="24" customFormat="1" x14ac:dyDescent="0.25">
      <c r="A209" s="118"/>
      <c r="B209" s="118"/>
      <c r="C209" s="118"/>
      <c r="D209" s="119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21"/>
      <c r="AD209" s="122"/>
    </row>
    <row r="210" spans="1:30" s="24" customFormat="1" x14ac:dyDescent="0.25">
      <c r="A210" s="118"/>
      <c r="B210" s="118"/>
      <c r="C210" s="118"/>
      <c r="D210" s="119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0"/>
      <c r="U210" s="120"/>
      <c r="V210" s="120"/>
      <c r="W210" s="120"/>
      <c r="X210" s="120"/>
      <c r="Y210" s="120"/>
      <c r="Z210" s="120"/>
      <c r="AA210" s="120"/>
      <c r="AB210" s="120"/>
      <c r="AC210" s="121"/>
      <c r="AD210" s="122"/>
    </row>
    <row r="211" spans="1:30" s="24" customFormat="1" x14ac:dyDescent="0.25">
      <c r="A211" s="118"/>
      <c r="B211" s="118"/>
      <c r="C211" s="118"/>
      <c r="D211" s="119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20"/>
      <c r="U211" s="120"/>
      <c r="V211" s="120"/>
      <c r="W211" s="120"/>
      <c r="X211" s="120"/>
      <c r="Y211" s="120"/>
      <c r="Z211" s="120"/>
      <c r="AA211" s="120"/>
      <c r="AB211" s="120"/>
      <c r="AC211" s="121"/>
      <c r="AD211" s="122"/>
    </row>
    <row r="212" spans="1:30" s="24" customFormat="1" x14ac:dyDescent="0.25">
      <c r="A212" s="118"/>
      <c r="B212" s="118"/>
      <c r="C212" s="118"/>
      <c r="D212" s="119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120"/>
      <c r="U212" s="120"/>
      <c r="V212" s="120"/>
      <c r="W212" s="120"/>
      <c r="X212" s="120"/>
      <c r="Y212" s="120"/>
      <c r="Z212" s="120"/>
      <c r="AA212" s="120"/>
      <c r="AB212" s="120"/>
      <c r="AC212" s="121"/>
      <c r="AD212" s="122"/>
    </row>
    <row r="213" spans="1:30" s="24" customFormat="1" x14ac:dyDescent="0.25">
      <c r="A213" s="118"/>
      <c r="B213" s="118"/>
      <c r="C213" s="118"/>
      <c r="D213" s="119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  <c r="V213" s="120"/>
      <c r="W213" s="120"/>
      <c r="X213" s="120"/>
      <c r="Y213" s="120"/>
      <c r="Z213" s="120"/>
      <c r="AA213" s="120"/>
      <c r="AB213" s="120"/>
      <c r="AC213" s="121"/>
      <c r="AD213" s="122"/>
    </row>
    <row r="214" spans="1:30" s="24" customFormat="1" x14ac:dyDescent="0.25">
      <c r="A214" s="118"/>
      <c r="B214" s="118"/>
      <c r="C214" s="118"/>
      <c r="D214" s="119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0"/>
      <c r="U214" s="120"/>
      <c r="V214" s="120"/>
      <c r="W214" s="120"/>
      <c r="X214" s="120"/>
      <c r="Y214" s="120"/>
      <c r="Z214" s="120"/>
      <c r="AA214" s="120"/>
      <c r="AB214" s="120"/>
      <c r="AC214" s="121"/>
      <c r="AD214" s="122"/>
    </row>
    <row r="215" spans="1:30" s="24" customFormat="1" x14ac:dyDescent="0.25">
      <c r="A215" s="118"/>
      <c r="B215" s="118"/>
      <c r="C215" s="118"/>
      <c r="D215" s="119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0"/>
      <c r="V215" s="120"/>
      <c r="W215" s="120"/>
      <c r="X215" s="120"/>
      <c r="Y215" s="120"/>
      <c r="Z215" s="120"/>
      <c r="AA215" s="120"/>
      <c r="AB215" s="120"/>
      <c r="AC215" s="121"/>
      <c r="AD215" s="122"/>
    </row>
    <row r="216" spans="1:30" s="24" customFormat="1" x14ac:dyDescent="0.25">
      <c r="A216" s="118"/>
      <c r="B216" s="118"/>
      <c r="C216" s="118"/>
      <c r="D216" s="119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0"/>
      <c r="V216" s="120"/>
      <c r="W216" s="120"/>
      <c r="X216" s="120"/>
      <c r="Y216" s="120"/>
      <c r="Z216" s="120"/>
      <c r="AA216" s="120"/>
      <c r="AB216" s="120"/>
      <c r="AC216" s="121"/>
      <c r="AD216" s="122"/>
    </row>
    <row r="217" spans="1:30" s="24" customFormat="1" x14ac:dyDescent="0.25">
      <c r="A217" s="118"/>
      <c r="B217" s="118"/>
      <c r="C217" s="118"/>
      <c r="D217" s="119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  <c r="V217" s="120"/>
      <c r="W217" s="120"/>
      <c r="X217" s="120"/>
      <c r="Y217" s="120"/>
      <c r="Z217" s="120"/>
      <c r="AA217" s="120"/>
      <c r="AB217" s="120"/>
      <c r="AC217" s="121"/>
      <c r="AD217" s="122"/>
    </row>
    <row r="218" spans="1:30" s="24" customFormat="1" x14ac:dyDescent="0.25">
      <c r="A218" s="118"/>
      <c r="B218" s="118"/>
      <c r="C218" s="118"/>
      <c r="D218" s="119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0"/>
      <c r="V218" s="120"/>
      <c r="W218" s="120"/>
      <c r="X218" s="120"/>
      <c r="Y218" s="120"/>
      <c r="Z218" s="120"/>
      <c r="AA218" s="120"/>
      <c r="AB218" s="120"/>
      <c r="AC218" s="121"/>
      <c r="AD218" s="122"/>
    </row>
    <row r="219" spans="1:30" s="24" customFormat="1" x14ac:dyDescent="0.25">
      <c r="A219" s="118"/>
      <c r="B219" s="118"/>
      <c r="C219" s="118"/>
      <c r="D219" s="119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0"/>
      <c r="U219" s="120"/>
      <c r="V219" s="120"/>
      <c r="W219" s="120"/>
      <c r="X219" s="120"/>
      <c r="Y219" s="120"/>
      <c r="Z219" s="120"/>
      <c r="AA219" s="120"/>
      <c r="AB219" s="120"/>
      <c r="AC219" s="121"/>
      <c r="AD219" s="122"/>
    </row>
    <row r="220" spans="1:30" s="24" customFormat="1" x14ac:dyDescent="0.25">
      <c r="A220" s="118"/>
      <c r="B220" s="118"/>
      <c r="C220" s="118"/>
      <c r="D220" s="119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  <c r="V220" s="120"/>
      <c r="W220" s="120"/>
      <c r="X220" s="120"/>
      <c r="Y220" s="120"/>
      <c r="Z220" s="120"/>
      <c r="AA220" s="120"/>
      <c r="AB220" s="120"/>
      <c r="AC220" s="121"/>
      <c r="AD220" s="122"/>
    </row>
    <row r="221" spans="1:30" s="24" customFormat="1" x14ac:dyDescent="0.25">
      <c r="A221" s="118"/>
      <c r="B221" s="118"/>
      <c r="C221" s="118"/>
      <c r="D221" s="119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0"/>
      <c r="V221" s="120"/>
      <c r="W221" s="120"/>
      <c r="X221" s="120"/>
      <c r="Y221" s="120"/>
      <c r="Z221" s="120"/>
      <c r="AA221" s="120"/>
      <c r="AB221" s="120"/>
      <c r="AC221" s="121"/>
      <c r="AD221" s="122"/>
    </row>
    <row r="222" spans="1:30" s="24" customFormat="1" x14ac:dyDescent="0.25">
      <c r="A222" s="118"/>
      <c r="B222" s="118"/>
      <c r="C222" s="118"/>
      <c r="D222" s="119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20"/>
      <c r="U222" s="120"/>
      <c r="V222" s="120"/>
      <c r="W222" s="120"/>
      <c r="X222" s="120"/>
      <c r="Y222" s="120"/>
      <c r="Z222" s="120"/>
      <c r="AA222" s="120"/>
      <c r="AB222" s="120"/>
      <c r="AC222" s="121"/>
      <c r="AD222" s="122"/>
    </row>
    <row r="223" spans="1:30" s="24" customFormat="1" x14ac:dyDescent="0.25">
      <c r="A223" s="118"/>
      <c r="B223" s="118"/>
      <c r="C223" s="118"/>
      <c r="D223" s="119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20"/>
      <c r="U223" s="120"/>
      <c r="V223" s="120"/>
      <c r="W223" s="120"/>
      <c r="X223" s="120"/>
      <c r="Y223" s="120"/>
      <c r="Z223" s="120"/>
      <c r="AA223" s="120"/>
      <c r="AB223" s="120"/>
      <c r="AC223" s="121"/>
      <c r="AD223" s="122"/>
    </row>
    <row r="224" spans="1:30" s="24" customFormat="1" x14ac:dyDescent="0.25">
      <c r="A224" s="118"/>
      <c r="B224" s="118"/>
      <c r="C224" s="118"/>
      <c r="D224" s="119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1"/>
      <c r="AD224" s="122"/>
    </row>
    <row r="225" spans="1:30" s="24" customFormat="1" x14ac:dyDescent="0.25">
      <c r="A225" s="118"/>
      <c r="B225" s="118"/>
      <c r="C225" s="118"/>
      <c r="D225" s="119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20"/>
      <c r="V225" s="120"/>
      <c r="W225" s="120"/>
      <c r="X225" s="120"/>
      <c r="Y225" s="120"/>
      <c r="Z225" s="120"/>
      <c r="AA225" s="120"/>
      <c r="AB225" s="120"/>
      <c r="AC225" s="121"/>
      <c r="AD225" s="122"/>
    </row>
    <row r="226" spans="1:30" s="24" customFormat="1" x14ac:dyDescent="0.25">
      <c r="A226" s="118"/>
      <c r="B226" s="118"/>
      <c r="C226" s="118"/>
      <c r="D226" s="119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  <c r="V226" s="120"/>
      <c r="W226" s="120"/>
      <c r="X226" s="120"/>
      <c r="Y226" s="120"/>
      <c r="Z226" s="120"/>
      <c r="AA226" s="120"/>
      <c r="AB226" s="120"/>
      <c r="AC226" s="121"/>
      <c r="AD226" s="122"/>
    </row>
    <row r="227" spans="1:30" s="24" customFormat="1" x14ac:dyDescent="0.25">
      <c r="A227" s="118"/>
      <c r="B227" s="118"/>
      <c r="C227" s="118"/>
      <c r="D227" s="119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120"/>
      <c r="U227" s="120"/>
      <c r="V227" s="120"/>
      <c r="W227" s="120"/>
      <c r="X227" s="120"/>
      <c r="Y227" s="120"/>
      <c r="Z227" s="120"/>
      <c r="AA227" s="120"/>
      <c r="AB227" s="120"/>
      <c r="AC227" s="121"/>
      <c r="AD227" s="122"/>
    </row>
    <row r="228" spans="1:30" s="24" customFormat="1" x14ac:dyDescent="0.25">
      <c r="A228" s="118"/>
      <c r="B228" s="118"/>
      <c r="C228" s="118"/>
      <c r="D228" s="119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1"/>
      <c r="AD228" s="122"/>
    </row>
    <row r="229" spans="1:30" s="24" customFormat="1" x14ac:dyDescent="0.25">
      <c r="A229" s="118"/>
      <c r="B229" s="118"/>
      <c r="C229" s="118"/>
      <c r="D229" s="119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21"/>
      <c r="AD229" s="122"/>
    </row>
    <row r="230" spans="1:30" s="24" customFormat="1" x14ac:dyDescent="0.25">
      <c r="A230" s="118"/>
      <c r="B230" s="118"/>
      <c r="C230" s="118"/>
      <c r="D230" s="119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T230" s="120"/>
      <c r="U230" s="120"/>
      <c r="V230" s="120"/>
      <c r="W230" s="120"/>
      <c r="X230" s="120"/>
      <c r="Y230" s="120"/>
      <c r="Z230" s="120"/>
      <c r="AA230" s="120"/>
      <c r="AB230" s="120"/>
      <c r="AC230" s="121"/>
      <c r="AD230" s="122"/>
    </row>
    <row r="231" spans="1:30" s="24" customFormat="1" x14ac:dyDescent="0.25">
      <c r="A231" s="118"/>
      <c r="B231" s="118"/>
      <c r="C231" s="118"/>
      <c r="D231" s="119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  <c r="Z231" s="120"/>
      <c r="AA231" s="120"/>
      <c r="AB231" s="120"/>
      <c r="AC231" s="121"/>
      <c r="AD231" s="122"/>
    </row>
    <row r="232" spans="1:30" s="24" customFormat="1" x14ac:dyDescent="0.25">
      <c r="A232" s="118"/>
      <c r="B232" s="118"/>
      <c r="C232" s="118"/>
      <c r="D232" s="119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0"/>
      <c r="U232" s="120"/>
      <c r="V232" s="120"/>
      <c r="W232" s="120"/>
      <c r="X232" s="120"/>
      <c r="Y232" s="120"/>
      <c r="Z232" s="120"/>
      <c r="AA232" s="120"/>
      <c r="AB232" s="120"/>
      <c r="AC232" s="121"/>
      <c r="AD232" s="122"/>
    </row>
    <row r="233" spans="1:30" s="24" customFormat="1" x14ac:dyDescent="0.25">
      <c r="A233" s="118"/>
      <c r="B233" s="118"/>
      <c r="C233" s="118"/>
      <c r="D233" s="119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20"/>
      <c r="V233" s="120"/>
      <c r="W233" s="120"/>
      <c r="X233" s="120"/>
      <c r="Y233" s="120"/>
      <c r="Z233" s="120"/>
      <c r="AA233" s="120"/>
      <c r="AB233" s="120"/>
      <c r="AC233" s="121"/>
      <c r="AD233" s="122"/>
    </row>
    <row r="234" spans="1:30" s="24" customFormat="1" x14ac:dyDescent="0.25">
      <c r="A234" s="118"/>
      <c r="B234" s="118"/>
      <c r="C234" s="118"/>
      <c r="D234" s="119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T234" s="120"/>
      <c r="U234" s="120"/>
      <c r="V234" s="120"/>
      <c r="W234" s="120"/>
      <c r="X234" s="120"/>
      <c r="Y234" s="120"/>
      <c r="Z234" s="120"/>
      <c r="AA234" s="120"/>
      <c r="AB234" s="120"/>
      <c r="AC234" s="121"/>
      <c r="AD234" s="122"/>
    </row>
    <row r="235" spans="1:30" s="24" customFormat="1" x14ac:dyDescent="0.25">
      <c r="A235" s="118"/>
      <c r="B235" s="118"/>
      <c r="C235" s="118"/>
      <c r="D235" s="119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0"/>
      <c r="V235" s="120"/>
      <c r="W235" s="120"/>
      <c r="X235" s="120"/>
      <c r="Y235" s="120"/>
      <c r="Z235" s="120"/>
      <c r="AA235" s="120"/>
      <c r="AB235" s="120"/>
      <c r="AC235" s="121"/>
      <c r="AD235" s="122"/>
    </row>
    <row r="236" spans="1:30" s="24" customFormat="1" x14ac:dyDescent="0.25">
      <c r="A236" s="118"/>
      <c r="B236" s="118"/>
      <c r="C236" s="118"/>
      <c r="D236" s="119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0"/>
      <c r="V236" s="120"/>
      <c r="W236" s="120"/>
      <c r="X236" s="120"/>
      <c r="Y236" s="120"/>
      <c r="Z236" s="120"/>
      <c r="AA236" s="120"/>
      <c r="AB236" s="120"/>
      <c r="AC236" s="121"/>
      <c r="AD236" s="122"/>
    </row>
    <row r="237" spans="1:30" s="24" customFormat="1" x14ac:dyDescent="0.25">
      <c r="A237" s="118"/>
      <c r="B237" s="118"/>
      <c r="C237" s="118"/>
      <c r="D237" s="119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0"/>
      <c r="V237" s="120"/>
      <c r="W237" s="120"/>
      <c r="X237" s="120"/>
      <c r="Y237" s="120"/>
      <c r="Z237" s="120"/>
      <c r="AA237" s="120"/>
      <c r="AB237" s="120"/>
      <c r="AC237" s="121"/>
      <c r="AD237" s="122"/>
    </row>
    <row r="238" spans="1:30" s="24" customFormat="1" x14ac:dyDescent="0.25">
      <c r="A238" s="118"/>
      <c r="B238" s="118"/>
      <c r="C238" s="118"/>
      <c r="D238" s="119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20"/>
      <c r="V238" s="120"/>
      <c r="W238" s="120"/>
      <c r="X238" s="120"/>
      <c r="Y238" s="120"/>
      <c r="Z238" s="120"/>
      <c r="AA238" s="120"/>
      <c r="AB238" s="120"/>
      <c r="AC238" s="121"/>
      <c r="AD238" s="122"/>
    </row>
    <row r="239" spans="1:30" s="24" customFormat="1" x14ac:dyDescent="0.25">
      <c r="A239" s="118"/>
      <c r="B239" s="118"/>
      <c r="C239" s="118"/>
      <c r="D239" s="119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20"/>
      <c r="V239" s="120"/>
      <c r="W239" s="120"/>
      <c r="X239" s="120"/>
      <c r="Y239" s="120"/>
      <c r="Z239" s="120"/>
      <c r="AA239" s="120"/>
      <c r="AB239" s="120"/>
      <c r="AC239" s="121"/>
      <c r="AD239" s="122"/>
    </row>
    <row r="240" spans="1:30" s="24" customFormat="1" x14ac:dyDescent="0.25">
      <c r="A240" s="118"/>
      <c r="B240" s="118"/>
      <c r="C240" s="118"/>
      <c r="D240" s="119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20"/>
      <c r="V240" s="120"/>
      <c r="W240" s="120"/>
      <c r="X240" s="120"/>
      <c r="Y240" s="120"/>
      <c r="Z240" s="120"/>
      <c r="AA240" s="120"/>
      <c r="AB240" s="120"/>
      <c r="AC240" s="121"/>
      <c r="AD240" s="122"/>
    </row>
    <row r="241" spans="1:30" s="24" customFormat="1" x14ac:dyDescent="0.25">
      <c r="A241" s="118"/>
      <c r="B241" s="118"/>
      <c r="C241" s="118"/>
      <c r="D241" s="119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  <c r="T241" s="120"/>
      <c r="U241" s="120"/>
      <c r="V241" s="120"/>
      <c r="W241" s="120"/>
      <c r="X241" s="120"/>
      <c r="Y241" s="120"/>
      <c r="Z241" s="120"/>
      <c r="AA241" s="120"/>
      <c r="AB241" s="120"/>
      <c r="AC241" s="121"/>
      <c r="AD241" s="122"/>
    </row>
    <row r="242" spans="1:30" s="24" customFormat="1" x14ac:dyDescent="0.25">
      <c r="A242" s="118"/>
      <c r="B242" s="118"/>
      <c r="C242" s="118"/>
      <c r="D242" s="119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0"/>
      <c r="V242" s="120"/>
      <c r="W242" s="120"/>
      <c r="X242" s="120"/>
      <c r="Y242" s="120"/>
      <c r="Z242" s="120"/>
      <c r="AA242" s="120"/>
      <c r="AB242" s="120"/>
      <c r="AC242" s="121"/>
      <c r="AD242" s="122"/>
    </row>
    <row r="243" spans="1:30" s="24" customFormat="1" x14ac:dyDescent="0.25">
      <c r="A243" s="118"/>
      <c r="B243" s="118"/>
      <c r="C243" s="118"/>
      <c r="D243" s="119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  <c r="T243" s="120"/>
      <c r="U243" s="120"/>
      <c r="V243" s="120"/>
      <c r="W243" s="120"/>
      <c r="X243" s="120"/>
      <c r="Y243" s="120"/>
      <c r="Z243" s="120"/>
      <c r="AA243" s="120"/>
      <c r="AB243" s="120"/>
      <c r="AC243" s="121"/>
      <c r="AD243" s="122"/>
    </row>
    <row r="244" spans="1:30" s="24" customFormat="1" x14ac:dyDescent="0.25">
      <c r="A244" s="118"/>
      <c r="B244" s="118"/>
      <c r="C244" s="118"/>
      <c r="D244" s="119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0"/>
      <c r="V244" s="120"/>
      <c r="W244" s="120"/>
      <c r="X244" s="120"/>
      <c r="Y244" s="120"/>
      <c r="Z244" s="120"/>
      <c r="AA244" s="120"/>
      <c r="AB244" s="120"/>
      <c r="AC244" s="121"/>
      <c r="AD244" s="122"/>
    </row>
    <row r="245" spans="1:30" s="24" customFormat="1" x14ac:dyDescent="0.25">
      <c r="A245" s="118"/>
      <c r="B245" s="118"/>
      <c r="C245" s="118"/>
      <c r="D245" s="119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0"/>
      <c r="U245" s="120"/>
      <c r="V245" s="120"/>
      <c r="W245" s="120"/>
      <c r="X245" s="120"/>
      <c r="Y245" s="120"/>
      <c r="Z245" s="120"/>
      <c r="AA245" s="120"/>
      <c r="AB245" s="120"/>
      <c r="AC245" s="121"/>
      <c r="AD245" s="122"/>
    </row>
    <row r="246" spans="1:30" s="24" customFormat="1" x14ac:dyDescent="0.25">
      <c r="A246" s="118"/>
      <c r="B246" s="118"/>
      <c r="C246" s="118"/>
      <c r="D246" s="119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  <c r="T246" s="120"/>
      <c r="U246" s="120"/>
      <c r="V246" s="120"/>
      <c r="W246" s="120"/>
      <c r="X246" s="120"/>
      <c r="Y246" s="120"/>
      <c r="Z246" s="120"/>
      <c r="AA246" s="120"/>
      <c r="AB246" s="120"/>
      <c r="AC246" s="121"/>
      <c r="AD246" s="122"/>
    </row>
    <row r="247" spans="1:30" s="24" customFormat="1" x14ac:dyDescent="0.25">
      <c r="A247" s="118"/>
      <c r="B247" s="118"/>
      <c r="C247" s="118"/>
      <c r="D247" s="119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  <c r="T247" s="120"/>
      <c r="U247" s="120"/>
      <c r="V247" s="120"/>
      <c r="W247" s="120"/>
      <c r="X247" s="120"/>
      <c r="Y247" s="120"/>
      <c r="Z247" s="120"/>
      <c r="AA247" s="120"/>
      <c r="AB247" s="120"/>
      <c r="AC247" s="121"/>
      <c r="AD247" s="122"/>
    </row>
    <row r="248" spans="1:30" s="24" customFormat="1" x14ac:dyDescent="0.25">
      <c r="A248" s="118"/>
      <c r="B248" s="118"/>
      <c r="C248" s="118"/>
      <c r="D248" s="119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  <c r="V248" s="120"/>
      <c r="W248" s="120"/>
      <c r="X248" s="120"/>
      <c r="Y248" s="120"/>
      <c r="Z248" s="120"/>
      <c r="AA248" s="120"/>
      <c r="AB248" s="120"/>
      <c r="AC248" s="121"/>
      <c r="AD248" s="122"/>
    </row>
    <row r="249" spans="1:30" s="24" customFormat="1" x14ac:dyDescent="0.25">
      <c r="A249" s="118"/>
      <c r="B249" s="118"/>
      <c r="C249" s="118"/>
      <c r="D249" s="119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  <c r="V249" s="120"/>
      <c r="W249" s="120"/>
      <c r="X249" s="120"/>
      <c r="Y249" s="120"/>
      <c r="Z249" s="120"/>
      <c r="AA249" s="120"/>
      <c r="AB249" s="120"/>
      <c r="AC249" s="121"/>
      <c r="AD249" s="122"/>
    </row>
    <row r="250" spans="1:30" s="24" customFormat="1" x14ac:dyDescent="0.25">
      <c r="A250" s="118"/>
      <c r="B250" s="118"/>
      <c r="C250" s="118"/>
      <c r="D250" s="119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0"/>
      <c r="U250" s="120"/>
      <c r="V250" s="120"/>
      <c r="W250" s="120"/>
      <c r="X250" s="120"/>
      <c r="Y250" s="120"/>
      <c r="Z250" s="120"/>
      <c r="AA250" s="120"/>
      <c r="AB250" s="120"/>
      <c r="AC250" s="121"/>
      <c r="AD250" s="122"/>
    </row>
    <row r="251" spans="1:30" s="24" customFormat="1" x14ac:dyDescent="0.25">
      <c r="A251" s="118"/>
      <c r="B251" s="118"/>
      <c r="C251" s="118"/>
      <c r="D251" s="119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  <c r="T251" s="120"/>
      <c r="U251" s="120"/>
      <c r="V251" s="120"/>
      <c r="W251" s="120"/>
      <c r="X251" s="120"/>
      <c r="Y251" s="120"/>
      <c r="Z251" s="120"/>
      <c r="AA251" s="120"/>
      <c r="AB251" s="120"/>
      <c r="AC251" s="121"/>
      <c r="AD251" s="122"/>
    </row>
    <row r="252" spans="1:30" s="24" customFormat="1" x14ac:dyDescent="0.25">
      <c r="A252" s="118"/>
      <c r="B252" s="118"/>
      <c r="C252" s="118"/>
      <c r="D252" s="119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  <c r="T252" s="120"/>
      <c r="U252" s="120"/>
      <c r="V252" s="120"/>
      <c r="W252" s="120"/>
      <c r="X252" s="120"/>
      <c r="Y252" s="120"/>
      <c r="Z252" s="120"/>
      <c r="AA252" s="120"/>
      <c r="AB252" s="120"/>
      <c r="AC252" s="121"/>
      <c r="AD252" s="122"/>
    </row>
    <row r="253" spans="1:30" s="24" customFormat="1" x14ac:dyDescent="0.25">
      <c r="A253" s="118"/>
      <c r="B253" s="118"/>
      <c r="C253" s="118"/>
      <c r="D253" s="119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  <c r="T253" s="120"/>
      <c r="U253" s="120"/>
      <c r="V253" s="120"/>
      <c r="W253" s="120"/>
      <c r="X253" s="120"/>
      <c r="Y253" s="120"/>
      <c r="Z253" s="120"/>
      <c r="AA253" s="120"/>
      <c r="AB253" s="120"/>
      <c r="AC253" s="121"/>
      <c r="AD253" s="122"/>
    </row>
    <row r="254" spans="1:30" s="24" customFormat="1" x14ac:dyDescent="0.25">
      <c r="A254" s="118"/>
      <c r="B254" s="118"/>
      <c r="C254" s="118"/>
      <c r="D254" s="119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  <c r="T254" s="120"/>
      <c r="U254" s="120"/>
      <c r="V254" s="120"/>
      <c r="W254" s="120"/>
      <c r="X254" s="120"/>
      <c r="Y254" s="120"/>
      <c r="Z254" s="120"/>
      <c r="AA254" s="120"/>
      <c r="AB254" s="120"/>
      <c r="AC254" s="121"/>
      <c r="AD254" s="122"/>
    </row>
    <row r="255" spans="1:30" s="24" customFormat="1" x14ac:dyDescent="0.25">
      <c r="A255" s="118"/>
      <c r="B255" s="118"/>
      <c r="C255" s="118"/>
      <c r="D255" s="119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20"/>
      <c r="W255" s="120"/>
      <c r="X255" s="120"/>
      <c r="Y255" s="120"/>
      <c r="Z255" s="120"/>
      <c r="AA255" s="120"/>
      <c r="AB255" s="120"/>
      <c r="AC255" s="121"/>
      <c r="AD255" s="122"/>
    </row>
    <row r="256" spans="1:30" s="24" customFormat="1" x14ac:dyDescent="0.25">
      <c r="A256" s="118"/>
      <c r="B256" s="118"/>
      <c r="C256" s="118"/>
      <c r="D256" s="119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  <c r="T256" s="120"/>
      <c r="U256" s="120"/>
      <c r="V256" s="120"/>
      <c r="W256" s="120"/>
      <c r="X256" s="120"/>
      <c r="Y256" s="120"/>
      <c r="Z256" s="120"/>
      <c r="AA256" s="120"/>
      <c r="AB256" s="120"/>
      <c r="AC256" s="121"/>
      <c r="AD256" s="122"/>
    </row>
    <row r="257" spans="1:30" s="24" customFormat="1" x14ac:dyDescent="0.25">
      <c r="A257" s="118"/>
      <c r="B257" s="118"/>
      <c r="C257" s="118"/>
      <c r="D257" s="119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  <c r="T257" s="120"/>
      <c r="U257" s="120"/>
      <c r="V257" s="120"/>
      <c r="W257" s="120"/>
      <c r="X257" s="120"/>
      <c r="Y257" s="120"/>
      <c r="Z257" s="120"/>
      <c r="AA257" s="120"/>
      <c r="AB257" s="120"/>
      <c r="AC257" s="121"/>
      <c r="AD257" s="122"/>
    </row>
    <row r="258" spans="1:30" s="24" customFormat="1" x14ac:dyDescent="0.25">
      <c r="A258" s="118"/>
      <c r="B258" s="118"/>
      <c r="C258" s="118"/>
      <c r="D258" s="119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  <c r="T258" s="120"/>
      <c r="U258" s="120"/>
      <c r="V258" s="120"/>
      <c r="W258" s="120"/>
      <c r="X258" s="120"/>
      <c r="Y258" s="120"/>
      <c r="Z258" s="120"/>
      <c r="AA258" s="120"/>
      <c r="AB258" s="120"/>
      <c r="AC258" s="121"/>
      <c r="AD258" s="122"/>
    </row>
    <row r="259" spans="1:30" s="24" customFormat="1" x14ac:dyDescent="0.25">
      <c r="A259" s="118"/>
      <c r="B259" s="118"/>
      <c r="C259" s="118"/>
      <c r="D259" s="119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  <c r="T259" s="120"/>
      <c r="U259" s="120"/>
      <c r="V259" s="120"/>
      <c r="W259" s="120"/>
      <c r="X259" s="120"/>
      <c r="Y259" s="120"/>
      <c r="Z259" s="120"/>
      <c r="AA259" s="120"/>
      <c r="AB259" s="120"/>
      <c r="AC259" s="121"/>
      <c r="AD259" s="122"/>
    </row>
    <row r="260" spans="1:30" s="24" customFormat="1" x14ac:dyDescent="0.25">
      <c r="A260" s="118"/>
      <c r="B260" s="118"/>
      <c r="C260" s="118"/>
      <c r="D260" s="119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  <c r="T260" s="120"/>
      <c r="U260" s="120"/>
      <c r="V260" s="120"/>
      <c r="W260" s="120"/>
      <c r="X260" s="120"/>
      <c r="Y260" s="120"/>
      <c r="Z260" s="120"/>
      <c r="AA260" s="120"/>
      <c r="AB260" s="120"/>
      <c r="AC260" s="121"/>
      <c r="AD260" s="122"/>
    </row>
    <row r="261" spans="1:30" s="24" customFormat="1" x14ac:dyDescent="0.25">
      <c r="A261" s="118"/>
      <c r="B261" s="118"/>
      <c r="C261" s="118"/>
      <c r="D261" s="119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  <c r="T261" s="120"/>
      <c r="U261" s="120"/>
      <c r="V261" s="120"/>
      <c r="W261" s="120"/>
      <c r="X261" s="120"/>
      <c r="Y261" s="120"/>
      <c r="Z261" s="120"/>
      <c r="AA261" s="120"/>
      <c r="AB261" s="120"/>
      <c r="AC261" s="121"/>
      <c r="AD261" s="122"/>
    </row>
    <row r="262" spans="1:30" s="24" customFormat="1" x14ac:dyDescent="0.25">
      <c r="A262" s="118"/>
      <c r="B262" s="118"/>
      <c r="C262" s="118"/>
      <c r="D262" s="119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  <c r="T262" s="120"/>
      <c r="U262" s="120"/>
      <c r="V262" s="120"/>
      <c r="W262" s="120"/>
      <c r="X262" s="120"/>
      <c r="Y262" s="120"/>
      <c r="Z262" s="120"/>
      <c r="AA262" s="120"/>
      <c r="AB262" s="120"/>
      <c r="AC262" s="121"/>
      <c r="AD262" s="122"/>
    </row>
    <row r="263" spans="1:30" s="24" customFormat="1" x14ac:dyDescent="0.25">
      <c r="A263" s="118"/>
      <c r="B263" s="118"/>
      <c r="C263" s="118"/>
      <c r="D263" s="119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0"/>
      <c r="V263" s="120"/>
      <c r="W263" s="120"/>
      <c r="X263" s="120"/>
      <c r="Y263" s="120"/>
      <c r="Z263" s="120"/>
      <c r="AA263" s="120"/>
      <c r="AB263" s="120"/>
      <c r="AC263" s="121"/>
      <c r="AD263" s="122"/>
    </row>
    <row r="264" spans="1:30" s="24" customFormat="1" x14ac:dyDescent="0.25">
      <c r="A264" s="118"/>
      <c r="B264" s="118"/>
      <c r="C264" s="118"/>
      <c r="D264" s="119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  <c r="T264" s="120"/>
      <c r="U264" s="120"/>
      <c r="V264" s="120"/>
      <c r="W264" s="120"/>
      <c r="X264" s="120"/>
      <c r="Y264" s="120"/>
      <c r="Z264" s="120"/>
      <c r="AA264" s="120"/>
      <c r="AB264" s="120"/>
      <c r="AC264" s="121"/>
      <c r="AD264" s="122"/>
    </row>
    <row r="265" spans="1:30" s="24" customFormat="1" x14ac:dyDescent="0.25">
      <c r="A265" s="118"/>
      <c r="B265" s="118"/>
      <c r="C265" s="118"/>
      <c r="D265" s="119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  <c r="T265" s="120"/>
      <c r="U265" s="120"/>
      <c r="V265" s="120"/>
      <c r="W265" s="120"/>
      <c r="X265" s="120"/>
      <c r="Y265" s="120"/>
      <c r="Z265" s="120"/>
      <c r="AA265" s="120"/>
      <c r="AB265" s="120"/>
      <c r="AC265" s="121"/>
      <c r="AD265" s="122"/>
    </row>
    <row r="266" spans="1:30" s="24" customFormat="1" x14ac:dyDescent="0.25">
      <c r="A266" s="118"/>
      <c r="B266" s="118"/>
      <c r="C266" s="118"/>
      <c r="D266" s="119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  <c r="T266" s="120"/>
      <c r="U266" s="120"/>
      <c r="V266" s="120"/>
      <c r="W266" s="120"/>
      <c r="X266" s="120"/>
      <c r="Y266" s="120"/>
      <c r="Z266" s="120"/>
      <c r="AA266" s="120"/>
      <c r="AB266" s="120"/>
      <c r="AC266" s="121"/>
      <c r="AD266" s="122"/>
    </row>
    <row r="267" spans="1:30" s="24" customFormat="1" x14ac:dyDescent="0.25">
      <c r="A267" s="118"/>
      <c r="B267" s="118"/>
      <c r="C267" s="118"/>
      <c r="D267" s="119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  <c r="T267" s="120"/>
      <c r="U267" s="120"/>
      <c r="V267" s="120"/>
      <c r="W267" s="120"/>
      <c r="X267" s="120"/>
      <c r="Y267" s="120"/>
      <c r="Z267" s="120"/>
      <c r="AA267" s="120"/>
      <c r="AB267" s="120"/>
      <c r="AC267" s="121"/>
      <c r="AD267" s="122"/>
    </row>
    <row r="268" spans="1:30" s="24" customFormat="1" x14ac:dyDescent="0.25">
      <c r="A268" s="118"/>
      <c r="B268" s="118"/>
      <c r="C268" s="118"/>
      <c r="D268" s="119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  <c r="T268" s="120"/>
      <c r="U268" s="120"/>
      <c r="V268" s="120"/>
      <c r="W268" s="120"/>
      <c r="X268" s="120"/>
      <c r="Y268" s="120"/>
      <c r="Z268" s="120"/>
      <c r="AA268" s="120"/>
      <c r="AB268" s="120"/>
      <c r="AC268" s="121"/>
      <c r="AD268" s="122"/>
    </row>
    <row r="269" spans="1:30" s="24" customFormat="1" x14ac:dyDescent="0.25">
      <c r="A269" s="118"/>
      <c r="B269" s="118"/>
      <c r="C269" s="118"/>
      <c r="D269" s="119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  <c r="T269" s="120"/>
      <c r="U269" s="120"/>
      <c r="V269" s="120"/>
      <c r="W269" s="120"/>
      <c r="X269" s="120"/>
      <c r="Y269" s="120"/>
      <c r="Z269" s="120"/>
      <c r="AA269" s="120"/>
      <c r="AB269" s="120"/>
      <c r="AC269" s="121"/>
      <c r="AD269" s="122"/>
    </row>
    <row r="270" spans="1:30" s="24" customFormat="1" x14ac:dyDescent="0.25">
      <c r="A270" s="118"/>
      <c r="B270" s="118"/>
      <c r="C270" s="118"/>
      <c r="D270" s="119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  <c r="T270" s="120"/>
      <c r="U270" s="120"/>
      <c r="V270" s="120"/>
      <c r="W270" s="120"/>
      <c r="X270" s="120"/>
      <c r="Y270" s="120"/>
      <c r="Z270" s="120"/>
      <c r="AA270" s="120"/>
      <c r="AB270" s="120"/>
      <c r="AC270" s="121"/>
      <c r="AD270" s="122"/>
    </row>
    <row r="271" spans="1:30" s="24" customFormat="1" x14ac:dyDescent="0.25">
      <c r="A271" s="118"/>
      <c r="B271" s="118"/>
      <c r="C271" s="118"/>
      <c r="D271" s="119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  <c r="T271" s="120"/>
      <c r="U271" s="120"/>
      <c r="V271" s="120"/>
      <c r="W271" s="120"/>
      <c r="X271" s="120"/>
      <c r="Y271" s="120"/>
      <c r="Z271" s="120"/>
      <c r="AA271" s="120"/>
      <c r="AB271" s="120"/>
      <c r="AC271" s="121"/>
      <c r="AD271" s="122"/>
    </row>
    <row r="272" spans="1:30" s="24" customFormat="1" x14ac:dyDescent="0.25">
      <c r="A272" s="118"/>
      <c r="B272" s="118"/>
      <c r="C272" s="118"/>
      <c r="D272" s="119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  <c r="T272" s="120"/>
      <c r="U272" s="120"/>
      <c r="V272" s="120"/>
      <c r="W272" s="120"/>
      <c r="X272" s="120"/>
      <c r="Y272" s="120"/>
      <c r="Z272" s="120"/>
      <c r="AA272" s="120"/>
      <c r="AB272" s="120"/>
      <c r="AC272" s="121"/>
      <c r="AD272" s="122"/>
    </row>
    <row r="273" spans="1:30" s="24" customFormat="1" x14ac:dyDescent="0.25">
      <c r="A273" s="118"/>
      <c r="B273" s="118"/>
      <c r="C273" s="118"/>
      <c r="D273" s="119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  <c r="T273" s="120"/>
      <c r="U273" s="120"/>
      <c r="V273" s="120"/>
      <c r="W273" s="120"/>
      <c r="X273" s="120"/>
      <c r="Y273" s="120"/>
      <c r="Z273" s="120"/>
      <c r="AA273" s="120"/>
      <c r="AB273" s="120"/>
      <c r="AC273" s="121"/>
      <c r="AD273" s="122"/>
    </row>
    <row r="274" spans="1:30" s="24" customFormat="1" x14ac:dyDescent="0.25">
      <c r="A274" s="118"/>
      <c r="B274" s="118"/>
      <c r="C274" s="118"/>
      <c r="D274" s="119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  <c r="T274" s="120"/>
      <c r="U274" s="120"/>
      <c r="V274" s="120"/>
      <c r="W274" s="120"/>
      <c r="X274" s="120"/>
      <c r="Y274" s="120"/>
      <c r="Z274" s="120"/>
      <c r="AA274" s="120"/>
      <c r="AB274" s="120"/>
      <c r="AC274" s="121"/>
      <c r="AD274" s="122"/>
    </row>
    <row r="275" spans="1:30" s="24" customFormat="1" x14ac:dyDescent="0.25">
      <c r="A275" s="118"/>
      <c r="B275" s="118"/>
      <c r="C275" s="118"/>
      <c r="D275" s="119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0"/>
      <c r="V275" s="120"/>
      <c r="W275" s="120"/>
      <c r="X275" s="120"/>
      <c r="Y275" s="120"/>
      <c r="Z275" s="120"/>
      <c r="AA275" s="120"/>
      <c r="AB275" s="120"/>
      <c r="AC275" s="121"/>
      <c r="AD275" s="122"/>
    </row>
    <row r="276" spans="1:30" s="24" customFormat="1" x14ac:dyDescent="0.25">
      <c r="A276" s="118"/>
      <c r="B276" s="118"/>
      <c r="C276" s="118"/>
      <c r="D276" s="119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0"/>
      <c r="V276" s="120"/>
      <c r="W276" s="120"/>
      <c r="X276" s="120"/>
      <c r="Y276" s="120"/>
      <c r="Z276" s="120"/>
      <c r="AA276" s="120"/>
      <c r="AB276" s="120"/>
      <c r="AC276" s="121"/>
      <c r="AD276" s="122"/>
    </row>
    <row r="277" spans="1:30" s="24" customFormat="1" x14ac:dyDescent="0.25">
      <c r="A277" s="118"/>
      <c r="B277" s="118"/>
      <c r="C277" s="118"/>
      <c r="D277" s="119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  <c r="T277" s="120"/>
      <c r="U277" s="120"/>
      <c r="V277" s="120"/>
      <c r="W277" s="120"/>
      <c r="X277" s="120"/>
      <c r="Y277" s="120"/>
      <c r="Z277" s="120"/>
      <c r="AA277" s="120"/>
      <c r="AB277" s="120"/>
      <c r="AC277" s="121"/>
      <c r="AD277" s="122"/>
    </row>
    <row r="278" spans="1:30" s="24" customFormat="1" x14ac:dyDescent="0.25">
      <c r="A278" s="118"/>
      <c r="B278" s="118"/>
      <c r="C278" s="118"/>
      <c r="D278" s="119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  <c r="T278" s="120"/>
      <c r="U278" s="120"/>
      <c r="V278" s="120"/>
      <c r="W278" s="120"/>
      <c r="X278" s="120"/>
      <c r="Y278" s="120"/>
      <c r="Z278" s="120"/>
      <c r="AA278" s="120"/>
      <c r="AB278" s="120"/>
      <c r="AC278" s="121"/>
      <c r="AD278" s="122"/>
    </row>
    <row r="279" spans="1:30" s="24" customFormat="1" x14ac:dyDescent="0.25">
      <c r="A279" s="118"/>
      <c r="B279" s="118"/>
      <c r="C279" s="118"/>
      <c r="D279" s="119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  <c r="T279" s="120"/>
      <c r="U279" s="120"/>
      <c r="V279" s="120"/>
      <c r="W279" s="120"/>
      <c r="X279" s="120"/>
      <c r="Y279" s="120"/>
      <c r="Z279" s="120"/>
      <c r="AA279" s="120"/>
      <c r="AB279" s="120"/>
      <c r="AC279" s="121"/>
      <c r="AD279" s="122"/>
    </row>
    <row r="280" spans="1:30" s="24" customFormat="1" x14ac:dyDescent="0.25">
      <c r="A280" s="118"/>
      <c r="B280" s="118"/>
      <c r="C280" s="118"/>
      <c r="D280" s="119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  <c r="T280" s="120"/>
      <c r="U280" s="120"/>
      <c r="V280" s="120"/>
      <c r="W280" s="120"/>
      <c r="X280" s="120"/>
      <c r="Y280" s="120"/>
      <c r="Z280" s="120"/>
      <c r="AA280" s="120"/>
      <c r="AB280" s="120"/>
      <c r="AC280" s="121"/>
      <c r="AD280" s="122"/>
    </row>
    <row r="281" spans="1:30" s="24" customFormat="1" x14ac:dyDescent="0.25">
      <c r="A281" s="118"/>
      <c r="B281" s="118"/>
      <c r="C281" s="118"/>
      <c r="D281" s="119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  <c r="T281" s="120"/>
      <c r="U281" s="120"/>
      <c r="V281" s="120"/>
      <c r="W281" s="120"/>
      <c r="X281" s="120"/>
      <c r="Y281" s="120"/>
      <c r="Z281" s="120"/>
      <c r="AA281" s="120"/>
      <c r="AB281" s="120"/>
      <c r="AC281" s="121"/>
      <c r="AD281" s="122"/>
    </row>
    <row r="282" spans="1:30" s="24" customFormat="1" x14ac:dyDescent="0.25">
      <c r="A282" s="118"/>
      <c r="B282" s="118"/>
      <c r="C282" s="118"/>
      <c r="D282" s="119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  <c r="T282" s="120"/>
      <c r="U282" s="120"/>
      <c r="V282" s="120"/>
      <c r="W282" s="120"/>
      <c r="X282" s="120"/>
      <c r="Y282" s="120"/>
      <c r="Z282" s="120"/>
      <c r="AA282" s="120"/>
      <c r="AB282" s="120"/>
      <c r="AC282" s="121"/>
      <c r="AD282" s="122"/>
    </row>
    <row r="283" spans="1:30" s="24" customFormat="1" x14ac:dyDescent="0.25">
      <c r="A283" s="118"/>
      <c r="B283" s="118"/>
      <c r="C283" s="118"/>
      <c r="D283" s="119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  <c r="T283" s="120"/>
      <c r="U283" s="120"/>
      <c r="V283" s="120"/>
      <c r="W283" s="120"/>
      <c r="X283" s="120"/>
      <c r="Y283" s="120"/>
      <c r="Z283" s="120"/>
      <c r="AA283" s="120"/>
      <c r="AB283" s="120"/>
      <c r="AC283" s="121"/>
      <c r="AD283" s="122"/>
    </row>
    <row r="284" spans="1:30" s="24" customFormat="1" x14ac:dyDescent="0.25">
      <c r="A284" s="118"/>
      <c r="B284" s="118"/>
      <c r="C284" s="118"/>
      <c r="D284" s="119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  <c r="T284" s="120"/>
      <c r="U284" s="120"/>
      <c r="V284" s="120"/>
      <c r="W284" s="120"/>
      <c r="X284" s="120"/>
      <c r="Y284" s="120"/>
      <c r="Z284" s="120"/>
      <c r="AA284" s="120"/>
      <c r="AB284" s="120"/>
      <c r="AC284" s="121"/>
      <c r="AD284" s="122"/>
    </row>
    <row r="285" spans="1:30" s="24" customFormat="1" x14ac:dyDescent="0.25">
      <c r="A285" s="118"/>
      <c r="B285" s="118"/>
      <c r="C285" s="118"/>
      <c r="D285" s="119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  <c r="T285" s="120"/>
      <c r="U285" s="120"/>
      <c r="V285" s="120"/>
      <c r="W285" s="120"/>
      <c r="X285" s="120"/>
      <c r="Y285" s="120"/>
      <c r="Z285" s="120"/>
      <c r="AA285" s="120"/>
      <c r="AB285" s="120"/>
      <c r="AC285" s="121"/>
      <c r="AD285" s="122"/>
    </row>
    <row r="286" spans="1:30" s="24" customFormat="1" x14ac:dyDescent="0.25">
      <c r="A286" s="118"/>
      <c r="B286" s="118"/>
      <c r="C286" s="118"/>
      <c r="D286" s="119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  <c r="T286" s="120"/>
      <c r="U286" s="120"/>
      <c r="V286" s="120"/>
      <c r="W286" s="120"/>
      <c r="X286" s="120"/>
      <c r="Y286" s="120"/>
      <c r="Z286" s="120"/>
      <c r="AA286" s="120"/>
      <c r="AB286" s="120"/>
      <c r="AC286" s="121"/>
      <c r="AD286" s="122"/>
    </row>
    <row r="287" spans="1:30" s="24" customFormat="1" x14ac:dyDescent="0.25">
      <c r="A287" s="118"/>
      <c r="B287" s="118"/>
      <c r="C287" s="118"/>
      <c r="D287" s="119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  <c r="T287" s="120"/>
      <c r="U287" s="120"/>
      <c r="V287" s="120"/>
      <c r="W287" s="120"/>
      <c r="X287" s="120"/>
      <c r="Y287" s="120"/>
      <c r="Z287" s="120"/>
      <c r="AA287" s="120"/>
      <c r="AB287" s="120"/>
      <c r="AC287" s="121"/>
      <c r="AD287" s="122"/>
    </row>
    <row r="288" spans="1:30" s="24" customFormat="1" x14ac:dyDescent="0.25">
      <c r="A288" s="118"/>
      <c r="B288" s="118"/>
      <c r="C288" s="118"/>
      <c r="D288" s="119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  <c r="T288" s="120"/>
      <c r="U288" s="120"/>
      <c r="V288" s="120"/>
      <c r="W288" s="120"/>
      <c r="X288" s="120"/>
      <c r="Y288" s="120"/>
      <c r="Z288" s="120"/>
      <c r="AA288" s="120"/>
      <c r="AB288" s="120"/>
      <c r="AC288" s="121"/>
      <c r="AD288" s="122"/>
    </row>
    <row r="289" spans="1:30" s="24" customFormat="1" x14ac:dyDescent="0.25">
      <c r="A289" s="118"/>
      <c r="B289" s="118"/>
      <c r="C289" s="118"/>
      <c r="D289" s="119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  <c r="T289" s="120"/>
      <c r="U289" s="120"/>
      <c r="V289" s="120"/>
      <c r="W289" s="120"/>
      <c r="X289" s="120"/>
      <c r="Y289" s="120"/>
      <c r="Z289" s="120"/>
      <c r="AA289" s="120"/>
      <c r="AB289" s="120"/>
      <c r="AC289" s="121"/>
      <c r="AD289" s="122"/>
    </row>
    <row r="290" spans="1:30" s="24" customFormat="1" x14ac:dyDescent="0.25">
      <c r="A290" s="118"/>
      <c r="B290" s="118"/>
      <c r="C290" s="118"/>
      <c r="D290" s="119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  <c r="T290" s="120"/>
      <c r="U290" s="120"/>
      <c r="V290" s="120"/>
      <c r="W290" s="120"/>
      <c r="X290" s="120"/>
      <c r="Y290" s="120"/>
      <c r="Z290" s="120"/>
      <c r="AA290" s="120"/>
      <c r="AB290" s="120"/>
      <c r="AC290" s="121"/>
      <c r="AD290" s="122"/>
    </row>
    <row r="291" spans="1:30" s="24" customFormat="1" x14ac:dyDescent="0.25">
      <c r="A291" s="118"/>
      <c r="B291" s="118"/>
      <c r="C291" s="118"/>
      <c r="D291" s="119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  <c r="T291" s="120"/>
      <c r="U291" s="120"/>
      <c r="V291" s="120"/>
      <c r="W291" s="120"/>
      <c r="X291" s="120"/>
      <c r="Y291" s="120"/>
      <c r="Z291" s="120"/>
      <c r="AA291" s="120"/>
      <c r="AB291" s="120"/>
      <c r="AC291" s="121"/>
      <c r="AD291" s="122"/>
    </row>
    <row r="292" spans="1:30" s="24" customFormat="1" x14ac:dyDescent="0.25">
      <c r="A292" s="118"/>
      <c r="B292" s="118"/>
      <c r="C292" s="118"/>
      <c r="D292" s="119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  <c r="T292" s="120"/>
      <c r="U292" s="120"/>
      <c r="V292" s="120"/>
      <c r="W292" s="120"/>
      <c r="X292" s="120"/>
      <c r="Y292" s="120"/>
      <c r="Z292" s="120"/>
      <c r="AA292" s="120"/>
      <c r="AB292" s="120"/>
      <c r="AC292" s="121"/>
      <c r="AD292" s="122"/>
    </row>
    <row r="293" spans="1:30" s="24" customFormat="1" x14ac:dyDescent="0.25">
      <c r="A293" s="118"/>
      <c r="B293" s="118"/>
      <c r="C293" s="118"/>
      <c r="D293" s="119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  <c r="T293" s="120"/>
      <c r="U293" s="120"/>
      <c r="V293" s="120"/>
      <c r="W293" s="120"/>
      <c r="X293" s="120"/>
      <c r="Y293" s="120"/>
      <c r="Z293" s="120"/>
      <c r="AA293" s="120"/>
      <c r="AB293" s="120"/>
      <c r="AC293" s="121"/>
      <c r="AD293" s="122"/>
    </row>
    <row r="294" spans="1:30" s="24" customFormat="1" x14ac:dyDescent="0.25">
      <c r="A294" s="118"/>
      <c r="B294" s="118"/>
      <c r="C294" s="118"/>
      <c r="D294" s="119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  <c r="T294" s="120"/>
      <c r="U294" s="120"/>
      <c r="V294" s="120"/>
      <c r="W294" s="120"/>
      <c r="X294" s="120"/>
      <c r="Y294" s="120"/>
      <c r="Z294" s="120"/>
      <c r="AA294" s="120"/>
      <c r="AB294" s="120"/>
      <c r="AC294" s="121"/>
      <c r="AD294" s="122"/>
    </row>
    <row r="295" spans="1:30" s="24" customFormat="1" x14ac:dyDescent="0.25">
      <c r="A295" s="118"/>
      <c r="B295" s="118"/>
      <c r="C295" s="118"/>
      <c r="D295" s="119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  <c r="T295" s="120"/>
      <c r="U295" s="120"/>
      <c r="V295" s="120"/>
      <c r="W295" s="120"/>
      <c r="X295" s="120"/>
      <c r="Y295" s="120"/>
      <c r="Z295" s="120"/>
      <c r="AA295" s="120"/>
      <c r="AB295" s="120"/>
      <c r="AC295" s="121"/>
      <c r="AD295" s="122"/>
    </row>
    <row r="296" spans="1:30" s="24" customFormat="1" x14ac:dyDescent="0.25">
      <c r="A296" s="118"/>
      <c r="B296" s="118"/>
      <c r="C296" s="118"/>
      <c r="D296" s="119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  <c r="T296" s="120"/>
      <c r="U296" s="120"/>
      <c r="V296" s="120"/>
      <c r="W296" s="120"/>
      <c r="X296" s="120"/>
      <c r="Y296" s="120"/>
      <c r="Z296" s="120"/>
      <c r="AA296" s="120"/>
      <c r="AB296" s="120"/>
      <c r="AC296" s="121"/>
      <c r="AD296" s="122"/>
    </row>
    <row r="297" spans="1:30" s="24" customFormat="1" x14ac:dyDescent="0.25">
      <c r="A297" s="118"/>
      <c r="B297" s="118"/>
      <c r="C297" s="118"/>
      <c r="D297" s="119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  <c r="T297" s="120"/>
      <c r="U297" s="120"/>
      <c r="V297" s="120"/>
      <c r="W297" s="120"/>
      <c r="X297" s="120"/>
      <c r="Y297" s="120"/>
      <c r="Z297" s="120"/>
      <c r="AA297" s="120"/>
      <c r="AB297" s="120"/>
      <c r="AC297" s="121"/>
      <c r="AD297" s="122"/>
    </row>
    <row r="298" spans="1:30" s="24" customFormat="1" x14ac:dyDescent="0.25">
      <c r="A298" s="118"/>
      <c r="B298" s="118"/>
      <c r="C298" s="118"/>
      <c r="D298" s="119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  <c r="T298" s="120"/>
      <c r="U298" s="120"/>
      <c r="V298" s="120"/>
      <c r="W298" s="120"/>
      <c r="X298" s="120"/>
      <c r="Y298" s="120"/>
      <c r="Z298" s="120"/>
      <c r="AA298" s="120"/>
      <c r="AB298" s="120"/>
      <c r="AC298" s="121"/>
      <c r="AD298" s="122"/>
    </row>
    <row r="299" spans="1:30" s="24" customFormat="1" x14ac:dyDescent="0.25">
      <c r="A299" s="118"/>
      <c r="B299" s="118"/>
      <c r="C299" s="118"/>
      <c r="D299" s="119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0"/>
      <c r="V299" s="120"/>
      <c r="W299" s="120"/>
      <c r="X299" s="120"/>
      <c r="Y299" s="120"/>
      <c r="Z299" s="120"/>
      <c r="AA299" s="120"/>
      <c r="AB299" s="120"/>
      <c r="AC299" s="121"/>
      <c r="AD299" s="122"/>
    </row>
    <row r="300" spans="1:30" s="24" customFormat="1" x14ac:dyDescent="0.25">
      <c r="A300" s="118"/>
      <c r="B300" s="118"/>
      <c r="C300" s="118"/>
      <c r="D300" s="119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  <c r="T300" s="120"/>
      <c r="U300" s="120"/>
      <c r="V300" s="120"/>
      <c r="W300" s="120"/>
      <c r="X300" s="120"/>
      <c r="Y300" s="120"/>
      <c r="Z300" s="120"/>
      <c r="AA300" s="120"/>
      <c r="AB300" s="120"/>
      <c r="AC300" s="121"/>
      <c r="AD300" s="122"/>
    </row>
    <row r="301" spans="1:30" s="24" customFormat="1" x14ac:dyDescent="0.25">
      <c r="A301" s="118"/>
      <c r="B301" s="118"/>
      <c r="C301" s="118"/>
      <c r="D301" s="119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  <c r="T301" s="120"/>
      <c r="U301" s="120"/>
      <c r="V301" s="120"/>
      <c r="W301" s="120"/>
      <c r="X301" s="120"/>
      <c r="Y301" s="120"/>
      <c r="Z301" s="120"/>
      <c r="AA301" s="120"/>
      <c r="AB301" s="120"/>
      <c r="AC301" s="121"/>
      <c r="AD301" s="122"/>
    </row>
    <row r="302" spans="1:30" s="24" customFormat="1" x14ac:dyDescent="0.25">
      <c r="A302" s="118"/>
      <c r="B302" s="118"/>
      <c r="C302" s="118"/>
      <c r="D302" s="119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  <c r="T302" s="120"/>
      <c r="U302" s="120"/>
      <c r="V302" s="120"/>
      <c r="W302" s="120"/>
      <c r="X302" s="120"/>
      <c r="Y302" s="120"/>
      <c r="Z302" s="120"/>
      <c r="AA302" s="120"/>
      <c r="AB302" s="120"/>
      <c r="AC302" s="121"/>
      <c r="AD302" s="122"/>
    </row>
    <row r="303" spans="1:30" s="24" customFormat="1" x14ac:dyDescent="0.25">
      <c r="A303" s="118"/>
      <c r="B303" s="118"/>
      <c r="C303" s="118"/>
      <c r="D303" s="119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  <c r="T303" s="120"/>
      <c r="U303" s="120"/>
      <c r="V303" s="120"/>
      <c r="W303" s="120"/>
      <c r="X303" s="120"/>
      <c r="Y303" s="120"/>
      <c r="Z303" s="120"/>
      <c r="AA303" s="120"/>
      <c r="AB303" s="120"/>
      <c r="AC303" s="121"/>
      <c r="AD303" s="122"/>
    </row>
    <row r="304" spans="1:30" s="24" customFormat="1" x14ac:dyDescent="0.25">
      <c r="A304" s="118"/>
      <c r="B304" s="118"/>
      <c r="C304" s="118"/>
      <c r="D304" s="119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  <c r="T304" s="120"/>
      <c r="U304" s="120"/>
      <c r="V304" s="120"/>
      <c r="W304" s="120"/>
      <c r="X304" s="120"/>
      <c r="Y304" s="120"/>
      <c r="Z304" s="120"/>
      <c r="AA304" s="120"/>
      <c r="AB304" s="120"/>
      <c r="AC304" s="121"/>
      <c r="AD304" s="122"/>
    </row>
    <row r="305" spans="1:30" s="24" customFormat="1" x14ac:dyDescent="0.25">
      <c r="A305" s="118"/>
      <c r="B305" s="118"/>
      <c r="C305" s="118"/>
      <c r="D305" s="119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  <c r="T305" s="120"/>
      <c r="U305" s="120"/>
      <c r="V305" s="120"/>
      <c r="W305" s="120"/>
      <c r="X305" s="120"/>
      <c r="Y305" s="120"/>
      <c r="Z305" s="120"/>
      <c r="AA305" s="120"/>
      <c r="AB305" s="120"/>
      <c r="AC305" s="121"/>
      <c r="AD305" s="122"/>
    </row>
    <row r="306" spans="1:30" s="24" customFormat="1" x14ac:dyDescent="0.25">
      <c r="A306" s="118"/>
      <c r="B306" s="118"/>
      <c r="C306" s="118"/>
      <c r="D306" s="119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  <c r="T306" s="120"/>
      <c r="U306" s="120"/>
      <c r="V306" s="120"/>
      <c r="W306" s="120"/>
      <c r="X306" s="120"/>
      <c r="Y306" s="120"/>
      <c r="Z306" s="120"/>
      <c r="AA306" s="120"/>
      <c r="AB306" s="120"/>
      <c r="AC306" s="121"/>
      <c r="AD306" s="122"/>
    </row>
    <row r="307" spans="1:30" s="24" customFormat="1" x14ac:dyDescent="0.25">
      <c r="A307" s="118"/>
      <c r="B307" s="118"/>
      <c r="C307" s="118"/>
      <c r="D307" s="119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20"/>
      <c r="U307" s="120"/>
      <c r="V307" s="120"/>
      <c r="W307" s="120"/>
      <c r="X307" s="120"/>
      <c r="Y307" s="120"/>
      <c r="Z307" s="120"/>
      <c r="AA307" s="120"/>
      <c r="AB307" s="120"/>
      <c r="AC307" s="121"/>
      <c r="AD307" s="122"/>
    </row>
    <row r="308" spans="1:30" s="24" customFormat="1" x14ac:dyDescent="0.25">
      <c r="A308" s="118"/>
      <c r="B308" s="118"/>
      <c r="C308" s="118"/>
      <c r="D308" s="119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  <c r="T308" s="120"/>
      <c r="U308" s="120"/>
      <c r="V308" s="120"/>
      <c r="W308" s="120"/>
      <c r="X308" s="120"/>
      <c r="Y308" s="120"/>
      <c r="Z308" s="120"/>
      <c r="AA308" s="120"/>
      <c r="AB308" s="120"/>
      <c r="AC308" s="121"/>
      <c r="AD308" s="122"/>
    </row>
    <row r="309" spans="1:30" s="24" customFormat="1" x14ac:dyDescent="0.25">
      <c r="A309" s="118"/>
      <c r="B309" s="118"/>
      <c r="C309" s="118"/>
      <c r="D309" s="119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  <c r="T309" s="120"/>
      <c r="U309" s="120"/>
      <c r="V309" s="120"/>
      <c r="W309" s="120"/>
      <c r="X309" s="120"/>
      <c r="Y309" s="120"/>
      <c r="Z309" s="120"/>
      <c r="AA309" s="120"/>
      <c r="AB309" s="120"/>
      <c r="AC309" s="121"/>
      <c r="AD309" s="122"/>
    </row>
    <row r="310" spans="1:30" s="24" customFormat="1" x14ac:dyDescent="0.25">
      <c r="A310" s="118"/>
      <c r="B310" s="118"/>
      <c r="C310" s="118"/>
      <c r="D310" s="119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  <c r="T310" s="120"/>
      <c r="U310" s="120"/>
      <c r="V310" s="120"/>
      <c r="W310" s="120"/>
      <c r="X310" s="120"/>
      <c r="Y310" s="120"/>
      <c r="Z310" s="120"/>
      <c r="AA310" s="120"/>
      <c r="AB310" s="120"/>
      <c r="AC310" s="121"/>
      <c r="AD310" s="122"/>
    </row>
    <row r="311" spans="1:30" s="24" customFormat="1" x14ac:dyDescent="0.25">
      <c r="A311" s="118"/>
      <c r="B311" s="118"/>
      <c r="C311" s="118"/>
      <c r="D311" s="119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  <c r="T311" s="120"/>
      <c r="U311" s="120"/>
      <c r="V311" s="120"/>
      <c r="W311" s="120"/>
      <c r="X311" s="120"/>
      <c r="Y311" s="120"/>
      <c r="Z311" s="120"/>
      <c r="AA311" s="120"/>
      <c r="AB311" s="120"/>
      <c r="AC311" s="121"/>
      <c r="AD311" s="122"/>
    </row>
    <row r="312" spans="1:30" s="24" customFormat="1" x14ac:dyDescent="0.25">
      <c r="A312" s="118"/>
      <c r="B312" s="118"/>
      <c r="C312" s="118"/>
      <c r="D312" s="119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  <c r="T312" s="120"/>
      <c r="U312" s="120"/>
      <c r="V312" s="120"/>
      <c r="W312" s="120"/>
      <c r="X312" s="120"/>
      <c r="Y312" s="120"/>
      <c r="Z312" s="120"/>
      <c r="AA312" s="120"/>
      <c r="AB312" s="120"/>
      <c r="AC312" s="121"/>
      <c r="AD312" s="122"/>
    </row>
    <row r="313" spans="1:30" s="24" customFormat="1" x14ac:dyDescent="0.25">
      <c r="A313" s="118"/>
      <c r="B313" s="118"/>
      <c r="C313" s="118"/>
      <c r="D313" s="119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1"/>
      <c r="AD313" s="122"/>
    </row>
    <row r="314" spans="1:30" s="24" customFormat="1" x14ac:dyDescent="0.25">
      <c r="A314" s="118"/>
      <c r="B314" s="118"/>
      <c r="C314" s="118"/>
      <c r="D314" s="119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1"/>
      <c r="AD314" s="122"/>
    </row>
    <row r="315" spans="1:30" s="24" customFormat="1" x14ac:dyDescent="0.25">
      <c r="A315" s="118"/>
      <c r="B315" s="118"/>
      <c r="C315" s="118"/>
      <c r="D315" s="119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/>
      <c r="AC315" s="121"/>
      <c r="AD315" s="122"/>
    </row>
    <row r="316" spans="1:30" s="24" customFormat="1" x14ac:dyDescent="0.25">
      <c r="A316" s="118"/>
      <c r="B316" s="118"/>
      <c r="C316" s="118"/>
      <c r="D316" s="119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1"/>
      <c r="AD316" s="122"/>
    </row>
    <row r="317" spans="1:30" s="24" customFormat="1" x14ac:dyDescent="0.25">
      <c r="A317" s="118"/>
      <c r="B317" s="118"/>
      <c r="C317" s="118"/>
      <c r="D317" s="119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1"/>
      <c r="AD317" s="122"/>
    </row>
    <row r="318" spans="1:30" s="24" customFormat="1" x14ac:dyDescent="0.25">
      <c r="A318" s="118"/>
      <c r="B318" s="118"/>
      <c r="C318" s="118"/>
      <c r="D318" s="119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/>
      <c r="AA318" s="120"/>
      <c r="AB318" s="120"/>
      <c r="AC318" s="121"/>
      <c r="AD318" s="122"/>
    </row>
    <row r="319" spans="1:30" s="24" customFormat="1" x14ac:dyDescent="0.25">
      <c r="A319" s="118"/>
      <c r="B319" s="118"/>
      <c r="C319" s="118"/>
      <c r="D319" s="119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1"/>
      <c r="AD319" s="122"/>
    </row>
    <row r="320" spans="1:30" s="24" customFormat="1" x14ac:dyDescent="0.25">
      <c r="A320" s="118"/>
      <c r="B320" s="118"/>
      <c r="C320" s="118"/>
      <c r="D320" s="119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1"/>
      <c r="AD320" s="122"/>
    </row>
    <row r="321" spans="1:30" s="24" customFormat="1" x14ac:dyDescent="0.25">
      <c r="A321" s="118"/>
      <c r="B321" s="118"/>
      <c r="C321" s="118"/>
      <c r="D321" s="119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21"/>
      <c r="AD321" s="122"/>
    </row>
    <row r="322" spans="1:30" s="24" customFormat="1" x14ac:dyDescent="0.25">
      <c r="A322" s="118"/>
      <c r="B322" s="118"/>
      <c r="C322" s="118"/>
      <c r="D322" s="119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1"/>
      <c r="AD322" s="122"/>
    </row>
    <row r="323" spans="1:30" s="24" customFormat="1" x14ac:dyDescent="0.25">
      <c r="A323" s="118"/>
      <c r="B323" s="118"/>
      <c r="C323" s="118"/>
      <c r="D323" s="119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1"/>
      <c r="AD323" s="122"/>
    </row>
    <row r="324" spans="1:30" s="24" customFormat="1" x14ac:dyDescent="0.25">
      <c r="A324" s="118"/>
      <c r="B324" s="118"/>
      <c r="C324" s="118"/>
      <c r="D324" s="119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1"/>
      <c r="AD324" s="122"/>
    </row>
    <row r="325" spans="1:30" s="24" customFormat="1" x14ac:dyDescent="0.25">
      <c r="A325" s="118"/>
      <c r="B325" s="118"/>
      <c r="C325" s="118"/>
      <c r="D325" s="119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1"/>
      <c r="AD325" s="122"/>
    </row>
    <row r="326" spans="1:30" s="24" customFormat="1" x14ac:dyDescent="0.25">
      <c r="A326" s="118"/>
      <c r="B326" s="118"/>
      <c r="C326" s="118"/>
      <c r="D326" s="119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20"/>
      <c r="W326" s="120"/>
      <c r="X326" s="120"/>
      <c r="Y326" s="120"/>
      <c r="Z326" s="120"/>
      <c r="AA326" s="120"/>
      <c r="AB326" s="120"/>
      <c r="AC326" s="121"/>
      <c r="AD326" s="122"/>
    </row>
    <row r="327" spans="1:30" s="24" customFormat="1" x14ac:dyDescent="0.25">
      <c r="A327" s="118"/>
      <c r="B327" s="118"/>
      <c r="C327" s="118"/>
      <c r="D327" s="119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20"/>
      <c r="W327" s="120"/>
      <c r="X327" s="120"/>
      <c r="Y327" s="120"/>
      <c r="Z327" s="120"/>
      <c r="AA327" s="120"/>
      <c r="AB327" s="120"/>
      <c r="AC327" s="121"/>
      <c r="AD327" s="122"/>
    </row>
    <row r="328" spans="1:30" s="24" customFormat="1" x14ac:dyDescent="0.25">
      <c r="A328" s="118"/>
      <c r="B328" s="118"/>
      <c r="C328" s="118"/>
      <c r="D328" s="119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20"/>
      <c r="W328" s="120"/>
      <c r="X328" s="120"/>
      <c r="Y328" s="120"/>
      <c r="Z328" s="120"/>
      <c r="AA328" s="120"/>
      <c r="AB328" s="120"/>
      <c r="AC328" s="121"/>
      <c r="AD328" s="122"/>
    </row>
    <row r="329" spans="1:30" s="24" customFormat="1" x14ac:dyDescent="0.25">
      <c r="A329" s="118"/>
      <c r="B329" s="118"/>
      <c r="C329" s="118"/>
      <c r="D329" s="119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20"/>
      <c r="W329" s="120"/>
      <c r="X329" s="120"/>
      <c r="Y329" s="120"/>
      <c r="Z329" s="120"/>
      <c r="AA329" s="120"/>
      <c r="AB329" s="120"/>
      <c r="AC329" s="121"/>
      <c r="AD329" s="122"/>
    </row>
    <row r="330" spans="1:30" s="24" customFormat="1" x14ac:dyDescent="0.25">
      <c r="A330" s="118"/>
      <c r="B330" s="118"/>
      <c r="C330" s="118"/>
      <c r="D330" s="119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1"/>
      <c r="AD330" s="122"/>
    </row>
    <row r="331" spans="1:30" s="24" customFormat="1" x14ac:dyDescent="0.25">
      <c r="A331" s="118"/>
      <c r="B331" s="118"/>
      <c r="C331" s="118"/>
      <c r="D331" s="119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1"/>
      <c r="AD331" s="122"/>
    </row>
    <row r="332" spans="1:30" s="24" customFormat="1" x14ac:dyDescent="0.25">
      <c r="A332" s="118"/>
      <c r="B332" s="118"/>
      <c r="C332" s="118"/>
      <c r="D332" s="119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20"/>
      <c r="W332" s="120"/>
      <c r="X332" s="120"/>
      <c r="Y332" s="120"/>
      <c r="Z332" s="120"/>
      <c r="AA332" s="120"/>
      <c r="AB332" s="120"/>
      <c r="AC332" s="121"/>
      <c r="AD332" s="122"/>
    </row>
    <row r="333" spans="1:30" s="24" customFormat="1" x14ac:dyDescent="0.25">
      <c r="A333" s="118"/>
      <c r="B333" s="118"/>
      <c r="C333" s="118"/>
      <c r="D333" s="119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  <c r="Z333" s="120"/>
      <c r="AA333" s="120"/>
      <c r="AB333" s="120"/>
      <c r="AC333" s="121"/>
      <c r="AD333" s="122"/>
    </row>
    <row r="334" spans="1:30" s="24" customFormat="1" x14ac:dyDescent="0.25">
      <c r="A334" s="118"/>
      <c r="B334" s="118"/>
      <c r="C334" s="118"/>
      <c r="D334" s="119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20"/>
      <c r="W334" s="120"/>
      <c r="X334" s="120"/>
      <c r="Y334" s="120"/>
      <c r="Z334" s="120"/>
      <c r="AA334" s="120"/>
      <c r="AB334" s="120"/>
      <c r="AC334" s="121"/>
      <c r="AD334" s="122"/>
    </row>
    <row r="335" spans="1:30" s="24" customFormat="1" x14ac:dyDescent="0.25">
      <c r="A335" s="118"/>
      <c r="B335" s="118"/>
      <c r="C335" s="118"/>
      <c r="D335" s="119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  <c r="AB335" s="120"/>
      <c r="AC335" s="121"/>
      <c r="AD335" s="122"/>
    </row>
    <row r="336" spans="1:30" s="24" customFormat="1" x14ac:dyDescent="0.25">
      <c r="A336" s="118"/>
      <c r="B336" s="118"/>
      <c r="C336" s="118"/>
      <c r="D336" s="119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20"/>
      <c r="W336" s="120"/>
      <c r="X336" s="120"/>
      <c r="Y336" s="120"/>
      <c r="Z336" s="120"/>
      <c r="AA336" s="120"/>
      <c r="AB336" s="120"/>
      <c r="AC336" s="121"/>
      <c r="AD336" s="122"/>
    </row>
    <row r="337" spans="1:30" s="24" customFormat="1" x14ac:dyDescent="0.25">
      <c r="A337" s="118"/>
      <c r="B337" s="118"/>
      <c r="C337" s="118"/>
      <c r="D337" s="119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1"/>
      <c r="AD337" s="122"/>
    </row>
    <row r="338" spans="1:30" s="24" customFormat="1" x14ac:dyDescent="0.25">
      <c r="A338" s="118"/>
      <c r="B338" s="118"/>
      <c r="C338" s="118"/>
      <c r="D338" s="119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1"/>
      <c r="AD338" s="122"/>
    </row>
    <row r="339" spans="1:30" s="24" customFormat="1" x14ac:dyDescent="0.25">
      <c r="A339" s="118"/>
      <c r="B339" s="118"/>
      <c r="C339" s="118"/>
      <c r="D339" s="119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1"/>
      <c r="AD339" s="122"/>
    </row>
    <row r="340" spans="1:30" s="24" customFormat="1" x14ac:dyDescent="0.25">
      <c r="A340" s="118"/>
      <c r="B340" s="118"/>
      <c r="C340" s="118"/>
      <c r="D340" s="119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1"/>
      <c r="AD340" s="122"/>
    </row>
  </sheetData>
  <mergeCells count="5">
    <mergeCell ref="A1:AD1"/>
    <mergeCell ref="A2:AD2"/>
    <mergeCell ref="B31:E31"/>
    <mergeCell ref="H31:S31"/>
    <mergeCell ref="U31:AD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view="pageBreakPreview" zoomScaleNormal="100" zoomScaleSheetLayoutView="100" workbookViewId="0">
      <selection activeCell="H35" sqref="H35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5"/>
      <c r="B1" s="205"/>
      <c r="C1" s="205"/>
      <c r="D1" s="205"/>
      <c r="E1" s="205"/>
      <c r="F1" s="205"/>
      <c r="G1" s="205"/>
    </row>
    <row r="2" spans="1:9" s="12" customFormat="1" ht="12" x14ac:dyDescent="0.2">
      <c r="A2" s="205" t="s">
        <v>0</v>
      </c>
      <c r="B2" s="205"/>
      <c r="C2" s="205"/>
      <c r="D2" s="205"/>
      <c r="E2" s="205"/>
      <c r="F2" s="205"/>
      <c r="G2" s="205"/>
    </row>
    <row r="3" spans="1:9" s="12" customFormat="1" ht="12" x14ac:dyDescent="0.2">
      <c r="A3" s="207" t="s">
        <v>43</v>
      </c>
      <c r="B3" s="207"/>
      <c r="C3" s="207"/>
      <c r="D3" s="207"/>
      <c r="E3" s="207"/>
      <c r="F3" s="207"/>
      <c r="G3" s="207"/>
    </row>
    <row r="4" spans="1:9" s="12" customFormat="1" ht="12" x14ac:dyDescent="0.2">
      <c r="A4" s="207" t="s">
        <v>144</v>
      </c>
      <c r="B4" s="207"/>
      <c r="C4" s="207"/>
      <c r="D4" s="207"/>
      <c r="E4" s="207"/>
      <c r="F4" s="207"/>
      <c r="G4" s="207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6" t="s">
        <v>44</v>
      </c>
      <c r="B11" s="206"/>
      <c r="C11" s="206"/>
      <c r="D11" s="206"/>
      <c r="E11" s="206"/>
      <c r="F11" s="206"/>
      <c r="G11" s="206"/>
      <c r="H11" s="10"/>
      <c r="I11" s="10"/>
    </row>
    <row r="12" spans="1:9" x14ac:dyDescent="0.25">
      <c r="A12" s="206"/>
      <c r="B12" s="206"/>
      <c r="C12" s="206"/>
      <c r="D12" s="206"/>
      <c r="E12" s="206"/>
      <c r="F12" s="206"/>
      <c r="G12" s="206"/>
      <c r="H12" s="10"/>
      <c r="I12" s="10"/>
    </row>
    <row r="13" spans="1:9" x14ac:dyDescent="0.25">
      <c r="A13" s="206"/>
      <c r="B13" s="206"/>
      <c r="C13" s="206"/>
      <c r="D13" s="206"/>
      <c r="E13" s="206"/>
      <c r="F13" s="206"/>
      <c r="G13" s="206"/>
      <c r="H13" s="10"/>
      <c r="I13" s="10"/>
    </row>
    <row r="14" spans="1:9" x14ac:dyDescent="0.25">
      <c r="A14" s="206"/>
      <c r="B14" s="206"/>
      <c r="C14" s="206"/>
      <c r="D14" s="206"/>
      <c r="E14" s="206"/>
      <c r="F14" s="206"/>
      <c r="G14" s="206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Progra.2018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2018-12-10T15:46:30Z</dcterms:modified>
</cp:coreProperties>
</file>