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6.26\Data-26\Administrativo\Rtorres\2017 Estados Financieros IIEG\2017 Estados Financieros septiembre IIEG\I. informacion_contable_ septiembre _2017_IIEG\"/>
    </mc:Choice>
  </mc:AlternateContent>
  <bookViews>
    <workbookView xWindow="0" yWindow="0" windowWidth="20490" windowHeight="7665" tabRatio="804" firstSheet="3" activeTab="5"/>
  </bookViews>
  <sheets>
    <sheet name="Edo. de Act.2017" sheetId="4" r:id="rId1"/>
    <sheet name="Edo. Sit. Finan. 2017" sheetId="5" r:id="rId2"/>
    <sheet name="Edo. de VaHaPu2017" sheetId="6" r:id="rId3"/>
    <sheet name="Edo. Cambio Sit. Finan. 2017" sheetId="9" r:id="rId4"/>
    <sheet name="Inf. Pasivos Contigentes" sheetId="13" r:id="rId5"/>
    <sheet name="Edo. de Deuda2017" sheetId="15" r:id="rId6"/>
    <sheet name="Edo. Anali. Activo.2017" sheetId="14" r:id="rId7"/>
    <sheet name="Edo. de Flujo. del Efect. 2017" sheetId="10" r:id="rId8"/>
  </sheets>
  <calcPr calcId="162913"/>
</workbook>
</file>

<file path=xl/calcChain.xml><?xml version="1.0" encoding="utf-8"?>
<calcChain xmlns="http://schemas.openxmlformats.org/spreadsheetml/2006/main">
  <c r="J33" i="15" l="1"/>
  <c r="I33" i="15"/>
  <c r="J28" i="15"/>
  <c r="J39" i="15" s="1"/>
  <c r="I28" i="15"/>
  <c r="I39" i="15" s="1"/>
  <c r="J19" i="15"/>
  <c r="I19" i="15"/>
  <c r="J14" i="15"/>
  <c r="J25" i="15" s="1"/>
  <c r="I14" i="15"/>
  <c r="I25" i="15" s="1"/>
  <c r="H36" i="14"/>
  <c r="I36" i="14" s="1"/>
  <c r="H35" i="14"/>
  <c r="I35" i="14" s="1"/>
  <c r="H34" i="14"/>
  <c r="I34" i="14" s="1"/>
  <c r="H33" i="14"/>
  <c r="I33" i="14" s="1"/>
  <c r="I32" i="14"/>
  <c r="H32" i="14"/>
  <c r="H31" i="14"/>
  <c r="I31" i="14" s="1"/>
  <c r="H30" i="14"/>
  <c r="I30" i="14" s="1"/>
  <c r="I29" i="14"/>
  <c r="H29" i="14"/>
  <c r="H28" i="14"/>
  <c r="I28" i="14" s="1"/>
  <c r="I26" i="14" s="1"/>
  <c r="G26" i="14"/>
  <c r="F26" i="14"/>
  <c r="E26" i="14"/>
  <c r="I24" i="14"/>
  <c r="H24" i="14"/>
  <c r="H23" i="14"/>
  <c r="I23" i="14" s="1"/>
  <c r="H22" i="14"/>
  <c r="I22" i="14" s="1"/>
  <c r="I21" i="14"/>
  <c r="H21" i="14"/>
  <c r="H20" i="14"/>
  <c r="I20" i="14" s="1"/>
  <c r="H19" i="14"/>
  <c r="I19" i="14" s="1"/>
  <c r="I18" i="14"/>
  <c r="I16" i="14" s="1"/>
  <c r="H18" i="14"/>
  <c r="H16" i="14"/>
  <c r="G16" i="14"/>
  <c r="G38" i="14" s="1"/>
  <c r="F16" i="14"/>
  <c r="F38" i="14" s="1"/>
  <c r="E16" i="14"/>
  <c r="E38" i="14" s="1"/>
  <c r="P38" i="10"/>
  <c r="O38" i="10"/>
  <c r="O37" i="10" s="1"/>
  <c r="P37" i="10"/>
  <c r="P31" i="10"/>
  <c r="P30" i="10" s="1"/>
  <c r="P44" i="10" s="1"/>
  <c r="O31" i="10"/>
  <c r="O30" i="10" s="1"/>
  <c r="O44" i="10" s="1"/>
  <c r="H28" i="10"/>
  <c r="H47" i="10" s="1"/>
  <c r="G28" i="10"/>
  <c r="O25" i="10"/>
  <c r="P20" i="10"/>
  <c r="O20" i="10"/>
  <c r="P15" i="10"/>
  <c r="P25" i="10" s="1"/>
  <c r="O15" i="10"/>
  <c r="H15" i="10"/>
  <c r="G15" i="10"/>
  <c r="G47" i="10" s="1"/>
  <c r="O47" i="10" s="1"/>
  <c r="K52" i="9"/>
  <c r="J52" i="9"/>
  <c r="K44" i="9"/>
  <c r="J44" i="9"/>
  <c r="K38" i="9"/>
  <c r="K36" i="9" s="1"/>
  <c r="J38" i="9"/>
  <c r="J36" i="9"/>
  <c r="K27" i="9"/>
  <c r="J27" i="9"/>
  <c r="F26" i="9"/>
  <c r="E26" i="9"/>
  <c r="K16" i="9"/>
  <c r="J16" i="9"/>
  <c r="J14" i="9" s="1"/>
  <c r="F16" i="9"/>
  <c r="E16" i="9"/>
  <c r="K14" i="9"/>
  <c r="F14" i="9"/>
  <c r="E14" i="9"/>
  <c r="I37" i="6"/>
  <c r="I36" i="6"/>
  <c r="I35" i="6"/>
  <c r="I34" i="6"/>
  <c r="H33" i="6"/>
  <c r="G33" i="6"/>
  <c r="F33" i="6"/>
  <c r="I33" i="6" s="1"/>
  <c r="E33" i="6"/>
  <c r="I31" i="6"/>
  <c r="I30" i="6"/>
  <c r="I29" i="6"/>
  <c r="H28" i="6"/>
  <c r="G28" i="6"/>
  <c r="F28" i="6"/>
  <c r="E28" i="6"/>
  <c r="I28" i="6" s="1"/>
  <c r="I24" i="6"/>
  <c r="I23" i="6"/>
  <c r="I22" i="6"/>
  <c r="I21" i="6"/>
  <c r="H20" i="6"/>
  <c r="H26" i="6" s="1"/>
  <c r="H39" i="6" s="1"/>
  <c r="G20" i="6"/>
  <c r="G26" i="6" s="1"/>
  <c r="G39" i="6" s="1"/>
  <c r="F20" i="6"/>
  <c r="F26" i="6" s="1"/>
  <c r="F39" i="6" s="1"/>
  <c r="I18" i="6"/>
  <c r="I17" i="6"/>
  <c r="I16" i="6"/>
  <c r="H15" i="6"/>
  <c r="G15" i="6"/>
  <c r="F15" i="6"/>
  <c r="E15" i="6"/>
  <c r="E26" i="6" s="1"/>
  <c r="I13" i="6"/>
  <c r="J43" i="15" l="1"/>
  <c r="I43" i="15"/>
  <c r="I38" i="14"/>
  <c r="H26" i="14"/>
  <c r="H38" i="14" s="1"/>
  <c r="P47" i="10"/>
  <c r="O48" i="10"/>
  <c r="N48" i="10"/>
  <c r="E39" i="6"/>
  <c r="I39" i="6" s="1"/>
  <c r="I26" i="6"/>
  <c r="I15" i="6"/>
  <c r="I20" i="6"/>
  <c r="K57" i="5"/>
  <c r="J57" i="5"/>
  <c r="K49" i="5"/>
  <c r="J49" i="5"/>
  <c r="K43" i="5"/>
  <c r="K62" i="5" s="1"/>
  <c r="J43" i="5"/>
  <c r="J62" i="5" s="1"/>
  <c r="J64" i="5" s="1"/>
  <c r="F42" i="5"/>
  <c r="F40" i="5"/>
  <c r="E40" i="5"/>
  <c r="K37" i="5"/>
  <c r="J37" i="5"/>
  <c r="K26" i="5"/>
  <c r="K39" i="5" s="1"/>
  <c r="J26" i="5"/>
  <c r="J39" i="5" s="1"/>
  <c r="F25" i="5"/>
  <c r="E25" i="5"/>
  <c r="E42" i="5" s="1"/>
  <c r="K49" i="4"/>
  <c r="J49" i="4"/>
  <c r="K41" i="4"/>
  <c r="J41" i="4"/>
  <c r="K34" i="4"/>
  <c r="J34" i="4"/>
  <c r="K29" i="4"/>
  <c r="J29" i="4"/>
  <c r="F27" i="4"/>
  <c r="E27" i="4"/>
  <c r="F23" i="4"/>
  <c r="E23" i="4"/>
  <c r="K18" i="4"/>
  <c r="J18" i="4"/>
  <c r="K13" i="4"/>
  <c r="K52" i="4" s="1"/>
  <c r="J13" i="4"/>
  <c r="J52" i="4" s="1"/>
  <c r="F13" i="4"/>
  <c r="F34" i="4" s="1"/>
  <c r="K54" i="4" s="1"/>
  <c r="E13" i="4"/>
  <c r="E34" i="4" s="1"/>
  <c r="J54" i="4" s="1"/>
  <c r="K64" i="5" l="1"/>
</calcChain>
</file>

<file path=xl/sharedStrings.xml><?xml version="1.0" encoding="utf-8"?>
<sst xmlns="http://schemas.openxmlformats.org/spreadsheetml/2006/main" count="384" uniqueCount="221">
  <si>
    <t>Estado de Actividades</t>
  </si>
  <si>
    <t>(Pesos)</t>
  </si>
  <si>
    <t>Ente Público:</t>
  </si>
  <si>
    <t>INSTITUTO DE INFORMACION ESTADISTICA Y GEOGRAFICA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</si>
  <si>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</si>
  <si>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</si>
  <si>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</si>
  <si>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</si>
  <si>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</si>
  <si>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</si>
  <si>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</si>
  <si>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</si>
  <si>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</si>
  <si>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</si>
  <si>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</si>
  <si>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</si>
  <si>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Productos de Tipo Corriente</t>
  </si>
  <si>
    <t>Transferencia, Asignaciones, Subsidios y Otras Ayudas</t>
  </si>
  <si>
    <t>Aprovechamientos de Tipo Corriente</t>
  </si>
  <si>
    <t>Transferencias Internas y Asignaciones al Sector Público</t>
  </si>
  <si>
    <t>Ingresos por Venta de Bienes y Servicios</t>
  </si>
  <si>
    <t>Transferencias al Resto del Sector Público</t>
  </si>
  <si>
    <t>Ingresos no Comprendidos en las Fracciones de la Ley de Ingresos Causados en Ejercicios Fiscales Anteriores Pendientes de Liquidación o Pago</t>
  </si>
  <si>
    <t>Subsidios y Subvenciones</t>
  </si>
  <si>
    <t>Ayudas Sociales</t>
  </si>
  <si>
    <t>Participaciones, Aportaciones, Transferencias, Asignaciones, Subsidios y Otras Ayudas</t>
  </si>
  <si>
    <t>Pensiones y Jubilaciones</t>
  </si>
  <si>
    <t>Participaciones y Aportaciones</t>
  </si>
  <si>
    <t>Transferencias a Fideicomisos, Mandatos y Contratos Análogos</t>
  </si>
  <si>
    <t>Transferencia, Asignaciones, Subsidios y Otras ayudas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</si>
  <si>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</si>
  <si>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</si>
  <si>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</si>
  <si>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</si>
  <si>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</si>
  <si>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</si>
  <si>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</si>
  <si>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</si>
  <si>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</si>
  <si>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</si>
  <si>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</si>
  <si>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</si>
  <si>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</si>
  <si>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</si>
  <si>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</si>
  <si>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</si>
  <si>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</si>
  <si>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</si>
  <si>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</si>
  <si>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</si>
  <si>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</si>
  <si>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</si>
  <si>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</si>
  <si>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</si>
  <si>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</si>
  <si>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</si>
  <si>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</si>
  <si>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</si>
  <si>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</si>
  <si>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</si>
  <si>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</si>
  <si>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>Estado de Situación Financiera</t>
  </si>
  <si>
    <t>CONCEPTO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</si>
  <si>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</si>
  <si>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</si>
  <si>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</si>
  <si>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</si>
  <si>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</si>
  <si>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</si>
  <si>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</si>
  <si>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</si>
  <si>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</si>
  <si>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</si>
  <si>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</si>
  <si>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</si>
  <si>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</si>
  <si>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</si>
  <si>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</si>
  <si>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</si>
  <si>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</si>
  <si>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</si>
  <si>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</si>
  <si>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</si>
  <si>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</si>
  <si>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</si>
  <si>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</si>
  <si>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</si>
  <si>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</si>
  <si>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</si>
  <si>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</si>
  <si>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</si>
  <si>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</si>
  <si>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</si>
  <si>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</si>
  <si>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</si>
  <si>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</si>
  <si>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</si>
  <si>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</si>
  <si>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</si>
  <si>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</si>
  <si>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</si>
  <si>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</si>
  <si>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</si>
  <si>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del Pasivo</t>
  </si>
  <si>
    <t>Total de  Activos  No Circulantes</t>
  </si>
  <si>
    <t>HACIENDA PÚBLICA/ PATRIMONIO</t>
  </si>
  <si>
    <t>Total del Activo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</si>
  <si>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</si>
  <si>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</si>
  <si>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</si>
  <si>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</si>
  <si>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</si>
  <si>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</si>
  <si>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</si>
  <si>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</si>
  <si>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</si>
  <si>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</si>
  <si>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</si>
  <si>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</si>
  <si>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Hacienda Pública/ Patrimonio</t>
  </si>
  <si>
    <t>Total del Pasivo y Hacienda Pública / Patrimonio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</si>
  <si>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</si>
  <si>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</si>
  <si>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</si>
  <si>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</si>
  <si>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</si>
  <si>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Ajustes por Cambios de Valor</t>
  </si>
  <si>
    <t>TOTAL</t>
  </si>
  <si>
    <t xml:space="preserve">Patrimonio Neto Inicial Ajustado del Ejercicio </t>
  </si>
  <si>
    <t xml:space="preserve">Aportaciones </t>
  </si>
  <si>
    <t>Actualización de la Hacienda Pública/Patrimonio</t>
  </si>
  <si>
    <t>Variaciones de la Hacienda Pública/Patrimonio Neto del Ejercicio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</si>
  <si>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</si>
  <si>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</si>
  <si>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</si>
  <si>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</si>
  <si>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</si>
  <si>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</si>
  <si>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</si>
  <si>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</si>
  <si>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</si>
  <si>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</si>
  <si>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</si>
  <si>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</si>
  <si>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</si>
  <si>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Transferencias, Asignaciones y Subsidios y Otras Ayudas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</si>
  <si>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</si>
  <si>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</si>
  <si>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</si>
  <si>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</si>
  <si>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</si>
  <si>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</si>
  <si>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</si>
  <si>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</si>
  <si>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</si>
  <si>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</si>
  <si>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</si>
  <si>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</si>
  <si>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</si>
  <si>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</si>
  <si>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</si>
  <si>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</si>
  <si>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</si>
  <si>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</si>
  <si>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</si>
  <si>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.- INFORMACION CONTABLE</t>
  </si>
  <si>
    <t>d) Informe sobre pasivos contingentes</t>
  </si>
  <si>
    <t>vigente a partir de enero de 2014, conforme a publicación del CONAC en el diario oficial de la federación del 23 de diciembre de 2013, que modifica las Normas y Metodología para la Emisión de Información  Financiera</t>
  </si>
  <si>
    <t>Todos los entes públicos tendrán la obligación de presentar junto con sus estados contables periódicos un informe sobre sus pasivos contingentes.</t>
  </si>
  <si>
    <t>De acuerdo con la normatividad técnica internacional y la vigente en México, un pasivo contingente es:</t>
  </si>
  <si>
    <t>(a) una obligación posible, surgida a raíz de sucesos pasados, cuya existencia ha de ser confirmada sólo por la ocurrencia, o en su caso por la no ocurrencia, de uno o más eventos inciertos en el futuro, que no están enteramente bajo el control de la entidad; o bien</t>
  </si>
  <si>
    <t>(b) una obligación presente, surgida a raíz de sucesos pasados, que no se ha reconocido contablemente porque:</t>
  </si>
  <si>
    <t>(i) no es probable que la entidad tenga que satisfacerla, desprendiéndose de recursos que incorporen beneficios económicos; o bien</t>
  </si>
  <si>
    <t>(ii) el importe de la obligación no puede ser medido con la suficiente fiabilidad.</t>
  </si>
  <si>
    <t>En otros términos, los pasivos contingentes son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</si>
  <si>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</si>
  <si>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</si>
  <si>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</si>
  <si>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</si>
  <si>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</si>
  <si>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</si>
  <si>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</si>
  <si>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>5=(4-1)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</si>
  <si>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</si>
  <si>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</si>
  <si>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</si>
  <si>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</si>
  <si>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</si>
  <si>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</si>
  <si>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</si>
  <si>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</si>
  <si>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</si>
  <si>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</si>
  <si>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</si>
  <si>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</si>
  <si>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</si>
  <si>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</si>
  <si>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</si>
  <si>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</si>
  <si>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</si>
  <si>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</si>
  <si>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</si>
  <si>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</si>
  <si>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</si>
  <si>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Pesos</t>
  </si>
  <si>
    <t>México</t>
  </si>
  <si>
    <t xml:space="preserve">                Total de Deuda y Otros Pasivos</t>
  </si>
  <si>
    <t>Nota: El Instituto de Información Estadística y Geográfica del Estado de Jalisco (IIEG) declara que a la fecha mencionada no ha realizado operaciones o tiene saldos relativos a estos conceptos de Deuda Pública. Por esta razón no existen documentos de decretos o acuerdos mediante los cuales se autorice la contratación de la deuda.</t>
  </si>
  <si>
    <t>Poder Ejecutivo</t>
  </si>
  <si>
    <t>Hacienda Pública/Patrimonio Neto Final del Ejercicio 2016</t>
  </si>
  <si>
    <t>Cambios en la Hacienda Pública/Patrimonio Neto del Ejercicio 2017</t>
  </si>
  <si>
    <t>Variaciones de la Hacienda Pública/Patrimonio Neto del Ejercicio 2017</t>
  </si>
  <si>
    <t>Saldo Neto en la Hacienda Pública / Patrimonio 2017</t>
  </si>
  <si>
    <t>Nombre de quien autoriza</t>
  </si>
  <si>
    <t>Nombre de quien elabora</t>
  </si>
  <si>
    <t>Cargo de quien autoriza</t>
  </si>
  <si>
    <t>Cargo de quien elabora</t>
  </si>
  <si>
    <t>Del 1 de enero al 30 de septiembre de 2017 y 2016</t>
  </si>
  <si>
    <t>Al 30 de septiembre de 2017 y 2016</t>
  </si>
  <si>
    <t>Conforme a estas disposiciones, el Instituto de Información Estadística y Geográfica del Estado de Jalisco (IIEG) no tiene al 30 de septiembre de 2017, ninguna obligación posible y/o presente, susceptible de registrar e informar al cierre del período manifestado.</t>
  </si>
  <si>
    <t>Del 1 de enero al 30 de septiembre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</si>
</sst>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</numFmts>
  <fonts count="2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9"/>
      <color indexed="8"/>
      <name val="Arial"/>
      <family val="2"/>
    </font>
    <font>
      <b/>
      <sz val="9"/>
      <color indexed="63"/>
      <name val="Arial"/>
      <family val="2"/>
    </font>
    <font>
      <sz val="9"/>
      <color indexed="10"/>
      <name val="Arial"/>
      <family val="2"/>
    </font>
    <font>
      <b/>
      <sz val="9"/>
      <color indexed="23"/>
      <name val="Arial"/>
      <family val="2"/>
    </font>
    <font>
      <b/>
      <sz val="9"/>
      <color rgb="FFFF0000"/>
      <name val="Arial"/>
      <family val="2"/>
    </font>
    <font>
      <b/>
      <sz val="12"/>
      <color theme="1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i/>
      <sz val="11"/>
      <color theme="1"/>
      <name val="Arial"/>
      <family val="2"/>
    </font>
    <font>
      <b/>
      <i/>
      <sz val="9"/>
      <color indexed="8"/>
      <name val="Arial"/>
      <family val="2"/>
    </font>
    <font>
      <sz val="11"/>
      <color theme="1"/>
      <name val="Calibri"/>
      <family val="2"/>
      <scheme val="minor"/>
    </font>
    <font>
      <b/>
      <sz val="9"/>
      <color indexed="8"/>
      <name val="Arial Rounded MT Bold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23"/>
      </bottom>
      <diagonal/>
    </border>
  </borders>
  <cellStyleXfs count="5">
    <xf numFmtId="0" fontId="0" fillId="0" borderId="0"/>
    <xf numFmtId="0" fontId="2" fillId="0" borderId="0"/>
    <xf numFmtId="43" fontId="8" fillId="0" borderId="0" applyFont="0" applyFill="0" applyBorder="0" applyAlignment="0" applyProtection="0"/>
    <xf numFmtId="166" fontId="2" fillId="0" borderId="0"/>
    <xf numFmtId="0" fontId="22" fillId="0" borderId="0"/>
  </cellStyleXfs>
  <cellXfs count="348">
    <xf numFmtId="0" fontId="0" fillId="0" borderId="0" xfId="0"/>
    <xf numFmtId="0" fontId="4" fillId="2" borderId="0" xfId="0" applyFont="1" applyFill="1" applyBorder="1"/>
    <xf numFmtId="0" fontId="3" fillId="2" borderId="1" xfId="0" applyNumberFormat="1" applyFont="1" applyFill="1" applyBorder="1" applyAlignment="1" applyProtection="1">
      <protection locked="0"/>
    </xf>
    <xf numFmtId="0" fontId="4" fillId="2" borderId="0" xfId="0" applyFont="1" applyFill="1" applyBorder="1" applyAlignment="1"/>
    <xf numFmtId="0" fontId="6" fillId="3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/>
    <xf numFmtId="3" fontId="5" fillId="2" borderId="0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vertical="top"/>
    </xf>
    <xf numFmtId="0" fontId="4" fillId="2" borderId="6" xfId="0" applyFont="1" applyFill="1" applyBorder="1" applyAlignment="1"/>
    <xf numFmtId="0" fontId="5" fillId="2" borderId="0" xfId="0" applyFont="1" applyFill="1" applyBorder="1" applyAlignment="1">
      <alignment vertical="top"/>
    </xf>
    <xf numFmtId="165" fontId="9" fillId="2" borderId="0" xfId="2" applyNumberFormat="1" applyFont="1" applyFill="1" applyBorder="1" applyAlignment="1">
      <alignment vertical="top"/>
    </xf>
    <xf numFmtId="0" fontId="10" fillId="2" borderId="0" xfId="0" applyFont="1" applyFill="1" applyBorder="1" applyAlignment="1">
      <alignment vertical="top"/>
    </xf>
    <xf numFmtId="165" fontId="5" fillId="2" borderId="0" xfId="2" applyNumberFormat="1" applyFont="1" applyFill="1" applyBorder="1" applyAlignment="1">
      <alignment vertical="top"/>
    </xf>
    <xf numFmtId="0" fontId="10" fillId="2" borderId="5" xfId="0" applyFont="1" applyFill="1" applyBorder="1" applyAlignment="1">
      <alignment horizontal="left" vertical="top"/>
    </xf>
    <xf numFmtId="165" fontId="10" fillId="2" borderId="0" xfId="2" applyNumberFormat="1" applyFont="1" applyFill="1" applyBorder="1" applyAlignment="1" applyProtection="1">
      <alignment vertical="top"/>
    </xf>
    <xf numFmtId="0" fontId="11" fillId="2" borderId="0" xfId="0" applyFont="1" applyFill="1" applyBorder="1" applyAlignment="1">
      <alignment vertical="top"/>
    </xf>
    <xf numFmtId="0" fontId="4" fillId="2" borderId="5" xfId="0" applyFont="1" applyFill="1" applyBorder="1"/>
    <xf numFmtId="0" fontId="11" fillId="2" borderId="6" xfId="0" applyFont="1" applyFill="1" applyBorder="1" applyAlignment="1">
      <alignment vertical="top"/>
    </xf>
    <xf numFmtId="0" fontId="4" fillId="2" borderId="7" xfId="0" applyFont="1" applyFill="1" applyBorder="1"/>
    <xf numFmtId="0" fontId="4" fillId="2" borderId="1" xfId="0" applyFont="1" applyFill="1" applyBorder="1" applyAlignment="1"/>
    <xf numFmtId="43" fontId="4" fillId="2" borderId="1" xfId="2" applyFont="1" applyFill="1" applyBorder="1"/>
    <xf numFmtId="0" fontId="4" fillId="2" borderId="8" xfId="0" applyFont="1" applyFill="1" applyBorder="1"/>
    <xf numFmtId="0" fontId="5" fillId="2" borderId="0" xfId="0" applyFont="1" applyFill="1" applyBorder="1"/>
    <xf numFmtId="43" fontId="5" fillId="2" borderId="0" xfId="2" applyFont="1" applyFill="1" applyBorder="1"/>
    <xf numFmtId="0" fontId="5" fillId="2" borderId="0" xfId="0" applyFont="1" applyFill="1" applyBorder="1" applyAlignment="1">
      <alignment vertical="center"/>
    </xf>
    <xf numFmtId="0" fontId="0" fillId="0" borderId="0" xfId="0" applyBorder="1"/>
    <xf numFmtId="0" fontId="3" fillId="2" borderId="0" xfId="0" applyFont="1" applyFill="1" applyBorder="1" applyAlignment="1">
      <alignment horizontal="right" vertical="top"/>
    </xf>
    <xf numFmtId="0" fontId="3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horizontal="right"/>
    </xf>
    <xf numFmtId="43" fontId="5" fillId="2" borderId="0" xfId="2" applyFont="1" applyFill="1" applyBorder="1" applyAlignment="1">
      <alignment vertical="top"/>
    </xf>
    <xf numFmtId="0" fontId="4" fillId="2" borderId="0" xfId="0" applyFont="1" applyFill="1" applyProtection="1"/>
    <xf numFmtId="0" fontId="4" fillId="0" borderId="0" xfId="0" applyFont="1" applyProtection="1"/>
    <xf numFmtId="0" fontId="4" fillId="2" borderId="0" xfId="0" applyFont="1" applyFill="1" applyBorder="1" applyProtection="1"/>
    <xf numFmtId="0" fontId="5" fillId="2" borderId="0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vertical="top"/>
    </xf>
    <xf numFmtId="0" fontId="5" fillId="2" borderId="0" xfId="0" applyFont="1" applyFill="1" applyBorder="1" applyProtection="1"/>
    <xf numFmtId="43" fontId="5" fillId="2" borderId="0" xfId="2" applyFont="1" applyFill="1" applyBorder="1" applyProtection="1"/>
    <xf numFmtId="0" fontId="5" fillId="2" borderId="0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horizontal="right" vertical="top"/>
    </xf>
    <xf numFmtId="0" fontId="5" fillId="2" borderId="0" xfId="0" applyFont="1" applyFill="1" applyBorder="1" applyAlignment="1" applyProtection="1">
      <alignment horizontal="right"/>
    </xf>
    <xf numFmtId="43" fontId="5" fillId="2" borderId="0" xfId="2" applyFont="1" applyFill="1" applyBorder="1" applyAlignment="1" applyProtection="1">
      <alignment vertical="top"/>
    </xf>
    <xf numFmtId="0" fontId="4" fillId="2" borderId="0" xfId="0" applyFont="1" applyFill="1"/>
    <xf numFmtId="0" fontId="4" fillId="2" borderId="0" xfId="0" applyFont="1" applyFill="1" applyBorder="1" applyAlignment="1">
      <alignment horizontal="centerContinuous"/>
    </xf>
    <xf numFmtId="0" fontId="3" fillId="2" borderId="0" xfId="1" applyFont="1" applyFill="1" applyBorder="1" applyAlignment="1">
      <alignment horizontal="center" vertical="top"/>
    </xf>
    <xf numFmtId="0" fontId="5" fillId="2" borderId="0" xfId="1" applyFont="1" applyFill="1" applyBorder="1" applyAlignment="1">
      <alignment horizontal="centerContinuous" vertical="center"/>
    </xf>
    <xf numFmtId="0" fontId="5" fillId="2" borderId="0" xfId="1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0" fontId="6" fillId="3" borderId="4" xfId="0" applyFont="1" applyFill="1" applyBorder="1"/>
    <xf numFmtId="0" fontId="5" fillId="2" borderId="0" xfId="1" applyFont="1" applyFill="1" applyBorder="1" applyAlignment="1">
      <alignment vertical="top"/>
    </xf>
    <xf numFmtId="165" fontId="5" fillId="2" borderId="0" xfId="1" applyNumberFormat="1" applyFont="1" applyFill="1" applyBorder="1" applyAlignment="1">
      <alignment vertical="top"/>
    </xf>
    <xf numFmtId="3" fontId="5" fillId="2" borderId="0" xfId="1" applyNumberFormat="1" applyFont="1" applyFill="1" applyBorder="1" applyAlignment="1">
      <alignment vertical="top"/>
    </xf>
    <xf numFmtId="165" fontId="3" fillId="2" borderId="0" xfId="2" applyNumberFormat="1" applyFont="1" applyFill="1" applyBorder="1" applyAlignment="1">
      <alignment vertical="top"/>
    </xf>
    <xf numFmtId="165" fontId="4" fillId="2" borderId="0" xfId="2" applyNumberFormat="1" applyFont="1" applyFill="1" applyBorder="1"/>
    <xf numFmtId="0" fontId="4" fillId="2" borderId="0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165" fontId="3" fillId="2" borderId="0" xfId="2" applyNumberFormat="1" applyFont="1" applyFill="1" applyBorder="1" applyAlignment="1">
      <alignment horizontal="right" vertical="top" wrapText="1"/>
    </xf>
    <xf numFmtId="0" fontId="4" fillId="2" borderId="6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3" fontId="3" fillId="2" borderId="0" xfId="1" applyNumberFormat="1" applyFont="1" applyFill="1" applyBorder="1" applyAlignment="1">
      <alignment horizontal="right" vertical="top" wrapText="1"/>
    </xf>
    <xf numFmtId="165" fontId="15" fillId="2" borderId="0" xfId="2" applyNumberFormat="1" applyFont="1" applyFill="1" applyBorder="1" applyAlignment="1">
      <alignment horizontal="right" vertical="top"/>
    </xf>
    <xf numFmtId="165" fontId="3" fillId="2" borderId="0" xfId="2" applyNumberFormat="1" applyFont="1" applyFill="1" applyBorder="1" applyAlignment="1" applyProtection="1">
      <alignment horizontal="right" vertical="top" wrapText="1"/>
      <protection locked="0"/>
    </xf>
    <xf numFmtId="165" fontId="3" fillId="2" borderId="0" xfId="2" applyNumberFormat="1" applyFont="1" applyFill="1" applyBorder="1" applyAlignment="1" applyProtection="1">
      <alignment horizontal="right" vertical="top" wrapText="1"/>
    </xf>
    <xf numFmtId="0" fontId="4" fillId="2" borderId="7" xfId="0" applyFont="1" applyFill="1" applyBorder="1" applyAlignment="1">
      <alignment vertical="top"/>
    </xf>
    <xf numFmtId="0" fontId="3" fillId="2" borderId="1" xfId="1" applyFont="1" applyFill="1" applyBorder="1" applyAlignment="1">
      <alignment vertical="top"/>
    </xf>
    <xf numFmtId="3" fontId="5" fillId="2" borderId="1" xfId="1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/>
    <xf numFmtId="0" fontId="4" fillId="2" borderId="0" xfId="0" applyFont="1" applyFill="1" applyProtection="1"/>
    <xf numFmtId="0" fontId="4" fillId="2" borderId="0" xfId="0" applyFont="1" applyFill="1" applyAlignment="1" applyProtection="1">
      <alignment vertical="top"/>
    </xf>
    <xf numFmtId="0" fontId="4" fillId="2" borderId="0" xfId="0" applyFont="1" applyFill="1" applyAlignment="1" applyProtection="1"/>
    <xf numFmtId="0" fontId="4" fillId="2" borderId="0" xfId="0" applyFont="1" applyFill="1" applyAlignment="1" applyProtection="1">
      <alignment horizontal="right" vertical="top"/>
    </xf>
    <xf numFmtId="0" fontId="3" fillId="2" borderId="0" xfId="3" applyNumberFormat="1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horizontal="right"/>
    </xf>
    <xf numFmtId="0" fontId="3" fillId="2" borderId="0" xfId="3" applyNumberFormat="1" applyFont="1" applyFill="1" applyBorder="1" applyAlignment="1" applyProtection="1">
      <alignment horizontal="right" vertical="top"/>
    </xf>
    <xf numFmtId="0" fontId="6" fillId="3" borderId="11" xfId="0" applyFont="1" applyFill="1" applyBorder="1" applyProtection="1"/>
    <xf numFmtId="164" fontId="7" fillId="3" borderId="0" xfId="2" applyNumberFormat="1" applyFont="1" applyFill="1" applyBorder="1" applyAlignment="1" applyProtection="1">
      <alignment horizontal="center"/>
    </xf>
    <xf numFmtId="0" fontId="6" fillId="3" borderId="6" xfId="0" applyFont="1" applyFill="1" applyBorder="1" applyProtection="1"/>
    <xf numFmtId="0" fontId="4" fillId="2" borderId="6" xfId="0" applyFont="1" applyFill="1" applyBorder="1" applyProtection="1"/>
    <xf numFmtId="0" fontId="4" fillId="2" borderId="5" xfId="0" applyFont="1" applyFill="1" applyBorder="1" applyAlignment="1" applyProtection="1">
      <alignment vertical="top"/>
    </xf>
    <xf numFmtId="167" fontId="5" fillId="2" borderId="0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vertical="top" wrapText="1"/>
    </xf>
    <xf numFmtId="3" fontId="5" fillId="2" borderId="0" xfId="0" applyNumberFormat="1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 wrapText="1"/>
    </xf>
    <xf numFmtId="0" fontId="5" fillId="2" borderId="0" xfId="0" applyFont="1" applyFill="1" applyBorder="1" applyAlignment="1" applyProtection="1">
      <alignment vertical="top" wrapText="1"/>
    </xf>
    <xf numFmtId="3" fontId="5" fillId="2" borderId="0" xfId="2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>
      <alignment vertical="top"/>
    </xf>
    <xf numFmtId="0" fontId="1" fillId="2" borderId="0" xfId="0" applyFont="1" applyFill="1" applyBorder="1" applyAlignment="1" applyProtection="1">
      <alignment horizontal="right" vertical="top"/>
    </xf>
    <xf numFmtId="0" fontId="4" fillId="2" borderId="0" xfId="0" applyFont="1" applyFill="1" applyBorder="1" applyAlignment="1" applyProtection="1">
      <alignment vertical="top" wrapText="1"/>
    </xf>
    <xf numFmtId="0" fontId="6" fillId="2" borderId="0" xfId="0" applyFont="1" applyFill="1" applyBorder="1" applyAlignment="1" applyProtection="1">
      <alignment vertical="center" wrapText="1"/>
    </xf>
    <xf numFmtId="0" fontId="4" fillId="2" borderId="7" xfId="0" applyFont="1" applyFill="1" applyBorder="1" applyAlignment="1" applyProtection="1">
      <alignment vertical="top"/>
    </xf>
    <xf numFmtId="0" fontId="4" fillId="2" borderId="1" xfId="0" applyFont="1" applyFill="1" applyBorder="1" applyAlignment="1" applyProtection="1">
      <alignment vertical="top"/>
    </xf>
    <xf numFmtId="0" fontId="4" fillId="2" borderId="1" xfId="0" applyFont="1" applyFill="1" applyBorder="1" applyAlignment="1" applyProtection="1">
      <alignment horizontal="right" vertical="top"/>
    </xf>
    <xf numFmtId="0" fontId="4" fillId="2" borderId="8" xfId="0" applyFont="1" applyFill="1" applyBorder="1" applyProtection="1"/>
    <xf numFmtId="0" fontId="5" fillId="2" borderId="0" xfId="0" applyFont="1" applyFill="1" applyBorder="1" applyProtection="1"/>
    <xf numFmtId="43" fontId="5" fillId="2" borderId="0" xfId="2" applyFont="1" applyFill="1" applyBorder="1" applyProtection="1"/>
    <xf numFmtId="0" fontId="5" fillId="2" borderId="0" xfId="0" applyFont="1" applyFill="1" applyBorder="1" applyAlignment="1" applyProtection="1">
      <alignment vertical="center"/>
    </xf>
    <xf numFmtId="165" fontId="5" fillId="2" borderId="0" xfId="2" applyNumberFormat="1" applyFont="1" applyFill="1" applyBorder="1" applyAlignment="1" applyProtection="1">
      <alignment vertical="top"/>
      <protection locked="0"/>
    </xf>
    <xf numFmtId="165" fontId="5" fillId="2" borderId="0" xfId="2" applyNumberFormat="1" applyFont="1" applyFill="1" applyBorder="1" applyAlignment="1" applyProtection="1">
      <alignment vertical="top"/>
    </xf>
    <xf numFmtId="165" fontId="3" fillId="2" borderId="0" xfId="2" applyNumberFormat="1" applyFont="1" applyFill="1" applyBorder="1" applyAlignment="1" applyProtection="1">
      <alignment vertical="top"/>
    </xf>
    <xf numFmtId="165" fontId="9" fillId="2" borderId="0" xfId="2" applyNumberFormat="1" applyFont="1" applyFill="1" applyBorder="1" applyAlignment="1" applyProtection="1">
      <alignment vertical="top"/>
    </xf>
    <xf numFmtId="164" fontId="7" fillId="3" borderId="2" xfId="2" applyNumberFormat="1" applyFont="1" applyFill="1" applyBorder="1" applyAlignment="1">
      <alignment horizontal="center" vertical="center" wrapText="1"/>
    </xf>
    <xf numFmtId="164" fontId="7" fillId="3" borderId="3" xfId="2" applyNumberFormat="1" applyFont="1" applyFill="1" applyBorder="1" applyAlignment="1">
      <alignment horizontal="center" vertical="center" wrapText="1"/>
    </xf>
    <xf numFmtId="164" fontId="7" fillId="3" borderId="4" xfId="2" applyNumberFormat="1" applyFont="1" applyFill="1" applyBorder="1" applyAlignment="1">
      <alignment horizontal="center" vertical="center" wrapText="1"/>
    </xf>
    <xf numFmtId="0" fontId="3" fillId="2" borderId="5" xfId="3" applyNumberFormat="1" applyFont="1" applyFill="1" applyBorder="1" applyAlignment="1">
      <alignment horizontal="centerContinuous" vertical="center"/>
    </xf>
    <xf numFmtId="0" fontId="3" fillId="2" borderId="6" xfId="3" applyNumberFormat="1" applyFont="1" applyFill="1" applyBorder="1" applyAlignment="1">
      <alignment horizontal="centerContinuous" vertical="center"/>
    </xf>
    <xf numFmtId="0" fontId="12" fillId="2" borderId="0" xfId="0" applyFont="1" applyFill="1" applyBorder="1" applyAlignment="1">
      <alignment horizontal="left" vertical="top"/>
    </xf>
    <xf numFmtId="0" fontId="3" fillId="2" borderId="6" xfId="0" applyFont="1" applyFill="1" applyBorder="1" applyAlignment="1">
      <alignment vertical="top" wrapText="1"/>
    </xf>
    <xf numFmtId="3" fontId="1" fillId="2" borderId="0" xfId="0" applyNumberFormat="1" applyFont="1" applyFill="1" applyBorder="1" applyAlignment="1" applyProtection="1">
      <alignment horizontal="right" vertical="top"/>
      <protection locked="0"/>
    </xf>
    <xf numFmtId="3" fontId="4" fillId="2" borderId="0" xfId="0" applyNumberFormat="1" applyFont="1" applyFill="1" applyBorder="1" applyAlignment="1">
      <alignment horizontal="right" vertical="top"/>
    </xf>
    <xf numFmtId="3" fontId="1" fillId="2" borderId="0" xfId="0" applyNumberFormat="1" applyFont="1" applyFill="1" applyBorder="1" applyAlignment="1">
      <alignment horizontal="right" vertical="top"/>
    </xf>
    <xf numFmtId="3" fontId="4" fillId="2" borderId="0" xfId="0" applyNumberFormat="1" applyFont="1" applyFill="1" applyBorder="1" applyAlignment="1" applyProtection="1">
      <alignment horizontal="right" vertical="top"/>
      <protection locked="0"/>
    </xf>
    <xf numFmtId="0" fontId="1" fillId="2" borderId="7" xfId="0" applyFont="1" applyFill="1" applyBorder="1" applyAlignment="1">
      <alignment vertical="top"/>
    </xf>
    <xf numFmtId="3" fontId="1" fillId="2" borderId="1" xfId="0" applyNumberFormat="1" applyFont="1" applyFill="1" applyBorder="1" applyAlignment="1">
      <alignment horizontal="right" vertical="top"/>
    </xf>
    <xf numFmtId="0" fontId="3" fillId="2" borderId="8" xfId="0" applyFont="1" applyFill="1" applyBorder="1" applyAlignment="1">
      <alignment vertical="top" wrapText="1"/>
    </xf>
    <xf numFmtId="0" fontId="5" fillId="2" borderId="1" xfId="0" applyNumberFormat="1" applyFont="1" applyFill="1" applyBorder="1" applyAlignment="1" applyProtection="1"/>
    <xf numFmtId="0" fontId="4" fillId="2" borderId="3" xfId="0" applyFont="1" applyFill="1" applyBorder="1" applyAlignment="1">
      <alignment vertical="top"/>
    </xf>
    <xf numFmtId="0" fontId="3" fillId="2" borderId="3" xfId="0" applyFont="1" applyFill="1" applyBorder="1" applyAlignment="1">
      <alignment vertical="top" wrapText="1"/>
    </xf>
    <xf numFmtId="0" fontId="5" fillId="2" borderId="0" xfId="0" applyFont="1" applyFill="1" applyAlignment="1">
      <alignment wrapText="1"/>
    </xf>
    <xf numFmtId="0" fontId="4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0" fontId="4" fillId="2" borderId="0" xfId="0" applyFont="1" applyFill="1" applyAlignment="1" applyProtection="1">
      <protection locked="0"/>
    </xf>
    <xf numFmtId="0" fontId="4" fillId="2" borderId="0" xfId="0" applyFont="1" applyFill="1" applyAlignment="1" applyProtection="1">
      <alignment wrapText="1"/>
      <protection locked="0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Border="1" applyAlignment="1"/>
    <xf numFmtId="0" fontId="3" fillId="2" borderId="0" xfId="1" applyFont="1" applyFill="1" applyBorder="1" applyAlignment="1"/>
    <xf numFmtId="0" fontId="1" fillId="2" borderId="0" xfId="0" applyFont="1" applyFill="1" applyBorder="1" applyAlignment="1"/>
    <xf numFmtId="0" fontId="3" fillId="2" borderId="0" xfId="1" applyFont="1" applyFill="1" applyBorder="1" applyAlignment="1">
      <alignment horizontal="centerContinuous"/>
    </xf>
    <xf numFmtId="0" fontId="1" fillId="2" borderId="0" xfId="0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center"/>
    </xf>
    <xf numFmtId="164" fontId="7" fillId="3" borderId="3" xfId="2" applyNumberFormat="1" applyFont="1" applyFill="1" applyBorder="1" applyAlignment="1">
      <alignment horizontal="center" vertical="center"/>
    </xf>
    <xf numFmtId="0" fontId="7" fillId="3" borderId="4" xfId="1" applyFont="1" applyFill="1" applyBorder="1" applyAlignment="1">
      <alignment horizontal="center" vertical="center"/>
    </xf>
    <xf numFmtId="0" fontId="4" fillId="2" borderId="5" xfId="0" applyFont="1" applyFill="1" applyBorder="1" applyAlignment="1"/>
    <xf numFmtId="0" fontId="3" fillId="2" borderId="0" xfId="1" applyFont="1" applyFill="1" applyBorder="1" applyAlignment="1">
      <alignment vertical="center"/>
    </xf>
    <xf numFmtId="0" fontId="5" fillId="2" borderId="0" xfId="1" applyFont="1" applyFill="1" applyBorder="1" applyAlignment="1"/>
    <xf numFmtId="0" fontId="4" fillId="2" borderId="6" xfId="0" applyFont="1" applyFill="1" applyBorder="1"/>
    <xf numFmtId="0" fontId="3" fillId="2" borderId="0" xfId="1" applyFont="1" applyFill="1" applyBorder="1" applyAlignment="1">
      <alignment vertical="top"/>
    </xf>
    <xf numFmtId="0" fontId="14" fillId="2" borderId="0" xfId="1" applyFont="1" applyFill="1" applyBorder="1" applyAlignment="1">
      <alignment horizontal="center"/>
    </xf>
    <xf numFmtId="0" fontId="5" fillId="2" borderId="5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vertical="top"/>
    </xf>
    <xf numFmtId="0" fontId="14" fillId="2" borderId="0" xfId="1" applyFont="1" applyFill="1" applyBorder="1" applyAlignment="1" applyProtection="1">
      <alignment horizontal="center"/>
    </xf>
    <xf numFmtId="0" fontId="5" fillId="2" borderId="7" xfId="0" applyFont="1" applyFill="1" applyBorder="1" applyAlignment="1">
      <alignment horizontal="left" vertical="top"/>
    </xf>
    <xf numFmtId="0" fontId="4" fillId="2" borderId="1" xfId="0" applyFont="1" applyFill="1" applyBorder="1"/>
    <xf numFmtId="0" fontId="4" fillId="2" borderId="1" xfId="0" applyFont="1" applyFill="1" applyBorder="1" applyAlignment="1">
      <alignment vertical="top"/>
    </xf>
    <xf numFmtId="0" fontId="4" fillId="2" borderId="3" xfId="0" applyFont="1" applyFill="1" applyBorder="1"/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/>
    <xf numFmtId="43" fontId="5" fillId="2" borderId="1" xfId="2" applyFont="1" applyFill="1" applyBorder="1"/>
    <xf numFmtId="0" fontId="5" fillId="2" borderId="1" xfId="0" applyFont="1" applyFill="1" applyBorder="1" applyAlignment="1">
      <alignment vertical="center" wrapText="1"/>
    </xf>
    <xf numFmtId="0" fontId="5" fillId="2" borderId="0" xfId="0" applyFont="1" applyFill="1" applyBorder="1"/>
    <xf numFmtId="43" fontId="5" fillId="2" borderId="0" xfId="2" applyFont="1" applyFill="1" applyBorder="1"/>
    <xf numFmtId="165" fontId="5" fillId="2" borderId="0" xfId="2" applyNumberFormat="1" applyFont="1" applyFill="1" applyBorder="1" applyAlignment="1" applyProtection="1">
      <alignment horizontal="right" vertical="top"/>
    </xf>
    <xf numFmtId="165" fontId="5" fillId="2" borderId="0" xfId="2" applyNumberFormat="1" applyFont="1" applyFill="1" applyBorder="1" applyAlignment="1" applyProtection="1">
      <alignment horizontal="right" vertical="top" wrapText="1"/>
      <protection locked="0"/>
    </xf>
    <xf numFmtId="165" fontId="4" fillId="2" borderId="6" xfId="0" applyNumberFormat="1" applyFont="1" applyFill="1" applyBorder="1"/>
    <xf numFmtId="165" fontId="14" fillId="2" borderId="0" xfId="2" applyNumberFormat="1" applyFont="1" applyFill="1" applyBorder="1" applyAlignment="1" applyProtection="1">
      <alignment horizontal="center"/>
    </xf>
    <xf numFmtId="165" fontId="5" fillId="2" borderId="1" xfId="2" applyNumberFormat="1" applyFont="1" applyFill="1" applyBorder="1" applyAlignment="1" applyProtection="1">
      <alignment horizontal="right" vertical="top" wrapText="1"/>
      <protection locked="0"/>
    </xf>
    <xf numFmtId="165" fontId="4" fillId="2" borderId="8" xfId="0" applyNumberFormat="1" applyFont="1" applyFill="1" applyBorder="1"/>
    <xf numFmtId="0" fontId="5" fillId="2" borderId="0" xfId="0" applyFont="1" applyFill="1" applyBorder="1" applyAlignment="1">
      <alignment vertical="center" wrapText="1"/>
    </xf>
    <xf numFmtId="0" fontId="4" fillId="2" borderId="0" xfId="0" applyFont="1" applyFill="1" applyBorder="1"/>
    <xf numFmtId="0" fontId="4" fillId="2" borderId="0" xfId="0" applyFont="1" applyFill="1" applyBorder="1" applyAlignment="1">
      <alignment vertical="top"/>
    </xf>
    <xf numFmtId="0" fontId="3" fillId="2" borderId="0" xfId="0" applyFont="1" applyFill="1" applyBorder="1" applyAlignment="1"/>
    <xf numFmtId="0" fontId="4" fillId="2" borderId="0" xfId="0" applyFont="1" applyFill="1"/>
    <xf numFmtId="0" fontId="3" fillId="2" borderId="0" xfId="3" applyNumberFormat="1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right"/>
    </xf>
    <xf numFmtId="0" fontId="5" fillId="2" borderId="1" xfId="0" applyNumberFormat="1" applyFont="1" applyFill="1" applyBorder="1" applyAlignment="1" applyProtection="1">
      <protection locked="0"/>
    </xf>
    <xf numFmtId="0" fontId="7" fillId="3" borderId="9" xfId="1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1" applyFont="1" applyFill="1" applyBorder="1" applyAlignment="1">
      <alignment horizontal="center" vertical="center" wrapText="1"/>
    </xf>
    <xf numFmtId="0" fontId="7" fillId="2" borderId="0" xfId="0" applyFont="1" applyFill="1" applyBorder="1"/>
    <xf numFmtId="0" fontId="7" fillId="3" borderId="7" xfId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top"/>
    </xf>
    <xf numFmtId="167" fontId="1" fillId="2" borderId="0" xfId="0" applyNumberFormat="1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1" fillId="2" borderId="0" xfId="0" applyFont="1" applyFill="1" applyBorder="1" applyAlignment="1">
      <alignment vertical="top"/>
    </xf>
    <xf numFmtId="0" fontId="21" fillId="2" borderId="5" xfId="0" applyFont="1" applyFill="1" applyBorder="1" applyAlignment="1">
      <alignment vertical="top"/>
    </xf>
    <xf numFmtId="167" fontId="1" fillId="2" borderId="0" xfId="2" applyNumberFormat="1" applyFont="1" applyFill="1" applyBorder="1" applyAlignment="1">
      <alignment vertical="top"/>
    </xf>
    <xf numFmtId="0" fontId="21" fillId="2" borderId="6" xfId="0" applyFont="1" applyFill="1" applyBorder="1" applyAlignment="1">
      <alignment vertical="top"/>
    </xf>
    <xf numFmtId="0" fontId="4" fillId="2" borderId="5" xfId="0" applyFont="1" applyFill="1" applyBorder="1" applyAlignment="1">
      <alignment vertical="top"/>
    </xf>
    <xf numFmtId="167" fontId="4" fillId="2" borderId="0" xfId="2" applyNumberFormat="1" applyFont="1" applyFill="1" applyBorder="1" applyAlignment="1">
      <alignment vertical="top"/>
    </xf>
    <xf numFmtId="0" fontId="4" fillId="2" borderId="6" xfId="0" applyFont="1" applyFill="1" applyBorder="1" applyAlignment="1">
      <alignment vertical="top"/>
    </xf>
    <xf numFmtId="167" fontId="5" fillId="2" borderId="0" xfId="2" applyNumberFormat="1" applyFont="1" applyFill="1" applyBorder="1" applyAlignment="1" applyProtection="1">
      <alignment vertical="top"/>
      <protection locked="0"/>
    </xf>
    <xf numFmtId="167" fontId="5" fillId="2" borderId="0" xfId="2" applyNumberFormat="1" applyFont="1" applyFill="1" applyBorder="1" applyAlignment="1">
      <alignment vertical="top"/>
    </xf>
    <xf numFmtId="0" fontId="4" fillId="2" borderId="0" xfId="0" applyFont="1" applyFill="1" applyAlignment="1"/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vertical="center"/>
    </xf>
    <xf numFmtId="0" fontId="5" fillId="2" borderId="0" xfId="0" applyFont="1" applyFill="1" applyBorder="1" applyAlignment="1">
      <alignment vertical="top"/>
    </xf>
    <xf numFmtId="0" fontId="0" fillId="0" borderId="0" xfId="0"/>
    <xf numFmtId="0" fontId="4" fillId="2" borderId="0" xfId="0" applyFont="1" applyFill="1" applyBorder="1" applyProtection="1"/>
    <xf numFmtId="0" fontId="4" fillId="2" borderId="0" xfId="0" applyFont="1" applyFill="1" applyBorder="1" applyAlignment="1" applyProtection="1">
      <alignment vertical="top"/>
    </xf>
    <xf numFmtId="0" fontId="3" fillId="2" borderId="0" xfId="1" applyFont="1" applyFill="1" applyBorder="1" applyAlignment="1" applyProtection="1"/>
    <xf numFmtId="0" fontId="3" fillId="2" borderId="0" xfId="3" applyNumberFormat="1" applyFont="1" applyFill="1" applyBorder="1" applyAlignment="1" applyProtection="1">
      <alignment horizontal="centerContinuous" vertical="center"/>
    </xf>
    <xf numFmtId="0" fontId="3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Continuous"/>
    </xf>
    <xf numFmtId="166" fontId="5" fillId="2" borderId="0" xfId="3" applyFont="1" applyFill="1" applyBorder="1" applyProtection="1"/>
    <xf numFmtId="0" fontId="7" fillId="3" borderId="2" xfId="1" applyFont="1" applyFill="1" applyBorder="1" applyAlignment="1" applyProtection="1">
      <alignment horizontal="center" vertical="center" wrapText="1"/>
    </xf>
    <xf numFmtId="0" fontId="7" fillId="3" borderId="3" xfId="1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7" fillId="3" borderId="4" xfId="1" applyFont="1" applyFill="1" applyBorder="1" applyAlignment="1" applyProtection="1">
      <alignment horizontal="center" vertical="center" wrapText="1"/>
    </xf>
    <xf numFmtId="0" fontId="3" fillId="2" borderId="5" xfId="3" applyNumberFormat="1" applyFont="1" applyFill="1" applyBorder="1" applyAlignment="1" applyProtection="1">
      <alignment vertical="center"/>
    </xf>
    <xf numFmtId="0" fontId="3" fillId="2" borderId="0" xfId="3" applyNumberFormat="1" applyFont="1" applyFill="1" applyBorder="1" applyAlignment="1" applyProtection="1">
      <alignment vertical="top"/>
    </xf>
    <xf numFmtId="0" fontId="3" fillId="2" borderId="6" xfId="3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/>
    <xf numFmtId="0" fontId="3" fillId="2" borderId="0" xfId="0" applyFont="1" applyFill="1" applyBorder="1" applyAlignment="1" applyProtection="1">
      <alignment vertical="top"/>
    </xf>
    <xf numFmtId="0" fontId="3" fillId="2" borderId="6" xfId="0" applyFont="1" applyFill="1" applyBorder="1" applyAlignment="1" applyProtection="1">
      <alignment vertical="top"/>
    </xf>
    <xf numFmtId="0" fontId="1" fillId="2" borderId="6" xfId="0" applyFont="1" applyFill="1" applyBorder="1" applyAlignment="1" applyProtection="1">
      <alignment vertical="top"/>
    </xf>
    <xf numFmtId="0" fontId="4" fillId="2" borderId="5" xfId="0" applyFont="1" applyFill="1" applyBorder="1" applyAlignment="1" applyProtection="1"/>
    <xf numFmtId="0" fontId="14" fillId="2" borderId="0" xfId="0" applyFont="1" applyFill="1" applyBorder="1" applyAlignment="1" applyProtection="1">
      <alignment vertical="top"/>
    </xf>
    <xf numFmtId="0" fontId="4" fillId="2" borderId="6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21" fillId="2" borderId="5" xfId="0" applyFont="1" applyFill="1" applyBorder="1" applyAlignment="1" applyProtection="1"/>
    <xf numFmtId="0" fontId="10" fillId="2" borderId="0" xfId="0" applyFont="1" applyFill="1" applyBorder="1" applyAlignment="1" applyProtection="1">
      <alignment vertical="top"/>
    </xf>
    <xf numFmtId="0" fontId="21" fillId="2" borderId="6" xfId="0" applyFont="1" applyFill="1" applyBorder="1" applyAlignment="1" applyProtection="1">
      <alignment vertical="top"/>
    </xf>
    <xf numFmtId="0" fontId="21" fillId="2" borderId="7" xfId="0" applyFont="1" applyFill="1" applyBorder="1" applyAlignment="1" applyProtection="1"/>
    <xf numFmtId="0" fontId="10" fillId="2" borderId="1" xfId="0" applyFont="1" applyFill="1" applyBorder="1" applyAlignment="1" applyProtection="1">
      <alignment vertical="top"/>
    </xf>
    <xf numFmtId="0" fontId="21" fillId="2" borderId="8" xfId="0" applyFont="1" applyFill="1" applyBorder="1" applyAlignment="1" applyProtection="1">
      <alignment vertical="top"/>
    </xf>
    <xf numFmtId="0" fontId="3" fillId="2" borderId="1" xfId="0" applyNumberFormat="1" applyFont="1" applyFill="1" applyBorder="1" applyAlignment="1" applyProtection="1"/>
    <xf numFmtId="165" fontId="3" fillId="2" borderId="0" xfId="3" applyNumberFormat="1" applyFont="1" applyFill="1" applyBorder="1" applyAlignment="1" applyProtection="1">
      <alignment vertical="top"/>
    </xf>
    <xf numFmtId="165" fontId="3" fillId="2" borderId="0" xfId="0" applyNumberFormat="1" applyFont="1" applyFill="1" applyBorder="1" applyAlignment="1" applyProtection="1">
      <alignment vertical="top"/>
    </xf>
    <xf numFmtId="165" fontId="3" fillId="2" borderId="0" xfId="2" applyNumberFormat="1" applyFont="1" applyFill="1" applyBorder="1" applyAlignment="1" applyProtection="1">
      <alignment horizontal="center" vertical="top"/>
      <protection locked="0"/>
    </xf>
    <xf numFmtId="165" fontId="3" fillId="2" borderId="0" xfId="2" applyNumberFormat="1" applyFont="1" applyFill="1" applyBorder="1" applyAlignment="1" applyProtection="1">
      <alignment horizontal="right" vertical="top"/>
    </xf>
    <xf numFmtId="165" fontId="5" fillId="2" borderId="0" xfId="2" applyNumberFormat="1" applyFont="1" applyFill="1" applyBorder="1" applyAlignment="1" applyProtection="1">
      <alignment horizontal="center" vertical="top"/>
      <protection locked="0"/>
    </xf>
    <xf numFmtId="165" fontId="5" fillId="2" borderId="0" xfId="2" applyNumberFormat="1" applyFont="1" applyFill="1" applyBorder="1" applyAlignment="1" applyProtection="1">
      <alignment horizontal="right" vertical="top"/>
      <protection locked="0"/>
    </xf>
    <xf numFmtId="165" fontId="3" fillId="2" borderId="0" xfId="2" applyNumberFormat="1" applyFont="1" applyFill="1" applyBorder="1" applyAlignment="1" applyProtection="1">
      <alignment horizontal="right" vertical="top"/>
      <protection locked="0"/>
    </xf>
    <xf numFmtId="165" fontId="3" fillId="2" borderId="0" xfId="2" applyNumberFormat="1" applyFont="1" applyFill="1" applyBorder="1" applyAlignment="1" applyProtection="1">
      <alignment horizontal="center" vertical="top"/>
    </xf>
    <xf numFmtId="165" fontId="10" fillId="2" borderId="0" xfId="2" applyNumberFormat="1" applyFont="1" applyFill="1" applyBorder="1" applyAlignment="1" applyProtection="1">
      <alignment horizontal="center" vertical="top"/>
      <protection locked="0"/>
    </xf>
    <xf numFmtId="165" fontId="10" fillId="2" borderId="0" xfId="2" applyNumberFormat="1" applyFont="1" applyFill="1" applyBorder="1" applyAlignment="1" applyProtection="1">
      <alignment horizontal="right" vertical="top"/>
    </xf>
    <xf numFmtId="165" fontId="4" fillId="2" borderId="0" xfId="2" applyNumberFormat="1" applyFont="1" applyFill="1" applyBorder="1" applyAlignment="1" applyProtection="1">
      <alignment horizontal="center" vertical="top"/>
      <protection locked="0"/>
    </xf>
    <xf numFmtId="165" fontId="10" fillId="2" borderId="0" xfId="2" applyNumberFormat="1" applyFont="1" applyFill="1" applyBorder="1" applyAlignment="1" applyProtection="1">
      <alignment horizontal="center" vertical="top"/>
    </xf>
    <xf numFmtId="165" fontId="10" fillId="2" borderId="1" xfId="2" applyNumberFormat="1" applyFont="1" applyFill="1" applyBorder="1" applyAlignment="1" applyProtection="1">
      <alignment horizontal="center" vertical="top"/>
    </xf>
    <xf numFmtId="165" fontId="10" fillId="2" borderId="1" xfId="2" applyNumberFormat="1" applyFont="1" applyFill="1" applyBorder="1" applyAlignment="1" applyProtection="1">
      <alignment horizontal="right" vertical="top"/>
    </xf>
    <xf numFmtId="0" fontId="3" fillId="2" borderId="5" xfId="3" applyNumberFormat="1" applyFont="1" applyFill="1" applyBorder="1" applyAlignment="1" applyProtection="1">
      <alignment horizontal="centerContinuous" vertical="center"/>
    </xf>
    <xf numFmtId="3" fontId="3" fillId="2" borderId="0" xfId="0" applyNumberFormat="1" applyFont="1" applyFill="1" applyBorder="1" applyAlignment="1" applyProtection="1">
      <alignment horizontal="center" vertical="center"/>
    </xf>
    <xf numFmtId="3" fontId="3" fillId="2" borderId="0" xfId="0" applyNumberFormat="1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/>
    <xf numFmtId="0" fontId="5" fillId="2" borderId="0" xfId="0" applyFont="1" applyFill="1" applyBorder="1" applyAlignment="1"/>
    <xf numFmtId="0" fontId="7" fillId="3" borderId="10" xfId="0" applyFont="1" applyFill="1" applyBorder="1" applyAlignment="1" applyProtection="1">
      <alignment horizontal="centerContinuous"/>
    </xf>
    <xf numFmtId="3" fontId="23" fillId="2" borderId="0" xfId="0" applyNumberFormat="1" applyFont="1" applyFill="1" applyBorder="1" applyAlignment="1">
      <alignment horizontal="right" vertical="top"/>
    </xf>
    <xf numFmtId="3" fontId="23" fillId="2" borderId="12" xfId="0" applyNumberFormat="1" applyFont="1" applyFill="1" applyBorder="1" applyAlignment="1">
      <alignment horizontal="right" vertical="top"/>
    </xf>
    <xf numFmtId="3" fontId="1" fillId="0" borderId="1" xfId="0" applyNumberFormat="1" applyFont="1" applyFill="1" applyBorder="1" applyAlignment="1">
      <alignment horizontal="right" vertical="top"/>
    </xf>
    <xf numFmtId="0" fontId="5" fillId="2" borderId="0" xfId="0" applyFont="1" applyFill="1" applyBorder="1" applyAlignment="1" applyProtection="1">
      <alignment vertical="top" wrapText="1"/>
      <protection locked="0"/>
    </xf>
    <xf numFmtId="0" fontId="5" fillId="2" borderId="0" xfId="0" applyNumberFormat="1" applyFont="1" applyFill="1" applyBorder="1" applyAlignment="1" applyProtection="1">
      <alignment horizontal="left"/>
    </xf>
    <xf numFmtId="0" fontId="3" fillId="2" borderId="0" xfId="1" applyFont="1" applyFill="1" applyBorder="1" applyAlignment="1">
      <alignment horizontal="center"/>
    </xf>
    <xf numFmtId="0" fontId="7" fillId="3" borderId="3" xfId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>
      <alignment vertical="top" wrapText="1"/>
    </xf>
    <xf numFmtId="0" fontId="7" fillId="3" borderId="3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vertical="top" wrapText="1"/>
    </xf>
    <xf numFmtId="0" fontId="5" fillId="2" borderId="0" xfId="0" applyNumberFormat="1" applyFont="1" applyFill="1" applyBorder="1" applyAlignment="1" applyProtection="1">
      <alignment horizontal="left"/>
    </xf>
    <xf numFmtId="0" fontId="3" fillId="2" borderId="0" xfId="1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 wrapText="1"/>
    </xf>
    <xf numFmtId="0" fontId="5" fillId="2" borderId="0" xfId="1" applyFont="1" applyFill="1" applyBorder="1" applyAlignment="1">
      <alignment horizontal="left" vertical="top"/>
    </xf>
    <xf numFmtId="0" fontId="16" fillId="0" borderId="0" xfId="0" applyFont="1" applyAlignment="1">
      <alignment horizontal="center" vertical="center"/>
    </xf>
    <xf numFmtId="0" fontId="4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left" vertical="top"/>
    </xf>
    <xf numFmtId="0" fontId="7" fillId="3" borderId="10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3" fillId="2" borderId="0" xfId="0" applyFont="1" applyFill="1" applyBorder="1" applyAlignment="1" applyProtection="1">
      <alignment horizontal="left" vertical="top"/>
    </xf>
    <xf numFmtId="0" fontId="5" fillId="2" borderId="0" xfId="0" applyFont="1" applyFill="1" applyBorder="1" applyAlignment="1">
      <alignment horizontal="left" vertical="top"/>
    </xf>
    <xf numFmtId="0" fontId="10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vertical="top" wrapText="1"/>
    </xf>
    <xf numFmtId="0" fontId="7" fillId="3" borderId="3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" fillId="2" borderId="1" xfId="0" applyNumberFormat="1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4" fillId="2" borderId="1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5" fillId="2" borderId="0" xfId="0" applyFont="1" applyFill="1" applyBorder="1" applyAlignment="1" applyProtection="1">
      <alignment horizontal="left" vertical="top" wrapText="1"/>
    </xf>
    <xf numFmtId="0" fontId="10" fillId="2" borderId="0" xfId="0" applyFont="1" applyFill="1" applyBorder="1" applyAlignment="1" applyProtection="1">
      <alignment horizontal="left" vertical="top" wrapText="1"/>
    </xf>
    <xf numFmtId="0" fontId="4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center"/>
    </xf>
    <xf numFmtId="0" fontId="3" fillId="2" borderId="0" xfId="3" applyNumberFormat="1" applyFont="1" applyFill="1" applyBorder="1" applyAlignment="1" applyProtection="1">
      <alignment horizontal="center" vertical="center"/>
    </xf>
    <xf numFmtId="0" fontId="6" fillId="3" borderId="9" xfId="1" applyFont="1" applyFill="1" applyBorder="1" applyAlignment="1" applyProtection="1">
      <alignment horizontal="center" vertical="center"/>
    </xf>
    <xf numFmtId="0" fontId="6" fillId="3" borderId="5" xfId="1" applyFont="1" applyFill="1" applyBorder="1" applyAlignment="1" applyProtection="1">
      <alignment horizontal="center" vertical="center"/>
    </xf>
    <xf numFmtId="0" fontId="7" fillId="3" borderId="10" xfId="1" applyFont="1" applyFill="1" applyBorder="1" applyAlignment="1" applyProtection="1">
      <alignment horizontal="center" vertical="center"/>
    </xf>
    <xf numFmtId="0" fontId="7" fillId="3" borderId="0" xfId="1" applyFont="1" applyFill="1" applyBorder="1" applyAlignment="1" applyProtection="1">
      <alignment horizontal="center" vertical="center"/>
    </xf>
    <xf numFmtId="0" fontId="7" fillId="3" borderId="10" xfId="1" applyFont="1" applyFill="1" applyBorder="1" applyAlignment="1" applyProtection="1">
      <alignment horizontal="right" vertical="top"/>
    </xf>
    <xf numFmtId="0" fontId="7" fillId="3" borderId="0" xfId="1" applyFont="1" applyFill="1" applyBorder="1" applyAlignment="1" applyProtection="1">
      <alignment horizontal="right" vertical="top"/>
    </xf>
    <xf numFmtId="0" fontId="5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left" vertical="top"/>
    </xf>
    <xf numFmtId="0" fontId="3" fillId="2" borderId="12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/>
    </xf>
    <xf numFmtId="0" fontId="5" fillId="2" borderId="0" xfId="0" applyNumberFormat="1" applyFont="1" applyFill="1" applyBorder="1" applyAlignment="1" applyProtection="1">
      <alignment horizontal="left"/>
    </xf>
    <xf numFmtId="0" fontId="3" fillId="2" borderId="0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 wrapText="1"/>
    </xf>
    <xf numFmtId="0" fontId="5" fillId="2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 wrapText="1"/>
    </xf>
    <xf numFmtId="43" fontId="5" fillId="2" borderId="0" xfId="2" applyFont="1" applyFill="1" applyBorder="1" applyAlignment="1" applyProtection="1">
      <alignment horizontal="center"/>
      <protection locked="0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left" vertical="top"/>
    </xf>
    <xf numFmtId="0" fontId="19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20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4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/>
    </xf>
    <xf numFmtId="0" fontId="4" fillId="2" borderId="7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4" fillId="2" borderId="8" xfId="0" applyFont="1" applyFill="1" applyBorder="1" applyAlignment="1">
      <alignment horizontal="center" vertical="top"/>
    </xf>
    <xf numFmtId="0" fontId="3" fillId="2" borderId="5" xfId="3" applyNumberFormat="1" applyFont="1" applyFill="1" applyBorder="1" applyAlignment="1">
      <alignment horizontal="center" vertical="top"/>
    </xf>
    <xf numFmtId="0" fontId="3" fillId="2" borderId="0" xfId="3" applyNumberFormat="1" applyFont="1" applyFill="1" applyBorder="1" applyAlignment="1">
      <alignment horizontal="center" vertical="top"/>
    </xf>
    <xf numFmtId="0" fontId="3" fillId="2" borderId="6" xfId="3" applyNumberFormat="1" applyFont="1" applyFill="1" applyBorder="1" applyAlignment="1">
      <alignment horizontal="center" vertical="top"/>
    </xf>
    <xf numFmtId="0" fontId="3" fillId="2" borderId="5" xfId="3" applyNumberFormat="1" applyFont="1" applyFill="1" applyBorder="1" applyAlignment="1">
      <alignment horizontal="center" vertical="center"/>
    </xf>
    <xf numFmtId="0" fontId="3" fillId="2" borderId="0" xfId="3" applyNumberFormat="1" applyFont="1" applyFill="1" applyBorder="1" applyAlignment="1">
      <alignment horizontal="center" vertical="center"/>
    </xf>
    <xf numFmtId="0" fontId="3" fillId="2" borderId="6" xfId="3" applyNumberFormat="1" applyFont="1" applyFill="1" applyBorder="1" applyAlignment="1">
      <alignment horizontal="center" vertical="center"/>
    </xf>
    <xf numFmtId="0" fontId="7" fillId="3" borderId="10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3" fillId="2" borderId="0" xfId="0" applyFont="1" applyFill="1" applyBorder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center" vertical="top"/>
    </xf>
    <xf numFmtId="0" fontId="3" fillId="2" borderId="0" xfId="1" applyFont="1" applyFill="1" applyBorder="1" applyAlignment="1" applyProtection="1">
      <alignment horizontal="center"/>
    </xf>
    <xf numFmtId="0" fontId="3" fillId="2" borderId="6" xfId="3" applyNumberFormat="1" applyFont="1" applyFill="1" applyBorder="1" applyAlignment="1" applyProtection="1">
      <alignment horizontal="center" vertical="center"/>
    </xf>
    <xf numFmtId="0" fontId="7" fillId="3" borderId="3" xfId="1" applyFont="1" applyFill="1" applyBorder="1" applyAlignment="1" applyProtection="1">
      <alignment horizontal="center" vertical="center"/>
    </xf>
    <xf numFmtId="0" fontId="3" fillId="2" borderId="0" xfId="3" applyNumberFormat="1" applyFont="1" applyFill="1" applyBorder="1" applyAlignment="1" applyProtection="1">
      <alignment horizontal="center" vertical="top"/>
    </xf>
    <xf numFmtId="0" fontId="3" fillId="2" borderId="6" xfId="3" applyNumberFormat="1" applyFont="1" applyFill="1" applyBorder="1" applyAlignment="1" applyProtection="1">
      <alignment horizontal="center" vertical="top"/>
    </xf>
    <xf numFmtId="0" fontId="3" fillId="2" borderId="0" xfId="0" applyFont="1" applyFill="1" applyBorder="1" applyAlignment="1" applyProtection="1">
      <alignment horizontal="left" vertical="center" wrapText="1"/>
    </xf>
    <xf numFmtId="0" fontId="10" fillId="2" borderId="1" xfId="0" applyFont="1" applyFill="1" applyBorder="1" applyAlignment="1" applyProtection="1">
      <alignment horizontal="left" vertical="top"/>
    </xf>
  </cellXfs>
  <cellStyles count="5">
    <cellStyle name="=C:\WINNT\SYSTEM32\COMMAND.COM" xfId="3"/>
    <cellStyle name="Millares 2" xfId="2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68"/>
  <sheetViews>
    <sheetView showGridLines="0" view="pageBreakPreview" zoomScale="70" zoomScaleNormal="70" zoomScaleSheetLayoutView="70" workbookViewId="0">
      <selection activeCell="C19" sqref="C19:D19"/>
    </sheetView>
  </sheetViews>
  <sheetFormatPr baseColWidth="10" defaultColWidth="0" defaultRowHeight="0" customHeight="1" zeroHeight="1" x14ac:dyDescent="0.25"/>
  <cols>
    <col min="1" max="1" width="2" style="198" customWidth="1"/>
    <col min="2" max="2" width="2.42578125" style="198" customWidth="1"/>
    <col min="3" max="3" width="22" style="198" customWidth="1"/>
    <col min="4" max="4" width="68.85546875" style="198" customWidth="1"/>
    <col min="5" max="6" width="21" style="198" customWidth="1"/>
    <col min="7" max="7" width="4.85546875" style="198" customWidth="1"/>
    <col min="8" max="8" width="11.42578125" style="198" customWidth="1"/>
    <col min="9" max="9" width="64.140625" style="198" customWidth="1"/>
    <col min="10" max="11" width="21" style="198" customWidth="1"/>
    <col min="12" max="12" width="3.7109375" style="198" customWidth="1"/>
    <col min="13" max="13" width="4.5703125" style="198" customWidth="1"/>
    <col min="14" max="256" width="0" style="198" hidden="1"/>
    <col min="257" max="257" width="2" style="198" customWidth="1"/>
    <col min="258" max="258" width="2.42578125" style="198" customWidth="1"/>
    <col min="259" max="259" width="22" style="198" customWidth="1"/>
    <col min="260" max="260" width="68.85546875" style="198" customWidth="1"/>
    <col min="261" max="262" width="21" style="198" customWidth="1"/>
    <col min="263" max="263" width="4.85546875" style="198" customWidth="1"/>
    <col min="264" max="264" width="11.42578125" style="198" customWidth="1"/>
    <col min="265" max="265" width="64.140625" style="198" customWidth="1"/>
    <col min="266" max="267" width="21" style="198" customWidth="1"/>
    <col min="268" max="268" width="3.7109375" style="198" customWidth="1"/>
    <col min="269" max="269" width="4.5703125" style="198" customWidth="1"/>
    <col min="270" max="512" width="0" style="198" hidden="1"/>
    <col min="513" max="513" width="2" style="198" customWidth="1"/>
    <col min="514" max="514" width="2.42578125" style="198" customWidth="1"/>
    <col min="515" max="515" width="22" style="198" customWidth="1"/>
    <col min="516" max="516" width="68.85546875" style="198" customWidth="1"/>
    <col min="517" max="518" width="21" style="198" customWidth="1"/>
    <col min="519" max="519" width="4.85546875" style="198" customWidth="1"/>
    <col min="520" max="520" width="11.42578125" style="198" customWidth="1"/>
    <col min="521" max="521" width="64.140625" style="198" customWidth="1"/>
    <col min="522" max="523" width="21" style="198" customWidth="1"/>
    <col min="524" max="524" width="3.7109375" style="198" customWidth="1"/>
    <col min="525" max="525" width="4.5703125" style="198" customWidth="1"/>
    <col min="526" max="768" width="0" style="198" hidden="1"/>
    <col min="769" max="769" width="2" style="198" customWidth="1"/>
    <col min="770" max="770" width="2.42578125" style="198" customWidth="1"/>
    <col min="771" max="771" width="22" style="198" customWidth="1"/>
    <col min="772" max="772" width="68.85546875" style="198" customWidth="1"/>
    <col min="773" max="774" width="21" style="198" customWidth="1"/>
    <col min="775" max="775" width="4.85546875" style="198" customWidth="1"/>
    <col min="776" max="776" width="11.42578125" style="198" customWidth="1"/>
    <col min="777" max="777" width="64.140625" style="198" customWidth="1"/>
    <col min="778" max="779" width="21" style="198" customWidth="1"/>
    <col min="780" max="780" width="3.7109375" style="198" customWidth="1"/>
    <col min="781" max="781" width="4.5703125" style="198" customWidth="1"/>
    <col min="782" max="1024" width="0" style="198" hidden="1"/>
    <col min="1025" max="1025" width="2" style="198" customWidth="1"/>
    <col min="1026" max="1026" width="2.42578125" style="198" customWidth="1"/>
    <col min="1027" max="1027" width="22" style="198" customWidth="1"/>
    <col min="1028" max="1028" width="68.85546875" style="198" customWidth="1"/>
    <col min="1029" max="1030" width="21" style="198" customWidth="1"/>
    <col min="1031" max="1031" width="4.85546875" style="198" customWidth="1"/>
    <col min="1032" max="1032" width="11.42578125" style="198" customWidth="1"/>
    <col min="1033" max="1033" width="64.140625" style="198" customWidth="1"/>
    <col min="1034" max="1035" width="21" style="198" customWidth="1"/>
    <col min="1036" max="1036" width="3.7109375" style="198" customWidth="1"/>
    <col min="1037" max="1037" width="4.5703125" style="198" customWidth="1"/>
    <col min="1038" max="1280" width="0" style="198" hidden="1"/>
    <col min="1281" max="1281" width="2" style="198" customWidth="1"/>
    <col min="1282" max="1282" width="2.42578125" style="198" customWidth="1"/>
    <col min="1283" max="1283" width="22" style="198" customWidth="1"/>
    <col min="1284" max="1284" width="68.85546875" style="198" customWidth="1"/>
    <col min="1285" max="1286" width="21" style="198" customWidth="1"/>
    <col min="1287" max="1287" width="4.85546875" style="198" customWidth="1"/>
    <col min="1288" max="1288" width="11.42578125" style="198" customWidth="1"/>
    <col min="1289" max="1289" width="64.140625" style="198" customWidth="1"/>
    <col min="1290" max="1291" width="21" style="198" customWidth="1"/>
    <col min="1292" max="1292" width="3.7109375" style="198" customWidth="1"/>
    <col min="1293" max="1293" width="4.5703125" style="198" customWidth="1"/>
    <col min="1294" max="1536" width="0" style="198" hidden="1"/>
    <col min="1537" max="1537" width="2" style="198" customWidth="1"/>
    <col min="1538" max="1538" width="2.42578125" style="198" customWidth="1"/>
    <col min="1539" max="1539" width="22" style="198" customWidth="1"/>
    <col min="1540" max="1540" width="68.85546875" style="198" customWidth="1"/>
    <col min="1541" max="1542" width="21" style="198" customWidth="1"/>
    <col min="1543" max="1543" width="4.85546875" style="198" customWidth="1"/>
    <col min="1544" max="1544" width="11.42578125" style="198" customWidth="1"/>
    <col min="1545" max="1545" width="64.140625" style="198" customWidth="1"/>
    <col min="1546" max="1547" width="21" style="198" customWidth="1"/>
    <col min="1548" max="1548" width="3.7109375" style="198" customWidth="1"/>
    <col min="1549" max="1549" width="4.5703125" style="198" customWidth="1"/>
    <col min="1550" max="1792" width="0" style="198" hidden="1"/>
    <col min="1793" max="1793" width="2" style="198" customWidth="1"/>
    <col min="1794" max="1794" width="2.42578125" style="198" customWidth="1"/>
    <col min="1795" max="1795" width="22" style="198" customWidth="1"/>
    <col min="1796" max="1796" width="68.85546875" style="198" customWidth="1"/>
    <col min="1797" max="1798" width="21" style="198" customWidth="1"/>
    <col min="1799" max="1799" width="4.85546875" style="198" customWidth="1"/>
    <col min="1800" max="1800" width="11.42578125" style="198" customWidth="1"/>
    <col min="1801" max="1801" width="64.140625" style="198" customWidth="1"/>
    <col min="1802" max="1803" width="21" style="198" customWidth="1"/>
    <col min="1804" max="1804" width="3.7109375" style="198" customWidth="1"/>
    <col min="1805" max="1805" width="4.5703125" style="198" customWidth="1"/>
    <col min="1806" max="2048" width="0" style="198" hidden="1"/>
    <col min="2049" max="2049" width="2" style="198" customWidth="1"/>
    <col min="2050" max="2050" width="2.42578125" style="198" customWidth="1"/>
    <col min="2051" max="2051" width="22" style="198" customWidth="1"/>
    <col min="2052" max="2052" width="68.85546875" style="198" customWidth="1"/>
    <col min="2053" max="2054" width="21" style="198" customWidth="1"/>
    <col min="2055" max="2055" width="4.85546875" style="198" customWidth="1"/>
    <col min="2056" max="2056" width="11.42578125" style="198" customWidth="1"/>
    <col min="2057" max="2057" width="64.140625" style="198" customWidth="1"/>
    <col min="2058" max="2059" width="21" style="198" customWidth="1"/>
    <col min="2060" max="2060" width="3.7109375" style="198" customWidth="1"/>
    <col min="2061" max="2061" width="4.5703125" style="198" customWidth="1"/>
    <col min="2062" max="2304" width="0" style="198" hidden="1"/>
    <col min="2305" max="2305" width="2" style="198" customWidth="1"/>
    <col min="2306" max="2306" width="2.42578125" style="198" customWidth="1"/>
    <col min="2307" max="2307" width="22" style="198" customWidth="1"/>
    <col min="2308" max="2308" width="68.85546875" style="198" customWidth="1"/>
    <col min="2309" max="2310" width="21" style="198" customWidth="1"/>
    <col min="2311" max="2311" width="4.85546875" style="198" customWidth="1"/>
    <col min="2312" max="2312" width="11.42578125" style="198" customWidth="1"/>
    <col min="2313" max="2313" width="64.140625" style="198" customWidth="1"/>
    <col min="2314" max="2315" width="21" style="198" customWidth="1"/>
    <col min="2316" max="2316" width="3.7109375" style="198" customWidth="1"/>
    <col min="2317" max="2317" width="4.5703125" style="198" customWidth="1"/>
    <col min="2318" max="2560" width="0" style="198" hidden="1"/>
    <col min="2561" max="2561" width="2" style="198" customWidth="1"/>
    <col min="2562" max="2562" width="2.42578125" style="198" customWidth="1"/>
    <col min="2563" max="2563" width="22" style="198" customWidth="1"/>
    <col min="2564" max="2564" width="68.85546875" style="198" customWidth="1"/>
    <col min="2565" max="2566" width="21" style="198" customWidth="1"/>
    <col min="2567" max="2567" width="4.85546875" style="198" customWidth="1"/>
    <col min="2568" max="2568" width="11.42578125" style="198" customWidth="1"/>
    <col min="2569" max="2569" width="64.140625" style="198" customWidth="1"/>
    <col min="2570" max="2571" width="21" style="198" customWidth="1"/>
    <col min="2572" max="2572" width="3.7109375" style="198" customWidth="1"/>
    <col min="2573" max="2573" width="4.5703125" style="198" customWidth="1"/>
    <col min="2574" max="2816" width="0" style="198" hidden="1"/>
    <col min="2817" max="2817" width="2" style="198" customWidth="1"/>
    <col min="2818" max="2818" width="2.42578125" style="198" customWidth="1"/>
    <col min="2819" max="2819" width="22" style="198" customWidth="1"/>
    <col min="2820" max="2820" width="68.85546875" style="198" customWidth="1"/>
    <col min="2821" max="2822" width="21" style="198" customWidth="1"/>
    <col min="2823" max="2823" width="4.85546875" style="198" customWidth="1"/>
    <col min="2824" max="2824" width="11.42578125" style="198" customWidth="1"/>
    <col min="2825" max="2825" width="64.140625" style="198" customWidth="1"/>
    <col min="2826" max="2827" width="21" style="198" customWidth="1"/>
    <col min="2828" max="2828" width="3.7109375" style="198" customWidth="1"/>
    <col min="2829" max="2829" width="4.5703125" style="198" customWidth="1"/>
    <col min="2830" max="3072" width="0" style="198" hidden="1"/>
    <col min="3073" max="3073" width="2" style="198" customWidth="1"/>
    <col min="3074" max="3074" width="2.42578125" style="198" customWidth="1"/>
    <col min="3075" max="3075" width="22" style="198" customWidth="1"/>
    <col min="3076" max="3076" width="68.85546875" style="198" customWidth="1"/>
    <col min="3077" max="3078" width="21" style="198" customWidth="1"/>
    <col min="3079" max="3079" width="4.85546875" style="198" customWidth="1"/>
    <col min="3080" max="3080" width="11.42578125" style="198" customWidth="1"/>
    <col min="3081" max="3081" width="64.140625" style="198" customWidth="1"/>
    <col min="3082" max="3083" width="21" style="198" customWidth="1"/>
    <col min="3084" max="3084" width="3.7109375" style="198" customWidth="1"/>
    <col min="3085" max="3085" width="4.5703125" style="198" customWidth="1"/>
    <col min="3086" max="3328" width="0" style="198" hidden="1"/>
    <col min="3329" max="3329" width="2" style="198" customWidth="1"/>
    <col min="3330" max="3330" width="2.42578125" style="198" customWidth="1"/>
    <col min="3331" max="3331" width="22" style="198" customWidth="1"/>
    <col min="3332" max="3332" width="68.85546875" style="198" customWidth="1"/>
    <col min="3333" max="3334" width="21" style="198" customWidth="1"/>
    <col min="3335" max="3335" width="4.85546875" style="198" customWidth="1"/>
    <col min="3336" max="3336" width="11.42578125" style="198" customWidth="1"/>
    <col min="3337" max="3337" width="64.140625" style="198" customWidth="1"/>
    <col min="3338" max="3339" width="21" style="198" customWidth="1"/>
    <col min="3340" max="3340" width="3.7109375" style="198" customWidth="1"/>
    <col min="3341" max="3341" width="4.5703125" style="198" customWidth="1"/>
    <col min="3342" max="3584" width="0" style="198" hidden="1"/>
    <col min="3585" max="3585" width="2" style="198" customWidth="1"/>
    <col min="3586" max="3586" width="2.42578125" style="198" customWidth="1"/>
    <col min="3587" max="3587" width="22" style="198" customWidth="1"/>
    <col min="3588" max="3588" width="68.85546875" style="198" customWidth="1"/>
    <col min="3589" max="3590" width="21" style="198" customWidth="1"/>
    <col min="3591" max="3591" width="4.85546875" style="198" customWidth="1"/>
    <col min="3592" max="3592" width="11.42578125" style="198" customWidth="1"/>
    <col min="3593" max="3593" width="64.140625" style="198" customWidth="1"/>
    <col min="3594" max="3595" width="21" style="198" customWidth="1"/>
    <col min="3596" max="3596" width="3.7109375" style="198" customWidth="1"/>
    <col min="3597" max="3597" width="4.5703125" style="198" customWidth="1"/>
    <col min="3598" max="3840" width="0" style="198" hidden="1"/>
    <col min="3841" max="3841" width="2" style="198" customWidth="1"/>
    <col min="3842" max="3842" width="2.42578125" style="198" customWidth="1"/>
    <col min="3843" max="3843" width="22" style="198" customWidth="1"/>
    <col min="3844" max="3844" width="68.85546875" style="198" customWidth="1"/>
    <col min="3845" max="3846" width="21" style="198" customWidth="1"/>
    <col min="3847" max="3847" width="4.85546875" style="198" customWidth="1"/>
    <col min="3848" max="3848" width="11.42578125" style="198" customWidth="1"/>
    <col min="3849" max="3849" width="64.140625" style="198" customWidth="1"/>
    <col min="3850" max="3851" width="21" style="198" customWidth="1"/>
    <col min="3852" max="3852" width="3.7109375" style="198" customWidth="1"/>
    <col min="3853" max="3853" width="4.5703125" style="198" customWidth="1"/>
    <col min="3854" max="4096" width="0" style="198" hidden="1"/>
    <col min="4097" max="4097" width="2" style="198" customWidth="1"/>
    <col min="4098" max="4098" width="2.42578125" style="198" customWidth="1"/>
    <col min="4099" max="4099" width="22" style="198" customWidth="1"/>
    <col min="4100" max="4100" width="68.85546875" style="198" customWidth="1"/>
    <col min="4101" max="4102" width="21" style="198" customWidth="1"/>
    <col min="4103" max="4103" width="4.85546875" style="198" customWidth="1"/>
    <col min="4104" max="4104" width="11.42578125" style="198" customWidth="1"/>
    <col min="4105" max="4105" width="64.140625" style="198" customWidth="1"/>
    <col min="4106" max="4107" width="21" style="198" customWidth="1"/>
    <col min="4108" max="4108" width="3.7109375" style="198" customWidth="1"/>
    <col min="4109" max="4109" width="4.5703125" style="198" customWidth="1"/>
    <col min="4110" max="4352" width="0" style="198" hidden="1"/>
    <col min="4353" max="4353" width="2" style="198" customWidth="1"/>
    <col min="4354" max="4354" width="2.42578125" style="198" customWidth="1"/>
    <col min="4355" max="4355" width="22" style="198" customWidth="1"/>
    <col min="4356" max="4356" width="68.85546875" style="198" customWidth="1"/>
    <col min="4357" max="4358" width="21" style="198" customWidth="1"/>
    <col min="4359" max="4359" width="4.85546875" style="198" customWidth="1"/>
    <col min="4360" max="4360" width="11.42578125" style="198" customWidth="1"/>
    <col min="4361" max="4361" width="64.140625" style="198" customWidth="1"/>
    <col min="4362" max="4363" width="21" style="198" customWidth="1"/>
    <col min="4364" max="4364" width="3.7109375" style="198" customWidth="1"/>
    <col min="4365" max="4365" width="4.5703125" style="198" customWidth="1"/>
    <col min="4366" max="4608" width="0" style="198" hidden="1"/>
    <col min="4609" max="4609" width="2" style="198" customWidth="1"/>
    <col min="4610" max="4610" width="2.42578125" style="198" customWidth="1"/>
    <col min="4611" max="4611" width="22" style="198" customWidth="1"/>
    <col min="4612" max="4612" width="68.85546875" style="198" customWidth="1"/>
    <col min="4613" max="4614" width="21" style="198" customWidth="1"/>
    <col min="4615" max="4615" width="4.85546875" style="198" customWidth="1"/>
    <col min="4616" max="4616" width="11.42578125" style="198" customWidth="1"/>
    <col min="4617" max="4617" width="64.140625" style="198" customWidth="1"/>
    <col min="4618" max="4619" width="21" style="198" customWidth="1"/>
    <col min="4620" max="4620" width="3.7109375" style="198" customWidth="1"/>
    <col min="4621" max="4621" width="4.5703125" style="198" customWidth="1"/>
    <col min="4622" max="4864" width="0" style="198" hidden="1"/>
    <col min="4865" max="4865" width="2" style="198" customWidth="1"/>
    <col min="4866" max="4866" width="2.42578125" style="198" customWidth="1"/>
    <col min="4867" max="4867" width="22" style="198" customWidth="1"/>
    <col min="4868" max="4868" width="68.85546875" style="198" customWidth="1"/>
    <col min="4869" max="4870" width="21" style="198" customWidth="1"/>
    <col min="4871" max="4871" width="4.85546875" style="198" customWidth="1"/>
    <col min="4872" max="4872" width="11.42578125" style="198" customWidth="1"/>
    <col min="4873" max="4873" width="64.140625" style="198" customWidth="1"/>
    <col min="4874" max="4875" width="21" style="198" customWidth="1"/>
    <col min="4876" max="4876" width="3.7109375" style="198" customWidth="1"/>
    <col min="4877" max="4877" width="4.5703125" style="198" customWidth="1"/>
    <col min="4878" max="5120" width="0" style="198" hidden="1"/>
    <col min="5121" max="5121" width="2" style="198" customWidth="1"/>
    <col min="5122" max="5122" width="2.42578125" style="198" customWidth="1"/>
    <col min="5123" max="5123" width="22" style="198" customWidth="1"/>
    <col min="5124" max="5124" width="68.85546875" style="198" customWidth="1"/>
    <col min="5125" max="5126" width="21" style="198" customWidth="1"/>
    <col min="5127" max="5127" width="4.85546875" style="198" customWidth="1"/>
    <col min="5128" max="5128" width="11.42578125" style="198" customWidth="1"/>
    <col min="5129" max="5129" width="64.140625" style="198" customWidth="1"/>
    <col min="5130" max="5131" width="21" style="198" customWidth="1"/>
    <col min="5132" max="5132" width="3.7109375" style="198" customWidth="1"/>
    <col min="5133" max="5133" width="4.5703125" style="198" customWidth="1"/>
    <col min="5134" max="5376" width="0" style="198" hidden="1"/>
    <col min="5377" max="5377" width="2" style="198" customWidth="1"/>
    <col min="5378" max="5378" width="2.42578125" style="198" customWidth="1"/>
    <col min="5379" max="5379" width="22" style="198" customWidth="1"/>
    <col min="5380" max="5380" width="68.85546875" style="198" customWidth="1"/>
    <col min="5381" max="5382" width="21" style="198" customWidth="1"/>
    <col min="5383" max="5383" width="4.85546875" style="198" customWidth="1"/>
    <col min="5384" max="5384" width="11.42578125" style="198" customWidth="1"/>
    <col min="5385" max="5385" width="64.140625" style="198" customWidth="1"/>
    <col min="5386" max="5387" width="21" style="198" customWidth="1"/>
    <col min="5388" max="5388" width="3.7109375" style="198" customWidth="1"/>
    <col min="5389" max="5389" width="4.5703125" style="198" customWidth="1"/>
    <col min="5390" max="5632" width="0" style="198" hidden="1"/>
    <col min="5633" max="5633" width="2" style="198" customWidth="1"/>
    <col min="5634" max="5634" width="2.42578125" style="198" customWidth="1"/>
    <col min="5635" max="5635" width="22" style="198" customWidth="1"/>
    <col min="5636" max="5636" width="68.85546875" style="198" customWidth="1"/>
    <col min="5637" max="5638" width="21" style="198" customWidth="1"/>
    <col min="5639" max="5639" width="4.85546875" style="198" customWidth="1"/>
    <col min="5640" max="5640" width="11.42578125" style="198" customWidth="1"/>
    <col min="5641" max="5641" width="64.140625" style="198" customWidth="1"/>
    <col min="5642" max="5643" width="21" style="198" customWidth="1"/>
    <col min="5644" max="5644" width="3.7109375" style="198" customWidth="1"/>
    <col min="5645" max="5645" width="4.5703125" style="198" customWidth="1"/>
    <col min="5646" max="5888" width="0" style="198" hidden="1"/>
    <col min="5889" max="5889" width="2" style="198" customWidth="1"/>
    <col min="5890" max="5890" width="2.42578125" style="198" customWidth="1"/>
    <col min="5891" max="5891" width="22" style="198" customWidth="1"/>
    <col min="5892" max="5892" width="68.85546875" style="198" customWidth="1"/>
    <col min="5893" max="5894" width="21" style="198" customWidth="1"/>
    <col min="5895" max="5895" width="4.85546875" style="198" customWidth="1"/>
    <col min="5896" max="5896" width="11.42578125" style="198" customWidth="1"/>
    <col min="5897" max="5897" width="64.140625" style="198" customWidth="1"/>
    <col min="5898" max="5899" width="21" style="198" customWidth="1"/>
    <col min="5900" max="5900" width="3.7109375" style="198" customWidth="1"/>
    <col min="5901" max="5901" width="4.5703125" style="198" customWidth="1"/>
    <col min="5902" max="6144" width="0" style="198" hidden="1"/>
    <col min="6145" max="6145" width="2" style="198" customWidth="1"/>
    <col min="6146" max="6146" width="2.42578125" style="198" customWidth="1"/>
    <col min="6147" max="6147" width="22" style="198" customWidth="1"/>
    <col min="6148" max="6148" width="68.85546875" style="198" customWidth="1"/>
    <col min="6149" max="6150" width="21" style="198" customWidth="1"/>
    <col min="6151" max="6151" width="4.85546875" style="198" customWidth="1"/>
    <col min="6152" max="6152" width="11.42578125" style="198" customWidth="1"/>
    <col min="6153" max="6153" width="64.140625" style="198" customWidth="1"/>
    <col min="6154" max="6155" width="21" style="198" customWidth="1"/>
    <col min="6156" max="6156" width="3.7109375" style="198" customWidth="1"/>
    <col min="6157" max="6157" width="4.5703125" style="198" customWidth="1"/>
    <col min="6158" max="6400" width="0" style="198" hidden="1"/>
    <col min="6401" max="6401" width="2" style="198" customWidth="1"/>
    <col min="6402" max="6402" width="2.42578125" style="198" customWidth="1"/>
    <col min="6403" max="6403" width="22" style="198" customWidth="1"/>
    <col min="6404" max="6404" width="68.85546875" style="198" customWidth="1"/>
    <col min="6405" max="6406" width="21" style="198" customWidth="1"/>
    <col min="6407" max="6407" width="4.85546875" style="198" customWidth="1"/>
    <col min="6408" max="6408" width="11.42578125" style="198" customWidth="1"/>
    <col min="6409" max="6409" width="64.140625" style="198" customWidth="1"/>
    <col min="6410" max="6411" width="21" style="198" customWidth="1"/>
    <col min="6412" max="6412" width="3.7109375" style="198" customWidth="1"/>
    <col min="6413" max="6413" width="4.5703125" style="198" customWidth="1"/>
    <col min="6414" max="6656" width="0" style="198" hidden="1"/>
    <col min="6657" max="6657" width="2" style="198" customWidth="1"/>
    <col min="6658" max="6658" width="2.42578125" style="198" customWidth="1"/>
    <col min="6659" max="6659" width="22" style="198" customWidth="1"/>
    <col min="6660" max="6660" width="68.85546875" style="198" customWidth="1"/>
    <col min="6661" max="6662" width="21" style="198" customWidth="1"/>
    <col min="6663" max="6663" width="4.85546875" style="198" customWidth="1"/>
    <col min="6664" max="6664" width="11.42578125" style="198" customWidth="1"/>
    <col min="6665" max="6665" width="64.140625" style="198" customWidth="1"/>
    <col min="6666" max="6667" width="21" style="198" customWidth="1"/>
    <col min="6668" max="6668" width="3.7109375" style="198" customWidth="1"/>
    <col min="6669" max="6669" width="4.5703125" style="198" customWidth="1"/>
    <col min="6670" max="6912" width="0" style="198" hidden="1"/>
    <col min="6913" max="6913" width="2" style="198" customWidth="1"/>
    <col min="6914" max="6914" width="2.42578125" style="198" customWidth="1"/>
    <col min="6915" max="6915" width="22" style="198" customWidth="1"/>
    <col min="6916" max="6916" width="68.85546875" style="198" customWidth="1"/>
    <col min="6917" max="6918" width="21" style="198" customWidth="1"/>
    <col min="6919" max="6919" width="4.85546875" style="198" customWidth="1"/>
    <col min="6920" max="6920" width="11.42578125" style="198" customWidth="1"/>
    <col min="6921" max="6921" width="64.140625" style="198" customWidth="1"/>
    <col min="6922" max="6923" width="21" style="198" customWidth="1"/>
    <col min="6924" max="6924" width="3.7109375" style="198" customWidth="1"/>
    <col min="6925" max="6925" width="4.5703125" style="198" customWidth="1"/>
    <col min="6926" max="7168" width="0" style="198" hidden="1"/>
    <col min="7169" max="7169" width="2" style="198" customWidth="1"/>
    <col min="7170" max="7170" width="2.42578125" style="198" customWidth="1"/>
    <col min="7171" max="7171" width="22" style="198" customWidth="1"/>
    <col min="7172" max="7172" width="68.85546875" style="198" customWidth="1"/>
    <col min="7173" max="7174" width="21" style="198" customWidth="1"/>
    <col min="7175" max="7175" width="4.85546875" style="198" customWidth="1"/>
    <col min="7176" max="7176" width="11.42578125" style="198" customWidth="1"/>
    <col min="7177" max="7177" width="64.140625" style="198" customWidth="1"/>
    <col min="7178" max="7179" width="21" style="198" customWidth="1"/>
    <col min="7180" max="7180" width="3.7109375" style="198" customWidth="1"/>
    <col min="7181" max="7181" width="4.5703125" style="198" customWidth="1"/>
    <col min="7182" max="7424" width="0" style="198" hidden="1"/>
    <col min="7425" max="7425" width="2" style="198" customWidth="1"/>
    <col min="7426" max="7426" width="2.42578125" style="198" customWidth="1"/>
    <col min="7427" max="7427" width="22" style="198" customWidth="1"/>
    <col min="7428" max="7428" width="68.85546875" style="198" customWidth="1"/>
    <col min="7429" max="7430" width="21" style="198" customWidth="1"/>
    <col min="7431" max="7431" width="4.85546875" style="198" customWidth="1"/>
    <col min="7432" max="7432" width="11.42578125" style="198" customWidth="1"/>
    <col min="7433" max="7433" width="64.140625" style="198" customWidth="1"/>
    <col min="7434" max="7435" width="21" style="198" customWidth="1"/>
    <col min="7436" max="7436" width="3.7109375" style="198" customWidth="1"/>
    <col min="7437" max="7437" width="4.5703125" style="198" customWidth="1"/>
    <col min="7438" max="7680" width="0" style="198" hidden="1"/>
    <col min="7681" max="7681" width="2" style="198" customWidth="1"/>
    <col min="7682" max="7682" width="2.42578125" style="198" customWidth="1"/>
    <col min="7683" max="7683" width="22" style="198" customWidth="1"/>
    <col min="7684" max="7684" width="68.85546875" style="198" customWidth="1"/>
    <col min="7685" max="7686" width="21" style="198" customWidth="1"/>
    <col min="7687" max="7687" width="4.85546875" style="198" customWidth="1"/>
    <col min="7688" max="7688" width="11.42578125" style="198" customWidth="1"/>
    <col min="7689" max="7689" width="64.140625" style="198" customWidth="1"/>
    <col min="7690" max="7691" width="21" style="198" customWidth="1"/>
    <col min="7692" max="7692" width="3.7109375" style="198" customWidth="1"/>
    <col min="7693" max="7693" width="4.5703125" style="198" customWidth="1"/>
    <col min="7694" max="7936" width="0" style="198" hidden="1"/>
    <col min="7937" max="7937" width="2" style="198" customWidth="1"/>
    <col min="7938" max="7938" width="2.42578125" style="198" customWidth="1"/>
    <col min="7939" max="7939" width="22" style="198" customWidth="1"/>
    <col min="7940" max="7940" width="68.85546875" style="198" customWidth="1"/>
    <col min="7941" max="7942" width="21" style="198" customWidth="1"/>
    <col min="7943" max="7943" width="4.85546875" style="198" customWidth="1"/>
    <col min="7944" max="7944" width="11.42578125" style="198" customWidth="1"/>
    <col min="7945" max="7945" width="64.140625" style="198" customWidth="1"/>
    <col min="7946" max="7947" width="21" style="198" customWidth="1"/>
    <col min="7948" max="7948" width="3.7109375" style="198" customWidth="1"/>
    <col min="7949" max="7949" width="4.5703125" style="198" customWidth="1"/>
    <col min="7950" max="8192" width="0" style="198" hidden="1"/>
    <col min="8193" max="8193" width="2" style="198" customWidth="1"/>
    <col min="8194" max="8194" width="2.42578125" style="198" customWidth="1"/>
    <col min="8195" max="8195" width="22" style="198" customWidth="1"/>
    <col min="8196" max="8196" width="68.85546875" style="198" customWidth="1"/>
    <col min="8197" max="8198" width="21" style="198" customWidth="1"/>
    <col min="8199" max="8199" width="4.85546875" style="198" customWidth="1"/>
    <col min="8200" max="8200" width="11.42578125" style="198" customWidth="1"/>
    <col min="8201" max="8201" width="64.140625" style="198" customWidth="1"/>
    <col min="8202" max="8203" width="21" style="198" customWidth="1"/>
    <col min="8204" max="8204" width="3.7109375" style="198" customWidth="1"/>
    <col min="8205" max="8205" width="4.5703125" style="198" customWidth="1"/>
    <col min="8206" max="8448" width="0" style="198" hidden="1"/>
    <col min="8449" max="8449" width="2" style="198" customWidth="1"/>
    <col min="8450" max="8450" width="2.42578125" style="198" customWidth="1"/>
    <col min="8451" max="8451" width="22" style="198" customWidth="1"/>
    <col min="8452" max="8452" width="68.85546875" style="198" customWidth="1"/>
    <col min="8453" max="8454" width="21" style="198" customWidth="1"/>
    <col min="8455" max="8455" width="4.85546875" style="198" customWidth="1"/>
    <col min="8456" max="8456" width="11.42578125" style="198" customWidth="1"/>
    <col min="8457" max="8457" width="64.140625" style="198" customWidth="1"/>
    <col min="8458" max="8459" width="21" style="198" customWidth="1"/>
    <col min="8460" max="8460" width="3.7109375" style="198" customWidth="1"/>
    <col min="8461" max="8461" width="4.5703125" style="198" customWidth="1"/>
    <col min="8462" max="8704" width="0" style="198" hidden="1"/>
    <col min="8705" max="8705" width="2" style="198" customWidth="1"/>
    <col min="8706" max="8706" width="2.42578125" style="198" customWidth="1"/>
    <col min="8707" max="8707" width="22" style="198" customWidth="1"/>
    <col min="8708" max="8708" width="68.85546875" style="198" customWidth="1"/>
    <col min="8709" max="8710" width="21" style="198" customWidth="1"/>
    <col min="8711" max="8711" width="4.85546875" style="198" customWidth="1"/>
    <col min="8712" max="8712" width="11.42578125" style="198" customWidth="1"/>
    <col min="8713" max="8713" width="64.140625" style="198" customWidth="1"/>
    <col min="8714" max="8715" width="21" style="198" customWidth="1"/>
    <col min="8716" max="8716" width="3.7109375" style="198" customWidth="1"/>
    <col min="8717" max="8717" width="4.5703125" style="198" customWidth="1"/>
    <col min="8718" max="8960" width="0" style="198" hidden="1"/>
    <col min="8961" max="8961" width="2" style="198" customWidth="1"/>
    <col min="8962" max="8962" width="2.42578125" style="198" customWidth="1"/>
    <col min="8963" max="8963" width="22" style="198" customWidth="1"/>
    <col min="8964" max="8964" width="68.85546875" style="198" customWidth="1"/>
    <col min="8965" max="8966" width="21" style="198" customWidth="1"/>
    <col min="8967" max="8967" width="4.85546875" style="198" customWidth="1"/>
    <col min="8968" max="8968" width="11.42578125" style="198" customWidth="1"/>
    <col min="8969" max="8969" width="64.140625" style="198" customWidth="1"/>
    <col min="8970" max="8971" width="21" style="198" customWidth="1"/>
    <col min="8972" max="8972" width="3.7109375" style="198" customWidth="1"/>
    <col min="8973" max="8973" width="4.5703125" style="198" customWidth="1"/>
    <col min="8974" max="9216" width="0" style="198" hidden="1"/>
    <col min="9217" max="9217" width="2" style="198" customWidth="1"/>
    <col min="9218" max="9218" width="2.42578125" style="198" customWidth="1"/>
    <col min="9219" max="9219" width="22" style="198" customWidth="1"/>
    <col min="9220" max="9220" width="68.85546875" style="198" customWidth="1"/>
    <col min="9221" max="9222" width="21" style="198" customWidth="1"/>
    <col min="9223" max="9223" width="4.85546875" style="198" customWidth="1"/>
    <col min="9224" max="9224" width="11.42578125" style="198" customWidth="1"/>
    <col min="9225" max="9225" width="64.140625" style="198" customWidth="1"/>
    <col min="9226" max="9227" width="21" style="198" customWidth="1"/>
    <col min="9228" max="9228" width="3.7109375" style="198" customWidth="1"/>
    <col min="9229" max="9229" width="4.5703125" style="198" customWidth="1"/>
    <col min="9230" max="9472" width="0" style="198" hidden="1"/>
    <col min="9473" max="9473" width="2" style="198" customWidth="1"/>
    <col min="9474" max="9474" width="2.42578125" style="198" customWidth="1"/>
    <col min="9475" max="9475" width="22" style="198" customWidth="1"/>
    <col min="9476" max="9476" width="68.85546875" style="198" customWidth="1"/>
    <col min="9477" max="9478" width="21" style="198" customWidth="1"/>
    <col min="9479" max="9479" width="4.85546875" style="198" customWidth="1"/>
    <col min="9480" max="9480" width="11.42578125" style="198" customWidth="1"/>
    <col min="9481" max="9481" width="64.140625" style="198" customWidth="1"/>
    <col min="9482" max="9483" width="21" style="198" customWidth="1"/>
    <col min="9484" max="9484" width="3.7109375" style="198" customWidth="1"/>
    <col min="9485" max="9485" width="4.5703125" style="198" customWidth="1"/>
    <col min="9486" max="9728" width="0" style="198" hidden="1"/>
    <col min="9729" max="9729" width="2" style="198" customWidth="1"/>
    <col min="9730" max="9730" width="2.42578125" style="198" customWidth="1"/>
    <col min="9731" max="9731" width="22" style="198" customWidth="1"/>
    <col min="9732" max="9732" width="68.85546875" style="198" customWidth="1"/>
    <col min="9733" max="9734" width="21" style="198" customWidth="1"/>
    <col min="9735" max="9735" width="4.85546875" style="198" customWidth="1"/>
    <col min="9736" max="9736" width="11.42578125" style="198" customWidth="1"/>
    <col min="9737" max="9737" width="64.140625" style="198" customWidth="1"/>
    <col min="9738" max="9739" width="21" style="198" customWidth="1"/>
    <col min="9740" max="9740" width="3.7109375" style="198" customWidth="1"/>
    <col min="9741" max="9741" width="4.5703125" style="198" customWidth="1"/>
    <col min="9742" max="9984" width="0" style="198" hidden="1"/>
    <col min="9985" max="9985" width="2" style="198" customWidth="1"/>
    <col min="9986" max="9986" width="2.42578125" style="198" customWidth="1"/>
    <col min="9987" max="9987" width="22" style="198" customWidth="1"/>
    <col min="9988" max="9988" width="68.85546875" style="198" customWidth="1"/>
    <col min="9989" max="9990" width="21" style="198" customWidth="1"/>
    <col min="9991" max="9991" width="4.85546875" style="198" customWidth="1"/>
    <col min="9992" max="9992" width="11.42578125" style="198" customWidth="1"/>
    <col min="9993" max="9993" width="64.140625" style="198" customWidth="1"/>
    <col min="9994" max="9995" width="21" style="198" customWidth="1"/>
    <col min="9996" max="9996" width="3.7109375" style="198" customWidth="1"/>
    <col min="9997" max="9997" width="4.5703125" style="198" customWidth="1"/>
    <col min="9998" max="10240" width="0" style="198" hidden="1"/>
    <col min="10241" max="10241" width="2" style="198" customWidth="1"/>
    <col min="10242" max="10242" width="2.42578125" style="198" customWidth="1"/>
    <col min="10243" max="10243" width="22" style="198" customWidth="1"/>
    <col min="10244" max="10244" width="68.85546875" style="198" customWidth="1"/>
    <col min="10245" max="10246" width="21" style="198" customWidth="1"/>
    <col min="10247" max="10247" width="4.85546875" style="198" customWidth="1"/>
    <col min="10248" max="10248" width="11.42578125" style="198" customWidth="1"/>
    <col min="10249" max="10249" width="64.140625" style="198" customWidth="1"/>
    <col min="10250" max="10251" width="21" style="198" customWidth="1"/>
    <col min="10252" max="10252" width="3.7109375" style="198" customWidth="1"/>
    <col min="10253" max="10253" width="4.5703125" style="198" customWidth="1"/>
    <col min="10254" max="10496" width="0" style="198" hidden="1"/>
    <col min="10497" max="10497" width="2" style="198" customWidth="1"/>
    <col min="10498" max="10498" width="2.42578125" style="198" customWidth="1"/>
    <col min="10499" max="10499" width="22" style="198" customWidth="1"/>
    <col min="10500" max="10500" width="68.85546875" style="198" customWidth="1"/>
    <col min="10501" max="10502" width="21" style="198" customWidth="1"/>
    <col min="10503" max="10503" width="4.85546875" style="198" customWidth="1"/>
    <col min="10504" max="10504" width="11.42578125" style="198" customWidth="1"/>
    <col min="10505" max="10505" width="64.140625" style="198" customWidth="1"/>
    <col min="10506" max="10507" width="21" style="198" customWidth="1"/>
    <col min="10508" max="10508" width="3.7109375" style="198" customWidth="1"/>
    <col min="10509" max="10509" width="4.5703125" style="198" customWidth="1"/>
    <col min="10510" max="10752" width="0" style="198" hidden="1"/>
    <col min="10753" max="10753" width="2" style="198" customWidth="1"/>
    <col min="10754" max="10754" width="2.42578125" style="198" customWidth="1"/>
    <col min="10755" max="10755" width="22" style="198" customWidth="1"/>
    <col min="10756" max="10756" width="68.85546875" style="198" customWidth="1"/>
    <col min="10757" max="10758" width="21" style="198" customWidth="1"/>
    <col min="10759" max="10759" width="4.85546875" style="198" customWidth="1"/>
    <col min="10760" max="10760" width="11.42578125" style="198" customWidth="1"/>
    <col min="10761" max="10761" width="64.140625" style="198" customWidth="1"/>
    <col min="10762" max="10763" width="21" style="198" customWidth="1"/>
    <col min="10764" max="10764" width="3.7109375" style="198" customWidth="1"/>
    <col min="10765" max="10765" width="4.5703125" style="198" customWidth="1"/>
    <col min="10766" max="11008" width="0" style="198" hidden="1"/>
    <col min="11009" max="11009" width="2" style="198" customWidth="1"/>
    <col min="11010" max="11010" width="2.42578125" style="198" customWidth="1"/>
    <col min="11011" max="11011" width="22" style="198" customWidth="1"/>
    <col min="11012" max="11012" width="68.85546875" style="198" customWidth="1"/>
    <col min="11013" max="11014" width="21" style="198" customWidth="1"/>
    <col min="11015" max="11015" width="4.85546875" style="198" customWidth="1"/>
    <col min="11016" max="11016" width="11.42578125" style="198" customWidth="1"/>
    <col min="11017" max="11017" width="64.140625" style="198" customWidth="1"/>
    <col min="11018" max="11019" width="21" style="198" customWidth="1"/>
    <col min="11020" max="11020" width="3.7109375" style="198" customWidth="1"/>
    <col min="11021" max="11021" width="4.5703125" style="198" customWidth="1"/>
    <col min="11022" max="11264" width="0" style="198" hidden="1"/>
    <col min="11265" max="11265" width="2" style="198" customWidth="1"/>
    <col min="11266" max="11266" width="2.42578125" style="198" customWidth="1"/>
    <col min="11267" max="11267" width="22" style="198" customWidth="1"/>
    <col min="11268" max="11268" width="68.85546875" style="198" customWidth="1"/>
    <col min="11269" max="11270" width="21" style="198" customWidth="1"/>
    <col min="11271" max="11271" width="4.85546875" style="198" customWidth="1"/>
    <col min="11272" max="11272" width="11.42578125" style="198" customWidth="1"/>
    <col min="11273" max="11273" width="64.140625" style="198" customWidth="1"/>
    <col min="11274" max="11275" width="21" style="198" customWidth="1"/>
    <col min="11276" max="11276" width="3.7109375" style="198" customWidth="1"/>
    <col min="11277" max="11277" width="4.5703125" style="198" customWidth="1"/>
    <col min="11278" max="11520" width="0" style="198" hidden="1"/>
    <col min="11521" max="11521" width="2" style="198" customWidth="1"/>
    <col min="11522" max="11522" width="2.42578125" style="198" customWidth="1"/>
    <col min="11523" max="11523" width="22" style="198" customWidth="1"/>
    <col min="11524" max="11524" width="68.85546875" style="198" customWidth="1"/>
    <col min="11525" max="11526" width="21" style="198" customWidth="1"/>
    <col min="11527" max="11527" width="4.85546875" style="198" customWidth="1"/>
    <col min="11528" max="11528" width="11.42578125" style="198" customWidth="1"/>
    <col min="11529" max="11529" width="64.140625" style="198" customWidth="1"/>
    <col min="11530" max="11531" width="21" style="198" customWidth="1"/>
    <col min="11532" max="11532" width="3.7109375" style="198" customWidth="1"/>
    <col min="11533" max="11533" width="4.5703125" style="198" customWidth="1"/>
    <col min="11534" max="11776" width="0" style="198" hidden="1"/>
    <col min="11777" max="11777" width="2" style="198" customWidth="1"/>
    <col min="11778" max="11778" width="2.42578125" style="198" customWidth="1"/>
    <col min="11779" max="11779" width="22" style="198" customWidth="1"/>
    <col min="11780" max="11780" width="68.85546875" style="198" customWidth="1"/>
    <col min="11781" max="11782" width="21" style="198" customWidth="1"/>
    <col min="11783" max="11783" width="4.85546875" style="198" customWidth="1"/>
    <col min="11784" max="11784" width="11.42578125" style="198" customWidth="1"/>
    <col min="11785" max="11785" width="64.140625" style="198" customWidth="1"/>
    <col min="11786" max="11787" width="21" style="198" customWidth="1"/>
    <col min="11788" max="11788" width="3.7109375" style="198" customWidth="1"/>
    <col min="11789" max="11789" width="4.5703125" style="198" customWidth="1"/>
    <col min="11790" max="12032" width="0" style="198" hidden="1"/>
    <col min="12033" max="12033" width="2" style="198" customWidth="1"/>
    <col min="12034" max="12034" width="2.42578125" style="198" customWidth="1"/>
    <col min="12035" max="12035" width="22" style="198" customWidth="1"/>
    <col min="12036" max="12036" width="68.85546875" style="198" customWidth="1"/>
    <col min="12037" max="12038" width="21" style="198" customWidth="1"/>
    <col min="12039" max="12039" width="4.85546875" style="198" customWidth="1"/>
    <col min="12040" max="12040" width="11.42578125" style="198" customWidth="1"/>
    <col min="12041" max="12041" width="64.140625" style="198" customWidth="1"/>
    <col min="12042" max="12043" width="21" style="198" customWidth="1"/>
    <col min="12044" max="12044" width="3.7109375" style="198" customWidth="1"/>
    <col min="12045" max="12045" width="4.5703125" style="198" customWidth="1"/>
    <col min="12046" max="12288" width="0" style="198" hidden="1"/>
    <col min="12289" max="12289" width="2" style="198" customWidth="1"/>
    <col min="12290" max="12290" width="2.42578125" style="198" customWidth="1"/>
    <col min="12291" max="12291" width="22" style="198" customWidth="1"/>
    <col min="12292" max="12292" width="68.85546875" style="198" customWidth="1"/>
    <col min="12293" max="12294" width="21" style="198" customWidth="1"/>
    <col min="12295" max="12295" width="4.85546875" style="198" customWidth="1"/>
    <col min="12296" max="12296" width="11.42578125" style="198" customWidth="1"/>
    <col min="12297" max="12297" width="64.140625" style="198" customWidth="1"/>
    <col min="12298" max="12299" width="21" style="198" customWidth="1"/>
    <col min="12300" max="12300" width="3.7109375" style="198" customWidth="1"/>
    <col min="12301" max="12301" width="4.5703125" style="198" customWidth="1"/>
    <col min="12302" max="12544" width="0" style="198" hidden="1"/>
    <col min="12545" max="12545" width="2" style="198" customWidth="1"/>
    <col min="12546" max="12546" width="2.42578125" style="198" customWidth="1"/>
    <col min="12547" max="12547" width="22" style="198" customWidth="1"/>
    <col min="12548" max="12548" width="68.85546875" style="198" customWidth="1"/>
    <col min="12549" max="12550" width="21" style="198" customWidth="1"/>
    <col min="12551" max="12551" width="4.85546875" style="198" customWidth="1"/>
    <col min="12552" max="12552" width="11.42578125" style="198" customWidth="1"/>
    <col min="12553" max="12553" width="64.140625" style="198" customWidth="1"/>
    <col min="12554" max="12555" width="21" style="198" customWidth="1"/>
    <col min="12556" max="12556" width="3.7109375" style="198" customWidth="1"/>
    <col min="12557" max="12557" width="4.5703125" style="198" customWidth="1"/>
    <col min="12558" max="12800" width="0" style="198" hidden="1"/>
    <col min="12801" max="12801" width="2" style="198" customWidth="1"/>
    <col min="12802" max="12802" width="2.42578125" style="198" customWidth="1"/>
    <col min="12803" max="12803" width="22" style="198" customWidth="1"/>
    <col min="12804" max="12804" width="68.85546875" style="198" customWidth="1"/>
    <col min="12805" max="12806" width="21" style="198" customWidth="1"/>
    <col min="12807" max="12807" width="4.85546875" style="198" customWidth="1"/>
    <col min="12808" max="12808" width="11.42578125" style="198" customWidth="1"/>
    <col min="12809" max="12809" width="64.140625" style="198" customWidth="1"/>
    <col min="12810" max="12811" width="21" style="198" customWidth="1"/>
    <col min="12812" max="12812" width="3.7109375" style="198" customWidth="1"/>
    <col min="12813" max="12813" width="4.5703125" style="198" customWidth="1"/>
    <col min="12814" max="13056" width="0" style="198" hidden="1"/>
    <col min="13057" max="13057" width="2" style="198" customWidth="1"/>
    <col min="13058" max="13058" width="2.42578125" style="198" customWidth="1"/>
    <col min="13059" max="13059" width="22" style="198" customWidth="1"/>
    <col min="13060" max="13060" width="68.85546875" style="198" customWidth="1"/>
    <col min="13061" max="13062" width="21" style="198" customWidth="1"/>
    <col min="13063" max="13063" width="4.85546875" style="198" customWidth="1"/>
    <col min="13064" max="13064" width="11.42578125" style="198" customWidth="1"/>
    <col min="13065" max="13065" width="64.140625" style="198" customWidth="1"/>
    <col min="13066" max="13067" width="21" style="198" customWidth="1"/>
    <col min="13068" max="13068" width="3.7109375" style="198" customWidth="1"/>
    <col min="13069" max="13069" width="4.5703125" style="198" customWidth="1"/>
    <col min="13070" max="13312" width="0" style="198" hidden="1"/>
    <col min="13313" max="13313" width="2" style="198" customWidth="1"/>
    <col min="13314" max="13314" width="2.42578125" style="198" customWidth="1"/>
    <col min="13315" max="13315" width="22" style="198" customWidth="1"/>
    <col min="13316" max="13316" width="68.85546875" style="198" customWidth="1"/>
    <col min="13317" max="13318" width="21" style="198" customWidth="1"/>
    <col min="13319" max="13319" width="4.85546875" style="198" customWidth="1"/>
    <col min="13320" max="13320" width="11.42578125" style="198" customWidth="1"/>
    <col min="13321" max="13321" width="64.140625" style="198" customWidth="1"/>
    <col min="13322" max="13323" width="21" style="198" customWidth="1"/>
    <col min="13324" max="13324" width="3.7109375" style="198" customWidth="1"/>
    <col min="13325" max="13325" width="4.5703125" style="198" customWidth="1"/>
    <col min="13326" max="13568" width="0" style="198" hidden="1"/>
    <col min="13569" max="13569" width="2" style="198" customWidth="1"/>
    <col min="13570" max="13570" width="2.42578125" style="198" customWidth="1"/>
    <col min="13571" max="13571" width="22" style="198" customWidth="1"/>
    <col min="13572" max="13572" width="68.85546875" style="198" customWidth="1"/>
    <col min="13573" max="13574" width="21" style="198" customWidth="1"/>
    <col min="13575" max="13575" width="4.85546875" style="198" customWidth="1"/>
    <col min="13576" max="13576" width="11.42578125" style="198" customWidth="1"/>
    <col min="13577" max="13577" width="64.140625" style="198" customWidth="1"/>
    <col min="13578" max="13579" width="21" style="198" customWidth="1"/>
    <col min="13580" max="13580" width="3.7109375" style="198" customWidth="1"/>
    <col min="13581" max="13581" width="4.5703125" style="198" customWidth="1"/>
    <col min="13582" max="13824" width="0" style="198" hidden="1"/>
    <col min="13825" max="13825" width="2" style="198" customWidth="1"/>
    <col min="13826" max="13826" width="2.42578125" style="198" customWidth="1"/>
    <col min="13827" max="13827" width="22" style="198" customWidth="1"/>
    <col min="13828" max="13828" width="68.85546875" style="198" customWidth="1"/>
    <col min="13829" max="13830" width="21" style="198" customWidth="1"/>
    <col min="13831" max="13831" width="4.85546875" style="198" customWidth="1"/>
    <col min="13832" max="13832" width="11.42578125" style="198" customWidth="1"/>
    <col min="13833" max="13833" width="64.140625" style="198" customWidth="1"/>
    <col min="13834" max="13835" width="21" style="198" customWidth="1"/>
    <col min="13836" max="13836" width="3.7109375" style="198" customWidth="1"/>
    <col min="13837" max="13837" width="4.5703125" style="198" customWidth="1"/>
    <col min="13838" max="14080" width="0" style="198" hidden="1"/>
    <col min="14081" max="14081" width="2" style="198" customWidth="1"/>
    <col min="14082" max="14082" width="2.42578125" style="198" customWidth="1"/>
    <col min="14083" max="14083" width="22" style="198" customWidth="1"/>
    <col min="14084" max="14084" width="68.85546875" style="198" customWidth="1"/>
    <col min="14085" max="14086" width="21" style="198" customWidth="1"/>
    <col min="14087" max="14087" width="4.85546875" style="198" customWidth="1"/>
    <col min="14088" max="14088" width="11.42578125" style="198" customWidth="1"/>
    <col min="14089" max="14089" width="64.140625" style="198" customWidth="1"/>
    <col min="14090" max="14091" width="21" style="198" customWidth="1"/>
    <col min="14092" max="14092" width="3.7109375" style="198" customWidth="1"/>
    <col min="14093" max="14093" width="4.5703125" style="198" customWidth="1"/>
    <col min="14094" max="14336" width="0" style="198" hidden="1"/>
    <col min="14337" max="14337" width="2" style="198" customWidth="1"/>
    <col min="14338" max="14338" width="2.42578125" style="198" customWidth="1"/>
    <col min="14339" max="14339" width="22" style="198" customWidth="1"/>
    <col min="14340" max="14340" width="68.85546875" style="198" customWidth="1"/>
    <col min="14341" max="14342" width="21" style="198" customWidth="1"/>
    <col min="14343" max="14343" width="4.85546875" style="198" customWidth="1"/>
    <col min="14344" max="14344" width="11.42578125" style="198" customWidth="1"/>
    <col min="14345" max="14345" width="64.140625" style="198" customWidth="1"/>
    <col min="14346" max="14347" width="21" style="198" customWidth="1"/>
    <col min="14348" max="14348" width="3.7109375" style="198" customWidth="1"/>
    <col min="14349" max="14349" width="4.5703125" style="198" customWidth="1"/>
    <col min="14350" max="14592" width="0" style="198" hidden="1"/>
    <col min="14593" max="14593" width="2" style="198" customWidth="1"/>
    <col min="14594" max="14594" width="2.42578125" style="198" customWidth="1"/>
    <col min="14595" max="14595" width="22" style="198" customWidth="1"/>
    <col min="14596" max="14596" width="68.85546875" style="198" customWidth="1"/>
    <col min="14597" max="14598" width="21" style="198" customWidth="1"/>
    <col min="14599" max="14599" width="4.85546875" style="198" customWidth="1"/>
    <col min="14600" max="14600" width="11.42578125" style="198" customWidth="1"/>
    <col min="14601" max="14601" width="64.140625" style="198" customWidth="1"/>
    <col min="14602" max="14603" width="21" style="198" customWidth="1"/>
    <col min="14604" max="14604" width="3.7109375" style="198" customWidth="1"/>
    <col min="14605" max="14605" width="4.5703125" style="198" customWidth="1"/>
    <col min="14606" max="14848" width="0" style="198" hidden="1"/>
    <col min="14849" max="14849" width="2" style="198" customWidth="1"/>
    <col min="14850" max="14850" width="2.42578125" style="198" customWidth="1"/>
    <col min="14851" max="14851" width="22" style="198" customWidth="1"/>
    <col min="14852" max="14852" width="68.85546875" style="198" customWidth="1"/>
    <col min="14853" max="14854" width="21" style="198" customWidth="1"/>
    <col min="14855" max="14855" width="4.85546875" style="198" customWidth="1"/>
    <col min="14856" max="14856" width="11.42578125" style="198" customWidth="1"/>
    <col min="14857" max="14857" width="64.140625" style="198" customWidth="1"/>
    <col min="14858" max="14859" width="21" style="198" customWidth="1"/>
    <col min="14860" max="14860" width="3.7109375" style="198" customWidth="1"/>
    <col min="14861" max="14861" width="4.5703125" style="198" customWidth="1"/>
    <col min="14862" max="15104" width="0" style="198" hidden="1"/>
    <col min="15105" max="15105" width="2" style="198" customWidth="1"/>
    <col min="15106" max="15106" width="2.42578125" style="198" customWidth="1"/>
    <col min="15107" max="15107" width="22" style="198" customWidth="1"/>
    <col min="15108" max="15108" width="68.85546875" style="198" customWidth="1"/>
    <col min="15109" max="15110" width="21" style="198" customWidth="1"/>
    <col min="15111" max="15111" width="4.85546875" style="198" customWidth="1"/>
    <col min="15112" max="15112" width="11.42578125" style="198" customWidth="1"/>
    <col min="15113" max="15113" width="64.140625" style="198" customWidth="1"/>
    <col min="15114" max="15115" width="21" style="198" customWidth="1"/>
    <col min="15116" max="15116" width="3.7109375" style="198" customWidth="1"/>
    <col min="15117" max="15117" width="4.5703125" style="198" customWidth="1"/>
    <col min="15118" max="15360" width="0" style="198" hidden="1"/>
    <col min="15361" max="15361" width="2" style="198" customWidth="1"/>
    <col min="15362" max="15362" width="2.42578125" style="198" customWidth="1"/>
    <col min="15363" max="15363" width="22" style="198" customWidth="1"/>
    <col min="15364" max="15364" width="68.85546875" style="198" customWidth="1"/>
    <col min="15365" max="15366" width="21" style="198" customWidth="1"/>
    <col min="15367" max="15367" width="4.85546875" style="198" customWidth="1"/>
    <col min="15368" max="15368" width="11.42578125" style="198" customWidth="1"/>
    <col min="15369" max="15369" width="64.140625" style="198" customWidth="1"/>
    <col min="15370" max="15371" width="21" style="198" customWidth="1"/>
    <col min="15372" max="15372" width="3.7109375" style="198" customWidth="1"/>
    <col min="15373" max="15373" width="4.5703125" style="198" customWidth="1"/>
    <col min="15374" max="15616" width="0" style="198" hidden="1"/>
    <col min="15617" max="15617" width="2" style="198" customWidth="1"/>
    <col min="15618" max="15618" width="2.42578125" style="198" customWidth="1"/>
    <col min="15619" max="15619" width="22" style="198" customWidth="1"/>
    <col min="15620" max="15620" width="68.85546875" style="198" customWidth="1"/>
    <col min="15621" max="15622" width="21" style="198" customWidth="1"/>
    <col min="15623" max="15623" width="4.85546875" style="198" customWidth="1"/>
    <col min="15624" max="15624" width="11.42578125" style="198" customWidth="1"/>
    <col min="15625" max="15625" width="64.140625" style="198" customWidth="1"/>
    <col min="15626" max="15627" width="21" style="198" customWidth="1"/>
    <col min="15628" max="15628" width="3.7109375" style="198" customWidth="1"/>
    <col min="15629" max="15629" width="4.5703125" style="198" customWidth="1"/>
    <col min="15630" max="15872" width="0" style="198" hidden="1"/>
    <col min="15873" max="15873" width="2" style="198" customWidth="1"/>
    <col min="15874" max="15874" width="2.42578125" style="198" customWidth="1"/>
    <col min="15875" max="15875" width="22" style="198" customWidth="1"/>
    <col min="15876" max="15876" width="68.85546875" style="198" customWidth="1"/>
    <col min="15877" max="15878" width="21" style="198" customWidth="1"/>
    <col min="15879" max="15879" width="4.85546875" style="198" customWidth="1"/>
    <col min="15880" max="15880" width="11.42578125" style="198" customWidth="1"/>
    <col min="15881" max="15881" width="64.140625" style="198" customWidth="1"/>
    <col min="15882" max="15883" width="21" style="198" customWidth="1"/>
    <col min="15884" max="15884" width="3.7109375" style="198" customWidth="1"/>
    <col min="15885" max="15885" width="4.5703125" style="198" customWidth="1"/>
    <col min="15886" max="16128" width="0" style="198" hidden="1"/>
    <col min="16129" max="16129" width="2" style="198" customWidth="1"/>
    <col min="16130" max="16130" width="2.42578125" style="198" customWidth="1"/>
    <col min="16131" max="16131" width="22" style="198" customWidth="1"/>
    <col min="16132" max="16132" width="68.85546875" style="198" customWidth="1"/>
    <col min="16133" max="16134" width="21" style="198" customWidth="1"/>
    <col min="16135" max="16135" width="4.85546875" style="198" customWidth="1"/>
    <col min="16136" max="16136" width="11.42578125" style="198" customWidth="1"/>
    <col min="16137" max="16137" width="64.140625" style="198" customWidth="1"/>
    <col min="16138" max="16139" width="21" style="198" customWidth="1"/>
    <col min="16140" max="16140" width="3.7109375" style="198" customWidth="1"/>
    <col min="16141" max="16141" width="4.5703125" style="198" customWidth="1"/>
    <col min="16142" max="16384" width="0" style="198" hidden="1"/>
  </cols>
  <sheetData>
    <row r="1" spans="2:12" ht="15" x14ac:dyDescent="0.25"/>
    <row r="2" spans="2:12" ht="15" x14ac:dyDescent="0.25">
      <c r="B2" s="168"/>
      <c r="C2" s="131"/>
      <c r="D2" s="282"/>
      <c r="E2" s="282"/>
      <c r="F2" s="282"/>
      <c r="G2" s="282"/>
      <c r="H2" s="282"/>
      <c r="I2" s="282"/>
      <c r="J2" s="282"/>
      <c r="K2" s="131"/>
      <c r="L2" s="131"/>
    </row>
    <row r="3" spans="2:12" ht="15" x14ac:dyDescent="0.25">
      <c r="C3" s="132"/>
      <c r="D3" s="282" t="s">
        <v>0</v>
      </c>
      <c r="E3" s="282"/>
      <c r="F3" s="282"/>
      <c r="G3" s="282"/>
      <c r="H3" s="282"/>
      <c r="I3" s="282"/>
      <c r="J3" s="282"/>
      <c r="K3" s="132"/>
      <c r="L3" s="132"/>
    </row>
    <row r="4" spans="2:12" ht="15" x14ac:dyDescent="0.25">
      <c r="C4" s="132"/>
      <c r="D4" s="282" t="s">
        <v>217</v>
      </c>
      <c r="E4" s="282"/>
      <c r="F4" s="282"/>
      <c r="G4" s="282"/>
      <c r="H4" s="282"/>
      <c r="I4" s="282"/>
      <c r="J4" s="282"/>
      <c r="K4" s="132"/>
      <c r="L4" s="132"/>
    </row>
    <row r="5" spans="2:12" ht="15" x14ac:dyDescent="0.25">
      <c r="C5" s="132"/>
      <c r="D5" s="282" t="s">
        <v>1</v>
      </c>
      <c r="E5" s="282"/>
      <c r="F5" s="282"/>
      <c r="G5" s="282"/>
      <c r="H5" s="282"/>
      <c r="I5" s="282"/>
      <c r="J5" s="282"/>
      <c r="K5" s="132"/>
      <c r="L5" s="132"/>
    </row>
    <row r="6" spans="2:12" ht="15" x14ac:dyDescent="0.25">
      <c r="B6" s="253"/>
      <c r="C6" s="253"/>
      <c r="D6" s="134"/>
      <c r="E6" s="134"/>
      <c r="F6" s="134"/>
      <c r="G6" s="134"/>
      <c r="H6" s="134"/>
      <c r="I6" s="134"/>
      <c r="J6" s="168"/>
      <c r="K6" s="168"/>
      <c r="L6" s="168"/>
    </row>
    <row r="7" spans="2:12" ht="15" x14ac:dyDescent="0.25">
      <c r="B7" s="253"/>
      <c r="C7" s="173" t="s">
        <v>2</v>
      </c>
      <c r="D7" s="283" t="s">
        <v>3</v>
      </c>
      <c r="E7" s="283"/>
      <c r="F7" s="283"/>
      <c r="G7" s="283"/>
      <c r="H7" s="283"/>
      <c r="I7" s="283"/>
      <c r="J7" s="283"/>
      <c r="K7" s="2"/>
      <c r="L7" s="168"/>
    </row>
    <row r="8" spans="2:12" ht="15" x14ac:dyDescent="0.25">
      <c r="B8" s="253"/>
      <c r="C8" s="253"/>
      <c r="D8" s="253"/>
      <c r="E8" s="253"/>
      <c r="F8" s="253"/>
      <c r="G8" s="134"/>
      <c r="H8" s="130"/>
      <c r="I8" s="130"/>
      <c r="J8" s="168"/>
      <c r="K8" s="168"/>
      <c r="L8" s="168"/>
    </row>
    <row r="9" spans="2:12" ht="15" x14ac:dyDescent="0.25">
      <c r="B9" s="135"/>
      <c r="C9" s="135"/>
      <c r="D9" s="135"/>
      <c r="E9" s="136"/>
      <c r="F9" s="136"/>
      <c r="G9" s="137"/>
      <c r="H9" s="130"/>
      <c r="I9" s="130"/>
      <c r="J9" s="168"/>
      <c r="K9" s="168"/>
      <c r="L9" s="168"/>
    </row>
    <row r="10" spans="2:12" ht="15" x14ac:dyDescent="0.25">
      <c r="B10" s="4"/>
      <c r="C10" s="281" t="s">
        <v>4</v>
      </c>
      <c r="D10" s="281"/>
      <c r="E10" s="139">
        <v>2017</v>
      </c>
      <c r="F10" s="139">
        <v>2016</v>
      </c>
      <c r="G10" s="254"/>
      <c r="H10" s="281" t="s">
        <v>4</v>
      </c>
      <c r="I10" s="281"/>
      <c r="J10" s="139">
        <v>2017</v>
      </c>
      <c r="K10" s="139">
        <v>2016</v>
      </c>
      <c r="L10" s="140"/>
    </row>
    <row r="11" spans="2:12" ht="15" x14ac:dyDescent="0.25">
      <c r="B11" s="141"/>
      <c r="C11" s="142"/>
      <c r="D11" s="142"/>
      <c r="E11" s="143"/>
      <c r="F11" s="143"/>
      <c r="G11" s="130"/>
      <c r="H11" s="130"/>
      <c r="I11" s="130"/>
      <c r="J11" s="168"/>
      <c r="K11" s="168"/>
      <c r="L11" s="144"/>
    </row>
    <row r="12" spans="2:12" ht="15" x14ac:dyDescent="0.25">
      <c r="B12" s="5"/>
      <c r="C12" s="278" t="s">
        <v>5</v>
      </c>
      <c r="D12" s="278"/>
      <c r="E12" s="6"/>
      <c r="F12" s="6"/>
      <c r="G12" s="169"/>
      <c r="H12" s="278" t="s">
        <v>6</v>
      </c>
      <c r="I12" s="278"/>
      <c r="J12" s="6"/>
      <c r="K12" s="6"/>
      <c r="L12" s="8"/>
    </row>
    <row r="13" spans="2:12" ht="15" x14ac:dyDescent="0.25">
      <c r="B13" s="148"/>
      <c r="C13" s="279" t="s">
        <v>7</v>
      </c>
      <c r="D13" s="279"/>
      <c r="E13" s="104">
        <f>SUM(E14:E21)</f>
        <v>1722523.39</v>
      </c>
      <c r="F13" s="104">
        <f>SUM(F14:F21)</f>
        <v>6094783.7300000004</v>
      </c>
      <c r="G13" s="169"/>
      <c r="H13" s="278" t="s">
        <v>8</v>
      </c>
      <c r="I13" s="278"/>
      <c r="J13" s="104">
        <f>SUM(J14:J16)</f>
        <v>27747490.440000005</v>
      </c>
      <c r="K13" s="104">
        <f>SUM(K14:K16)</f>
        <v>28851842.119999997</v>
      </c>
      <c r="L13" s="191"/>
    </row>
    <row r="14" spans="2:12" ht="15" x14ac:dyDescent="0.25">
      <c r="B14" s="147"/>
      <c r="C14" s="277" t="s">
        <v>9</v>
      </c>
      <c r="D14" s="277"/>
      <c r="E14" s="102">
        <v>0</v>
      </c>
      <c r="F14" s="102">
        <v>0</v>
      </c>
      <c r="G14" s="169"/>
      <c r="H14" s="277" t="s">
        <v>10</v>
      </c>
      <c r="I14" s="277"/>
      <c r="J14" s="102">
        <v>21340567.860000003</v>
      </c>
      <c r="K14" s="102">
        <v>22100554.219999999</v>
      </c>
      <c r="L14" s="191"/>
    </row>
    <row r="15" spans="2:12" ht="15" x14ac:dyDescent="0.25">
      <c r="B15" s="147"/>
      <c r="C15" s="277" t="s">
        <v>11</v>
      </c>
      <c r="D15" s="277"/>
      <c r="E15" s="102">
        <v>0</v>
      </c>
      <c r="F15" s="102">
        <v>0</v>
      </c>
      <c r="G15" s="169"/>
      <c r="H15" s="277" t="s">
        <v>12</v>
      </c>
      <c r="I15" s="277"/>
      <c r="J15" s="102">
        <v>404975.35</v>
      </c>
      <c r="K15" s="102">
        <v>414770.11</v>
      </c>
      <c r="L15" s="191"/>
    </row>
    <row r="16" spans="2:12" ht="15" x14ac:dyDescent="0.25">
      <c r="B16" s="147"/>
      <c r="C16" s="277" t="s">
        <v>13</v>
      </c>
      <c r="D16" s="277"/>
      <c r="E16" s="102">
        <v>0</v>
      </c>
      <c r="F16" s="102">
        <v>0</v>
      </c>
      <c r="G16" s="169"/>
      <c r="H16" s="277" t="s">
        <v>14</v>
      </c>
      <c r="I16" s="277"/>
      <c r="J16" s="102">
        <v>6001947.2300000023</v>
      </c>
      <c r="K16" s="102">
        <v>6336517.790000001</v>
      </c>
      <c r="L16" s="191"/>
    </row>
    <row r="17" spans="2:12" ht="15" x14ac:dyDescent="0.25">
      <c r="B17" s="147"/>
      <c r="C17" s="277" t="s">
        <v>15</v>
      </c>
      <c r="D17" s="277"/>
      <c r="E17" s="102">
        <v>0</v>
      </c>
      <c r="F17" s="102">
        <v>0</v>
      </c>
      <c r="G17" s="169"/>
      <c r="H17" s="255"/>
      <c r="I17" s="197"/>
      <c r="J17" s="10"/>
      <c r="K17" s="10"/>
      <c r="L17" s="191"/>
    </row>
    <row r="18" spans="2:12" ht="15" x14ac:dyDescent="0.25">
      <c r="B18" s="147"/>
      <c r="C18" s="277" t="s">
        <v>16</v>
      </c>
      <c r="D18" s="277"/>
      <c r="E18" s="102">
        <v>0</v>
      </c>
      <c r="F18" s="102">
        <v>0</v>
      </c>
      <c r="G18" s="169"/>
      <c r="H18" s="278" t="s">
        <v>17</v>
      </c>
      <c r="I18" s="278"/>
      <c r="J18" s="104">
        <f>SUM(J19:J27)</f>
        <v>0</v>
      </c>
      <c r="K18" s="104">
        <f>SUM(K19:K27)</f>
        <v>0</v>
      </c>
      <c r="L18" s="191"/>
    </row>
    <row r="19" spans="2:12" ht="15" x14ac:dyDescent="0.25">
      <c r="B19" s="147"/>
      <c r="C19" s="277" t="s">
        <v>18</v>
      </c>
      <c r="D19" s="277"/>
      <c r="E19" s="102">
        <v>0</v>
      </c>
      <c r="F19" s="102">
        <v>0</v>
      </c>
      <c r="G19" s="169"/>
      <c r="H19" s="277" t="s">
        <v>19</v>
      </c>
      <c r="I19" s="277"/>
      <c r="J19" s="102">
        <v>0</v>
      </c>
      <c r="K19" s="102">
        <v>0</v>
      </c>
      <c r="L19" s="191"/>
    </row>
    <row r="20" spans="2:12" ht="15" x14ac:dyDescent="0.25">
      <c r="B20" s="147"/>
      <c r="C20" s="277" t="s">
        <v>20</v>
      </c>
      <c r="D20" s="277"/>
      <c r="E20" s="102">
        <v>1722523.39</v>
      </c>
      <c r="F20" s="102">
        <v>6094783.7300000004</v>
      </c>
      <c r="G20" s="169"/>
      <c r="H20" s="277" t="s">
        <v>21</v>
      </c>
      <c r="I20" s="277"/>
      <c r="J20" s="102">
        <v>0</v>
      </c>
      <c r="K20" s="102">
        <v>0</v>
      </c>
      <c r="L20" s="191"/>
    </row>
    <row r="21" spans="2:12" ht="22.5" customHeight="1" x14ac:dyDescent="0.25">
      <c r="B21" s="147"/>
      <c r="C21" s="277" t="s">
        <v>22</v>
      </c>
      <c r="D21" s="277"/>
      <c r="E21" s="102">
        <v>0</v>
      </c>
      <c r="F21" s="102">
        <v>0</v>
      </c>
      <c r="G21" s="169"/>
      <c r="H21" s="277" t="s">
        <v>23</v>
      </c>
      <c r="I21" s="277"/>
      <c r="J21" s="102">
        <v>0</v>
      </c>
      <c r="K21" s="102">
        <v>0</v>
      </c>
      <c r="L21" s="191"/>
    </row>
    <row r="22" spans="2:12" ht="15" x14ac:dyDescent="0.25">
      <c r="B22" s="148"/>
      <c r="C22" s="255"/>
      <c r="D22" s="197"/>
      <c r="E22" s="10"/>
      <c r="F22" s="10"/>
      <c r="G22" s="169"/>
      <c r="H22" s="277" t="s">
        <v>24</v>
      </c>
      <c r="I22" s="277"/>
      <c r="J22" s="102">
        <v>0</v>
      </c>
      <c r="K22" s="102">
        <v>0</v>
      </c>
      <c r="L22" s="191"/>
    </row>
    <row r="23" spans="2:12" ht="15" x14ac:dyDescent="0.25">
      <c r="B23" s="148"/>
      <c r="C23" s="279" t="s">
        <v>25</v>
      </c>
      <c r="D23" s="279"/>
      <c r="E23" s="104">
        <f>SUM(E24:E25)</f>
        <v>27887261.34</v>
      </c>
      <c r="F23" s="104">
        <f>SUM(F24:F25)</f>
        <v>34920216.939999998</v>
      </c>
      <c r="G23" s="169"/>
      <c r="H23" s="277" t="s">
        <v>26</v>
      </c>
      <c r="I23" s="277"/>
      <c r="J23" s="102">
        <v>0</v>
      </c>
      <c r="K23" s="102">
        <v>0</v>
      </c>
      <c r="L23" s="191"/>
    </row>
    <row r="24" spans="2:12" ht="15" x14ac:dyDescent="0.25">
      <c r="B24" s="147"/>
      <c r="C24" s="277" t="s">
        <v>27</v>
      </c>
      <c r="D24" s="277"/>
      <c r="E24" s="102">
        <v>0</v>
      </c>
      <c r="F24" s="102">
        <v>3550000</v>
      </c>
      <c r="G24" s="169"/>
      <c r="H24" s="277" t="s">
        <v>28</v>
      </c>
      <c r="I24" s="277"/>
      <c r="J24" s="102">
        <v>0</v>
      </c>
      <c r="K24" s="102">
        <v>0</v>
      </c>
      <c r="L24" s="191"/>
    </row>
    <row r="25" spans="2:12" ht="15" x14ac:dyDescent="0.25">
      <c r="B25" s="147"/>
      <c r="C25" s="277" t="s">
        <v>29</v>
      </c>
      <c r="D25" s="277"/>
      <c r="E25" s="102">
        <v>27887261.34</v>
      </c>
      <c r="F25" s="102">
        <v>31370216.940000001</v>
      </c>
      <c r="G25" s="169"/>
      <c r="H25" s="277" t="s">
        <v>30</v>
      </c>
      <c r="I25" s="277"/>
      <c r="J25" s="102">
        <v>0</v>
      </c>
      <c r="K25" s="102">
        <v>0</v>
      </c>
      <c r="L25" s="191"/>
    </row>
    <row r="26" spans="2:12" ht="15" x14ac:dyDescent="0.25">
      <c r="B26" s="148"/>
      <c r="C26" s="255"/>
      <c r="D26" s="197"/>
      <c r="E26" s="10"/>
      <c r="F26" s="10"/>
      <c r="G26" s="169"/>
      <c r="H26" s="277" t="s">
        <v>31</v>
      </c>
      <c r="I26" s="277"/>
      <c r="J26" s="102">
        <v>0</v>
      </c>
      <c r="K26" s="102">
        <v>0</v>
      </c>
      <c r="L26" s="191"/>
    </row>
    <row r="27" spans="2:12" ht="15" x14ac:dyDescent="0.25">
      <c r="B27" s="147"/>
      <c r="C27" s="279" t="s">
        <v>32</v>
      </c>
      <c r="D27" s="279"/>
      <c r="E27" s="104">
        <f>SUM(E28:E32)</f>
        <v>0</v>
      </c>
      <c r="F27" s="104">
        <f>SUM(F28:F32)</f>
        <v>0</v>
      </c>
      <c r="G27" s="169"/>
      <c r="H27" s="277" t="s">
        <v>33</v>
      </c>
      <c r="I27" s="277"/>
      <c r="J27" s="102">
        <v>0</v>
      </c>
      <c r="K27" s="102">
        <v>0</v>
      </c>
      <c r="L27" s="191"/>
    </row>
    <row r="28" spans="2:12" ht="15" x14ac:dyDescent="0.25">
      <c r="B28" s="147"/>
      <c r="C28" s="277" t="s">
        <v>34</v>
      </c>
      <c r="D28" s="277"/>
      <c r="E28" s="102">
        <v>0</v>
      </c>
      <c r="F28" s="102">
        <v>0</v>
      </c>
      <c r="G28" s="169"/>
      <c r="H28" s="255"/>
      <c r="I28" s="197"/>
      <c r="J28" s="10"/>
      <c r="K28" s="10"/>
      <c r="L28" s="191"/>
    </row>
    <row r="29" spans="2:12" ht="15" x14ac:dyDescent="0.25">
      <c r="B29" s="147"/>
      <c r="C29" s="277" t="s">
        <v>35</v>
      </c>
      <c r="D29" s="277"/>
      <c r="E29" s="102">
        <v>0</v>
      </c>
      <c r="F29" s="102">
        <v>0</v>
      </c>
      <c r="G29" s="169"/>
      <c r="H29" s="279" t="s">
        <v>27</v>
      </c>
      <c r="I29" s="279"/>
      <c r="J29" s="104">
        <f>SUM(J30:J32)</f>
        <v>0</v>
      </c>
      <c r="K29" s="104">
        <f>SUM(K30:K32)</f>
        <v>0</v>
      </c>
      <c r="L29" s="191"/>
    </row>
    <row r="30" spans="2:12" ht="15" x14ac:dyDescent="0.25">
      <c r="B30" s="147"/>
      <c r="C30" s="277" t="s">
        <v>36</v>
      </c>
      <c r="D30" s="277"/>
      <c r="E30" s="102">
        <v>0</v>
      </c>
      <c r="F30" s="102">
        <v>0</v>
      </c>
      <c r="G30" s="169"/>
      <c r="H30" s="277" t="s">
        <v>37</v>
      </c>
      <c r="I30" s="277"/>
      <c r="J30" s="102">
        <v>0</v>
      </c>
      <c r="K30" s="102">
        <v>0</v>
      </c>
      <c r="L30" s="191"/>
    </row>
    <row r="31" spans="2:12" ht="15" x14ac:dyDescent="0.25">
      <c r="B31" s="147"/>
      <c r="C31" s="277" t="s">
        <v>38</v>
      </c>
      <c r="D31" s="277"/>
      <c r="E31" s="102">
        <v>0</v>
      </c>
      <c r="F31" s="102">
        <v>0</v>
      </c>
      <c r="G31" s="169"/>
      <c r="H31" s="277" t="s">
        <v>39</v>
      </c>
      <c r="I31" s="277"/>
      <c r="J31" s="102">
        <v>0</v>
      </c>
      <c r="K31" s="102">
        <v>0</v>
      </c>
      <c r="L31" s="191"/>
    </row>
    <row r="32" spans="2:12" ht="15" x14ac:dyDescent="0.25">
      <c r="B32" s="147"/>
      <c r="C32" s="277" t="s">
        <v>40</v>
      </c>
      <c r="D32" s="277"/>
      <c r="E32" s="102">
        <v>0</v>
      </c>
      <c r="F32" s="102">
        <v>0</v>
      </c>
      <c r="G32" s="169"/>
      <c r="H32" s="277" t="s">
        <v>41</v>
      </c>
      <c r="I32" s="277"/>
      <c r="J32" s="102">
        <v>0</v>
      </c>
      <c r="K32" s="102">
        <v>0</v>
      </c>
      <c r="L32" s="191"/>
    </row>
    <row r="33" spans="2:12" ht="15" x14ac:dyDescent="0.25">
      <c r="B33" s="148"/>
      <c r="C33" s="255"/>
      <c r="D33" s="11"/>
      <c r="E33" s="12"/>
      <c r="F33" s="12"/>
      <c r="G33" s="169"/>
      <c r="H33" s="255"/>
      <c r="I33" s="197"/>
      <c r="J33" s="10"/>
      <c r="K33" s="10"/>
      <c r="L33" s="191"/>
    </row>
    <row r="34" spans="2:12" ht="15" x14ac:dyDescent="0.25">
      <c r="B34" s="13"/>
      <c r="C34" s="276" t="s">
        <v>42</v>
      </c>
      <c r="D34" s="276"/>
      <c r="E34" s="14">
        <f>E13+E23+E27</f>
        <v>29609784.73</v>
      </c>
      <c r="F34" s="14">
        <f>F13+F23+F27</f>
        <v>41015000.670000002</v>
      </c>
      <c r="G34" s="15"/>
      <c r="H34" s="278" t="s">
        <v>43</v>
      </c>
      <c r="I34" s="278"/>
      <c r="J34" s="104">
        <f>SUM(J35:J39)</f>
        <v>0</v>
      </c>
      <c r="K34" s="104">
        <f>SUM(K35:K39)</f>
        <v>0</v>
      </c>
      <c r="L34" s="191"/>
    </row>
    <row r="35" spans="2:12" ht="15" x14ac:dyDescent="0.25">
      <c r="B35" s="148"/>
      <c r="C35" s="276"/>
      <c r="D35" s="276"/>
      <c r="E35" s="6"/>
      <c r="F35" s="6"/>
      <c r="G35" s="169"/>
      <c r="H35" s="277" t="s">
        <v>44</v>
      </c>
      <c r="I35" s="277"/>
      <c r="J35" s="102">
        <v>0</v>
      </c>
      <c r="K35" s="102">
        <v>0</v>
      </c>
      <c r="L35" s="191"/>
    </row>
    <row r="36" spans="2:12" ht="15" x14ac:dyDescent="0.25">
      <c r="B36" s="16"/>
      <c r="C36" s="169"/>
      <c r="D36" s="169"/>
      <c r="E36" s="169"/>
      <c r="F36" s="169"/>
      <c r="G36" s="169"/>
      <c r="H36" s="277" t="s">
        <v>45</v>
      </c>
      <c r="I36" s="277"/>
      <c r="J36" s="102">
        <v>0</v>
      </c>
      <c r="K36" s="102">
        <v>0</v>
      </c>
      <c r="L36" s="191"/>
    </row>
    <row r="37" spans="2:12" ht="15" x14ac:dyDescent="0.25">
      <c r="B37" s="16"/>
      <c r="C37" s="169"/>
      <c r="D37" s="169"/>
      <c r="E37" s="169"/>
      <c r="F37" s="169"/>
      <c r="G37" s="169"/>
      <c r="H37" s="277" t="s">
        <v>46</v>
      </c>
      <c r="I37" s="277"/>
      <c r="J37" s="102">
        <v>0</v>
      </c>
      <c r="K37" s="102">
        <v>0</v>
      </c>
      <c r="L37" s="191"/>
    </row>
    <row r="38" spans="2:12" ht="15" x14ac:dyDescent="0.25">
      <c r="B38" s="16"/>
      <c r="C38" s="169"/>
      <c r="D38" s="169"/>
      <c r="E38" s="169"/>
      <c r="F38" s="169"/>
      <c r="G38" s="169"/>
      <c r="H38" s="277" t="s">
        <v>47</v>
      </c>
      <c r="I38" s="277"/>
      <c r="J38" s="102">
        <v>0</v>
      </c>
      <c r="K38" s="102">
        <v>0</v>
      </c>
      <c r="L38" s="191"/>
    </row>
    <row r="39" spans="2:12" ht="15" x14ac:dyDescent="0.25">
      <c r="B39" s="16"/>
      <c r="C39" s="169"/>
      <c r="D39" s="169"/>
      <c r="E39" s="169"/>
      <c r="F39" s="169"/>
      <c r="G39" s="169"/>
      <c r="H39" s="277" t="s">
        <v>48</v>
      </c>
      <c r="I39" s="277"/>
      <c r="J39" s="102">
        <v>0</v>
      </c>
      <c r="K39" s="102">
        <v>0</v>
      </c>
      <c r="L39" s="191"/>
    </row>
    <row r="40" spans="2:12" ht="15" x14ac:dyDescent="0.25">
      <c r="B40" s="16"/>
      <c r="C40" s="169"/>
      <c r="D40" s="169"/>
      <c r="E40" s="169"/>
      <c r="F40" s="169"/>
      <c r="G40" s="169"/>
      <c r="H40" s="255"/>
      <c r="I40" s="197"/>
      <c r="J40" s="10"/>
      <c r="K40" s="10"/>
      <c r="L40" s="191"/>
    </row>
    <row r="41" spans="2:12" ht="15" x14ac:dyDescent="0.25">
      <c r="B41" s="16"/>
      <c r="C41" s="169"/>
      <c r="D41" s="169"/>
      <c r="E41" s="169"/>
      <c r="F41" s="169"/>
      <c r="G41" s="169"/>
      <c r="H41" s="279" t="s">
        <v>49</v>
      </c>
      <c r="I41" s="279"/>
      <c r="J41" s="104">
        <f>SUM(J42:J47)</f>
        <v>2950501.22</v>
      </c>
      <c r="K41" s="104">
        <f>SUM(K42:K47)</f>
        <v>1968117.08</v>
      </c>
      <c r="L41" s="191"/>
    </row>
    <row r="42" spans="2:12" ht="15" x14ac:dyDescent="0.25">
      <c r="B42" s="16"/>
      <c r="C42" s="169"/>
      <c r="D42" s="169"/>
      <c r="E42" s="169"/>
      <c r="F42" s="169"/>
      <c r="G42" s="169"/>
      <c r="H42" s="277" t="s">
        <v>50</v>
      </c>
      <c r="I42" s="277"/>
      <c r="J42" s="102">
        <v>2216825.12</v>
      </c>
      <c r="K42" s="102">
        <v>1968117.08</v>
      </c>
      <c r="L42" s="191"/>
    </row>
    <row r="43" spans="2:12" ht="15" x14ac:dyDescent="0.25">
      <c r="B43" s="16"/>
      <c r="C43" s="169"/>
      <c r="D43" s="169"/>
      <c r="E43" s="169"/>
      <c r="F43" s="169"/>
      <c r="G43" s="169"/>
      <c r="H43" s="277" t="s">
        <v>51</v>
      </c>
      <c r="I43" s="277"/>
      <c r="J43" s="102">
        <v>0</v>
      </c>
      <c r="K43" s="102">
        <v>0</v>
      </c>
      <c r="L43" s="191"/>
    </row>
    <row r="44" spans="2:12" ht="15" x14ac:dyDescent="0.25">
      <c r="B44" s="16"/>
      <c r="C44" s="169"/>
      <c r="D44" s="169"/>
      <c r="E44" s="169"/>
      <c r="F44" s="169"/>
      <c r="G44" s="169"/>
      <c r="H44" s="277" t="s">
        <v>52</v>
      </c>
      <c r="I44" s="277"/>
      <c r="J44" s="102">
        <v>0</v>
      </c>
      <c r="K44" s="102">
        <v>0</v>
      </c>
      <c r="L44" s="191"/>
    </row>
    <row r="45" spans="2:12" ht="15" x14ac:dyDescent="0.25">
      <c r="B45" s="16"/>
      <c r="C45" s="169"/>
      <c r="D45" s="169"/>
      <c r="E45" s="169"/>
      <c r="F45" s="169"/>
      <c r="G45" s="169"/>
      <c r="H45" s="277" t="s">
        <v>53</v>
      </c>
      <c r="I45" s="277"/>
      <c r="J45" s="102">
        <v>0</v>
      </c>
      <c r="K45" s="102">
        <v>0</v>
      </c>
      <c r="L45" s="191"/>
    </row>
    <row r="46" spans="2:12" ht="15" x14ac:dyDescent="0.25">
      <c r="B46" s="16"/>
      <c r="C46" s="169"/>
      <c r="D46" s="169"/>
      <c r="E46" s="169"/>
      <c r="F46" s="169"/>
      <c r="G46" s="169"/>
      <c r="H46" s="277" t="s">
        <v>54</v>
      </c>
      <c r="I46" s="277"/>
      <c r="J46" s="102">
        <v>0</v>
      </c>
      <c r="K46" s="102">
        <v>0</v>
      </c>
      <c r="L46" s="191"/>
    </row>
    <row r="47" spans="2:12" ht="15" x14ac:dyDescent="0.25">
      <c r="B47" s="16"/>
      <c r="C47" s="169"/>
      <c r="D47" s="169"/>
      <c r="E47" s="169"/>
      <c r="F47" s="169"/>
      <c r="G47" s="169"/>
      <c r="H47" s="277" t="s">
        <v>55</v>
      </c>
      <c r="I47" s="277"/>
      <c r="J47" s="102">
        <v>733676.1</v>
      </c>
      <c r="K47" s="102">
        <v>0</v>
      </c>
      <c r="L47" s="191"/>
    </row>
    <row r="48" spans="2:12" ht="15" x14ac:dyDescent="0.25">
      <c r="B48" s="16"/>
      <c r="C48" s="169"/>
      <c r="D48" s="169"/>
      <c r="E48" s="169"/>
      <c r="F48" s="169"/>
      <c r="G48" s="169"/>
      <c r="H48" s="255"/>
      <c r="I48" s="197"/>
      <c r="J48" s="10"/>
      <c r="K48" s="10"/>
      <c r="L48" s="191"/>
    </row>
    <row r="49" spans="2:12" ht="15" x14ac:dyDescent="0.25">
      <c r="B49" s="16"/>
      <c r="C49" s="169"/>
      <c r="D49" s="169"/>
      <c r="E49" s="169"/>
      <c r="F49" s="169"/>
      <c r="G49" s="169"/>
      <c r="H49" s="279" t="s">
        <v>56</v>
      </c>
      <c r="I49" s="279"/>
      <c r="J49" s="104">
        <f>J50</f>
        <v>0</v>
      </c>
      <c r="K49" s="104">
        <f>K50</f>
        <v>0</v>
      </c>
      <c r="L49" s="191"/>
    </row>
    <row r="50" spans="2:12" ht="15" x14ac:dyDescent="0.25">
      <c r="B50" s="16"/>
      <c r="C50" s="169"/>
      <c r="D50" s="169"/>
      <c r="E50" s="169"/>
      <c r="F50" s="169"/>
      <c r="G50" s="169"/>
      <c r="H50" s="277" t="s">
        <v>57</v>
      </c>
      <c r="I50" s="277"/>
      <c r="J50" s="102">
        <v>0</v>
      </c>
      <c r="K50" s="102">
        <v>0</v>
      </c>
      <c r="L50" s="191"/>
    </row>
    <row r="51" spans="2:12" ht="15" x14ac:dyDescent="0.25">
      <c r="B51" s="16"/>
      <c r="C51" s="169"/>
      <c r="D51" s="169"/>
      <c r="E51" s="169"/>
      <c r="F51" s="169"/>
      <c r="G51" s="169"/>
      <c r="H51" s="255"/>
      <c r="I51" s="197"/>
      <c r="J51" s="10"/>
      <c r="K51" s="10"/>
      <c r="L51" s="191"/>
    </row>
    <row r="52" spans="2:12" ht="15" x14ac:dyDescent="0.25">
      <c r="B52" s="16"/>
      <c r="C52" s="169"/>
      <c r="D52" s="169"/>
      <c r="E52" s="169"/>
      <c r="F52" s="169"/>
      <c r="G52" s="169"/>
      <c r="H52" s="276" t="s">
        <v>58</v>
      </c>
      <c r="I52" s="276"/>
      <c r="J52" s="14">
        <f>J13+J18+J29+J34+J41+J49</f>
        <v>30697991.660000004</v>
      </c>
      <c r="K52" s="14">
        <f>K13+K18+K29+K34+K41+K49</f>
        <v>30819959.199999996</v>
      </c>
      <c r="L52" s="17"/>
    </row>
    <row r="53" spans="2:12" ht="15" x14ac:dyDescent="0.25">
      <c r="B53" s="16"/>
      <c r="C53" s="169"/>
      <c r="D53" s="169"/>
      <c r="E53" s="169"/>
      <c r="F53" s="169"/>
      <c r="G53" s="169"/>
      <c r="H53" s="256"/>
      <c r="I53" s="256"/>
      <c r="J53" s="10"/>
      <c r="K53" s="10"/>
      <c r="L53" s="17"/>
    </row>
    <row r="54" spans="2:12" ht="15" x14ac:dyDescent="0.25">
      <c r="B54" s="16"/>
      <c r="C54" s="169"/>
      <c r="D54" s="169"/>
      <c r="E54" s="169"/>
      <c r="F54" s="169"/>
      <c r="G54" s="169"/>
      <c r="H54" s="280" t="s">
        <v>59</v>
      </c>
      <c r="I54" s="280"/>
      <c r="J54" s="14">
        <f>E34-J52</f>
        <v>-1088206.9300000034</v>
      </c>
      <c r="K54" s="14">
        <f>F34-K52</f>
        <v>10195041.470000006</v>
      </c>
      <c r="L54" s="17"/>
    </row>
    <row r="55" spans="2:12" ht="15" x14ac:dyDescent="0.25">
      <c r="B55" s="18"/>
      <c r="C55" s="152"/>
      <c r="D55" s="152"/>
      <c r="E55" s="152"/>
      <c r="F55" s="152"/>
      <c r="G55" s="152"/>
      <c r="H55" s="19"/>
      <c r="I55" s="19"/>
      <c r="J55" s="20"/>
      <c r="K55" s="20"/>
      <c r="L55" s="21"/>
    </row>
    <row r="56" spans="2:12" ht="8.25" customHeight="1" x14ac:dyDescent="0.25">
      <c r="B56" s="168"/>
      <c r="C56" s="168"/>
      <c r="D56" s="168"/>
      <c r="E56" s="168"/>
      <c r="F56" s="168"/>
      <c r="G56" s="168"/>
      <c r="H56" s="130"/>
      <c r="I56" s="130"/>
      <c r="J56" s="168"/>
      <c r="K56" s="168"/>
      <c r="L56" s="168"/>
    </row>
    <row r="57" spans="2:12" ht="7.5" customHeight="1" x14ac:dyDescent="0.25">
      <c r="B57" s="152"/>
      <c r="C57" s="155"/>
      <c r="D57" s="156"/>
      <c r="E57" s="157"/>
      <c r="F57" s="157"/>
      <c r="G57" s="152"/>
      <c r="H57" s="69"/>
      <c r="I57" s="70"/>
      <c r="J57" s="157"/>
      <c r="K57" s="157"/>
      <c r="L57" s="152"/>
    </row>
    <row r="58" spans="2:12" ht="15" x14ac:dyDescent="0.25">
      <c r="B58" s="168"/>
      <c r="C58" s="197"/>
      <c r="D58" s="159"/>
      <c r="E58" s="160"/>
      <c r="F58" s="160"/>
      <c r="G58" s="168"/>
      <c r="H58" s="24"/>
      <c r="I58" s="246"/>
      <c r="J58" s="160"/>
      <c r="K58" s="160"/>
      <c r="L58" s="168"/>
    </row>
    <row r="59" spans="2:12" ht="15" x14ac:dyDescent="0.25">
      <c r="C59" s="275" t="s">
        <v>60</v>
      </c>
      <c r="D59" s="275"/>
      <c r="E59" s="275"/>
      <c r="F59" s="275"/>
      <c r="G59" s="275"/>
      <c r="H59" s="275"/>
      <c r="I59" s="275"/>
      <c r="J59" s="275"/>
      <c r="K59" s="275"/>
    </row>
    <row r="60" spans="2:12" ht="15" x14ac:dyDescent="0.25">
      <c r="C60" s="197"/>
      <c r="D60" s="159"/>
      <c r="E60" s="160"/>
      <c r="F60" s="160"/>
      <c r="H60" s="24"/>
      <c r="I60" s="159"/>
      <c r="J60" s="160"/>
      <c r="K60" s="160"/>
    </row>
    <row r="61" spans="2:12" ht="15" x14ac:dyDescent="0.25">
      <c r="C61" s="197"/>
      <c r="D61" s="284"/>
      <c r="E61" s="284"/>
      <c r="F61" s="160"/>
      <c r="H61" s="285"/>
      <c r="I61" s="285"/>
      <c r="J61" s="160"/>
      <c r="K61" s="160"/>
    </row>
    <row r="62" spans="2:12" ht="15" x14ac:dyDescent="0.25">
      <c r="C62" s="26"/>
      <c r="D62" s="286" t="s">
        <v>213</v>
      </c>
      <c r="E62" s="286"/>
      <c r="F62" s="160"/>
      <c r="G62" s="160"/>
      <c r="H62" s="286" t="s">
        <v>214</v>
      </c>
      <c r="I62" s="286"/>
      <c r="J62" s="149"/>
      <c r="K62" s="160"/>
    </row>
    <row r="63" spans="2:12" ht="15" x14ac:dyDescent="0.25">
      <c r="C63" s="28"/>
      <c r="D63" s="287" t="s">
        <v>215</v>
      </c>
      <c r="E63" s="287"/>
      <c r="F63" s="29"/>
      <c r="G63" s="29"/>
      <c r="H63" s="287" t="s">
        <v>216</v>
      </c>
      <c r="I63" s="287"/>
      <c r="J63" s="149"/>
      <c r="K63" s="160"/>
    </row>
    <row r="64" spans="2:12" ht="15" x14ac:dyDescent="0.25">
      <c r="E64" s="251"/>
    </row>
    <row r="65" spans="5:5" ht="15" hidden="1" x14ac:dyDescent="0.25">
      <c r="E65" s="251"/>
    </row>
    <row r="66" spans="5:5" ht="15" hidden="1" x14ac:dyDescent="0.25">
      <c r="E66" s="251"/>
    </row>
    <row r="67" spans="5:5" ht="15" hidden="1" x14ac:dyDescent="0.25"/>
    <row r="68" spans="5:5" ht="15" hidden="1" x14ac:dyDescent="0.25"/>
  </sheetData>
  <mergeCells count="71">
    <mergeCell ref="D61:E61"/>
    <mergeCell ref="H61:I61"/>
    <mergeCell ref="D62:E62"/>
    <mergeCell ref="H62:I62"/>
    <mergeCell ref="D63:E63"/>
    <mergeCell ref="H63:I63"/>
    <mergeCell ref="H47:I47"/>
    <mergeCell ref="H36:I36"/>
    <mergeCell ref="H37:I37"/>
    <mergeCell ref="H39:I39"/>
    <mergeCell ref="H41:I41"/>
    <mergeCell ref="D2:J2"/>
    <mergeCell ref="D3:J3"/>
    <mergeCell ref="D5:J5"/>
    <mergeCell ref="D4:J4"/>
    <mergeCell ref="D7:J7"/>
    <mergeCell ref="C16:D16"/>
    <mergeCell ref="H16:I16"/>
    <mergeCell ref="C10:D10"/>
    <mergeCell ref="H10:I10"/>
    <mergeCell ref="C12:D12"/>
    <mergeCell ref="H12:I12"/>
    <mergeCell ref="C13:D13"/>
    <mergeCell ref="H13:I13"/>
    <mergeCell ref="C14:D14"/>
    <mergeCell ref="H14:I14"/>
    <mergeCell ref="C15:D15"/>
    <mergeCell ref="H15:I15"/>
    <mergeCell ref="C23:D23"/>
    <mergeCell ref="H23:I23"/>
    <mergeCell ref="C17:D17"/>
    <mergeCell ref="C18:D18"/>
    <mergeCell ref="H18:I18"/>
    <mergeCell ref="C19:D19"/>
    <mergeCell ref="H19:I19"/>
    <mergeCell ref="H20:I20"/>
    <mergeCell ref="C21:D21"/>
    <mergeCell ref="H21:I21"/>
    <mergeCell ref="H22:I22"/>
    <mergeCell ref="C20:D20"/>
    <mergeCell ref="H24:I24"/>
    <mergeCell ref="C25:D25"/>
    <mergeCell ref="H25:I25"/>
    <mergeCell ref="C27:D27"/>
    <mergeCell ref="H27:I27"/>
    <mergeCell ref="C24:D24"/>
    <mergeCell ref="H26:I26"/>
    <mergeCell ref="C31:D31"/>
    <mergeCell ref="H31:I31"/>
    <mergeCell ref="C34:D34"/>
    <mergeCell ref="C28:D28"/>
    <mergeCell ref="C29:D29"/>
    <mergeCell ref="H29:I29"/>
    <mergeCell ref="C30:D30"/>
    <mergeCell ref="H30:I30"/>
    <mergeCell ref="C59:K59"/>
    <mergeCell ref="H52:I52"/>
    <mergeCell ref="H50:I50"/>
    <mergeCell ref="C32:D32"/>
    <mergeCell ref="H32:I32"/>
    <mergeCell ref="H34:I34"/>
    <mergeCell ref="C35:D35"/>
    <mergeCell ref="H38:I38"/>
    <mergeCell ref="H46:I46"/>
    <mergeCell ref="H49:I49"/>
    <mergeCell ref="H54:I54"/>
    <mergeCell ref="H35:I35"/>
    <mergeCell ref="H42:I42"/>
    <mergeCell ref="H43:I43"/>
    <mergeCell ref="H44:I44"/>
    <mergeCell ref="H45:I45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3"/>
  <sheetViews>
    <sheetView showGridLines="0" zoomScale="90" zoomScaleNormal="90" workbookViewId="0">
      <selection sqref="A1:XFD67"/>
    </sheetView>
  </sheetViews>
  <sheetFormatPr baseColWidth="10" defaultColWidth="0" defaultRowHeight="12" customHeight="1" zeroHeight="1" x14ac:dyDescent="0.2"/>
  <cols>
    <col min="1" max="1" width="1.7109375" style="31" customWidth="1"/>
    <col min="2" max="2" width="2.7109375" style="31" customWidth="1"/>
    <col min="3" max="3" width="11.42578125" style="31" customWidth="1"/>
    <col min="4" max="4" width="39.42578125" style="31" customWidth="1"/>
    <col min="5" max="6" width="21" style="31" customWidth="1"/>
    <col min="7" max="7" width="4.140625" style="31" customWidth="1"/>
    <col min="8" max="8" width="11.42578125" style="31" customWidth="1"/>
    <col min="9" max="9" width="53.42578125" style="31" customWidth="1"/>
    <col min="10" max="11" width="21" style="31" customWidth="1"/>
    <col min="12" max="12" width="2.140625" style="31" customWidth="1"/>
    <col min="13" max="13" width="3" style="31" customWidth="1"/>
    <col min="14" max="16384" width="11.42578125" style="31" hidden="1"/>
  </cols>
  <sheetData>
    <row r="1" spans="2:13" x14ac:dyDescent="0.2">
      <c r="B1" s="71"/>
      <c r="C1" s="72"/>
      <c r="D1" s="71"/>
      <c r="E1" s="73"/>
      <c r="F1" s="73"/>
      <c r="G1" s="74"/>
      <c r="H1" s="73"/>
      <c r="I1" s="73"/>
      <c r="J1" s="73"/>
      <c r="K1" s="71"/>
      <c r="L1" s="71"/>
      <c r="M1" s="71"/>
    </row>
    <row r="2" spans="2:13" x14ac:dyDescent="0.2">
      <c r="B2" s="199"/>
      <c r="C2" s="203"/>
      <c r="D2" s="293"/>
      <c r="E2" s="293"/>
      <c r="F2" s="293"/>
      <c r="G2" s="293"/>
      <c r="H2" s="293"/>
      <c r="I2" s="293"/>
      <c r="J2" s="293"/>
      <c r="K2" s="203"/>
      <c r="L2" s="203"/>
      <c r="M2" s="71"/>
    </row>
    <row r="3" spans="2:13" x14ac:dyDescent="0.2">
      <c r="B3" s="199"/>
      <c r="C3" s="203"/>
      <c r="D3" s="293" t="s">
        <v>61</v>
      </c>
      <c r="E3" s="293"/>
      <c r="F3" s="293"/>
      <c r="G3" s="293"/>
      <c r="H3" s="293"/>
      <c r="I3" s="293"/>
      <c r="J3" s="293"/>
      <c r="K3" s="203"/>
      <c r="L3" s="203"/>
      <c r="M3" s="71"/>
    </row>
    <row r="4" spans="2:13" x14ac:dyDescent="0.2">
      <c r="B4" s="199"/>
      <c r="C4" s="203"/>
      <c r="D4" s="293" t="s">
        <v>218</v>
      </c>
      <c r="E4" s="293"/>
      <c r="F4" s="293"/>
      <c r="G4" s="293"/>
      <c r="H4" s="293"/>
      <c r="I4" s="293"/>
      <c r="J4" s="293"/>
      <c r="K4" s="203"/>
      <c r="L4" s="203"/>
      <c r="M4" s="71"/>
    </row>
    <row r="5" spans="2:13" x14ac:dyDescent="0.2">
      <c r="B5" s="199"/>
      <c r="C5" s="75"/>
      <c r="D5" s="294" t="s">
        <v>1</v>
      </c>
      <c r="E5" s="294"/>
      <c r="F5" s="294"/>
      <c r="G5" s="294"/>
      <c r="H5" s="294"/>
      <c r="I5" s="294"/>
      <c r="J5" s="294"/>
      <c r="K5" s="75"/>
      <c r="L5" s="75"/>
      <c r="M5" s="71"/>
    </row>
    <row r="6" spans="2:13" x14ac:dyDescent="0.2">
      <c r="B6" s="202"/>
      <c r="C6" s="76" t="s">
        <v>2</v>
      </c>
      <c r="D6" s="283" t="s">
        <v>3</v>
      </c>
      <c r="E6" s="283"/>
      <c r="F6" s="283"/>
      <c r="G6" s="283"/>
      <c r="H6" s="283"/>
      <c r="I6" s="283"/>
      <c r="J6" s="283"/>
      <c r="K6" s="227"/>
      <c r="L6" s="71"/>
      <c r="M6" s="71"/>
    </row>
    <row r="7" spans="2:13" x14ac:dyDescent="0.2">
      <c r="B7" s="75"/>
      <c r="C7" s="75"/>
      <c r="D7" s="75"/>
      <c r="E7" s="75"/>
      <c r="F7" s="75"/>
      <c r="G7" s="77"/>
      <c r="H7" s="75"/>
      <c r="I7" s="75"/>
      <c r="J7" s="75"/>
      <c r="K7" s="75"/>
      <c r="L7" s="199"/>
      <c r="M7" s="71"/>
    </row>
    <row r="8" spans="2:13" x14ac:dyDescent="0.2">
      <c r="B8" s="75"/>
      <c r="C8" s="75"/>
      <c r="D8" s="75"/>
      <c r="E8" s="75"/>
      <c r="F8" s="75"/>
      <c r="G8" s="77"/>
      <c r="H8" s="75"/>
      <c r="I8" s="75"/>
      <c r="J8" s="75"/>
      <c r="K8" s="75"/>
      <c r="L8" s="71"/>
      <c r="M8" s="71"/>
    </row>
    <row r="9" spans="2:13" x14ac:dyDescent="0.2">
      <c r="B9" s="295"/>
      <c r="C9" s="297" t="s">
        <v>62</v>
      </c>
      <c r="D9" s="297"/>
      <c r="E9" s="247" t="s">
        <v>63</v>
      </c>
      <c r="F9" s="247"/>
      <c r="G9" s="299"/>
      <c r="H9" s="297" t="s">
        <v>62</v>
      </c>
      <c r="I9" s="297"/>
      <c r="J9" s="247" t="s">
        <v>63</v>
      </c>
      <c r="K9" s="247"/>
      <c r="L9" s="78"/>
      <c r="M9" s="71"/>
    </row>
    <row r="10" spans="2:13" x14ac:dyDescent="0.2">
      <c r="B10" s="296"/>
      <c r="C10" s="298"/>
      <c r="D10" s="298"/>
      <c r="E10" s="79">
        <v>2017</v>
      </c>
      <c r="F10" s="79">
        <v>2016</v>
      </c>
      <c r="G10" s="300"/>
      <c r="H10" s="298"/>
      <c r="I10" s="298"/>
      <c r="J10" s="79">
        <v>2017</v>
      </c>
      <c r="K10" s="79">
        <v>2016</v>
      </c>
      <c r="L10" s="80"/>
      <c r="M10" s="71"/>
    </row>
    <row r="11" spans="2:13" x14ac:dyDescent="0.2">
      <c r="B11" s="210"/>
      <c r="C11" s="75"/>
      <c r="D11" s="75"/>
      <c r="E11" s="75"/>
      <c r="F11" s="75"/>
      <c r="G11" s="77"/>
      <c r="H11" s="75"/>
      <c r="I11" s="75"/>
      <c r="J11" s="75"/>
      <c r="K11" s="75"/>
      <c r="L11" s="81"/>
      <c r="M11" s="71"/>
    </row>
    <row r="12" spans="2:13" x14ac:dyDescent="0.2">
      <c r="B12" s="210"/>
      <c r="C12" s="75"/>
      <c r="D12" s="75"/>
      <c r="E12" s="75"/>
      <c r="F12" s="75"/>
      <c r="G12" s="77"/>
      <c r="H12" s="75"/>
      <c r="I12" s="75"/>
      <c r="J12" s="75"/>
      <c r="K12" s="75"/>
      <c r="L12" s="81"/>
      <c r="M12" s="71"/>
    </row>
    <row r="13" spans="2:13" x14ac:dyDescent="0.2">
      <c r="B13" s="82"/>
      <c r="C13" s="292" t="s">
        <v>64</v>
      </c>
      <c r="D13" s="292"/>
      <c r="E13" s="83"/>
      <c r="F13" s="220"/>
      <c r="G13" s="84"/>
      <c r="H13" s="292" t="s">
        <v>65</v>
      </c>
      <c r="I13" s="292"/>
      <c r="J13" s="214"/>
      <c r="K13" s="214"/>
      <c r="L13" s="81"/>
      <c r="M13" s="71"/>
    </row>
    <row r="14" spans="2:13" x14ac:dyDescent="0.2">
      <c r="B14" s="82"/>
      <c r="C14" s="85"/>
      <c r="D14" s="214"/>
      <c r="E14" s="86"/>
      <c r="F14" s="86"/>
      <c r="G14" s="84"/>
      <c r="H14" s="85"/>
      <c r="I14" s="214"/>
      <c r="J14" s="87"/>
      <c r="K14" s="87"/>
      <c r="L14" s="81"/>
      <c r="M14" s="71"/>
    </row>
    <row r="15" spans="2:13" x14ac:dyDescent="0.2">
      <c r="B15" s="82"/>
      <c r="C15" s="289" t="s">
        <v>66</v>
      </c>
      <c r="D15" s="289"/>
      <c r="E15" s="86"/>
      <c r="F15" s="86"/>
      <c r="G15" s="84"/>
      <c r="H15" s="289" t="s">
        <v>67</v>
      </c>
      <c r="I15" s="289"/>
      <c r="J15" s="86"/>
      <c r="K15" s="86"/>
      <c r="L15" s="81"/>
      <c r="M15" s="71"/>
    </row>
    <row r="16" spans="2:13" x14ac:dyDescent="0.2">
      <c r="B16" s="82"/>
      <c r="C16" s="88"/>
      <c r="D16" s="222"/>
      <c r="E16" s="86"/>
      <c r="F16" s="86"/>
      <c r="G16" s="84"/>
      <c r="H16" s="88"/>
      <c r="I16" s="222"/>
      <c r="J16" s="86"/>
      <c r="K16" s="86"/>
      <c r="L16" s="81"/>
      <c r="M16" s="71"/>
    </row>
    <row r="17" spans="2:13" x14ac:dyDescent="0.2">
      <c r="B17" s="82"/>
      <c r="C17" s="288" t="s">
        <v>68</v>
      </c>
      <c r="D17" s="288"/>
      <c r="E17" s="102">
        <v>8305620.2999999998</v>
      </c>
      <c r="F17" s="102">
        <v>14225131.41</v>
      </c>
      <c r="G17" s="84"/>
      <c r="H17" s="288" t="s">
        <v>69</v>
      </c>
      <c r="I17" s="288"/>
      <c r="J17" s="102">
        <v>1722876.93</v>
      </c>
      <c r="K17" s="102">
        <v>2210099.5499999998</v>
      </c>
      <c r="L17" s="81"/>
      <c r="M17" s="71"/>
    </row>
    <row r="18" spans="2:13" x14ac:dyDescent="0.2">
      <c r="B18" s="82"/>
      <c r="C18" s="288" t="s">
        <v>70</v>
      </c>
      <c r="D18" s="288"/>
      <c r="E18" s="102">
        <v>1666766.88</v>
      </c>
      <c r="F18" s="102">
        <v>943111.85</v>
      </c>
      <c r="G18" s="84"/>
      <c r="H18" s="288" t="s">
        <v>71</v>
      </c>
      <c r="I18" s="288"/>
      <c r="J18" s="102">
        <v>0</v>
      </c>
      <c r="K18" s="102">
        <v>0</v>
      </c>
      <c r="L18" s="81"/>
      <c r="M18" s="71"/>
    </row>
    <row r="19" spans="2:13" x14ac:dyDescent="0.2">
      <c r="B19" s="82"/>
      <c r="C19" s="288" t="s">
        <v>72</v>
      </c>
      <c r="D19" s="288"/>
      <c r="E19" s="102">
        <v>0</v>
      </c>
      <c r="F19" s="102">
        <v>0</v>
      </c>
      <c r="G19" s="84"/>
      <c r="H19" s="288" t="s">
        <v>73</v>
      </c>
      <c r="I19" s="288"/>
      <c r="J19" s="102">
        <v>0</v>
      </c>
      <c r="K19" s="102">
        <v>0</v>
      </c>
      <c r="L19" s="81"/>
      <c r="M19" s="71"/>
    </row>
    <row r="20" spans="2:13" x14ac:dyDescent="0.2">
      <c r="B20" s="82"/>
      <c r="C20" s="288" t="s">
        <v>74</v>
      </c>
      <c r="D20" s="288"/>
      <c r="E20" s="102">
        <v>0</v>
      </c>
      <c r="F20" s="102">
        <v>0</v>
      </c>
      <c r="G20" s="84"/>
      <c r="H20" s="288" t="s">
        <v>75</v>
      </c>
      <c r="I20" s="288"/>
      <c r="J20" s="102">
        <v>0</v>
      </c>
      <c r="K20" s="102">
        <v>0</v>
      </c>
      <c r="L20" s="81"/>
      <c r="M20" s="71"/>
    </row>
    <row r="21" spans="2:13" x14ac:dyDescent="0.2">
      <c r="B21" s="82"/>
      <c r="C21" s="288" t="s">
        <v>76</v>
      </c>
      <c r="D21" s="288"/>
      <c r="E21" s="102">
        <v>0</v>
      </c>
      <c r="F21" s="102">
        <v>0</v>
      </c>
      <c r="G21" s="84"/>
      <c r="H21" s="288" t="s">
        <v>77</v>
      </c>
      <c r="I21" s="288"/>
      <c r="J21" s="102">
        <v>0</v>
      </c>
      <c r="K21" s="102">
        <v>0</v>
      </c>
      <c r="L21" s="81"/>
      <c r="M21" s="71"/>
    </row>
    <row r="22" spans="2:13" x14ac:dyDescent="0.2">
      <c r="B22" s="82"/>
      <c r="C22" s="288" t="s">
        <v>78</v>
      </c>
      <c r="D22" s="288"/>
      <c r="E22" s="102">
        <v>0</v>
      </c>
      <c r="F22" s="102">
        <v>0</v>
      </c>
      <c r="G22" s="84"/>
      <c r="H22" s="288" t="s">
        <v>79</v>
      </c>
      <c r="I22" s="288"/>
      <c r="J22" s="102">
        <v>0</v>
      </c>
      <c r="K22" s="102">
        <v>0</v>
      </c>
      <c r="L22" s="81"/>
      <c r="M22" s="71"/>
    </row>
    <row r="23" spans="2:13" x14ac:dyDescent="0.2">
      <c r="B23" s="82"/>
      <c r="C23" s="288" t="s">
        <v>80</v>
      </c>
      <c r="D23" s="288"/>
      <c r="E23" s="102">
        <v>0</v>
      </c>
      <c r="F23" s="102">
        <v>0</v>
      </c>
      <c r="G23" s="84"/>
      <c r="H23" s="288" t="s">
        <v>81</v>
      </c>
      <c r="I23" s="288"/>
      <c r="J23" s="102">
        <v>0</v>
      </c>
      <c r="K23" s="102">
        <v>0</v>
      </c>
      <c r="L23" s="81"/>
      <c r="M23" s="71"/>
    </row>
    <row r="24" spans="2:13" x14ac:dyDescent="0.2">
      <c r="B24" s="82"/>
      <c r="C24" s="89"/>
      <c r="D24" s="257"/>
      <c r="E24" s="103"/>
      <c r="F24" s="103"/>
      <c r="G24" s="84"/>
      <c r="H24" s="288" t="s">
        <v>82</v>
      </c>
      <c r="I24" s="288"/>
      <c r="J24" s="102">
        <v>3315.45</v>
      </c>
      <c r="K24" s="102">
        <v>749.38</v>
      </c>
      <c r="L24" s="81"/>
      <c r="M24" s="71"/>
    </row>
    <row r="25" spans="2:13" x14ac:dyDescent="0.2">
      <c r="B25" s="91"/>
      <c r="C25" s="289" t="s">
        <v>83</v>
      </c>
      <c r="D25" s="289"/>
      <c r="E25" s="104">
        <f>SUM(E17:E24)</f>
        <v>9972387.1799999997</v>
      </c>
      <c r="F25" s="104">
        <f>SUM(F17:F24)</f>
        <v>15168243.26</v>
      </c>
      <c r="G25" s="92"/>
      <c r="H25" s="85"/>
      <c r="I25" s="214"/>
      <c r="J25" s="104"/>
      <c r="K25" s="104"/>
      <c r="L25" s="81"/>
      <c r="M25" s="71"/>
    </row>
    <row r="26" spans="2:13" x14ac:dyDescent="0.2">
      <c r="B26" s="91"/>
      <c r="C26" s="85"/>
      <c r="D26" s="258"/>
      <c r="E26" s="104"/>
      <c r="F26" s="104"/>
      <c r="G26" s="92"/>
      <c r="H26" s="289" t="s">
        <v>84</v>
      </c>
      <c r="I26" s="289"/>
      <c r="J26" s="104">
        <f>SUM(J17:J25)</f>
        <v>1726192.38</v>
      </c>
      <c r="K26" s="104">
        <f>SUM(K17:K25)</f>
        <v>2210848.9299999997</v>
      </c>
      <c r="L26" s="81"/>
      <c r="M26" s="71"/>
    </row>
    <row r="27" spans="2:13" x14ac:dyDescent="0.2">
      <c r="B27" s="82"/>
      <c r="C27" s="89"/>
      <c r="D27" s="89"/>
      <c r="E27" s="103"/>
      <c r="F27" s="103"/>
      <c r="G27" s="84"/>
      <c r="H27" s="93"/>
      <c r="I27" s="257"/>
      <c r="J27" s="103"/>
      <c r="K27" s="103"/>
      <c r="L27" s="81"/>
      <c r="M27" s="71"/>
    </row>
    <row r="28" spans="2:13" x14ac:dyDescent="0.2">
      <c r="B28" s="82"/>
      <c r="C28" s="289" t="s">
        <v>85</v>
      </c>
      <c r="D28" s="289"/>
      <c r="E28" s="103"/>
      <c r="F28" s="103"/>
      <c r="G28" s="84"/>
      <c r="H28" s="289" t="s">
        <v>86</v>
      </c>
      <c r="I28" s="289"/>
      <c r="J28" s="103"/>
      <c r="K28" s="103"/>
      <c r="L28" s="81"/>
      <c r="M28" s="71"/>
    </row>
    <row r="29" spans="2:13" x14ac:dyDescent="0.2">
      <c r="B29" s="82"/>
      <c r="C29" s="89"/>
      <c r="D29" s="89"/>
      <c r="E29" s="103"/>
      <c r="F29" s="103"/>
      <c r="G29" s="84"/>
      <c r="H29" s="89"/>
      <c r="I29" s="257"/>
      <c r="J29" s="103"/>
      <c r="K29" s="103"/>
      <c r="L29" s="81"/>
      <c r="M29" s="71"/>
    </row>
    <row r="30" spans="2:13" x14ac:dyDescent="0.2">
      <c r="B30" s="82"/>
      <c r="C30" s="288" t="s">
        <v>87</v>
      </c>
      <c r="D30" s="288"/>
      <c r="E30" s="102">
        <v>0</v>
      </c>
      <c r="F30" s="102">
        <v>0</v>
      </c>
      <c r="G30" s="84"/>
      <c r="H30" s="288" t="s">
        <v>88</v>
      </c>
      <c r="I30" s="288"/>
      <c r="J30" s="102">
        <v>0</v>
      </c>
      <c r="K30" s="102">
        <v>0</v>
      </c>
      <c r="L30" s="81"/>
      <c r="M30" s="71"/>
    </row>
    <row r="31" spans="2:13" x14ac:dyDescent="0.2">
      <c r="B31" s="82"/>
      <c r="C31" s="288" t="s">
        <v>89</v>
      </c>
      <c r="D31" s="288"/>
      <c r="E31" s="102">
        <v>0</v>
      </c>
      <c r="F31" s="102">
        <v>0</v>
      </c>
      <c r="G31" s="84"/>
      <c r="H31" s="288" t="s">
        <v>90</v>
      </c>
      <c r="I31" s="288"/>
      <c r="J31" s="102">
        <v>0</v>
      </c>
      <c r="K31" s="102">
        <v>0</v>
      </c>
      <c r="L31" s="81"/>
      <c r="M31" s="71"/>
    </row>
    <row r="32" spans="2:13" x14ac:dyDescent="0.2">
      <c r="B32" s="82"/>
      <c r="C32" s="288" t="s">
        <v>91</v>
      </c>
      <c r="D32" s="288"/>
      <c r="E32" s="102">
        <v>6551447.8600000003</v>
      </c>
      <c r="F32" s="102">
        <v>6551447.8600000003</v>
      </c>
      <c r="G32" s="84"/>
      <c r="H32" s="288" t="s">
        <v>92</v>
      </c>
      <c r="I32" s="288"/>
      <c r="J32" s="102">
        <v>0</v>
      </c>
      <c r="K32" s="102">
        <v>0</v>
      </c>
      <c r="L32" s="81"/>
      <c r="M32" s="71"/>
    </row>
    <row r="33" spans="2:13" x14ac:dyDescent="0.2">
      <c r="B33" s="82"/>
      <c r="C33" s="288" t="s">
        <v>93</v>
      </c>
      <c r="D33" s="288"/>
      <c r="E33" s="102">
        <v>22247855.699999999</v>
      </c>
      <c r="F33" s="102">
        <v>21812395.559999999</v>
      </c>
      <c r="G33" s="84"/>
      <c r="H33" s="288" t="s">
        <v>94</v>
      </c>
      <c r="I33" s="288"/>
      <c r="J33" s="102">
        <v>0</v>
      </c>
      <c r="K33" s="102">
        <v>0</v>
      </c>
      <c r="L33" s="81"/>
      <c r="M33" s="71"/>
    </row>
    <row r="34" spans="2:13" x14ac:dyDescent="0.2">
      <c r="B34" s="82"/>
      <c r="C34" s="288" t="s">
        <v>95</v>
      </c>
      <c r="D34" s="288"/>
      <c r="E34" s="102">
        <v>7523361.6600000001</v>
      </c>
      <c r="F34" s="102">
        <v>7302732.7999999998</v>
      </c>
      <c r="G34" s="84"/>
      <c r="H34" s="288" t="s">
        <v>96</v>
      </c>
      <c r="I34" s="288"/>
      <c r="J34" s="102">
        <v>0</v>
      </c>
      <c r="K34" s="102">
        <v>0</v>
      </c>
      <c r="L34" s="81"/>
      <c r="M34" s="71"/>
    </row>
    <row r="35" spans="2:13" x14ac:dyDescent="0.2">
      <c r="B35" s="82"/>
      <c r="C35" s="288" t="s">
        <v>97</v>
      </c>
      <c r="D35" s="288"/>
      <c r="E35" s="102">
        <v>-26761757.309999999</v>
      </c>
      <c r="F35" s="102">
        <v>-24714455.899999999</v>
      </c>
      <c r="G35" s="84"/>
      <c r="H35" s="288" t="s">
        <v>98</v>
      </c>
      <c r="I35" s="288"/>
      <c r="J35" s="102">
        <v>0</v>
      </c>
      <c r="K35" s="102">
        <v>0</v>
      </c>
      <c r="L35" s="81"/>
      <c r="M35" s="71"/>
    </row>
    <row r="36" spans="2:13" x14ac:dyDescent="0.2">
      <c r="B36" s="82"/>
      <c r="C36" s="288" t="s">
        <v>99</v>
      </c>
      <c r="D36" s="288"/>
      <c r="E36" s="102">
        <v>0</v>
      </c>
      <c r="F36" s="102">
        <v>0</v>
      </c>
      <c r="G36" s="84"/>
      <c r="H36" s="89"/>
      <c r="I36" s="257"/>
      <c r="J36" s="103"/>
      <c r="K36" s="103"/>
      <c r="L36" s="81"/>
      <c r="M36" s="71"/>
    </row>
    <row r="37" spans="2:13" x14ac:dyDescent="0.2">
      <c r="B37" s="82"/>
      <c r="C37" s="288" t="s">
        <v>100</v>
      </c>
      <c r="D37" s="288"/>
      <c r="E37" s="102">
        <v>0</v>
      </c>
      <c r="F37" s="102">
        <v>0</v>
      </c>
      <c r="G37" s="84"/>
      <c r="H37" s="289" t="s">
        <v>101</v>
      </c>
      <c r="I37" s="289"/>
      <c r="J37" s="104">
        <f>SUM(J30:J36)</f>
        <v>0</v>
      </c>
      <c r="K37" s="104">
        <f>SUM(K30:K36)</f>
        <v>0</v>
      </c>
      <c r="L37" s="81"/>
      <c r="M37" s="71"/>
    </row>
    <row r="38" spans="2:13" x14ac:dyDescent="0.2">
      <c r="B38" s="82"/>
      <c r="C38" s="288" t="s">
        <v>102</v>
      </c>
      <c r="D38" s="288"/>
      <c r="E38" s="102">
        <v>85749.119999999995</v>
      </c>
      <c r="F38" s="102">
        <v>85749.119999999995</v>
      </c>
      <c r="G38" s="84"/>
      <c r="H38" s="85"/>
      <c r="I38" s="258"/>
      <c r="J38" s="104"/>
      <c r="K38" s="104"/>
      <c r="L38" s="81"/>
      <c r="M38" s="71"/>
    </row>
    <row r="39" spans="2:13" x14ac:dyDescent="0.2">
      <c r="B39" s="82"/>
      <c r="C39" s="89"/>
      <c r="D39" s="257"/>
      <c r="E39" s="103"/>
      <c r="F39" s="103"/>
      <c r="G39" s="84"/>
      <c r="H39" s="289" t="s">
        <v>103</v>
      </c>
      <c r="I39" s="289"/>
      <c r="J39" s="104">
        <f>J26+J37</f>
        <v>1726192.38</v>
      </c>
      <c r="K39" s="104">
        <f>K26+K37</f>
        <v>2210848.9299999997</v>
      </c>
      <c r="L39" s="81"/>
      <c r="M39" s="71"/>
    </row>
    <row r="40" spans="2:13" x14ac:dyDescent="0.2">
      <c r="B40" s="91"/>
      <c r="C40" s="289" t="s">
        <v>104</v>
      </c>
      <c r="D40" s="289"/>
      <c r="E40" s="104">
        <f>SUM(E30:E39)</f>
        <v>9646657.0299999993</v>
      </c>
      <c r="F40" s="104">
        <f>SUM(F30:F39)</f>
        <v>11037869.439999999</v>
      </c>
      <c r="G40" s="92"/>
      <c r="H40" s="85"/>
      <c r="I40" s="260"/>
      <c r="J40" s="104"/>
      <c r="K40" s="104"/>
      <c r="L40" s="81"/>
      <c r="M40" s="71"/>
    </row>
    <row r="41" spans="2:13" x14ac:dyDescent="0.2">
      <c r="B41" s="82"/>
      <c r="C41" s="89"/>
      <c r="D41" s="85"/>
      <c r="E41" s="103"/>
      <c r="F41" s="103"/>
      <c r="G41" s="84"/>
      <c r="H41" s="292" t="s">
        <v>105</v>
      </c>
      <c r="I41" s="292"/>
      <c r="J41" s="103"/>
      <c r="K41" s="103"/>
      <c r="L41" s="81"/>
      <c r="M41" s="71"/>
    </row>
    <row r="42" spans="2:13" x14ac:dyDescent="0.2">
      <c r="B42" s="82"/>
      <c r="C42" s="289" t="s">
        <v>106</v>
      </c>
      <c r="D42" s="289"/>
      <c r="E42" s="104">
        <f>E25+E40</f>
        <v>19619044.210000001</v>
      </c>
      <c r="F42" s="104">
        <f>F25+F40</f>
        <v>26206112.699999999</v>
      </c>
      <c r="G42" s="84"/>
      <c r="H42" s="85"/>
      <c r="I42" s="260"/>
      <c r="J42" s="103"/>
      <c r="K42" s="103"/>
      <c r="L42" s="81"/>
      <c r="M42" s="71"/>
    </row>
    <row r="43" spans="2:13" x14ac:dyDescent="0.2">
      <c r="B43" s="82"/>
      <c r="C43" s="89"/>
      <c r="D43" s="89"/>
      <c r="E43" s="90"/>
      <c r="F43" s="90"/>
      <c r="G43" s="84"/>
      <c r="H43" s="289" t="s">
        <v>107</v>
      </c>
      <c r="I43" s="289"/>
      <c r="J43" s="104">
        <f>SUM(J45:J47)</f>
        <v>3540178.35</v>
      </c>
      <c r="K43" s="104">
        <f>SUM(K45:K47)</f>
        <v>3540178.35</v>
      </c>
      <c r="L43" s="81"/>
      <c r="M43" s="71"/>
    </row>
    <row r="44" spans="2:13" x14ac:dyDescent="0.2">
      <c r="B44" s="82"/>
      <c r="C44" s="89"/>
      <c r="D44" s="89"/>
      <c r="E44" s="90"/>
      <c r="F44" s="90"/>
      <c r="G44" s="84"/>
      <c r="H44" s="89"/>
      <c r="I44" s="220"/>
      <c r="J44" s="103"/>
      <c r="K44" s="103"/>
      <c r="L44" s="81"/>
      <c r="M44" s="71"/>
    </row>
    <row r="45" spans="2:13" x14ac:dyDescent="0.2">
      <c r="B45" s="82"/>
      <c r="C45" s="89"/>
      <c r="D45" s="89"/>
      <c r="E45" s="90"/>
      <c r="F45" s="90"/>
      <c r="G45" s="84"/>
      <c r="H45" s="288" t="s">
        <v>39</v>
      </c>
      <c r="I45" s="288"/>
      <c r="J45" s="102">
        <v>3540178.35</v>
      </c>
      <c r="K45" s="102">
        <v>3540178.35</v>
      </c>
      <c r="L45" s="81"/>
      <c r="M45" s="71"/>
    </row>
    <row r="46" spans="2:13" x14ac:dyDescent="0.2">
      <c r="B46" s="82"/>
      <c r="C46" s="89"/>
      <c r="D46" s="94"/>
      <c r="E46" s="94"/>
      <c r="F46" s="90"/>
      <c r="G46" s="84"/>
      <c r="H46" s="288" t="s">
        <v>108</v>
      </c>
      <c r="I46" s="288"/>
      <c r="J46" s="102">
        <v>0</v>
      </c>
      <c r="K46" s="102">
        <v>0</v>
      </c>
      <c r="L46" s="81"/>
      <c r="M46" s="71"/>
    </row>
    <row r="47" spans="2:13" x14ac:dyDescent="0.2">
      <c r="B47" s="82"/>
      <c r="C47" s="89"/>
      <c r="D47" s="94"/>
      <c r="E47" s="94"/>
      <c r="F47" s="90"/>
      <c r="G47" s="84"/>
      <c r="H47" s="288" t="s">
        <v>109</v>
      </c>
      <c r="I47" s="288"/>
      <c r="J47" s="102">
        <v>0</v>
      </c>
      <c r="K47" s="102">
        <v>0</v>
      </c>
      <c r="L47" s="81"/>
      <c r="M47" s="71"/>
    </row>
    <row r="48" spans="2:13" x14ac:dyDescent="0.2">
      <c r="B48" s="82"/>
      <c r="C48" s="89"/>
      <c r="D48" s="94"/>
      <c r="E48" s="94"/>
      <c r="F48" s="90"/>
      <c r="G48" s="84"/>
      <c r="H48" s="89"/>
      <c r="I48" s="220"/>
      <c r="J48" s="103"/>
      <c r="K48" s="103"/>
      <c r="L48" s="81"/>
      <c r="M48" s="71"/>
    </row>
    <row r="49" spans="2:13" x14ac:dyDescent="0.2">
      <c r="B49" s="82"/>
      <c r="C49" s="89"/>
      <c r="D49" s="94"/>
      <c r="E49" s="94"/>
      <c r="F49" s="90"/>
      <c r="G49" s="84"/>
      <c r="H49" s="289" t="s">
        <v>110</v>
      </c>
      <c r="I49" s="289"/>
      <c r="J49" s="104">
        <f>SUM(J51:J55)</f>
        <v>14352673.48</v>
      </c>
      <c r="K49" s="104">
        <f>SUM(K51:K55)</f>
        <v>20455085.420000002</v>
      </c>
      <c r="L49" s="81"/>
      <c r="M49" s="71"/>
    </row>
    <row r="50" spans="2:13" x14ac:dyDescent="0.2">
      <c r="B50" s="82"/>
      <c r="C50" s="89"/>
      <c r="D50" s="94"/>
      <c r="E50" s="94"/>
      <c r="F50" s="90"/>
      <c r="G50" s="84"/>
      <c r="H50" s="85"/>
      <c r="I50" s="220"/>
      <c r="J50" s="105"/>
      <c r="K50" s="105"/>
      <c r="L50" s="81"/>
      <c r="M50" s="71"/>
    </row>
    <row r="51" spans="2:13" x14ac:dyDescent="0.2">
      <c r="B51" s="82"/>
      <c r="C51" s="89"/>
      <c r="D51" s="94"/>
      <c r="E51" s="94"/>
      <c r="F51" s="90"/>
      <c r="G51" s="84"/>
      <c r="H51" s="288" t="s">
        <v>111</v>
      </c>
      <c r="I51" s="288"/>
      <c r="J51" s="102">
        <v>-715601.16</v>
      </c>
      <c r="K51" s="102">
        <v>10195041.470000001</v>
      </c>
      <c r="L51" s="81"/>
      <c r="M51" s="71"/>
    </row>
    <row r="52" spans="2:13" x14ac:dyDescent="0.2">
      <c r="B52" s="82"/>
      <c r="C52" s="89"/>
      <c r="D52" s="94"/>
      <c r="E52" s="94"/>
      <c r="F52" s="90"/>
      <c r="G52" s="84"/>
      <c r="H52" s="288" t="s">
        <v>112</v>
      </c>
      <c r="I52" s="288"/>
      <c r="J52" s="102">
        <v>15068274.640000001</v>
      </c>
      <c r="K52" s="102">
        <v>10260043.949999999</v>
      </c>
      <c r="L52" s="81"/>
      <c r="M52" s="71"/>
    </row>
    <row r="53" spans="2:13" x14ac:dyDescent="0.2">
      <c r="B53" s="82"/>
      <c r="C53" s="89"/>
      <c r="D53" s="94"/>
      <c r="E53" s="94"/>
      <c r="F53" s="90"/>
      <c r="G53" s="84"/>
      <c r="H53" s="288" t="s">
        <v>113</v>
      </c>
      <c r="I53" s="288"/>
      <c r="J53" s="102">
        <v>0</v>
      </c>
      <c r="K53" s="102">
        <v>0</v>
      </c>
      <c r="L53" s="81"/>
      <c r="M53" s="71"/>
    </row>
    <row r="54" spans="2:13" x14ac:dyDescent="0.2">
      <c r="B54" s="82"/>
      <c r="C54" s="89"/>
      <c r="D54" s="89"/>
      <c r="E54" s="90"/>
      <c r="F54" s="90"/>
      <c r="G54" s="84"/>
      <c r="H54" s="288" t="s">
        <v>114</v>
      </c>
      <c r="I54" s="288"/>
      <c r="J54" s="102">
        <v>0</v>
      </c>
      <c r="K54" s="102">
        <v>0</v>
      </c>
      <c r="L54" s="81"/>
      <c r="M54" s="71"/>
    </row>
    <row r="55" spans="2:13" x14ac:dyDescent="0.2">
      <c r="B55" s="82"/>
      <c r="C55" s="89"/>
      <c r="D55" s="89"/>
      <c r="E55" s="90"/>
      <c r="F55" s="90"/>
      <c r="G55" s="84"/>
      <c r="H55" s="288" t="s">
        <v>115</v>
      </c>
      <c r="I55" s="288"/>
      <c r="J55" s="102">
        <v>0</v>
      </c>
      <c r="K55" s="102">
        <v>0</v>
      </c>
      <c r="L55" s="81"/>
      <c r="M55" s="71"/>
    </row>
    <row r="56" spans="2:13" x14ac:dyDescent="0.2">
      <c r="B56" s="82"/>
      <c r="C56" s="89"/>
      <c r="D56" s="89"/>
      <c r="E56" s="90"/>
      <c r="F56" s="90"/>
      <c r="G56" s="84"/>
      <c r="H56" s="89"/>
      <c r="I56" s="220"/>
      <c r="J56" s="103"/>
      <c r="K56" s="103"/>
      <c r="L56" s="81"/>
      <c r="M56" s="71"/>
    </row>
    <row r="57" spans="2:13" x14ac:dyDescent="0.2">
      <c r="B57" s="82"/>
      <c r="C57" s="89"/>
      <c r="D57" s="89"/>
      <c r="E57" s="90"/>
      <c r="F57" s="90"/>
      <c r="G57" s="84"/>
      <c r="H57" s="289" t="s">
        <v>116</v>
      </c>
      <c r="I57" s="289"/>
      <c r="J57" s="104">
        <f>SUM(J59:J60)</f>
        <v>0</v>
      </c>
      <c r="K57" s="104">
        <f>SUM(K59:K60)</f>
        <v>0</v>
      </c>
      <c r="L57" s="81"/>
      <c r="M57" s="71"/>
    </row>
    <row r="58" spans="2:13" x14ac:dyDescent="0.2">
      <c r="B58" s="82"/>
      <c r="C58" s="89"/>
      <c r="D58" s="89"/>
      <c r="E58" s="90"/>
      <c r="F58" s="90"/>
      <c r="G58" s="84"/>
      <c r="H58" s="89"/>
      <c r="I58" s="220"/>
      <c r="J58" s="103"/>
      <c r="K58" s="103"/>
      <c r="L58" s="81"/>
      <c r="M58" s="71"/>
    </row>
    <row r="59" spans="2:13" x14ac:dyDescent="0.2">
      <c r="B59" s="82"/>
      <c r="C59" s="89"/>
      <c r="D59" s="89"/>
      <c r="E59" s="90"/>
      <c r="F59" s="90"/>
      <c r="G59" s="84"/>
      <c r="H59" s="288" t="s">
        <v>117</v>
      </c>
      <c r="I59" s="288"/>
      <c r="J59" s="102">
        <v>0</v>
      </c>
      <c r="K59" s="102">
        <v>0</v>
      </c>
      <c r="L59" s="81"/>
      <c r="M59" s="71"/>
    </row>
    <row r="60" spans="2:13" x14ac:dyDescent="0.2">
      <c r="B60" s="82"/>
      <c r="C60" s="89"/>
      <c r="D60" s="89"/>
      <c r="E60" s="90"/>
      <c r="F60" s="90"/>
      <c r="G60" s="84"/>
      <c r="H60" s="288" t="s">
        <v>118</v>
      </c>
      <c r="I60" s="288"/>
      <c r="J60" s="102">
        <v>0</v>
      </c>
      <c r="K60" s="102">
        <v>0</v>
      </c>
      <c r="L60" s="81"/>
      <c r="M60" s="71"/>
    </row>
    <row r="61" spans="2:13" x14ac:dyDescent="0.2">
      <c r="B61" s="82"/>
      <c r="C61" s="89"/>
      <c r="D61" s="89"/>
      <c r="E61" s="90"/>
      <c r="F61" s="90"/>
      <c r="G61" s="84"/>
      <c r="H61" s="89"/>
      <c r="I61" s="259"/>
      <c r="J61" s="103"/>
      <c r="K61" s="103"/>
      <c r="L61" s="81"/>
      <c r="M61" s="71"/>
    </row>
    <row r="62" spans="2:13" x14ac:dyDescent="0.2">
      <c r="B62" s="82"/>
      <c r="C62" s="89"/>
      <c r="D62" s="89"/>
      <c r="E62" s="90"/>
      <c r="F62" s="90"/>
      <c r="G62" s="84"/>
      <c r="H62" s="289" t="s">
        <v>119</v>
      </c>
      <c r="I62" s="289"/>
      <c r="J62" s="104">
        <f>J43+J49+J57</f>
        <v>17892851.830000002</v>
      </c>
      <c r="K62" s="104">
        <f>K43+K49+K57</f>
        <v>23995263.770000003</v>
      </c>
      <c r="L62" s="81"/>
      <c r="M62" s="71"/>
    </row>
    <row r="63" spans="2:13" x14ac:dyDescent="0.2">
      <c r="B63" s="82"/>
      <c r="C63" s="89"/>
      <c r="D63" s="89"/>
      <c r="E63" s="90"/>
      <c r="F63" s="90"/>
      <c r="G63" s="84"/>
      <c r="H63" s="89"/>
      <c r="I63" s="220"/>
      <c r="J63" s="103"/>
      <c r="K63" s="103"/>
      <c r="L63" s="81"/>
      <c r="M63" s="71"/>
    </row>
    <row r="64" spans="2:13" x14ac:dyDescent="0.2">
      <c r="B64" s="82"/>
      <c r="C64" s="89"/>
      <c r="D64" s="89"/>
      <c r="E64" s="90"/>
      <c r="F64" s="90"/>
      <c r="G64" s="84"/>
      <c r="H64" s="289" t="s">
        <v>120</v>
      </c>
      <c r="I64" s="289"/>
      <c r="J64" s="104">
        <f>J62+J39</f>
        <v>19619044.210000001</v>
      </c>
      <c r="K64" s="104">
        <f>K62+K39</f>
        <v>26206112.700000003</v>
      </c>
      <c r="L64" s="81"/>
      <c r="M64" s="71"/>
    </row>
    <row r="65" spans="2:13" x14ac:dyDescent="0.2">
      <c r="B65" s="95"/>
      <c r="C65" s="96"/>
      <c r="D65" s="96"/>
      <c r="E65" s="96"/>
      <c r="F65" s="96"/>
      <c r="G65" s="97"/>
      <c r="H65" s="96"/>
      <c r="I65" s="96"/>
      <c r="J65" s="96"/>
      <c r="K65" s="96"/>
      <c r="L65" s="98"/>
      <c r="M65" s="71"/>
    </row>
    <row r="66" spans="2:13" x14ac:dyDescent="0.2">
      <c r="B66" s="199"/>
      <c r="C66" s="220"/>
      <c r="D66" s="99"/>
      <c r="E66" s="100"/>
      <c r="F66" s="100"/>
      <c r="G66" s="84"/>
      <c r="H66" s="101"/>
      <c r="I66" s="99"/>
      <c r="J66" s="100"/>
      <c r="K66" s="100"/>
      <c r="L66" s="71"/>
      <c r="M66" s="71"/>
    </row>
    <row r="67" spans="2:13" x14ac:dyDescent="0.2">
      <c r="B67" s="71"/>
      <c r="C67" s="291" t="s">
        <v>60</v>
      </c>
      <c r="D67" s="291"/>
      <c r="E67" s="291"/>
      <c r="F67" s="291"/>
      <c r="G67" s="291"/>
      <c r="H67" s="291"/>
      <c r="I67" s="291"/>
      <c r="J67" s="291"/>
      <c r="K67" s="291"/>
      <c r="L67" s="71"/>
      <c r="M67" s="71"/>
    </row>
    <row r="68" spans="2:13" x14ac:dyDescent="0.2">
      <c r="B68" s="71"/>
      <c r="C68" s="220"/>
      <c r="D68" s="99"/>
      <c r="E68" s="100"/>
      <c r="F68" s="100"/>
      <c r="G68" s="71"/>
      <c r="H68" s="101"/>
      <c r="I68" s="38"/>
      <c r="J68" s="100"/>
      <c r="K68" s="100"/>
      <c r="L68" s="71"/>
      <c r="M68" s="71"/>
    </row>
    <row r="69" spans="2:13" x14ac:dyDescent="0.2">
      <c r="B69" s="30"/>
      <c r="C69" s="39"/>
      <c r="D69" s="290"/>
      <c r="E69" s="290"/>
      <c r="F69" s="36"/>
      <c r="G69" s="36"/>
      <c r="H69" s="290"/>
      <c r="I69" s="290"/>
      <c r="J69" s="34"/>
      <c r="K69" s="36"/>
      <c r="L69" s="30"/>
      <c r="M69" s="30"/>
    </row>
    <row r="70" spans="2:13" x14ac:dyDescent="0.2">
      <c r="B70" s="30"/>
      <c r="C70" s="40"/>
      <c r="D70" s="287"/>
      <c r="E70" s="287"/>
      <c r="F70" s="41"/>
      <c r="G70" s="41"/>
      <c r="H70" s="287"/>
      <c r="I70" s="287"/>
      <c r="J70" s="34"/>
      <c r="K70" s="36"/>
      <c r="L70" s="30"/>
      <c r="M70" s="30"/>
    </row>
    <row r="71" spans="2:13" s="32" customFormat="1" x14ac:dyDescent="0.2"/>
    <row r="72" spans="2:13" x14ac:dyDescent="0.2"/>
    <row r="73" spans="2:13" x14ac:dyDescent="0.2"/>
  </sheetData>
  <mergeCells count="72">
    <mergeCell ref="C35:D35"/>
    <mergeCell ref="H35:I35"/>
    <mergeCell ref="C37:D37"/>
    <mergeCell ref="H45:I45"/>
    <mergeCell ref="H46:I46"/>
    <mergeCell ref="C32:D32"/>
    <mergeCell ref="H32:I32"/>
    <mergeCell ref="C33:D33"/>
    <mergeCell ref="H33:I33"/>
    <mergeCell ref="C34:D34"/>
    <mergeCell ref="H34:I34"/>
    <mergeCell ref="C15:D15"/>
    <mergeCell ref="H15:I15"/>
    <mergeCell ref="C17:D17"/>
    <mergeCell ref="H17:I17"/>
    <mergeCell ref="C18:D18"/>
    <mergeCell ref="H18:I18"/>
    <mergeCell ref="B9:B10"/>
    <mergeCell ref="C9:D10"/>
    <mergeCell ref="G9:G10"/>
    <mergeCell ref="H9:I10"/>
    <mergeCell ref="C13:D13"/>
    <mergeCell ref="H13:I13"/>
    <mergeCell ref="D2:J2"/>
    <mergeCell ref="D3:J3"/>
    <mergeCell ref="D4:J4"/>
    <mergeCell ref="D5:J5"/>
    <mergeCell ref="D6:J6"/>
    <mergeCell ref="H52:I52"/>
    <mergeCell ref="H53:I53"/>
    <mergeCell ref="C21:D21"/>
    <mergeCell ref="H21:I21"/>
    <mergeCell ref="C19:D19"/>
    <mergeCell ref="H19:I19"/>
    <mergeCell ref="C23:D23"/>
    <mergeCell ref="C22:D22"/>
    <mergeCell ref="H22:I22"/>
    <mergeCell ref="H23:I23"/>
    <mergeCell ref="H41:I41"/>
    <mergeCell ref="C42:D42"/>
    <mergeCell ref="C20:D20"/>
    <mergeCell ref="H20:I20"/>
    <mergeCell ref="C36:D36"/>
    <mergeCell ref="H37:I37"/>
    <mergeCell ref="D70:E70"/>
    <mergeCell ref="H70:I70"/>
    <mergeCell ref="D69:E69"/>
    <mergeCell ref="H69:I69"/>
    <mergeCell ref="H54:I54"/>
    <mergeCell ref="H59:I59"/>
    <mergeCell ref="C67:K67"/>
    <mergeCell ref="H55:I55"/>
    <mergeCell ref="H57:I57"/>
    <mergeCell ref="H60:I60"/>
    <mergeCell ref="H62:I62"/>
    <mergeCell ref="H64:I64"/>
    <mergeCell ref="H51:I51"/>
    <mergeCell ref="H24:I24"/>
    <mergeCell ref="C25:D25"/>
    <mergeCell ref="H43:I43"/>
    <mergeCell ref="H47:I47"/>
    <mergeCell ref="H26:I26"/>
    <mergeCell ref="C28:D28"/>
    <mergeCell ref="H28:I28"/>
    <mergeCell ref="C38:D38"/>
    <mergeCell ref="H39:I39"/>
    <mergeCell ref="C40:D40"/>
    <mergeCell ref="H49:I49"/>
    <mergeCell ref="C30:D30"/>
    <mergeCell ref="H30:I30"/>
    <mergeCell ref="C31:D31"/>
    <mergeCell ref="H31:I31"/>
  </mergeCells>
  <printOptions horizontalCentered="1" verticalCentered="1"/>
  <pageMargins left="0.31496062992125984" right="0.31496062992125984" top="0.35433070866141736" bottom="0.35433070866141736" header="0" footer="0"/>
  <pageSetup scale="61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9"/>
  <sheetViews>
    <sheetView showGridLines="0" workbookViewId="0"/>
  </sheetViews>
  <sheetFormatPr baseColWidth="10" defaultColWidth="0" defaultRowHeight="15" customHeight="1" zeroHeight="1" x14ac:dyDescent="0.25"/>
  <cols>
    <col min="1" max="1" width="3.42578125" customWidth="1"/>
    <col min="2" max="2" width="3.7109375" customWidth="1"/>
    <col min="3" max="3" width="11.42578125" customWidth="1"/>
    <col min="4" max="4" width="46.140625" customWidth="1"/>
    <col min="5" max="9" width="21" customWidth="1"/>
    <col min="10" max="10" width="4.5703125" customWidth="1"/>
    <col min="11" max="11" width="3" customWidth="1"/>
  </cols>
  <sheetData>
    <row r="1" spans="2:10" s="198" customFormat="1" ht="12" customHeight="1" x14ac:dyDescent="0.25">
      <c r="B1" s="168"/>
      <c r="C1" s="169"/>
      <c r="D1" s="168"/>
      <c r="E1" s="168"/>
      <c r="F1" s="168"/>
      <c r="G1" s="168"/>
      <c r="H1" s="168"/>
      <c r="I1" s="168"/>
      <c r="J1" s="168"/>
    </row>
    <row r="2" spans="2:10" s="198" customFormat="1" x14ac:dyDescent="0.25">
      <c r="B2" s="168"/>
      <c r="C2" s="170"/>
      <c r="D2" s="306"/>
      <c r="E2" s="306"/>
      <c r="F2" s="306"/>
      <c r="G2" s="306"/>
      <c r="H2" s="306"/>
      <c r="I2" s="170"/>
      <c r="J2" s="170"/>
    </row>
    <row r="3" spans="2:10" s="198" customFormat="1" x14ac:dyDescent="0.25">
      <c r="C3" s="170"/>
      <c r="D3" s="306" t="s">
        <v>121</v>
      </c>
      <c r="E3" s="306"/>
      <c r="F3" s="306"/>
      <c r="G3" s="306"/>
      <c r="H3" s="306"/>
      <c r="I3" s="170"/>
      <c r="J3" s="170"/>
    </row>
    <row r="4" spans="2:10" s="198" customFormat="1" x14ac:dyDescent="0.25">
      <c r="C4" s="170"/>
      <c r="D4" s="306" t="s">
        <v>217</v>
      </c>
      <c r="E4" s="306"/>
      <c r="F4" s="306"/>
      <c r="G4" s="306"/>
      <c r="H4" s="306"/>
      <c r="I4" s="170"/>
      <c r="J4" s="170"/>
    </row>
    <row r="5" spans="2:10" s="198" customFormat="1" x14ac:dyDescent="0.25">
      <c r="C5" s="170"/>
      <c r="D5" s="306" t="s">
        <v>122</v>
      </c>
      <c r="E5" s="306"/>
      <c r="F5" s="306"/>
      <c r="G5" s="306"/>
      <c r="H5" s="306"/>
      <c r="I5" s="170"/>
      <c r="J5" s="170"/>
    </row>
    <row r="6" spans="2:10" s="198" customFormat="1" x14ac:dyDescent="0.25">
      <c r="B6" s="172"/>
      <c r="C6" s="173"/>
      <c r="D6" s="307"/>
      <c r="E6" s="307"/>
      <c r="F6" s="307"/>
      <c r="G6" s="307"/>
      <c r="H6" s="307"/>
      <c r="I6" s="307"/>
      <c r="J6" s="307"/>
    </row>
    <row r="7" spans="2:10" s="198" customFormat="1" x14ac:dyDescent="0.25">
      <c r="B7" s="172"/>
      <c r="C7" s="173" t="s">
        <v>2</v>
      </c>
      <c r="D7" s="283" t="s">
        <v>3</v>
      </c>
      <c r="E7" s="283"/>
      <c r="F7" s="283"/>
      <c r="G7" s="283"/>
      <c r="H7" s="283"/>
      <c r="I7" s="120"/>
      <c r="J7" s="120"/>
    </row>
    <row r="8" spans="2:10" s="198" customFormat="1" ht="6" customHeight="1" x14ac:dyDescent="0.25">
      <c r="B8" s="172"/>
      <c r="C8" s="172"/>
      <c r="D8" s="172" t="s">
        <v>123</v>
      </c>
      <c r="E8" s="172"/>
      <c r="F8" s="172"/>
      <c r="G8" s="172"/>
      <c r="H8" s="172"/>
      <c r="I8" s="172"/>
      <c r="J8" s="172"/>
    </row>
    <row r="9" spans="2:10" s="198" customFormat="1" ht="6.75" customHeight="1" x14ac:dyDescent="0.25">
      <c r="B9" s="172"/>
      <c r="C9" s="172"/>
      <c r="D9" s="172"/>
      <c r="E9" s="172"/>
      <c r="F9" s="172"/>
      <c r="G9" s="172"/>
      <c r="H9" s="172"/>
      <c r="I9" s="172"/>
      <c r="J9" s="172"/>
    </row>
    <row r="10" spans="2:10" s="198" customFormat="1" ht="48" x14ac:dyDescent="0.25">
      <c r="B10" s="106"/>
      <c r="C10" s="281" t="s">
        <v>4</v>
      </c>
      <c r="D10" s="281"/>
      <c r="E10" s="107" t="s">
        <v>107</v>
      </c>
      <c r="F10" s="107" t="s">
        <v>124</v>
      </c>
      <c r="G10" s="107" t="s">
        <v>125</v>
      </c>
      <c r="H10" s="107" t="s">
        <v>126</v>
      </c>
      <c r="I10" s="107" t="s">
        <v>127</v>
      </c>
      <c r="J10" s="108"/>
    </row>
    <row r="11" spans="2:10" s="198" customFormat="1" x14ac:dyDescent="0.25">
      <c r="B11" s="109"/>
      <c r="C11" s="172"/>
      <c r="D11" s="172"/>
      <c r="E11" s="172"/>
      <c r="F11" s="172"/>
      <c r="G11" s="172"/>
      <c r="H11" s="172"/>
      <c r="I11" s="172"/>
      <c r="J11" s="110"/>
    </row>
    <row r="12" spans="2:10" s="198" customFormat="1" x14ac:dyDescent="0.25">
      <c r="B12" s="189"/>
      <c r="C12" s="111"/>
      <c r="D12" s="261"/>
      <c r="E12" s="149"/>
      <c r="F12" s="193"/>
      <c r="G12" s="197"/>
      <c r="H12" s="169"/>
      <c r="I12" s="111"/>
      <c r="J12" s="112"/>
    </row>
    <row r="13" spans="2:10" s="198" customFormat="1" x14ac:dyDescent="0.25">
      <c r="B13" s="182"/>
      <c r="C13" s="279" t="s">
        <v>115</v>
      </c>
      <c r="D13" s="279"/>
      <c r="E13" s="113">
        <v>0</v>
      </c>
      <c r="F13" s="113">
        <v>0</v>
      </c>
      <c r="G13" s="113">
        <v>0</v>
      </c>
      <c r="H13" s="113">
        <v>0</v>
      </c>
      <c r="I13" s="113">
        <f>+F13+G13</f>
        <v>0</v>
      </c>
      <c r="J13" s="112"/>
    </row>
    <row r="14" spans="2:10" s="198" customFormat="1" x14ac:dyDescent="0.25">
      <c r="B14" s="182"/>
      <c r="C14" s="264"/>
      <c r="D14" s="149"/>
      <c r="E14" s="114"/>
      <c r="F14" s="114"/>
      <c r="G14" s="114"/>
      <c r="H14" s="114"/>
      <c r="I14" s="114"/>
      <c r="J14" s="112"/>
    </row>
    <row r="15" spans="2:10" s="198" customFormat="1" x14ac:dyDescent="0.25">
      <c r="B15" s="182"/>
      <c r="C15" s="305" t="s">
        <v>128</v>
      </c>
      <c r="D15" s="305"/>
      <c r="E15" s="115">
        <f>SUM(E16:E18)</f>
        <v>3540178.35</v>
      </c>
      <c r="F15" s="115">
        <f>SUM(F16:F18)</f>
        <v>0</v>
      </c>
      <c r="G15" s="115">
        <f>SUM(G16:G18)</f>
        <v>0</v>
      </c>
      <c r="H15" s="115">
        <f>SUM(H16:H18)</f>
        <v>0</v>
      </c>
      <c r="I15" s="115">
        <f>+E15</f>
        <v>3540178.35</v>
      </c>
      <c r="J15" s="112"/>
    </row>
    <row r="16" spans="2:10" s="198" customFormat="1" x14ac:dyDescent="0.25">
      <c r="B16" s="189"/>
      <c r="C16" s="277" t="s">
        <v>129</v>
      </c>
      <c r="D16" s="277"/>
      <c r="E16" s="116">
        <v>3540178.35</v>
      </c>
      <c r="F16" s="116">
        <v>0</v>
      </c>
      <c r="G16" s="116">
        <v>0</v>
      </c>
      <c r="H16" s="116">
        <v>0</v>
      </c>
      <c r="I16" s="115">
        <f>+E16</f>
        <v>3540178.35</v>
      </c>
      <c r="J16" s="112"/>
    </row>
    <row r="17" spans="2:10" s="198" customFormat="1" x14ac:dyDescent="0.25">
      <c r="B17" s="189"/>
      <c r="C17" s="277" t="s">
        <v>108</v>
      </c>
      <c r="D17" s="277"/>
      <c r="E17" s="116">
        <v>0</v>
      </c>
      <c r="F17" s="116">
        <v>0</v>
      </c>
      <c r="G17" s="116">
        <v>0</v>
      </c>
      <c r="H17" s="116">
        <v>0</v>
      </c>
      <c r="I17" s="115">
        <f>+E17</f>
        <v>0</v>
      </c>
      <c r="J17" s="112"/>
    </row>
    <row r="18" spans="2:10" s="198" customFormat="1" x14ac:dyDescent="0.25">
      <c r="B18" s="189"/>
      <c r="C18" s="277" t="s">
        <v>130</v>
      </c>
      <c r="D18" s="277"/>
      <c r="E18" s="116">
        <v>0</v>
      </c>
      <c r="F18" s="116">
        <v>0</v>
      </c>
      <c r="G18" s="116">
        <v>0</v>
      </c>
      <c r="H18" s="116">
        <v>0</v>
      </c>
      <c r="I18" s="115">
        <f>+E18</f>
        <v>0</v>
      </c>
      <c r="J18" s="112"/>
    </row>
    <row r="19" spans="2:10" s="198" customFormat="1" x14ac:dyDescent="0.25">
      <c r="B19" s="182"/>
      <c r="C19" s="264"/>
      <c r="D19" s="149"/>
      <c r="E19" s="114"/>
      <c r="F19" s="114"/>
      <c r="G19" s="114"/>
      <c r="H19" s="114"/>
      <c r="I19" s="114"/>
      <c r="J19" s="112"/>
    </row>
    <row r="20" spans="2:10" s="198" customFormat="1" x14ac:dyDescent="0.25">
      <c r="B20" s="182"/>
      <c r="C20" s="305" t="s">
        <v>131</v>
      </c>
      <c r="D20" s="305"/>
      <c r="E20" s="115">
        <v>0</v>
      </c>
      <c r="F20" s="115">
        <f>+F22+F23+F24</f>
        <v>10260043.949999999</v>
      </c>
      <c r="G20" s="115">
        <f>+G21</f>
        <v>10195041.470000001</v>
      </c>
      <c r="H20" s="115">
        <f>+H23</f>
        <v>0</v>
      </c>
      <c r="I20" s="248">
        <f>+F20+G20+H20</f>
        <v>20455085.420000002</v>
      </c>
      <c r="J20" s="112"/>
    </row>
    <row r="21" spans="2:10" s="198" customFormat="1" x14ac:dyDescent="0.25">
      <c r="B21" s="189"/>
      <c r="C21" s="277" t="s">
        <v>132</v>
      </c>
      <c r="D21" s="277"/>
      <c r="E21" s="116">
        <v>0</v>
      </c>
      <c r="F21" s="116">
        <v>0</v>
      </c>
      <c r="G21" s="116">
        <v>10195041.470000001</v>
      </c>
      <c r="H21" s="116">
        <v>0</v>
      </c>
      <c r="I21" s="115">
        <f>+G21</f>
        <v>10195041.470000001</v>
      </c>
      <c r="J21" s="112"/>
    </row>
    <row r="22" spans="2:10" s="198" customFormat="1" x14ac:dyDescent="0.25">
      <c r="B22" s="189"/>
      <c r="C22" s="277" t="s">
        <v>112</v>
      </c>
      <c r="D22" s="277"/>
      <c r="E22" s="116">
        <v>0</v>
      </c>
      <c r="F22" s="116">
        <v>10260043.949999999</v>
      </c>
      <c r="G22" s="116">
        <v>0</v>
      </c>
      <c r="H22" s="116">
        <v>0</v>
      </c>
      <c r="I22" s="115">
        <f>+F22</f>
        <v>10260043.949999999</v>
      </c>
      <c r="J22" s="112"/>
    </row>
    <row r="23" spans="2:10" s="198" customFormat="1" x14ac:dyDescent="0.25">
      <c r="B23" s="189"/>
      <c r="C23" s="277" t="s">
        <v>133</v>
      </c>
      <c r="D23" s="277"/>
      <c r="E23" s="116">
        <v>0</v>
      </c>
      <c r="F23" s="116">
        <v>0</v>
      </c>
      <c r="G23" s="116">
        <v>0</v>
      </c>
      <c r="H23" s="116">
        <v>0</v>
      </c>
      <c r="I23" s="115">
        <f>+F23+H23</f>
        <v>0</v>
      </c>
      <c r="J23" s="112"/>
    </row>
    <row r="24" spans="2:10" s="198" customFormat="1" x14ac:dyDescent="0.25">
      <c r="B24" s="189"/>
      <c r="C24" s="277" t="s">
        <v>114</v>
      </c>
      <c r="D24" s="277"/>
      <c r="E24" s="116">
        <v>0</v>
      </c>
      <c r="F24" s="116">
        <v>0</v>
      </c>
      <c r="G24" s="116">
        <v>0</v>
      </c>
      <c r="H24" s="116">
        <v>0</v>
      </c>
      <c r="I24" s="115">
        <f>+F24</f>
        <v>0</v>
      </c>
      <c r="J24" s="112"/>
    </row>
    <row r="25" spans="2:10" s="198" customFormat="1" x14ac:dyDescent="0.25">
      <c r="B25" s="182"/>
      <c r="C25" s="264"/>
      <c r="D25" s="149"/>
      <c r="E25" s="114"/>
      <c r="F25" s="114"/>
      <c r="G25" s="114"/>
      <c r="H25" s="114"/>
      <c r="I25" s="114"/>
      <c r="J25" s="112"/>
    </row>
    <row r="26" spans="2:10" s="198" customFormat="1" ht="15.75" thickBot="1" x14ac:dyDescent="0.3">
      <c r="B26" s="182"/>
      <c r="C26" s="304" t="s">
        <v>209</v>
      </c>
      <c r="D26" s="304"/>
      <c r="E26" s="249">
        <f>+E15</f>
        <v>3540178.35</v>
      </c>
      <c r="F26" s="249">
        <f>+F13+F20</f>
        <v>10260043.949999999</v>
      </c>
      <c r="G26" s="249">
        <f>+G20</f>
        <v>10195041.470000001</v>
      </c>
      <c r="H26" s="249">
        <f>+H20</f>
        <v>0</v>
      </c>
      <c r="I26" s="249">
        <f>+E26+F26+G26+H26</f>
        <v>23995263.77</v>
      </c>
      <c r="J26" s="112"/>
    </row>
    <row r="27" spans="2:10" s="198" customFormat="1" x14ac:dyDescent="0.25">
      <c r="B27" s="189"/>
      <c r="C27" s="149"/>
      <c r="D27" s="197"/>
      <c r="E27" s="114"/>
      <c r="F27" s="114"/>
      <c r="G27" s="114"/>
      <c r="H27" s="114"/>
      <c r="I27" s="114"/>
      <c r="J27" s="112"/>
    </row>
    <row r="28" spans="2:10" s="198" customFormat="1" x14ac:dyDescent="0.25">
      <c r="B28" s="182"/>
      <c r="C28" s="305" t="s">
        <v>210</v>
      </c>
      <c r="D28" s="305"/>
      <c r="E28" s="115">
        <f>+E29+E30+E31</f>
        <v>0</v>
      </c>
      <c r="F28" s="115">
        <f>SUM(F29:F31)</f>
        <v>0</v>
      </c>
      <c r="G28" s="115">
        <f>SUM(G29:G31)</f>
        <v>0</v>
      </c>
      <c r="H28" s="115">
        <f>SUM(H29:H31)</f>
        <v>0</v>
      </c>
      <c r="I28" s="115">
        <f>+E28</f>
        <v>0</v>
      </c>
      <c r="J28" s="112"/>
    </row>
    <row r="29" spans="2:10" s="198" customFormat="1" x14ac:dyDescent="0.25">
      <c r="B29" s="189"/>
      <c r="C29" s="277" t="s">
        <v>39</v>
      </c>
      <c r="D29" s="277"/>
      <c r="E29" s="116">
        <v>0</v>
      </c>
      <c r="F29" s="116">
        <v>0</v>
      </c>
      <c r="G29" s="116">
        <v>0</v>
      </c>
      <c r="H29" s="116">
        <v>0</v>
      </c>
      <c r="I29" s="115">
        <f>+E29</f>
        <v>0</v>
      </c>
      <c r="J29" s="112"/>
    </row>
    <row r="30" spans="2:10" s="198" customFormat="1" x14ac:dyDescent="0.25">
      <c r="B30" s="189"/>
      <c r="C30" s="277" t="s">
        <v>108</v>
      </c>
      <c r="D30" s="277"/>
      <c r="E30" s="116">
        <v>0</v>
      </c>
      <c r="F30" s="116">
        <v>0</v>
      </c>
      <c r="G30" s="116">
        <v>0</v>
      </c>
      <c r="H30" s="116">
        <v>0</v>
      </c>
      <c r="I30" s="115">
        <f>+E30</f>
        <v>0</v>
      </c>
      <c r="J30" s="112"/>
    </row>
    <row r="31" spans="2:10" s="198" customFormat="1" x14ac:dyDescent="0.25">
      <c r="B31" s="189"/>
      <c r="C31" s="277" t="s">
        <v>130</v>
      </c>
      <c r="D31" s="277"/>
      <c r="E31" s="116">
        <v>0</v>
      </c>
      <c r="F31" s="116">
        <v>0</v>
      </c>
      <c r="G31" s="116">
        <v>0</v>
      </c>
      <c r="H31" s="116">
        <v>0</v>
      </c>
      <c r="I31" s="115">
        <f>+E31</f>
        <v>0</v>
      </c>
      <c r="J31" s="112"/>
    </row>
    <row r="32" spans="2:10" s="198" customFormat="1" x14ac:dyDescent="0.25">
      <c r="B32" s="182"/>
      <c r="C32" s="264"/>
      <c r="D32" s="149"/>
      <c r="E32" s="114"/>
      <c r="F32" s="114"/>
      <c r="G32" s="114"/>
      <c r="H32" s="114"/>
      <c r="I32" s="114"/>
      <c r="J32" s="112"/>
    </row>
    <row r="33" spans="2:11" s="198" customFormat="1" x14ac:dyDescent="0.25">
      <c r="B33" s="182" t="s">
        <v>123</v>
      </c>
      <c r="C33" s="305" t="s">
        <v>211</v>
      </c>
      <c r="D33" s="305"/>
      <c r="E33" s="115">
        <f>SUM(E34:E37)</f>
        <v>0</v>
      </c>
      <c r="F33" s="115">
        <f>+F35+F36+F37</f>
        <v>4808230.6900000013</v>
      </c>
      <c r="G33" s="115">
        <f>+G34</f>
        <v>-10916410.349999977</v>
      </c>
      <c r="H33" s="115">
        <f>SUM(H34:H37)</f>
        <v>0</v>
      </c>
      <c r="I33" s="115">
        <f>+F33+G33+H33</f>
        <v>-6108179.6599999759</v>
      </c>
      <c r="J33" s="112"/>
    </row>
    <row r="34" spans="2:11" s="198" customFormat="1" x14ac:dyDescent="0.25">
      <c r="B34" s="189"/>
      <c r="C34" s="277" t="s">
        <v>132</v>
      </c>
      <c r="D34" s="277"/>
      <c r="E34" s="116">
        <v>0</v>
      </c>
      <c r="F34" s="116">
        <v>0</v>
      </c>
      <c r="G34" s="116">
        <v>-10916410.349999977</v>
      </c>
      <c r="H34" s="116">
        <v>0</v>
      </c>
      <c r="I34" s="115">
        <f>+G34</f>
        <v>-10916410.349999977</v>
      </c>
      <c r="J34" s="112"/>
    </row>
    <row r="35" spans="2:11" s="198" customFormat="1" x14ac:dyDescent="0.25">
      <c r="B35" s="189"/>
      <c r="C35" s="277" t="s">
        <v>112</v>
      </c>
      <c r="D35" s="277"/>
      <c r="E35" s="116">
        <v>0</v>
      </c>
      <c r="F35" s="116">
        <v>4808230.6900000013</v>
      </c>
      <c r="G35" s="116">
        <v>0</v>
      </c>
      <c r="H35" s="116">
        <v>0</v>
      </c>
      <c r="I35" s="115">
        <f>+F35</f>
        <v>4808230.6900000013</v>
      </c>
      <c r="J35" s="112"/>
    </row>
    <row r="36" spans="2:11" s="198" customFormat="1" x14ac:dyDescent="0.25">
      <c r="B36" s="189"/>
      <c r="C36" s="277" t="s">
        <v>133</v>
      </c>
      <c r="D36" s="277"/>
      <c r="E36" s="116">
        <v>0</v>
      </c>
      <c r="F36" s="116">
        <v>0</v>
      </c>
      <c r="G36" s="116">
        <v>0</v>
      </c>
      <c r="H36" s="116">
        <v>0</v>
      </c>
      <c r="I36" s="115">
        <f>+F36+H36</f>
        <v>0</v>
      </c>
      <c r="J36" s="112"/>
    </row>
    <row r="37" spans="2:11" s="198" customFormat="1" x14ac:dyDescent="0.25">
      <c r="B37" s="189"/>
      <c r="C37" s="277" t="s">
        <v>114</v>
      </c>
      <c r="D37" s="277"/>
      <c r="E37" s="116">
        <v>0</v>
      </c>
      <c r="F37" s="116">
        <v>0</v>
      </c>
      <c r="G37" s="116">
        <v>0</v>
      </c>
      <c r="H37" s="116">
        <v>0</v>
      </c>
      <c r="I37" s="115">
        <f>+F37</f>
        <v>0</v>
      </c>
      <c r="J37" s="112"/>
    </row>
    <row r="38" spans="2:11" s="198" customFormat="1" x14ac:dyDescent="0.25">
      <c r="B38" s="182"/>
      <c r="C38" s="264"/>
      <c r="D38" s="149"/>
      <c r="E38" s="114"/>
      <c r="F38" s="114"/>
      <c r="G38" s="114"/>
      <c r="H38" s="114"/>
      <c r="I38" s="114"/>
      <c r="J38" s="112"/>
    </row>
    <row r="39" spans="2:11" s="198" customFormat="1" x14ac:dyDescent="0.25">
      <c r="B39" s="117"/>
      <c r="C39" s="303" t="s">
        <v>212</v>
      </c>
      <c r="D39" s="303"/>
      <c r="E39" s="250">
        <f>+E26+E28</f>
        <v>3540178.35</v>
      </c>
      <c r="F39" s="250">
        <f>+F26+F33</f>
        <v>15068274.640000001</v>
      </c>
      <c r="G39" s="250">
        <f>G26+G33+G13</f>
        <v>-721368.87999997661</v>
      </c>
      <c r="H39" s="250">
        <f>H26+H33</f>
        <v>0</v>
      </c>
      <c r="I39" s="118">
        <f>SUM(E39:H39)</f>
        <v>17887084.110000025</v>
      </c>
      <c r="J39" s="119"/>
    </row>
    <row r="40" spans="2:11" s="198" customFormat="1" x14ac:dyDescent="0.25">
      <c r="B40" s="121"/>
      <c r="C40" s="121"/>
      <c r="D40" s="121"/>
      <c r="E40" s="121"/>
      <c r="F40" s="121"/>
      <c r="G40" s="121"/>
      <c r="H40" s="121"/>
      <c r="I40" s="121"/>
      <c r="J40" s="122"/>
    </row>
    <row r="41" spans="2:11" s="198" customFormat="1" x14ac:dyDescent="0.25">
      <c r="E41" s="123"/>
      <c r="F41" s="123"/>
      <c r="J41" s="261"/>
    </row>
    <row r="42" spans="2:11" s="198" customFormat="1" x14ac:dyDescent="0.25">
      <c r="B42" s="168"/>
      <c r="C42" s="275" t="s">
        <v>60</v>
      </c>
      <c r="D42" s="275"/>
      <c r="E42" s="275"/>
      <c r="F42" s="275"/>
      <c r="G42" s="275"/>
      <c r="H42" s="275"/>
      <c r="I42" s="275"/>
      <c r="J42" s="275"/>
      <c r="K42" s="197"/>
    </row>
    <row r="43" spans="2:11" s="198" customFormat="1" x14ac:dyDescent="0.25">
      <c r="B43" s="168"/>
      <c r="C43" s="197"/>
      <c r="D43" s="159"/>
      <c r="E43" s="160"/>
      <c r="F43" s="160"/>
      <c r="G43" s="168"/>
      <c r="H43" s="24"/>
      <c r="I43" s="159"/>
      <c r="J43" s="160"/>
      <c r="K43" s="160"/>
    </row>
    <row r="44" spans="2:11" s="25" customFormat="1" x14ac:dyDescent="0.25">
      <c r="B44" s="1"/>
      <c r="C44" s="9"/>
      <c r="D44" s="301"/>
      <c r="E44" s="301"/>
      <c r="F44" s="23"/>
      <c r="G44" s="1"/>
      <c r="H44" s="302"/>
      <c r="I44" s="302"/>
      <c r="J44" s="23"/>
      <c r="K44" s="23"/>
    </row>
    <row r="45" spans="2:11" s="25" customFormat="1" x14ac:dyDescent="0.25">
      <c r="B45" s="1"/>
      <c r="C45" s="26"/>
      <c r="D45" s="290"/>
      <c r="E45" s="290"/>
      <c r="F45" s="23"/>
      <c r="G45" s="23"/>
      <c r="H45" s="290"/>
      <c r="I45" s="290"/>
      <c r="J45" s="27"/>
      <c r="K45" s="23"/>
    </row>
    <row r="46" spans="2:11" s="25" customFormat="1" x14ac:dyDescent="0.25">
      <c r="B46" s="1"/>
      <c r="C46" s="28"/>
      <c r="D46" s="287"/>
      <c r="E46" s="287"/>
      <c r="F46" s="29"/>
      <c r="G46" s="29"/>
      <c r="H46" s="287"/>
      <c r="I46" s="287"/>
      <c r="J46" s="27"/>
      <c r="K46" s="23"/>
    </row>
    <row r="47" spans="2:11" x14ac:dyDescent="0.25"/>
    <row r="48" spans="2:11" x14ac:dyDescent="0.25"/>
    <row r="49" x14ac:dyDescent="0.25"/>
  </sheetData>
  <mergeCells count="35">
    <mergeCell ref="D2:H2"/>
    <mergeCell ref="D3:H3"/>
    <mergeCell ref="C22:D22"/>
    <mergeCell ref="D5:H5"/>
    <mergeCell ref="D6:J6"/>
    <mergeCell ref="D7:H7"/>
    <mergeCell ref="C10:D10"/>
    <mergeCell ref="C13:D13"/>
    <mergeCell ref="C15:D15"/>
    <mergeCell ref="C16:D16"/>
    <mergeCell ref="C17:D17"/>
    <mergeCell ref="C18:D18"/>
    <mergeCell ref="C20:D20"/>
    <mergeCell ref="D4:H4"/>
    <mergeCell ref="C34:D34"/>
    <mergeCell ref="C21:D21"/>
    <mergeCell ref="C23:D23"/>
    <mergeCell ref="C24:D24"/>
    <mergeCell ref="D45:E45"/>
    <mergeCell ref="C39:D39"/>
    <mergeCell ref="C35:D35"/>
    <mergeCell ref="C36:D36"/>
    <mergeCell ref="C37:D37"/>
    <mergeCell ref="C26:D26"/>
    <mergeCell ref="C28:D28"/>
    <mergeCell ref="C29:D29"/>
    <mergeCell ref="C30:D30"/>
    <mergeCell ref="C31:D31"/>
    <mergeCell ref="C33:D33"/>
    <mergeCell ref="C42:J42"/>
    <mergeCell ref="H45:I45"/>
    <mergeCell ref="D46:E46"/>
    <mergeCell ref="H46:I46"/>
    <mergeCell ref="D44:E44"/>
    <mergeCell ref="H44:I44"/>
  </mergeCells>
  <printOptions horizontalCentered="1" verticalCentered="1"/>
  <pageMargins left="0.31496062992125984" right="0.31496062992125984" top="0.35433070866141736" bottom="0.35433070866141736" header="0" footer="0"/>
  <pageSetup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63"/>
  <sheetViews>
    <sheetView showGridLines="0" zoomScale="85" zoomScaleNormal="85" workbookViewId="0">
      <selection sqref="A1:XFD58"/>
    </sheetView>
  </sheetViews>
  <sheetFormatPr baseColWidth="10" defaultColWidth="0" defaultRowHeight="15" customHeight="1" zeroHeight="1" x14ac:dyDescent="0.25"/>
  <cols>
    <col min="1" max="1" width="1.42578125" style="25" customWidth="1"/>
    <col min="2" max="2" width="3.28515625" style="25" customWidth="1"/>
    <col min="3" max="3" width="11.42578125" style="25" customWidth="1"/>
    <col min="4" max="4" width="40" style="25" customWidth="1"/>
    <col min="5" max="6" width="21" style="25" customWidth="1"/>
    <col min="7" max="7" width="3.42578125" style="25" customWidth="1"/>
    <col min="8" max="8" width="11.42578125" style="25" customWidth="1"/>
    <col min="9" max="9" width="50.85546875" style="25" customWidth="1"/>
    <col min="10" max="11" width="21" style="25" customWidth="1"/>
    <col min="12" max="12" width="3.5703125" style="25" customWidth="1"/>
    <col min="13" max="13" width="4.42578125" style="25" customWidth="1"/>
    <col min="14" max="16384" width="0" style="25" hidden="1"/>
  </cols>
  <sheetData>
    <row r="1" spans="2:12" s="198" customFormat="1" ht="10.5" customHeight="1" x14ac:dyDescent="0.25">
      <c r="B1" s="124"/>
      <c r="C1" s="125"/>
      <c r="D1" s="126"/>
      <c r="E1" s="127"/>
      <c r="F1" s="127"/>
      <c r="G1" s="126"/>
      <c r="H1" s="126"/>
      <c r="I1" s="128"/>
      <c r="J1" s="125"/>
      <c r="K1" s="125"/>
      <c r="L1" s="125"/>
    </row>
    <row r="2" spans="2:12" s="198" customFormat="1" ht="9" customHeight="1" x14ac:dyDescent="0.25">
      <c r="B2" s="168"/>
      <c r="C2" s="168"/>
      <c r="D2" s="169"/>
      <c r="E2" s="168"/>
      <c r="F2" s="168"/>
      <c r="G2" s="168"/>
      <c r="H2" s="168"/>
      <c r="I2" s="129"/>
      <c r="J2" s="168"/>
      <c r="K2" s="168"/>
      <c r="L2" s="168"/>
    </row>
    <row r="3" spans="2:12" s="198" customFormat="1" x14ac:dyDescent="0.25">
      <c r="B3" s="130"/>
      <c r="D3" s="282"/>
      <c r="E3" s="282"/>
      <c r="F3" s="282"/>
      <c r="G3" s="282"/>
      <c r="H3" s="282"/>
      <c r="I3" s="282"/>
      <c r="J3" s="282"/>
      <c r="K3" s="131"/>
      <c r="L3" s="131"/>
    </row>
    <row r="4" spans="2:12" s="198" customFormat="1" x14ac:dyDescent="0.25">
      <c r="B4" s="132"/>
      <c r="D4" s="282" t="s">
        <v>134</v>
      </c>
      <c r="E4" s="282"/>
      <c r="F4" s="282"/>
      <c r="G4" s="282"/>
      <c r="H4" s="282"/>
      <c r="I4" s="282"/>
      <c r="J4" s="282"/>
      <c r="K4" s="132"/>
      <c r="L4" s="132"/>
    </row>
    <row r="5" spans="2:12" s="198" customFormat="1" x14ac:dyDescent="0.25">
      <c r="B5" s="263"/>
      <c r="D5" s="282" t="s">
        <v>217</v>
      </c>
      <c r="E5" s="282"/>
      <c r="F5" s="282"/>
      <c r="G5" s="282"/>
      <c r="H5" s="282"/>
      <c r="I5" s="282"/>
      <c r="J5" s="282"/>
      <c r="K5" s="132"/>
      <c r="L5" s="132"/>
    </row>
    <row r="6" spans="2:12" s="198" customFormat="1" x14ac:dyDescent="0.25">
      <c r="B6" s="263"/>
      <c r="D6" s="282" t="s">
        <v>1</v>
      </c>
      <c r="E6" s="282"/>
      <c r="F6" s="282"/>
      <c r="G6" s="282"/>
      <c r="H6" s="282"/>
      <c r="I6" s="282"/>
      <c r="J6" s="282"/>
      <c r="K6" s="132"/>
      <c r="L6" s="132"/>
    </row>
    <row r="7" spans="2:12" s="198" customFormat="1" x14ac:dyDescent="0.25">
      <c r="B7" s="263"/>
      <c r="C7" s="173" t="s">
        <v>2</v>
      </c>
      <c r="D7" s="283" t="s">
        <v>3</v>
      </c>
      <c r="E7" s="283"/>
      <c r="F7" s="283"/>
      <c r="G7" s="283"/>
      <c r="H7" s="283"/>
      <c r="I7" s="283"/>
      <c r="J7" s="283"/>
      <c r="K7" s="227"/>
    </row>
    <row r="8" spans="2:12" s="198" customFormat="1" ht="10.5" customHeight="1" x14ac:dyDescent="0.25">
      <c r="B8" s="131"/>
      <c r="C8" s="131"/>
      <c r="D8" s="131"/>
      <c r="E8" s="131"/>
      <c r="F8" s="131"/>
      <c r="G8" s="131"/>
    </row>
    <row r="9" spans="2:12" s="198" customFormat="1" ht="11.25" customHeight="1" x14ac:dyDescent="0.25">
      <c r="B9" s="263"/>
      <c r="C9" s="133"/>
      <c r="D9" s="133"/>
      <c r="E9" s="133"/>
      <c r="F9" s="133"/>
      <c r="G9" s="134"/>
      <c r="H9" s="168"/>
      <c r="I9" s="129"/>
      <c r="J9" s="168"/>
      <c r="K9" s="168"/>
      <c r="L9" s="168"/>
    </row>
    <row r="10" spans="2:12" s="198" customFormat="1" ht="8.25" customHeight="1" x14ac:dyDescent="0.25">
      <c r="B10" s="135"/>
      <c r="C10" s="135"/>
      <c r="D10" s="135"/>
      <c r="E10" s="136"/>
      <c r="F10" s="136"/>
      <c r="G10" s="137"/>
      <c r="H10" s="168"/>
      <c r="I10" s="129"/>
      <c r="J10" s="168"/>
      <c r="K10" s="168"/>
      <c r="L10" s="168"/>
    </row>
    <row r="11" spans="2:12" s="198" customFormat="1" x14ac:dyDescent="0.25">
      <c r="B11" s="138"/>
      <c r="C11" s="281" t="s">
        <v>4</v>
      </c>
      <c r="D11" s="281"/>
      <c r="E11" s="139" t="s">
        <v>135</v>
      </c>
      <c r="F11" s="139" t="s">
        <v>136</v>
      </c>
      <c r="G11" s="262"/>
      <c r="H11" s="281" t="s">
        <v>4</v>
      </c>
      <c r="I11" s="281"/>
      <c r="J11" s="139" t="s">
        <v>135</v>
      </c>
      <c r="K11" s="139" t="s">
        <v>136</v>
      </c>
      <c r="L11" s="140"/>
    </row>
    <row r="12" spans="2:12" s="198" customFormat="1" x14ac:dyDescent="0.25">
      <c r="B12" s="141"/>
      <c r="C12" s="142"/>
      <c r="D12" s="142"/>
      <c r="E12" s="143"/>
      <c r="F12" s="143"/>
      <c r="G12" s="130"/>
      <c r="H12" s="168"/>
      <c r="I12" s="129"/>
      <c r="J12" s="168"/>
      <c r="K12" s="168"/>
      <c r="L12" s="144"/>
    </row>
    <row r="13" spans="2:12" s="198" customFormat="1" x14ac:dyDescent="0.25">
      <c r="B13" s="189"/>
      <c r="C13" s="145"/>
      <c r="D13" s="145"/>
      <c r="E13" s="146"/>
      <c r="F13" s="146"/>
      <c r="G13" s="169"/>
      <c r="H13" s="168"/>
      <c r="I13" s="129"/>
      <c r="J13" s="168"/>
      <c r="K13" s="168"/>
      <c r="L13" s="144"/>
    </row>
    <row r="14" spans="2:12" s="198" customFormat="1" x14ac:dyDescent="0.25">
      <c r="B14" s="147"/>
      <c r="C14" s="279" t="s">
        <v>64</v>
      </c>
      <c r="D14" s="279"/>
      <c r="E14" s="231">
        <f>E16+E26</f>
        <v>7966812.5200000005</v>
      </c>
      <c r="F14" s="231">
        <f>F16+F26</f>
        <v>1379744.03</v>
      </c>
      <c r="G14" s="169"/>
      <c r="H14" s="279" t="s">
        <v>65</v>
      </c>
      <c r="I14" s="279"/>
      <c r="J14" s="231">
        <f>J16+J27</f>
        <v>2566.0700000000002</v>
      </c>
      <c r="K14" s="231">
        <f>K16+K27</f>
        <v>487222.62</v>
      </c>
      <c r="L14" s="163"/>
    </row>
    <row r="15" spans="2:12" s="198" customFormat="1" x14ac:dyDescent="0.25">
      <c r="B15" s="148"/>
      <c r="C15" s="261"/>
      <c r="D15" s="149"/>
      <c r="E15" s="161"/>
      <c r="F15" s="161"/>
      <c r="G15" s="169"/>
      <c r="H15" s="261"/>
      <c r="I15" s="261"/>
      <c r="J15" s="161"/>
      <c r="K15" s="161"/>
      <c r="L15" s="163"/>
    </row>
    <row r="16" spans="2:12" s="198" customFormat="1" x14ac:dyDescent="0.25">
      <c r="B16" s="148"/>
      <c r="C16" s="279" t="s">
        <v>66</v>
      </c>
      <c r="D16" s="279"/>
      <c r="E16" s="231">
        <f>SUM(E18:E24)</f>
        <v>5919511.1100000003</v>
      </c>
      <c r="F16" s="231">
        <f>SUM(F18:F24)</f>
        <v>723655.03</v>
      </c>
      <c r="G16" s="169"/>
      <c r="H16" s="279" t="s">
        <v>67</v>
      </c>
      <c r="I16" s="279"/>
      <c r="J16" s="231">
        <f>SUM(J18:J25)</f>
        <v>2566.0700000000002</v>
      </c>
      <c r="K16" s="231">
        <f>SUM(K18:K25)</f>
        <v>487222.62</v>
      </c>
      <c r="L16" s="163"/>
    </row>
    <row r="17" spans="2:12" s="198" customFormat="1" x14ac:dyDescent="0.25">
      <c r="B17" s="148"/>
      <c r="C17" s="261"/>
      <c r="D17" s="149"/>
      <c r="E17" s="161"/>
      <c r="F17" s="161"/>
      <c r="G17" s="169"/>
      <c r="H17" s="261"/>
      <c r="I17" s="261"/>
      <c r="J17" s="161"/>
      <c r="K17" s="161"/>
      <c r="L17" s="163"/>
    </row>
    <row r="18" spans="2:12" s="198" customFormat="1" x14ac:dyDescent="0.25">
      <c r="B18" s="147"/>
      <c r="C18" s="277" t="s">
        <v>68</v>
      </c>
      <c r="D18" s="277"/>
      <c r="E18" s="162">
        <v>5919511.1100000003</v>
      </c>
      <c r="F18" s="162">
        <v>0</v>
      </c>
      <c r="G18" s="169"/>
      <c r="H18" s="277" t="s">
        <v>69</v>
      </c>
      <c r="I18" s="277"/>
      <c r="J18" s="162">
        <v>0</v>
      </c>
      <c r="K18" s="162">
        <v>487222.62</v>
      </c>
      <c r="L18" s="163"/>
    </row>
    <row r="19" spans="2:12" s="198" customFormat="1" x14ac:dyDescent="0.25">
      <c r="B19" s="147"/>
      <c r="C19" s="277" t="s">
        <v>70</v>
      </c>
      <c r="D19" s="277"/>
      <c r="E19" s="162">
        <v>0</v>
      </c>
      <c r="F19" s="162">
        <v>723655.03</v>
      </c>
      <c r="G19" s="169"/>
      <c r="H19" s="277" t="s">
        <v>71</v>
      </c>
      <c r="I19" s="277"/>
      <c r="J19" s="162">
        <v>0</v>
      </c>
      <c r="K19" s="162">
        <v>0</v>
      </c>
      <c r="L19" s="163"/>
    </row>
    <row r="20" spans="2:12" s="198" customFormat="1" x14ac:dyDescent="0.25">
      <c r="B20" s="147"/>
      <c r="C20" s="277" t="s">
        <v>72</v>
      </c>
      <c r="D20" s="277"/>
      <c r="E20" s="162">
        <v>0</v>
      </c>
      <c r="F20" s="162">
        <v>0</v>
      </c>
      <c r="G20" s="169"/>
      <c r="H20" s="277" t="s">
        <v>73</v>
      </c>
      <c r="I20" s="277"/>
      <c r="J20" s="162">
        <v>0</v>
      </c>
      <c r="K20" s="162">
        <v>0</v>
      </c>
      <c r="L20" s="163"/>
    </row>
    <row r="21" spans="2:12" s="198" customFormat="1" x14ac:dyDescent="0.25">
      <c r="B21" s="147"/>
      <c r="C21" s="277" t="s">
        <v>74</v>
      </c>
      <c r="D21" s="277"/>
      <c r="E21" s="162">
        <v>0</v>
      </c>
      <c r="F21" s="162">
        <v>0</v>
      </c>
      <c r="G21" s="169"/>
      <c r="H21" s="277" t="s">
        <v>75</v>
      </c>
      <c r="I21" s="277"/>
      <c r="J21" s="162">
        <v>0</v>
      </c>
      <c r="K21" s="162">
        <v>0</v>
      </c>
      <c r="L21" s="163"/>
    </row>
    <row r="22" spans="2:12" s="198" customFormat="1" x14ac:dyDescent="0.25">
      <c r="B22" s="147"/>
      <c r="C22" s="277" t="s">
        <v>76</v>
      </c>
      <c r="D22" s="277"/>
      <c r="E22" s="162">
        <v>0</v>
      </c>
      <c r="F22" s="162">
        <v>0</v>
      </c>
      <c r="G22" s="169"/>
      <c r="H22" s="277" t="s">
        <v>77</v>
      </c>
      <c r="I22" s="277"/>
      <c r="J22" s="162">
        <v>0</v>
      </c>
      <c r="K22" s="162">
        <v>0</v>
      </c>
      <c r="L22" s="163"/>
    </row>
    <row r="23" spans="2:12" s="198" customFormat="1" x14ac:dyDescent="0.25">
      <c r="B23" s="147"/>
      <c r="C23" s="277" t="s">
        <v>78</v>
      </c>
      <c r="D23" s="277"/>
      <c r="E23" s="162">
        <v>0</v>
      </c>
      <c r="F23" s="162">
        <v>0</v>
      </c>
      <c r="G23" s="169"/>
      <c r="H23" s="277" t="s">
        <v>79</v>
      </c>
      <c r="I23" s="277"/>
      <c r="J23" s="162">
        <v>0</v>
      </c>
      <c r="K23" s="162">
        <v>0</v>
      </c>
      <c r="L23" s="163"/>
    </row>
    <row r="24" spans="2:12" s="198" customFormat="1" x14ac:dyDescent="0.25">
      <c r="B24" s="147"/>
      <c r="C24" s="277" t="s">
        <v>80</v>
      </c>
      <c r="D24" s="277"/>
      <c r="E24" s="162">
        <v>0</v>
      </c>
      <c r="F24" s="162">
        <v>0</v>
      </c>
      <c r="G24" s="169"/>
      <c r="H24" s="277" t="s">
        <v>81</v>
      </c>
      <c r="I24" s="277"/>
      <c r="J24" s="162">
        <v>0</v>
      </c>
      <c r="K24" s="162">
        <v>0</v>
      </c>
      <c r="L24" s="163"/>
    </row>
    <row r="25" spans="2:12" s="198" customFormat="1" x14ac:dyDescent="0.25">
      <c r="B25" s="148"/>
      <c r="C25" s="261"/>
      <c r="D25" s="149"/>
      <c r="E25" s="161"/>
      <c r="F25" s="161"/>
      <c r="G25" s="169"/>
      <c r="H25" s="277" t="s">
        <v>82</v>
      </c>
      <c r="I25" s="277"/>
      <c r="J25" s="162">
        <v>2566.0700000000002</v>
      </c>
      <c r="K25" s="162">
        <v>0</v>
      </c>
      <c r="L25" s="163"/>
    </row>
    <row r="26" spans="2:12" s="198" customFormat="1" x14ac:dyDescent="0.25">
      <c r="B26" s="148"/>
      <c r="C26" s="279" t="s">
        <v>85</v>
      </c>
      <c r="D26" s="279"/>
      <c r="E26" s="231">
        <f>SUM(E28:E36)</f>
        <v>2047301.41</v>
      </c>
      <c r="F26" s="231">
        <f>SUM(F28:F36)</f>
        <v>656089</v>
      </c>
      <c r="G26" s="169"/>
      <c r="H26" s="261"/>
      <c r="I26" s="261"/>
      <c r="J26" s="161"/>
      <c r="K26" s="161"/>
      <c r="L26" s="163"/>
    </row>
    <row r="27" spans="2:12" s="198" customFormat="1" x14ac:dyDescent="0.25">
      <c r="B27" s="148"/>
      <c r="C27" s="261"/>
      <c r="D27" s="149"/>
      <c r="E27" s="161"/>
      <c r="F27" s="161"/>
      <c r="G27" s="169"/>
      <c r="H27" s="276" t="s">
        <v>86</v>
      </c>
      <c r="I27" s="276"/>
      <c r="J27" s="231">
        <f>SUM(J29:J34)</f>
        <v>0</v>
      </c>
      <c r="K27" s="231">
        <f>SUM(K29:K34)</f>
        <v>0</v>
      </c>
      <c r="L27" s="163"/>
    </row>
    <row r="28" spans="2:12" s="198" customFormat="1" x14ac:dyDescent="0.25">
      <c r="B28" s="147"/>
      <c r="C28" s="277" t="s">
        <v>87</v>
      </c>
      <c r="D28" s="277"/>
      <c r="E28" s="162">
        <v>0</v>
      </c>
      <c r="F28" s="162">
        <v>0</v>
      </c>
      <c r="G28" s="169"/>
      <c r="H28" s="261"/>
      <c r="I28" s="261"/>
      <c r="J28" s="161"/>
      <c r="K28" s="161"/>
      <c r="L28" s="163"/>
    </row>
    <row r="29" spans="2:12" s="198" customFormat="1" x14ac:dyDescent="0.25">
      <c r="B29" s="147"/>
      <c r="C29" s="277" t="s">
        <v>89</v>
      </c>
      <c r="D29" s="277"/>
      <c r="E29" s="162">
        <v>0</v>
      </c>
      <c r="F29" s="162">
        <v>0</v>
      </c>
      <c r="G29" s="169"/>
      <c r="H29" s="277" t="s">
        <v>88</v>
      </c>
      <c r="I29" s="277"/>
      <c r="J29" s="162">
        <v>0</v>
      </c>
      <c r="K29" s="162">
        <v>0</v>
      </c>
      <c r="L29" s="163"/>
    </row>
    <row r="30" spans="2:12" s="198" customFormat="1" x14ac:dyDescent="0.25">
      <c r="B30" s="147"/>
      <c r="C30" s="277" t="s">
        <v>91</v>
      </c>
      <c r="D30" s="277"/>
      <c r="E30" s="162">
        <v>0</v>
      </c>
      <c r="F30" s="162">
        <v>0</v>
      </c>
      <c r="G30" s="169"/>
      <c r="H30" s="277" t="s">
        <v>90</v>
      </c>
      <c r="I30" s="277"/>
      <c r="J30" s="162">
        <v>0</v>
      </c>
      <c r="K30" s="162">
        <v>0</v>
      </c>
      <c r="L30" s="163"/>
    </row>
    <row r="31" spans="2:12" s="198" customFormat="1" x14ac:dyDescent="0.25">
      <c r="B31" s="147"/>
      <c r="C31" s="277" t="s">
        <v>93</v>
      </c>
      <c r="D31" s="277"/>
      <c r="E31" s="162">
        <v>0</v>
      </c>
      <c r="F31" s="162">
        <v>435460.14</v>
      </c>
      <c r="G31" s="169"/>
      <c r="H31" s="277" t="s">
        <v>92</v>
      </c>
      <c r="I31" s="277"/>
      <c r="J31" s="162">
        <v>0</v>
      </c>
      <c r="K31" s="162">
        <v>0</v>
      </c>
      <c r="L31" s="163"/>
    </row>
    <row r="32" spans="2:12" s="198" customFormat="1" x14ac:dyDescent="0.25">
      <c r="B32" s="147"/>
      <c r="C32" s="277" t="s">
        <v>95</v>
      </c>
      <c r="D32" s="277"/>
      <c r="E32" s="162">
        <v>0</v>
      </c>
      <c r="F32" s="162">
        <v>220628.86</v>
      </c>
      <c r="G32" s="169"/>
      <c r="H32" s="277" t="s">
        <v>94</v>
      </c>
      <c r="I32" s="277"/>
      <c r="J32" s="162">
        <v>0</v>
      </c>
      <c r="K32" s="162">
        <v>0</v>
      </c>
      <c r="L32" s="163"/>
    </row>
    <row r="33" spans="2:12" s="198" customFormat="1" x14ac:dyDescent="0.25">
      <c r="B33" s="147"/>
      <c r="C33" s="277" t="s">
        <v>97</v>
      </c>
      <c r="D33" s="277"/>
      <c r="E33" s="162">
        <v>2047301.41</v>
      </c>
      <c r="F33" s="162">
        <v>0</v>
      </c>
      <c r="G33" s="169"/>
      <c r="H33" s="277" t="s">
        <v>96</v>
      </c>
      <c r="I33" s="277"/>
      <c r="J33" s="162">
        <v>0</v>
      </c>
      <c r="K33" s="162">
        <v>0</v>
      </c>
      <c r="L33" s="163"/>
    </row>
    <row r="34" spans="2:12" s="198" customFormat="1" x14ac:dyDescent="0.25">
      <c r="B34" s="147"/>
      <c r="C34" s="277" t="s">
        <v>99</v>
      </c>
      <c r="D34" s="277"/>
      <c r="E34" s="162">
        <v>0</v>
      </c>
      <c r="F34" s="162">
        <v>0</v>
      </c>
      <c r="G34" s="169"/>
      <c r="H34" s="277" t="s">
        <v>98</v>
      </c>
      <c r="I34" s="277"/>
      <c r="J34" s="162">
        <v>0</v>
      </c>
      <c r="K34" s="162">
        <v>0</v>
      </c>
      <c r="L34" s="163"/>
    </row>
    <row r="35" spans="2:12" s="198" customFormat="1" x14ac:dyDescent="0.25">
      <c r="B35" s="147"/>
      <c r="C35" s="277" t="s">
        <v>100</v>
      </c>
      <c r="D35" s="277"/>
      <c r="E35" s="162">
        <v>0</v>
      </c>
      <c r="F35" s="162">
        <v>0</v>
      </c>
      <c r="G35" s="169"/>
      <c r="H35" s="261"/>
      <c r="I35" s="261"/>
      <c r="J35" s="164"/>
      <c r="K35" s="164"/>
      <c r="L35" s="163"/>
    </row>
    <row r="36" spans="2:12" s="198" customFormat="1" x14ac:dyDescent="0.25">
      <c r="B36" s="147"/>
      <c r="C36" s="277" t="s">
        <v>102</v>
      </c>
      <c r="D36" s="277"/>
      <c r="E36" s="162">
        <v>0</v>
      </c>
      <c r="F36" s="162">
        <v>0</v>
      </c>
      <c r="G36" s="169"/>
      <c r="H36" s="279" t="s">
        <v>105</v>
      </c>
      <c r="I36" s="279"/>
      <c r="J36" s="231">
        <f>J38+J44+J52</f>
        <v>4808230.6900000004</v>
      </c>
      <c r="K36" s="231">
        <f>K38+K44+K52</f>
        <v>10910642.630000001</v>
      </c>
      <c r="L36" s="163"/>
    </row>
    <row r="37" spans="2:12" s="198" customFormat="1" x14ac:dyDescent="0.25">
      <c r="B37" s="148"/>
      <c r="C37" s="261"/>
      <c r="D37" s="149"/>
      <c r="E37" s="150"/>
      <c r="F37" s="150"/>
      <c r="G37" s="169"/>
      <c r="H37" s="261"/>
      <c r="I37" s="261"/>
      <c r="J37" s="161"/>
      <c r="K37" s="161"/>
      <c r="L37" s="163"/>
    </row>
    <row r="38" spans="2:12" s="198" customFormat="1" x14ac:dyDescent="0.25">
      <c r="B38" s="147"/>
      <c r="C38" s="168"/>
      <c r="D38" s="168"/>
      <c r="E38" s="168"/>
      <c r="F38" s="168"/>
      <c r="G38" s="169"/>
      <c r="H38" s="279" t="s">
        <v>107</v>
      </c>
      <c r="I38" s="279"/>
      <c r="J38" s="231">
        <f>SUM(J40:J42)</f>
        <v>0</v>
      </c>
      <c r="K38" s="231">
        <f>SUM(K40:K42)</f>
        <v>0</v>
      </c>
      <c r="L38" s="163"/>
    </row>
    <row r="39" spans="2:12" s="198" customFormat="1" x14ac:dyDescent="0.25">
      <c r="B39" s="148"/>
      <c r="C39" s="168"/>
      <c r="D39" s="168"/>
      <c r="E39" s="168"/>
      <c r="F39" s="168"/>
      <c r="G39" s="169"/>
      <c r="H39" s="261"/>
      <c r="I39" s="261"/>
      <c r="J39" s="161"/>
      <c r="K39" s="161"/>
      <c r="L39" s="163"/>
    </row>
    <row r="40" spans="2:12" s="198" customFormat="1" x14ac:dyDescent="0.25">
      <c r="B40" s="147"/>
      <c r="C40" s="168"/>
      <c r="D40" s="168"/>
      <c r="E40" s="168"/>
      <c r="F40" s="168"/>
      <c r="G40" s="169"/>
      <c r="H40" s="277" t="s">
        <v>39</v>
      </c>
      <c r="I40" s="277"/>
      <c r="J40" s="162">
        <v>0</v>
      </c>
      <c r="K40" s="162">
        <v>0</v>
      </c>
      <c r="L40" s="163"/>
    </row>
    <row r="41" spans="2:12" s="198" customFormat="1" x14ac:dyDescent="0.25">
      <c r="B41" s="148"/>
      <c r="C41" s="168"/>
      <c r="D41" s="168"/>
      <c r="E41" s="168"/>
      <c r="F41" s="168"/>
      <c r="G41" s="169"/>
      <c r="H41" s="277" t="s">
        <v>108</v>
      </c>
      <c r="I41" s="277"/>
      <c r="J41" s="162">
        <v>0</v>
      </c>
      <c r="K41" s="162">
        <v>0</v>
      </c>
      <c r="L41" s="163"/>
    </row>
    <row r="42" spans="2:12" s="198" customFormat="1" x14ac:dyDescent="0.25">
      <c r="B42" s="147"/>
      <c r="C42" s="168"/>
      <c r="D42" s="168"/>
      <c r="E42" s="168"/>
      <c r="F42" s="168"/>
      <c r="G42" s="169"/>
      <c r="H42" s="277" t="s">
        <v>109</v>
      </c>
      <c r="I42" s="277"/>
      <c r="J42" s="162">
        <v>0</v>
      </c>
      <c r="K42" s="162">
        <v>0</v>
      </c>
      <c r="L42" s="163"/>
    </row>
    <row r="43" spans="2:12" s="198" customFormat="1" x14ac:dyDescent="0.25">
      <c r="B43" s="147"/>
      <c r="C43" s="168"/>
      <c r="D43" s="168"/>
      <c r="E43" s="168"/>
      <c r="F43" s="168"/>
      <c r="G43" s="169"/>
      <c r="H43" s="261"/>
      <c r="I43" s="261"/>
      <c r="J43" s="161"/>
      <c r="K43" s="161"/>
      <c r="L43" s="163"/>
    </row>
    <row r="44" spans="2:12" s="198" customFormat="1" x14ac:dyDescent="0.25">
      <c r="B44" s="147"/>
      <c r="C44" s="168"/>
      <c r="D44" s="168"/>
      <c r="E44" s="168"/>
      <c r="F44" s="168"/>
      <c r="G44" s="169"/>
      <c r="H44" s="279" t="s">
        <v>110</v>
      </c>
      <c r="I44" s="279"/>
      <c r="J44" s="231">
        <f>SUM(J46:J50)</f>
        <v>4808230.6900000004</v>
      </c>
      <c r="K44" s="231">
        <f>SUM(K46:K50)</f>
        <v>10910642.630000001</v>
      </c>
      <c r="L44" s="163"/>
    </row>
    <row r="45" spans="2:12" s="198" customFormat="1" x14ac:dyDescent="0.25">
      <c r="B45" s="147"/>
      <c r="C45" s="168"/>
      <c r="D45" s="168"/>
      <c r="E45" s="168"/>
      <c r="F45" s="168"/>
      <c r="G45" s="169"/>
      <c r="H45" s="261"/>
      <c r="I45" s="261"/>
      <c r="J45" s="161"/>
      <c r="K45" s="161"/>
      <c r="L45" s="163"/>
    </row>
    <row r="46" spans="2:12" s="198" customFormat="1" x14ac:dyDescent="0.25">
      <c r="B46" s="147"/>
      <c r="C46" s="168"/>
      <c r="D46" s="168"/>
      <c r="E46" s="168"/>
      <c r="F46" s="168"/>
      <c r="G46" s="169"/>
      <c r="H46" s="277" t="s">
        <v>111</v>
      </c>
      <c r="I46" s="277"/>
      <c r="J46" s="162">
        <v>0</v>
      </c>
      <c r="K46" s="162">
        <v>10910642.630000001</v>
      </c>
      <c r="L46" s="163"/>
    </row>
    <row r="47" spans="2:12" s="198" customFormat="1" x14ac:dyDescent="0.25">
      <c r="B47" s="147"/>
      <c r="C47" s="168"/>
      <c r="D47" s="168"/>
      <c r="E47" s="168"/>
      <c r="F47" s="168"/>
      <c r="G47" s="169"/>
      <c r="H47" s="277" t="s">
        <v>112</v>
      </c>
      <c r="I47" s="277"/>
      <c r="J47" s="162">
        <v>4808230.6900000004</v>
      </c>
      <c r="K47" s="162">
        <v>0</v>
      </c>
      <c r="L47" s="163"/>
    </row>
    <row r="48" spans="2:12" s="198" customFormat="1" x14ac:dyDescent="0.25">
      <c r="B48" s="147"/>
      <c r="C48" s="168"/>
      <c r="D48" s="168"/>
      <c r="E48" s="168"/>
      <c r="F48" s="168"/>
      <c r="G48" s="169"/>
      <c r="H48" s="277" t="s">
        <v>113</v>
      </c>
      <c r="I48" s="277"/>
      <c r="J48" s="162">
        <v>0</v>
      </c>
      <c r="K48" s="162">
        <v>0</v>
      </c>
      <c r="L48" s="163"/>
    </row>
    <row r="49" spans="2:12" s="198" customFormat="1" x14ac:dyDescent="0.25">
      <c r="B49" s="147"/>
      <c r="C49" s="168"/>
      <c r="D49" s="168"/>
      <c r="E49" s="168"/>
      <c r="F49" s="168"/>
      <c r="G49" s="169"/>
      <c r="H49" s="277" t="s">
        <v>114</v>
      </c>
      <c r="I49" s="277"/>
      <c r="J49" s="162">
        <v>0</v>
      </c>
      <c r="K49" s="162">
        <v>0</v>
      </c>
      <c r="L49" s="163"/>
    </row>
    <row r="50" spans="2:12" s="198" customFormat="1" x14ac:dyDescent="0.25">
      <c r="B50" s="148"/>
      <c r="C50" s="168"/>
      <c r="D50" s="168"/>
      <c r="E50" s="168"/>
      <c r="F50" s="168"/>
      <c r="G50" s="169"/>
      <c r="H50" s="277" t="s">
        <v>115</v>
      </c>
      <c r="I50" s="277"/>
      <c r="J50" s="162">
        <v>0</v>
      </c>
      <c r="K50" s="162">
        <v>0</v>
      </c>
      <c r="L50" s="163"/>
    </row>
    <row r="51" spans="2:12" s="198" customFormat="1" x14ac:dyDescent="0.25">
      <c r="B51" s="147"/>
      <c r="C51" s="168"/>
      <c r="D51" s="168"/>
      <c r="E51" s="168"/>
      <c r="F51" s="168"/>
      <c r="G51" s="169"/>
      <c r="H51" s="261"/>
      <c r="I51" s="261"/>
      <c r="J51" s="161"/>
      <c r="K51" s="161"/>
      <c r="L51" s="163"/>
    </row>
    <row r="52" spans="2:12" s="198" customFormat="1" x14ac:dyDescent="0.25">
      <c r="B52" s="148"/>
      <c r="C52" s="168"/>
      <c r="D52" s="168"/>
      <c r="E52" s="168"/>
      <c r="F52" s="168"/>
      <c r="G52" s="169"/>
      <c r="H52" s="308" t="s">
        <v>137</v>
      </c>
      <c r="I52" s="308"/>
      <c r="J52" s="231">
        <f>SUM(J54:J55)</f>
        <v>0</v>
      </c>
      <c r="K52" s="231">
        <f>SUM(K54:K55)</f>
        <v>0</v>
      </c>
      <c r="L52" s="163"/>
    </row>
    <row r="53" spans="2:12" s="198" customFormat="1" ht="6.75" customHeight="1" x14ac:dyDescent="0.25">
      <c r="B53" s="147"/>
      <c r="C53" s="168"/>
      <c r="D53" s="168"/>
      <c r="E53" s="168"/>
      <c r="F53" s="168"/>
      <c r="G53" s="169"/>
      <c r="H53" s="261"/>
      <c r="I53" s="261"/>
      <c r="J53" s="161"/>
      <c r="K53" s="161"/>
      <c r="L53" s="163"/>
    </row>
    <row r="54" spans="2:12" s="198" customFormat="1" x14ac:dyDescent="0.25">
      <c r="B54" s="147"/>
      <c r="C54" s="168"/>
      <c r="D54" s="168"/>
      <c r="E54" s="168"/>
      <c r="F54" s="168"/>
      <c r="G54" s="169"/>
      <c r="H54" s="277" t="s">
        <v>117</v>
      </c>
      <c r="I54" s="277"/>
      <c r="J54" s="162">
        <v>0</v>
      </c>
      <c r="K54" s="162">
        <v>0</v>
      </c>
      <c r="L54" s="163"/>
    </row>
    <row r="55" spans="2:12" s="198" customFormat="1" x14ac:dyDescent="0.25">
      <c r="B55" s="151"/>
      <c r="C55" s="152"/>
      <c r="D55" s="152"/>
      <c r="E55" s="152"/>
      <c r="F55" s="152"/>
      <c r="G55" s="153"/>
      <c r="H55" s="309" t="s">
        <v>118</v>
      </c>
      <c r="I55" s="309"/>
      <c r="J55" s="165">
        <v>0</v>
      </c>
      <c r="K55" s="165">
        <v>0</v>
      </c>
      <c r="L55" s="166"/>
    </row>
    <row r="56" spans="2:12" s="198" customFormat="1" x14ac:dyDescent="0.25">
      <c r="B56" s="154"/>
      <c r="C56" s="152"/>
      <c r="D56" s="155"/>
      <c r="E56" s="156"/>
      <c r="F56" s="157"/>
      <c r="G56" s="157"/>
      <c r="H56" s="152"/>
      <c r="I56" s="158"/>
      <c r="J56" s="156"/>
      <c r="K56" s="157"/>
      <c r="L56" s="157"/>
    </row>
    <row r="57" spans="2:12" s="198" customFormat="1" x14ac:dyDescent="0.25">
      <c r="B57" s="168"/>
      <c r="D57" s="197"/>
      <c r="E57" s="159"/>
      <c r="F57" s="160"/>
      <c r="G57" s="160"/>
      <c r="I57" s="167"/>
      <c r="J57" s="159"/>
      <c r="K57" s="160"/>
      <c r="L57" s="160"/>
    </row>
    <row r="58" spans="2:12" s="198" customFormat="1" x14ac:dyDescent="0.25">
      <c r="C58" s="275" t="s">
        <v>60</v>
      </c>
      <c r="D58" s="275"/>
      <c r="E58" s="275"/>
      <c r="F58" s="275"/>
      <c r="G58" s="275"/>
      <c r="H58" s="275"/>
      <c r="I58" s="275"/>
      <c r="J58" s="275"/>
      <c r="K58" s="275"/>
    </row>
    <row r="59" spans="2:12" s="198" customFormat="1" x14ac:dyDescent="0.25">
      <c r="B59" s="154"/>
      <c r="C59" s="152"/>
      <c r="D59" s="155"/>
      <c r="E59" s="156"/>
      <c r="F59" s="157"/>
      <c r="G59" s="157"/>
      <c r="H59" s="152"/>
      <c r="I59" s="158"/>
      <c r="J59" s="156"/>
      <c r="K59" s="157"/>
      <c r="L59" s="157"/>
    </row>
    <row r="60" spans="2:12" s="198" customFormat="1" x14ac:dyDescent="0.25">
      <c r="B60" s="168"/>
      <c r="D60" s="197"/>
      <c r="E60" s="159"/>
      <c r="F60" s="160"/>
      <c r="G60" s="160"/>
      <c r="I60" s="167"/>
      <c r="J60" s="159"/>
      <c r="K60" s="160"/>
      <c r="L60" s="160"/>
    </row>
    <row r="61" spans="2:12" s="198" customFormat="1" x14ac:dyDescent="0.25">
      <c r="C61" s="275" t="s">
        <v>60</v>
      </c>
      <c r="D61" s="275"/>
      <c r="E61" s="275"/>
      <c r="F61" s="275"/>
      <c r="G61" s="275"/>
      <c r="H61" s="275"/>
      <c r="I61" s="275"/>
      <c r="J61" s="275"/>
      <c r="K61" s="275"/>
    </row>
    <row r="62" spans="2:12" x14ac:dyDescent="0.25">
      <c r="B62" s="68"/>
      <c r="G62" s="7"/>
    </row>
    <row r="63" spans="2:12" x14ac:dyDescent="0.25"/>
  </sheetData>
  <mergeCells count="59">
    <mergeCell ref="C61:K61"/>
    <mergeCell ref="H52:I52"/>
    <mergeCell ref="H55:I55"/>
    <mergeCell ref="H54:I54"/>
    <mergeCell ref="C58:K58"/>
    <mergeCell ref="C26:D26"/>
    <mergeCell ref="H27:I27"/>
    <mergeCell ref="H30:I30"/>
    <mergeCell ref="C31:D31"/>
    <mergeCell ref="H33:I33"/>
    <mergeCell ref="C32:D32"/>
    <mergeCell ref="C29:D29"/>
    <mergeCell ref="D7:J7"/>
    <mergeCell ref="D3:J3"/>
    <mergeCell ref="D6:J6"/>
    <mergeCell ref="D4:J4"/>
    <mergeCell ref="D5:J5"/>
    <mergeCell ref="C14:D14"/>
    <mergeCell ref="H14:I14"/>
    <mergeCell ref="C11:D11"/>
    <mergeCell ref="H11:I11"/>
    <mergeCell ref="C16:D16"/>
    <mergeCell ref="H16:I16"/>
    <mergeCell ref="C34:D34"/>
    <mergeCell ref="H34:I34"/>
    <mergeCell ref="H32:I32"/>
    <mergeCell ref="H29:I29"/>
    <mergeCell ref="C30:D30"/>
    <mergeCell ref="H31:I31"/>
    <mergeCell ref="C33:D33"/>
    <mergeCell ref="H50:I50"/>
    <mergeCell ref="C35:D35"/>
    <mergeCell ref="C36:D36"/>
    <mergeCell ref="H36:I36"/>
    <mergeCell ref="H49:I49"/>
    <mergeCell ref="H44:I44"/>
    <mergeCell ref="H38:I38"/>
    <mergeCell ref="H40:I40"/>
    <mergeCell ref="H42:I42"/>
    <mergeCell ref="H46:I46"/>
    <mergeCell ref="H48:I48"/>
    <mergeCell ref="H47:I47"/>
    <mergeCell ref="H41:I41"/>
    <mergeCell ref="C18:D18"/>
    <mergeCell ref="H18:I18"/>
    <mergeCell ref="C20:D20"/>
    <mergeCell ref="H20:I20"/>
    <mergeCell ref="C28:D28"/>
    <mergeCell ref="C23:D23"/>
    <mergeCell ref="H23:I23"/>
    <mergeCell ref="C24:D24"/>
    <mergeCell ref="H24:I24"/>
    <mergeCell ref="C21:D21"/>
    <mergeCell ref="H21:I21"/>
    <mergeCell ref="C19:D19"/>
    <mergeCell ref="H19:I19"/>
    <mergeCell ref="C22:D22"/>
    <mergeCell ref="H22:I22"/>
    <mergeCell ref="H25:I25"/>
  </mergeCells>
  <printOptions horizontalCentered="1" verticalCentered="1"/>
  <pageMargins left="0.31496062992125984" right="0.31496062992125984" top="0.35433070866141736" bottom="0.35433070866141736" header="0" footer="0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opLeftCell="A10" zoomScaleNormal="100" workbookViewId="0">
      <selection activeCell="I10" sqref="I10"/>
    </sheetView>
  </sheetViews>
  <sheetFormatPr baseColWidth="10" defaultRowHeight="15" x14ac:dyDescent="0.25"/>
  <cols>
    <col min="1" max="1" width="12.85546875" customWidth="1"/>
    <col min="6" max="6" width="23.28515625" customWidth="1"/>
  </cols>
  <sheetData>
    <row r="1" spans="1:6" s="198" customFormat="1" x14ac:dyDescent="0.25"/>
    <row r="2" spans="1:6" s="198" customFormat="1" ht="15.75" x14ac:dyDescent="0.25">
      <c r="A2" s="321" t="s">
        <v>165</v>
      </c>
      <c r="B2" s="321"/>
      <c r="C2" s="321"/>
      <c r="D2" s="321"/>
      <c r="E2" s="321"/>
      <c r="F2" s="321"/>
    </row>
    <row r="3" spans="1:6" s="198" customFormat="1" ht="15.75" x14ac:dyDescent="0.25">
      <c r="A3" s="269"/>
    </row>
    <row r="4" spans="1:6" s="198" customFormat="1" ht="24" customHeight="1" x14ac:dyDescent="0.25">
      <c r="A4" s="321" t="s">
        <v>166</v>
      </c>
      <c r="B4" s="321"/>
      <c r="C4" s="321"/>
      <c r="D4" s="321"/>
      <c r="E4" s="321"/>
      <c r="F4" s="321"/>
    </row>
    <row r="5" spans="1:6" s="198" customFormat="1" ht="50.25" customHeight="1" x14ac:dyDescent="0.25">
      <c r="A5" s="322" t="s">
        <v>167</v>
      </c>
      <c r="B5" s="322"/>
      <c r="C5" s="322"/>
      <c r="D5" s="322"/>
      <c r="E5" s="322"/>
      <c r="F5" s="322"/>
    </row>
    <row r="6" spans="1:6" s="198" customFormat="1" ht="48.75" customHeight="1" x14ac:dyDescent="0.25">
      <c r="A6" s="319" t="s">
        <v>168</v>
      </c>
      <c r="B6" s="319"/>
      <c r="C6" s="319"/>
      <c r="D6" s="319"/>
      <c r="E6" s="319"/>
      <c r="F6" s="319"/>
    </row>
    <row r="7" spans="1:6" s="198" customFormat="1" ht="46.5" customHeight="1" x14ac:dyDescent="0.25">
      <c r="A7" s="318" t="s">
        <v>169</v>
      </c>
      <c r="B7" s="318"/>
      <c r="C7" s="318"/>
      <c r="D7" s="318"/>
      <c r="E7" s="318"/>
      <c r="F7" s="318"/>
    </row>
    <row r="8" spans="1:6" s="198" customFormat="1" ht="71.25" customHeight="1" x14ac:dyDescent="0.25">
      <c r="A8" s="318" t="s">
        <v>170</v>
      </c>
      <c r="B8" s="318"/>
      <c r="C8" s="318"/>
      <c r="D8" s="318"/>
      <c r="E8" s="318"/>
      <c r="F8" s="318"/>
    </row>
    <row r="9" spans="1:6" s="198" customFormat="1" ht="44.25" customHeight="1" x14ac:dyDescent="0.25">
      <c r="A9" s="318" t="s">
        <v>171</v>
      </c>
      <c r="B9" s="318"/>
      <c r="C9" s="318"/>
      <c r="D9" s="318"/>
      <c r="E9" s="318"/>
      <c r="F9" s="318"/>
    </row>
    <row r="10" spans="1:6" s="198" customFormat="1" ht="52.5" customHeight="1" x14ac:dyDescent="0.25">
      <c r="A10" s="318" t="s">
        <v>172</v>
      </c>
      <c r="B10" s="318"/>
      <c r="C10" s="318"/>
      <c r="D10" s="318"/>
      <c r="E10" s="318"/>
      <c r="F10" s="318"/>
    </row>
    <row r="11" spans="1:6" s="198" customFormat="1" ht="46.5" customHeight="1" x14ac:dyDescent="0.25">
      <c r="A11" s="318" t="s">
        <v>173</v>
      </c>
      <c r="B11" s="318"/>
      <c r="C11" s="318"/>
      <c r="D11" s="318"/>
      <c r="E11" s="318"/>
      <c r="F11" s="318"/>
    </row>
    <row r="12" spans="1:6" s="198" customFormat="1" ht="93.75" customHeight="1" x14ac:dyDescent="0.25">
      <c r="A12" s="319" t="s">
        <v>174</v>
      </c>
      <c r="B12" s="319"/>
      <c r="C12" s="319"/>
      <c r="D12" s="319"/>
      <c r="E12" s="319"/>
      <c r="F12" s="319"/>
    </row>
    <row r="13" spans="1:6" s="198" customFormat="1" ht="101.25" customHeight="1" x14ac:dyDescent="0.25">
      <c r="A13" s="320" t="s">
        <v>219</v>
      </c>
      <c r="B13" s="320"/>
      <c r="C13" s="320"/>
      <c r="D13" s="320"/>
      <c r="E13" s="320"/>
      <c r="F13" s="320"/>
    </row>
    <row r="14" spans="1:6" s="198" customFormat="1" x14ac:dyDescent="0.25"/>
    <row r="15" spans="1:6" s="198" customFormat="1" x14ac:dyDescent="0.25"/>
  </sheetData>
  <mergeCells count="11">
    <mergeCell ref="A8:F8"/>
    <mergeCell ref="A2:F2"/>
    <mergeCell ref="A4:F4"/>
    <mergeCell ref="A5:F5"/>
    <mergeCell ref="A6:F6"/>
    <mergeCell ref="A7:F7"/>
    <mergeCell ref="A9:F9"/>
    <mergeCell ref="A10:F10"/>
    <mergeCell ref="A11:F11"/>
    <mergeCell ref="A12:F12"/>
    <mergeCell ref="A13:F13"/>
  </mergeCells>
  <pageMargins left="0.7" right="0.7" top="0.75" bottom="0.75" header="0.3" footer="0.3"/>
  <pageSetup paperSize="9" scale="9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64"/>
  <sheetViews>
    <sheetView showGridLines="0" tabSelected="1" zoomScaleNormal="100" workbookViewId="0">
      <selection activeCell="H24" sqref="H24"/>
    </sheetView>
  </sheetViews>
  <sheetFormatPr baseColWidth="10" defaultColWidth="0" defaultRowHeight="15" customHeight="1" zeroHeight="1" x14ac:dyDescent="0.25"/>
  <cols>
    <col min="1" max="1" width="2.42578125" customWidth="1"/>
    <col min="2" max="2" width="3" customWidth="1"/>
    <col min="3" max="4" width="11.42578125" customWidth="1"/>
    <col min="5" max="5" width="23.5703125" customWidth="1"/>
    <col min="6" max="6" width="2.85546875" customWidth="1"/>
    <col min="7" max="10" width="21" customWidth="1"/>
    <col min="11" max="11" width="2.7109375" customWidth="1"/>
    <col min="12" max="12" width="3.7109375" customWidth="1"/>
  </cols>
  <sheetData>
    <row r="1" spans="2:11" s="198" customFormat="1" ht="8.25" customHeight="1" x14ac:dyDescent="0.25"/>
    <row r="2" spans="2:11" s="198" customFormat="1" x14ac:dyDescent="0.25">
      <c r="C2" s="201"/>
      <c r="D2" s="341"/>
      <c r="E2" s="341"/>
      <c r="F2" s="341"/>
      <c r="G2" s="341"/>
      <c r="H2" s="341"/>
      <c r="I2" s="341"/>
      <c r="J2" s="201"/>
      <c r="K2" s="201"/>
    </row>
    <row r="3" spans="2:11" s="198" customFormat="1" x14ac:dyDescent="0.25">
      <c r="C3" s="201"/>
      <c r="D3" s="341" t="s">
        <v>185</v>
      </c>
      <c r="E3" s="341"/>
      <c r="F3" s="341"/>
      <c r="G3" s="341"/>
      <c r="H3" s="341"/>
      <c r="I3" s="341"/>
      <c r="J3" s="201"/>
      <c r="K3" s="201"/>
    </row>
    <row r="4" spans="2:11" s="198" customFormat="1" x14ac:dyDescent="0.25">
      <c r="C4" s="201"/>
      <c r="D4" s="341" t="s">
        <v>220</v>
      </c>
      <c r="E4" s="341"/>
      <c r="F4" s="341"/>
      <c r="G4" s="341"/>
      <c r="H4" s="341"/>
      <c r="I4" s="341"/>
      <c r="J4" s="201"/>
      <c r="K4" s="201"/>
    </row>
    <row r="5" spans="2:11" s="198" customFormat="1" x14ac:dyDescent="0.25">
      <c r="C5" s="201"/>
      <c r="D5" s="341" t="s">
        <v>1</v>
      </c>
      <c r="E5" s="341"/>
      <c r="F5" s="341"/>
      <c r="G5" s="341"/>
      <c r="H5" s="341"/>
      <c r="I5" s="341"/>
      <c r="J5" s="201"/>
      <c r="K5" s="201"/>
    </row>
    <row r="6" spans="2:11" s="198" customFormat="1" x14ac:dyDescent="0.25">
      <c r="B6" s="202"/>
      <c r="C6" s="203" t="s">
        <v>2</v>
      </c>
      <c r="D6" s="283" t="s">
        <v>208</v>
      </c>
      <c r="E6" s="283"/>
      <c r="F6" s="283"/>
      <c r="G6" s="283"/>
      <c r="H6" s="283"/>
      <c r="I6" s="283"/>
      <c r="J6" s="227"/>
      <c r="K6" s="204"/>
    </row>
    <row r="7" spans="2:11" s="198" customFormat="1" ht="9" customHeight="1" x14ac:dyDescent="0.25">
      <c r="B7" s="205"/>
      <c r="C7" s="294"/>
      <c r="D7" s="294"/>
      <c r="E7" s="294"/>
      <c r="F7" s="294"/>
      <c r="G7" s="294"/>
      <c r="H7" s="294"/>
      <c r="I7" s="294"/>
      <c r="J7" s="294"/>
      <c r="K7" s="294"/>
    </row>
    <row r="8" spans="2:11" s="198" customFormat="1" ht="9" customHeight="1" x14ac:dyDescent="0.25">
      <c r="B8" s="205"/>
      <c r="C8" s="294"/>
      <c r="D8" s="294"/>
      <c r="E8" s="294"/>
      <c r="F8" s="294"/>
      <c r="G8" s="294"/>
      <c r="H8" s="294"/>
      <c r="I8" s="294"/>
      <c r="J8" s="294"/>
      <c r="K8" s="294"/>
    </row>
    <row r="9" spans="2:11" s="198" customFormat="1" ht="24" x14ac:dyDescent="0.25">
      <c r="B9" s="206"/>
      <c r="C9" s="343" t="s">
        <v>186</v>
      </c>
      <c r="D9" s="343"/>
      <c r="E9" s="343"/>
      <c r="F9" s="207"/>
      <c r="G9" s="208" t="s">
        <v>187</v>
      </c>
      <c r="H9" s="208" t="s">
        <v>188</v>
      </c>
      <c r="I9" s="207" t="s">
        <v>189</v>
      </c>
      <c r="J9" s="207" t="s">
        <v>190</v>
      </c>
      <c r="K9" s="209"/>
    </row>
    <row r="10" spans="2:11" s="198" customFormat="1" ht="7.5" customHeight="1" x14ac:dyDescent="0.25">
      <c r="B10" s="242"/>
      <c r="C10" s="294"/>
      <c r="D10" s="294"/>
      <c r="E10" s="294"/>
      <c r="F10" s="294"/>
      <c r="G10" s="294"/>
      <c r="H10" s="294"/>
      <c r="I10" s="294"/>
      <c r="J10" s="294"/>
      <c r="K10" s="342"/>
    </row>
    <row r="11" spans="2:11" s="198" customFormat="1" ht="7.5" customHeight="1" x14ac:dyDescent="0.25">
      <c r="B11" s="210"/>
      <c r="C11" s="344"/>
      <c r="D11" s="344"/>
      <c r="E11" s="344"/>
      <c r="F11" s="344"/>
      <c r="G11" s="344"/>
      <c r="H11" s="344"/>
      <c r="I11" s="344"/>
      <c r="J11" s="344"/>
      <c r="K11" s="345"/>
    </row>
    <row r="12" spans="2:11" s="198" customFormat="1" x14ac:dyDescent="0.25">
      <c r="B12" s="210"/>
      <c r="C12" s="338" t="s">
        <v>191</v>
      </c>
      <c r="D12" s="338"/>
      <c r="E12" s="338"/>
      <c r="F12" s="211"/>
      <c r="G12" s="228"/>
      <c r="H12" s="228"/>
      <c r="I12" s="228"/>
      <c r="J12" s="228"/>
      <c r="K12" s="212"/>
    </row>
    <row r="13" spans="2:11" s="198" customFormat="1" x14ac:dyDescent="0.25">
      <c r="B13" s="213"/>
      <c r="C13" s="340" t="s">
        <v>192</v>
      </c>
      <c r="D13" s="340"/>
      <c r="E13" s="340"/>
      <c r="F13" s="214"/>
      <c r="G13" s="229"/>
      <c r="H13" s="229"/>
      <c r="I13" s="229"/>
      <c r="J13" s="229"/>
      <c r="K13" s="215"/>
    </row>
    <row r="14" spans="2:11" s="198" customFormat="1" x14ac:dyDescent="0.25">
      <c r="B14" s="213"/>
      <c r="C14" s="338" t="s">
        <v>193</v>
      </c>
      <c r="D14" s="338"/>
      <c r="E14" s="338"/>
      <c r="F14" s="214"/>
      <c r="G14" s="230"/>
      <c r="H14" s="230"/>
      <c r="I14" s="231">
        <f>SUM(I15:I17)</f>
        <v>0</v>
      </c>
      <c r="J14" s="231">
        <f>SUM(J15:J17)</f>
        <v>0</v>
      </c>
      <c r="K14" s="216"/>
    </row>
    <row r="15" spans="2:11" s="198" customFormat="1" x14ac:dyDescent="0.25">
      <c r="B15" s="217"/>
      <c r="C15" s="218"/>
      <c r="D15" s="291" t="s">
        <v>194</v>
      </c>
      <c r="E15" s="291"/>
      <c r="F15" s="214"/>
      <c r="G15" s="232"/>
      <c r="H15" s="232"/>
      <c r="I15" s="233">
        <v>0</v>
      </c>
      <c r="J15" s="233">
        <v>0</v>
      </c>
      <c r="K15" s="219"/>
    </row>
    <row r="16" spans="2:11" s="198" customFormat="1" x14ac:dyDescent="0.25">
      <c r="B16" s="217"/>
      <c r="C16" s="218"/>
      <c r="D16" s="291" t="s">
        <v>195</v>
      </c>
      <c r="E16" s="291"/>
      <c r="F16" s="214"/>
      <c r="G16" s="232"/>
      <c r="H16" s="232"/>
      <c r="I16" s="233">
        <v>0</v>
      </c>
      <c r="J16" s="233">
        <v>0</v>
      </c>
      <c r="K16" s="219"/>
    </row>
    <row r="17" spans="2:11" s="198" customFormat="1" x14ac:dyDescent="0.25">
      <c r="B17" s="217"/>
      <c r="C17" s="218"/>
      <c r="D17" s="291" t="s">
        <v>196</v>
      </c>
      <c r="E17" s="291"/>
      <c r="F17" s="214"/>
      <c r="G17" s="232"/>
      <c r="H17" s="232"/>
      <c r="I17" s="233">
        <v>0</v>
      </c>
      <c r="J17" s="233">
        <v>0</v>
      </c>
      <c r="K17" s="219"/>
    </row>
    <row r="18" spans="2:11" s="198" customFormat="1" x14ac:dyDescent="0.25">
      <c r="B18" s="217"/>
      <c r="C18" s="218"/>
      <c r="D18" s="218"/>
      <c r="E18" s="220"/>
      <c r="F18" s="214"/>
      <c r="G18" s="230"/>
      <c r="H18" s="230"/>
      <c r="I18" s="234"/>
      <c r="J18" s="234"/>
      <c r="K18" s="219"/>
    </row>
    <row r="19" spans="2:11" s="198" customFormat="1" x14ac:dyDescent="0.25">
      <c r="B19" s="213"/>
      <c r="C19" s="338" t="s">
        <v>197</v>
      </c>
      <c r="D19" s="338"/>
      <c r="E19" s="338"/>
      <c r="F19" s="214"/>
      <c r="G19" s="230"/>
      <c r="H19" s="230"/>
      <c r="I19" s="231">
        <f>SUM(I20:I23)</f>
        <v>0</v>
      </c>
      <c r="J19" s="231">
        <f>SUM(J20:J23)</f>
        <v>0</v>
      </c>
      <c r="K19" s="216"/>
    </row>
    <row r="20" spans="2:11" s="198" customFormat="1" x14ac:dyDescent="0.25">
      <c r="B20" s="217"/>
      <c r="C20" s="218"/>
      <c r="D20" s="291" t="s">
        <v>198</v>
      </c>
      <c r="E20" s="291"/>
      <c r="F20" s="214"/>
      <c r="G20" s="232"/>
      <c r="H20" s="232"/>
      <c r="I20" s="233">
        <v>0</v>
      </c>
      <c r="J20" s="233">
        <v>0</v>
      </c>
      <c r="K20" s="219"/>
    </row>
    <row r="21" spans="2:11" s="198" customFormat="1" x14ac:dyDescent="0.25">
      <c r="B21" s="217"/>
      <c r="C21" s="218"/>
      <c r="D21" s="291" t="s">
        <v>199</v>
      </c>
      <c r="E21" s="291"/>
      <c r="F21" s="214"/>
      <c r="G21" s="232"/>
      <c r="H21" s="232"/>
      <c r="I21" s="233">
        <v>0</v>
      </c>
      <c r="J21" s="233">
        <v>0</v>
      </c>
      <c r="K21" s="219"/>
    </row>
    <row r="22" spans="2:11" s="198" customFormat="1" x14ac:dyDescent="0.25">
      <c r="B22" s="217"/>
      <c r="C22" s="218"/>
      <c r="D22" s="291" t="s">
        <v>195</v>
      </c>
      <c r="E22" s="291"/>
      <c r="F22" s="214"/>
      <c r="G22" s="232"/>
      <c r="H22" s="232"/>
      <c r="I22" s="233">
        <v>0</v>
      </c>
      <c r="J22" s="233">
        <v>0</v>
      </c>
      <c r="K22" s="219"/>
    </row>
    <row r="23" spans="2:11" s="198" customFormat="1" x14ac:dyDescent="0.25">
      <c r="B23" s="217"/>
      <c r="C23" s="200"/>
      <c r="D23" s="291" t="s">
        <v>196</v>
      </c>
      <c r="E23" s="291"/>
      <c r="F23" s="214"/>
      <c r="G23" s="232"/>
      <c r="H23" s="232"/>
      <c r="I23" s="233">
        <v>0</v>
      </c>
      <c r="J23" s="233">
        <v>0</v>
      </c>
      <c r="K23" s="219"/>
    </row>
    <row r="24" spans="2:11" s="198" customFormat="1" x14ac:dyDescent="0.25">
      <c r="B24" s="217"/>
      <c r="C24" s="218"/>
      <c r="D24" s="218"/>
      <c r="E24" s="220"/>
      <c r="F24" s="214"/>
      <c r="G24" s="235"/>
      <c r="H24" s="235"/>
      <c r="I24" s="231"/>
      <c r="J24" s="231"/>
      <c r="K24" s="219"/>
    </row>
    <row r="25" spans="2:11" s="198" customFormat="1" x14ac:dyDescent="0.25">
      <c r="B25" s="221"/>
      <c r="C25" s="339" t="s">
        <v>200</v>
      </c>
      <c r="D25" s="339"/>
      <c r="E25" s="339"/>
      <c r="F25" s="222"/>
      <c r="G25" s="236"/>
      <c r="H25" s="236"/>
      <c r="I25" s="237">
        <f>I14+I19</f>
        <v>0</v>
      </c>
      <c r="J25" s="237">
        <f>J14+J19</f>
        <v>0</v>
      </c>
      <c r="K25" s="223"/>
    </row>
    <row r="26" spans="2:11" s="198" customFormat="1" x14ac:dyDescent="0.25">
      <c r="B26" s="213"/>
      <c r="C26" s="218"/>
      <c r="D26" s="218"/>
      <c r="E26" s="274"/>
      <c r="F26" s="214"/>
      <c r="G26" s="235"/>
      <c r="H26" s="235"/>
      <c r="I26" s="231"/>
      <c r="J26" s="231"/>
      <c r="K26" s="216"/>
    </row>
    <row r="27" spans="2:11" s="198" customFormat="1" x14ac:dyDescent="0.25">
      <c r="B27" s="213"/>
      <c r="C27" s="340" t="s">
        <v>201</v>
      </c>
      <c r="D27" s="340"/>
      <c r="E27" s="340"/>
      <c r="F27" s="214"/>
      <c r="G27" s="235"/>
      <c r="H27" s="235"/>
      <c r="I27" s="231"/>
      <c r="J27" s="231"/>
      <c r="K27" s="216"/>
    </row>
    <row r="28" spans="2:11" s="198" customFormat="1" x14ac:dyDescent="0.25">
      <c r="B28" s="213"/>
      <c r="C28" s="338" t="s">
        <v>193</v>
      </c>
      <c r="D28" s="338"/>
      <c r="E28" s="338"/>
      <c r="F28" s="214"/>
      <c r="G28" s="230"/>
      <c r="H28" s="230"/>
      <c r="I28" s="231">
        <f>SUM(I29:I31)</f>
        <v>0</v>
      </c>
      <c r="J28" s="231">
        <f>SUM(J29:J31)</f>
        <v>0</v>
      </c>
      <c r="K28" s="216"/>
    </row>
    <row r="29" spans="2:11" s="198" customFormat="1" x14ac:dyDescent="0.25">
      <c r="B29" s="217"/>
      <c r="C29" s="218"/>
      <c r="D29" s="291" t="s">
        <v>194</v>
      </c>
      <c r="E29" s="291"/>
      <c r="F29" s="214"/>
      <c r="G29" s="232"/>
      <c r="H29" s="232"/>
      <c r="I29" s="233">
        <v>0</v>
      </c>
      <c r="J29" s="233">
        <v>0</v>
      </c>
      <c r="K29" s="219"/>
    </row>
    <row r="30" spans="2:11" s="198" customFormat="1" x14ac:dyDescent="0.25">
      <c r="B30" s="217"/>
      <c r="C30" s="200"/>
      <c r="D30" s="291" t="s">
        <v>195</v>
      </c>
      <c r="E30" s="291"/>
      <c r="F30" s="200"/>
      <c r="G30" s="238"/>
      <c r="H30" s="238"/>
      <c r="I30" s="233">
        <v>0</v>
      </c>
      <c r="J30" s="233">
        <v>0</v>
      </c>
      <c r="K30" s="219"/>
    </row>
    <row r="31" spans="2:11" s="198" customFormat="1" x14ac:dyDescent="0.25">
      <c r="B31" s="217"/>
      <c r="C31" s="200"/>
      <c r="D31" s="291" t="s">
        <v>196</v>
      </c>
      <c r="E31" s="291"/>
      <c r="F31" s="200"/>
      <c r="G31" s="238"/>
      <c r="H31" s="238"/>
      <c r="I31" s="233">
        <v>0</v>
      </c>
      <c r="J31" s="233">
        <v>0</v>
      </c>
      <c r="K31" s="219"/>
    </row>
    <row r="32" spans="2:11" s="198" customFormat="1" ht="10.5" customHeight="1" x14ac:dyDescent="0.25">
      <c r="B32" s="217"/>
      <c r="C32" s="218"/>
      <c r="D32" s="218"/>
      <c r="E32" s="220"/>
      <c r="F32" s="214"/>
      <c r="G32" s="235"/>
      <c r="H32" s="235"/>
      <c r="I32" s="231"/>
      <c r="J32" s="231"/>
      <c r="K32" s="219"/>
    </row>
    <row r="33" spans="2:11" s="198" customFormat="1" x14ac:dyDescent="0.25">
      <c r="B33" s="213"/>
      <c r="C33" s="338" t="s">
        <v>197</v>
      </c>
      <c r="D33" s="338"/>
      <c r="E33" s="338"/>
      <c r="F33" s="214"/>
      <c r="G33" s="230"/>
      <c r="H33" s="230"/>
      <c r="I33" s="231">
        <f>SUM(I34:I37)</f>
        <v>0</v>
      </c>
      <c r="J33" s="231">
        <f>SUM(J34:J37)</f>
        <v>0</v>
      </c>
      <c r="K33" s="216"/>
    </row>
    <row r="34" spans="2:11" s="198" customFormat="1" x14ac:dyDescent="0.25">
      <c r="B34" s="217"/>
      <c r="C34" s="218"/>
      <c r="D34" s="291" t="s">
        <v>198</v>
      </c>
      <c r="E34" s="291"/>
      <c r="F34" s="214"/>
      <c r="G34" s="232"/>
      <c r="H34" s="232"/>
      <c r="I34" s="233">
        <v>0</v>
      </c>
      <c r="J34" s="233">
        <v>0</v>
      </c>
      <c r="K34" s="219"/>
    </row>
    <row r="35" spans="2:11" s="198" customFormat="1" x14ac:dyDescent="0.25">
      <c r="B35" s="217"/>
      <c r="C35" s="218"/>
      <c r="D35" s="291" t="s">
        <v>199</v>
      </c>
      <c r="E35" s="291"/>
      <c r="F35" s="214"/>
      <c r="G35" s="232"/>
      <c r="H35" s="232"/>
      <c r="I35" s="233">
        <v>0</v>
      </c>
      <c r="J35" s="233">
        <v>0</v>
      </c>
      <c r="K35" s="219"/>
    </row>
    <row r="36" spans="2:11" s="198" customFormat="1" x14ac:dyDescent="0.25">
      <c r="B36" s="217"/>
      <c r="C36" s="218"/>
      <c r="D36" s="291" t="s">
        <v>195</v>
      </c>
      <c r="E36" s="291"/>
      <c r="F36" s="214"/>
      <c r="G36" s="232"/>
      <c r="H36" s="232"/>
      <c r="I36" s="233">
        <v>0</v>
      </c>
      <c r="J36" s="233">
        <v>0</v>
      </c>
      <c r="K36" s="219"/>
    </row>
    <row r="37" spans="2:11" s="198" customFormat="1" x14ac:dyDescent="0.25">
      <c r="B37" s="217"/>
      <c r="C37" s="214"/>
      <c r="D37" s="291" t="s">
        <v>196</v>
      </c>
      <c r="E37" s="291"/>
      <c r="F37" s="214"/>
      <c r="G37" s="232"/>
      <c r="H37" s="232"/>
      <c r="I37" s="233">
        <v>0</v>
      </c>
      <c r="J37" s="233">
        <v>0</v>
      </c>
      <c r="K37" s="219"/>
    </row>
    <row r="38" spans="2:11" s="198" customFormat="1" x14ac:dyDescent="0.25">
      <c r="B38" s="217"/>
      <c r="C38" s="214"/>
      <c r="D38" s="214"/>
      <c r="E38" s="220"/>
      <c r="F38" s="214"/>
      <c r="G38" s="235"/>
      <c r="H38" s="235"/>
      <c r="I38" s="231"/>
      <c r="J38" s="231"/>
      <c r="K38" s="219"/>
    </row>
    <row r="39" spans="2:11" s="198" customFormat="1" x14ac:dyDescent="0.25">
      <c r="B39" s="221"/>
      <c r="C39" s="339" t="s">
        <v>202</v>
      </c>
      <c r="D39" s="339"/>
      <c r="E39" s="339"/>
      <c r="F39" s="222"/>
      <c r="G39" s="239"/>
      <c r="H39" s="239"/>
      <c r="I39" s="237">
        <f>I28+I33</f>
        <v>0</v>
      </c>
      <c r="J39" s="237">
        <f>J28+J33</f>
        <v>0</v>
      </c>
      <c r="K39" s="223"/>
    </row>
    <row r="40" spans="2:11" s="198" customFormat="1" ht="9.75" customHeight="1" x14ac:dyDescent="0.25">
      <c r="B40" s="217"/>
      <c r="C40" s="218"/>
      <c r="D40" s="218"/>
      <c r="E40" s="220"/>
      <c r="F40" s="214"/>
      <c r="G40" s="235"/>
      <c r="H40" s="235"/>
      <c r="I40" s="231"/>
      <c r="J40" s="231"/>
      <c r="K40" s="219"/>
    </row>
    <row r="41" spans="2:11" s="198" customFormat="1" x14ac:dyDescent="0.25">
      <c r="B41" s="217"/>
      <c r="C41" s="338" t="s">
        <v>203</v>
      </c>
      <c r="D41" s="338"/>
      <c r="E41" s="338"/>
      <c r="F41" s="214"/>
      <c r="G41" s="232" t="s">
        <v>204</v>
      </c>
      <c r="H41" s="232" t="s">
        <v>205</v>
      </c>
      <c r="I41" s="234">
        <v>1542299.6</v>
      </c>
      <c r="J41" s="234">
        <v>1726192.38000007</v>
      </c>
      <c r="K41" s="219"/>
    </row>
    <row r="42" spans="2:11" s="198" customFormat="1" ht="8.25" customHeight="1" x14ac:dyDescent="0.25">
      <c r="B42" s="217"/>
      <c r="C42" s="218"/>
      <c r="D42" s="218"/>
      <c r="E42" s="220"/>
      <c r="F42" s="214"/>
      <c r="G42" s="235"/>
      <c r="H42" s="235"/>
      <c r="I42" s="231"/>
      <c r="J42" s="231"/>
      <c r="K42" s="219"/>
    </row>
    <row r="43" spans="2:11" s="198" customFormat="1" x14ac:dyDescent="0.25">
      <c r="B43" s="224"/>
      <c r="C43" s="347" t="s">
        <v>206</v>
      </c>
      <c r="D43" s="347"/>
      <c r="E43" s="347"/>
      <c r="F43" s="225"/>
      <c r="G43" s="240"/>
      <c r="H43" s="240"/>
      <c r="I43" s="241">
        <f>I41+I39+I25</f>
        <v>1542299.6</v>
      </c>
      <c r="J43" s="241">
        <f>J41+J39+J25</f>
        <v>1726192.38000007</v>
      </c>
      <c r="K43" s="226"/>
    </row>
    <row r="44" spans="2:11" s="198" customFormat="1" ht="9" customHeight="1" x14ac:dyDescent="0.25">
      <c r="C44" s="340"/>
      <c r="D44" s="340"/>
      <c r="E44" s="340"/>
      <c r="F44" s="340"/>
      <c r="G44" s="340"/>
      <c r="H44" s="340"/>
      <c r="I44" s="340"/>
      <c r="J44" s="340"/>
      <c r="K44" s="340"/>
    </row>
    <row r="45" spans="2:11" s="198" customFormat="1" ht="10.5" customHeight="1" x14ac:dyDescent="0.25">
      <c r="C45" s="243"/>
      <c r="D45" s="243"/>
      <c r="E45" s="244"/>
      <c r="F45" s="245"/>
      <c r="G45" s="244"/>
      <c r="H45" s="245"/>
      <c r="I45" s="245"/>
      <c r="J45" s="245"/>
    </row>
    <row r="46" spans="2:11" s="198" customFormat="1" x14ac:dyDescent="0.25">
      <c r="B46" s="199"/>
      <c r="C46" s="291" t="s">
        <v>60</v>
      </c>
      <c r="D46" s="291"/>
      <c r="E46" s="291"/>
      <c r="F46" s="291"/>
      <c r="G46" s="291"/>
      <c r="H46" s="291"/>
      <c r="I46" s="291"/>
      <c r="J46" s="291"/>
      <c r="K46" s="291"/>
    </row>
    <row r="47" spans="2:11" s="198" customFormat="1" ht="8.25" customHeight="1" x14ac:dyDescent="0.25">
      <c r="B47" s="199"/>
      <c r="C47" s="220"/>
      <c r="D47" s="99"/>
      <c r="E47" s="100"/>
      <c r="F47" s="100"/>
      <c r="G47" s="199"/>
      <c r="H47" s="101"/>
      <c r="I47" s="99"/>
      <c r="J47" s="100"/>
      <c r="K47" s="100"/>
    </row>
    <row r="48" spans="2:11" s="198" customFormat="1" ht="37.5" customHeight="1" x14ac:dyDescent="0.25">
      <c r="B48" s="346" t="s">
        <v>207</v>
      </c>
      <c r="C48" s="346"/>
      <c r="D48" s="346"/>
      <c r="E48" s="346"/>
      <c r="F48" s="346"/>
      <c r="G48" s="346"/>
      <c r="H48" s="346"/>
      <c r="I48" s="346"/>
      <c r="J48" s="346"/>
      <c r="K48" s="346"/>
    </row>
    <row r="49" spans="2:11" ht="10.5" customHeight="1" x14ac:dyDescent="0.25">
      <c r="B49" s="32"/>
      <c r="C49" s="33"/>
      <c r="D49" s="35"/>
      <c r="E49" s="36"/>
      <c r="F49" s="36"/>
      <c r="G49" s="32"/>
      <c r="H49" s="37"/>
      <c r="I49" s="35"/>
      <c r="J49" s="36"/>
      <c r="K49" s="36"/>
    </row>
    <row r="50" spans="2:11" x14ac:dyDescent="0.25"/>
    <row r="51" spans="2:11" hidden="1" x14ac:dyDescent="0.25"/>
    <row r="52" spans="2:11" x14ac:dyDescent="0.25"/>
    <row r="53" spans="2:11" x14ac:dyDescent="0.25"/>
    <row r="54" spans="2:11" x14ac:dyDescent="0.25"/>
    <row r="55" spans="2:11" x14ac:dyDescent="0.25"/>
    <row r="56" spans="2:11" x14ac:dyDescent="0.25"/>
    <row r="57" spans="2:11" x14ac:dyDescent="0.25"/>
    <row r="58" spans="2:11" x14ac:dyDescent="0.25"/>
    <row r="59" spans="2:11" x14ac:dyDescent="0.25"/>
    <row r="60" spans="2:11" x14ac:dyDescent="0.25"/>
    <row r="61" spans="2:11" x14ac:dyDescent="0.25"/>
    <row r="62" spans="2:11" x14ac:dyDescent="0.25"/>
    <row r="63" spans="2:11" x14ac:dyDescent="0.25"/>
    <row r="64" spans="2:11" x14ac:dyDescent="0.25"/>
  </sheetData>
  <mergeCells count="38">
    <mergeCell ref="B48:K48"/>
    <mergeCell ref="D35:E35"/>
    <mergeCell ref="D36:E36"/>
    <mergeCell ref="D37:E37"/>
    <mergeCell ref="C39:E39"/>
    <mergeCell ref="C41:E41"/>
    <mergeCell ref="C43:E43"/>
    <mergeCell ref="C44:K44"/>
    <mergeCell ref="C46:K46"/>
    <mergeCell ref="C12:E12"/>
    <mergeCell ref="D2:I2"/>
    <mergeCell ref="D3:I3"/>
    <mergeCell ref="D4:I4"/>
    <mergeCell ref="D5:I5"/>
    <mergeCell ref="D6:I6"/>
    <mergeCell ref="C10:K10"/>
    <mergeCell ref="C9:E9"/>
    <mergeCell ref="C7:K7"/>
    <mergeCell ref="C8:K8"/>
    <mergeCell ref="C11:K11"/>
    <mergeCell ref="C14:E14"/>
    <mergeCell ref="D17:E17"/>
    <mergeCell ref="C13:E13"/>
    <mergeCell ref="D15:E15"/>
    <mergeCell ref="D16:E16"/>
    <mergeCell ref="D21:E21"/>
    <mergeCell ref="D20:E20"/>
    <mergeCell ref="C19:E19"/>
    <mergeCell ref="D22:E22"/>
    <mergeCell ref="D34:E34"/>
    <mergeCell ref="C33:E33"/>
    <mergeCell ref="D23:E23"/>
    <mergeCell ref="C25:E25"/>
    <mergeCell ref="C27:E27"/>
    <mergeCell ref="C28:E28"/>
    <mergeCell ref="D29:E29"/>
    <mergeCell ref="D30:E30"/>
    <mergeCell ref="D31:E31"/>
  </mergeCells>
  <printOptions horizontalCentered="1" verticalCentered="1"/>
  <pageMargins left="0.31496062992125984" right="0.31496062992125984" top="0.35433070866141736" bottom="0.35433070866141736" header="0" footer="0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47"/>
  <sheetViews>
    <sheetView showGridLines="0" zoomScale="70" zoomScaleNormal="70" workbookViewId="0">
      <selection sqref="A1:L41"/>
    </sheetView>
  </sheetViews>
  <sheetFormatPr baseColWidth="10" defaultColWidth="0" defaultRowHeight="15" customHeight="1" zeroHeight="1" x14ac:dyDescent="0.25"/>
  <cols>
    <col min="1" max="1" width="2.140625" customWidth="1"/>
    <col min="2" max="2" width="3" customWidth="1"/>
    <col min="3" max="3" width="23" customWidth="1"/>
    <col min="4" max="4" width="27.5703125" customWidth="1"/>
    <col min="5" max="9" width="21" customWidth="1"/>
    <col min="10" max="10" width="3" customWidth="1"/>
    <col min="11" max="11" width="2.5703125" customWidth="1"/>
    <col min="12" max="18" width="0" hidden="1" customWidth="1"/>
  </cols>
  <sheetData>
    <row r="1" spans="2:14" s="198" customFormat="1" ht="8.25" customHeight="1" x14ac:dyDescent="0.25">
      <c r="B1" s="168"/>
      <c r="C1" s="169"/>
      <c r="D1" s="323"/>
      <c r="E1" s="323"/>
      <c r="F1" s="323"/>
      <c r="G1" s="324"/>
      <c r="H1" s="324"/>
      <c r="I1" s="324"/>
      <c r="J1" s="270"/>
      <c r="K1" s="324"/>
      <c r="L1" s="324"/>
      <c r="M1" s="168"/>
      <c r="N1" s="168"/>
    </row>
    <row r="2" spans="2:14" s="198" customFormat="1" ht="9" customHeight="1" x14ac:dyDescent="0.25">
      <c r="B2" s="168"/>
      <c r="C2" s="169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</row>
    <row r="3" spans="2:14" s="198" customFormat="1" x14ac:dyDescent="0.25">
      <c r="B3" s="168"/>
      <c r="C3" s="170"/>
      <c r="D3" s="306"/>
      <c r="E3" s="306"/>
      <c r="F3" s="306"/>
      <c r="G3" s="306"/>
      <c r="H3" s="306"/>
      <c r="I3" s="170"/>
      <c r="J3" s="170"/>
      <c r="K3" s="171"/>
      <c r="L3" s="171"/>
      <c r="M3" s="168"/>
      <c r="N3" s="168"/>
    </row>
    <row r="4" spans="2:14" s="198" customFormat="1" x14ac:dyDescent="0.25">
      <c r="B4" s="168"/>
      <c r="C4" s="170"/>
      <c r="D4" s="306" t="s">
        <v>175</v>
      </c>
      <c r="E4" s="306"/>
      <c r="F4" s="306"/>
      <c r="G4" s="306"/>
      <c r="H4" s="306"/>
      <c r="I4" s="170"/>
      <c r="J4" s="170"/>
      <c r="K4" s="171"/>
      <c r="L4" s="171"/>
      <c r="M4" s="168"/>
      <c r="N4" s="168"/>
    </row>
    <row r="5" spans="2:14" s="198" customFormat="1" x14ac:dyDescent="0.25">
      <c r="B5" s="168"/>
      <c r="C5" s="170"/>
      <c r="D5" s="306" t="s">
        <v>220</v>
      </c>
      <c r="E5" s="306"/>
      <c r="F5" s="306"/>
      <c r="G5" s="306"/>
      <c r="H5" s="306"/>
      <c r="I5" s="170"/>
      <c r="J5" s="170"/>
      <c r="K5" s="171"/>
      <c r="L5" s="171"/>
      <c r="M5" s="168"/>
      <c r="N5" s="168"/>
    </row>
    <row r="6" spans="2:14" s="198" customFormat="1" x14ac:dyDescent="0.25">
      <c r="B6" s="168"/>
      <c r="C6" s="170"/>
      <c r="D6" s="306" t="s">
        <v>1</v>
      </c>
      <c r="E6" s="306"/>
      <c r="F6" s="306"/>
      <c r="G6" s="306"/>
      <c r="H6" s="306"/>
      <c r="I6" s="170"/>
      <c r="J6" s="170"/>
      <c r="K6" s="171"/>
      <c r="L6" s="171"/>
      <c r="M6" s="168"/>
      <c r="N6" s="168"/>
    </row>
    <row r="7" spans="2:14" s="198" customFormat="1" x14ac:dyDescent="0.25">
      <c r="B7" s="172"/>
      <c r="C7" s="173" t="s">
        <v>2</v>
      </c>
      <c r="D7" s="283" t="s">
        <v>3</v>
      </c>
      <c r="E7" s="283"/>
      <c r="F7" s="283"/>
      <c r="G7" s="283"/>
      <c r="H7" s="283"/>
      <c r="I7" s="174"/>
      <c r="J7" s="265"/>
      <c r="K7" s="265"/>
      <c r="L7" s="265"/>
      <c r="M7" s="252"/>
      <c r="N7" s="252"/>
    </row>
    <row r="8" spans="2:14" s="198" customFormat="1" ht="9.75" customHeight="1" x14ac:dyDescent="0.25">
      <c r="B8" s="334"/>
      <c r="C8" s="334"/>
      <c r="D8" s="334"/>
      <c r="E8" s="334"/>
      <c r="F8" s="334"/>
      <c r="G8" s="334"/>
      <c r="H8" s="334"/>
      <c r="I8" s="334"/>
      <c r="J8" s="334"/>
      <c r="K8" s="168"/>
      <c r="L8" s="168"/>
      <c r="M8" s="168"/>
      <c r="N8" s="168"/>
    </row>
    <row r="9" spans="2:14" s="198" customFormat="1" ht="8.25" customHeight="1" x14ac:dyDescent="0.25">
      <c r="B9" s="334"/>
      <c r="C9" s="334"/>
      <c r="D9" s="334"/>
      <c r="E9" s="334"/>
      <c r="F9" s="334"/>
      <c r="G9" s="334"/>
      <c r="H9" s="334"/>
      <c r="I9" s="334"/>
      <c r="J9" s="334"/>
      <c r="K9" s="168"/>
      <c r="L9" s="168"/>
      <c r="M9" s="168"/>
      <c r="N9" s="168"/>
    </row>
    <row r="10" spans="2:14" s="198" customFormat="1" x14ac:dyDescent="0.25">
      <c r="B10" s="175"/>
      <c r="C10" s="336" t="s">
        <v>4</v>
      </c>
      <c r="D10" s="336"/>
      <c r="E10" s="176" t="s">
        <v>176</v>
      </c>
      <c r="F10" s="176" t="s">
        <v>177</v>
      </c>
      <c r="G10" s="272" t="s">
        <v>178</v>
      </c>
      <c r="H10" s="272" t="s">
        <v>179</v>
      </c>
      <c r="I10" s="272" t="s">
        <v>180</v>
      </c>
      <c r="J10" s="177"/>
      <c r="K10" s="178"/>
      <c r="L10" s="178"/>
      <c r="M10" s="178"/>
      <c r="N10" s="178"/>
    </row>
    <row r="11" spans="2:14" s="198" customFormat="1" x14ac:dyDescent="0.25">
      <c r="B11" s="179"/>
      <c r="C11" s="337"/>
      <c r="D11" s="337"/>
      <c r="E11" s="180">
        <v>1</v>
      </c>
      <c r="F11" s="180">
        <v>2</v>
      </c>
      <c r="G11" s="273">
        <v>3</v>
      </c>
      <c r="H11" s="273" t="s">
        <v>181</v>
      </c>
      <c r="I11" s="273" t="s">
        <v>182</v>
      </c>
      <c r="J11" s="181"/>
      <c r="K11" s="178"/>
      <c r="L11" s="178"/>
      <c r="M11" s="178"/>
      <c r="N11" s="178"/>
    </row>
    <row r="12" spans="2:14" s="198" customFormat="1" ht="6" customHeight="1" x14ac:dyDescent="0.25">
      <c r="B12" s="333"/>
      <c r="C12" s="334"/>
      <c r="D12" s="334"/>
      <c r="E12" s="334"/>
      <c r="F12" s="334"/>
      <c r="G12" s="334"/>
      <c r="H12" s="334"/>
      <c r="I12" s="334"/>
      <c r="J12" s="335"/>
      <c r="K12" s="168"/>
      <c r="L12" s="168"/>
      <c r="M12" s="168"/>
      <c r="N12" s="168"/>
    </row>
    <row r="13" spans="2:14" s="198" customFormat="1" ht="10.5" customHeight="1" x14ac:dyDescent="0.25">
      <c r="B13" s="330"/>
      <c r="C13" s="331"/>
      <c r="D13" s="331"/>
      <c r="E13" s="331"/>
      <c r="F13" s="331"/>
      <c r="G13" s="331"/>
      <c r="H13" s="331"/>
      <c r="I13" s="331"/>
      <c r="J13" s="332"/>
      <c r="K13" s="171"/>
      <c r="L13" s="171"/>
      <c r="M13" s="168"/>
      <c r="N13" s="168"/>
    </row>
    <row r="14" spans="2:14" s="198" customFormat="1" x14ac:dyDescent="0.25">
      <c r="B14" s="182"/>
      <c r="C14" s="325" t="s">
        <v>64</v>
      </c>
      <c r="D14" s="325"/>
      <c r="E14" s="183"/>
      <c r="F14" s="183"/>
      <c r="G14" s="183"/>
      <c r="H14" s="183"/>
      <c r="I14" s="183"/>
      <c r="J14" s="184"/>
      <c r="K14" s="171"/>
      <c r="L14" s="171"/>
      <c r="M14" s="168"/>
      <c r="N14" s="168"/>
    </row>
    <row r="15" spans="2:14" s="198" customFormat="1" x14ac:dyDescent="0.25">
      <c r="B15" s="182"/>
      <c r="C15" s="185"/>
      <c r="D15" s="185"/>
      <c r="E15" s="183"/>
      <c r="F15" s="183"/>
      <c r="G15" s="183"/>
      <c r="H15" s="183"/>
      <c r="I15" s="183"/>
      <c r="J15" s="184"/>
      <c r="K15" s="171"/>
      <c r="L15" s="171"/>
      <c r="M15" s="168"/>
      <c r="N15" s="168"/>
    </row>
    <row r="16" spans="2:14" s="198" customFormat="1" x14ac:dyDescent="0.25">
      <c r="B16" s="186"/>
      <c r="C16" s="279" t="s">
        <v>66</v>
      </c>
      <c r="D16" s="279"/>
      <c r="E16" s="187">
        <f>SUM(E18:E24)</f>
        <v>9540752.4900000002</v>
      </c>
      <c r="F16" s="187">
        <f>SUM(F18:F24)</f>
        <v>571018411.01999962</v>
      </c>
      <c r="G16" s="187">
        <f>SUM(G18:G24)</f>
        <v>570586776.32999957</v>
      </c>
      <c r="H16" s="187">
        <f>SUM(H18:H24)</f>
        <v>9972387.1799999699</v>
      </c>
      <c r="I16" s="187">
        <f>SUM(I18:I24)</f>
        <v>431634.68999996991</v>
      </c>
      <c r="J16" s="188"/>
      <c r="K16" s="171"/>
      <c r="L16" s="171"/>
      <c r="M16" s="168"/>
      <c r="N16" s="168"/>
    </row>
    <row r="17" spans="2:15" s="198" customFormat="1" x14ac:dyDescent="0.25">
      <c r="B17" s="189"/>
      <c r="C17" s="169"/>
      <c r="D17" s="169"/>
      <c r="E17" s="190"/>
      <c r="F17" s="190"/>
      <c r="G17" s="190"/>
      <c r="H17" s="190"/>
      <c r="I17" s="190"/>
      <c r="J17" s="191"/>
      <c r="K17" s="171"/>
      <c r="L17" s="171"/>
      <c r="M17" s="168"/>
      <c r="N17" s="168"/>
      <c r="O17" s="168"/>
    </row>
    <row r="18" spans="2:15" s="198" customFormat="1" x14ac:dyDescent="0.25">
      <c r="B18" s="189"/>
      <c r="C18" s="326" t="s">
        <v>68</v>
      </c>
      <c r="D18" s="326"/>
      <c r="E18" s="192">
        <v>7882891.79</v>
      </c>
      <c r="F18" s="192">
        <v>540884712.27999961</v>
      </c>
      <c r="G18" s="192">
        <v>540461983.76999962</v>
      </c>
      <c r="H18" s="193">
        <f>E18+F18-G18</f>
        <v>8305620.2999999523</v>
      </c>
      <c r="I18" s="193">
        <f>H18-E18</f>
        <v>422728.50999995228</v>
      </c>
      <c r="J18" s="191"/>
      <c r="K18" s="171"/>
      <c r="L18" s="171"/>
      <c r="M18" s="168"/>
      <c r="N18" s="168"/>
      <c r="O18" s="168"/>
    </row>
    <row r="19" spans="2:15" s="198" customFormat="1" x14ac:dyDescent="0.25">
      <c r="B19" s="189"/>
      <c r="C19" s="326" t="s">
        <v>70</v>
      </c>
      <c r="D19" s="326"/>
      <c r="E19" s="192">
        <v>1657860.7</v>
      </c>
      <c r="F19" s="192">
        <v>30133698.739999995</v>
      </c>
      <c r="G19" s="192">
        <v>30124792.559999976</v>
      </c>
      <c r="H19" s="193">
        <f t="shared" ref="H19:H24" si="0">E19+F19-G19</f>
        <v>1666766.8800000176</v>
      </c>
      <c r="I19" s="193">
        <f t="shared" ref="I19:I24" si="1">H19-E19</f>
        <v>8906.1800000176299</v>
      </c>
      <c r="J19" s="191"/>
      <c r="K19" s="171"/>
      <c r="L19" s="171"/>
      <c r="M19" s="168"/>
      <c r="N19" s="168"/>
      <c r="O19" s="168"/>
    </row>
    <row r="20" spans="2:15" s="198" customFormat="1" x14ac:dyDescent="0.25">
      <c r="B20" s="189"/>
      <c r="C20" s="326" t="s">
        <v>72</v>
      </c>
      <c r="D20" s="326"/>
      <c r="E20" s="192">
        <v>0</v>
      </c>
      <c r="F20" s="192">
        <v>0</v>
      </c>
      <c r="G20" s="192">
        <v>0</v>
      </c>
      <c r="H20" s="193">
        <f t="shared" si="0"/>
        <v>0</v>
      </c>
      <c r="I20" s="193">
        <f t="shared" si="1"/>
        <v>0</v>
      </c>
      <c r="J20" s="191"/>
      <c r="K20" s="171"/>
      <c r="L20" s="171"/>
      <c r="M20" s="168"/>
      <c r="N20" s="168"/>
      <c r="O20" s="168"/>
    </row>
    <row r="21" spans="2:15" s="198" customFormat="1" x14ac:dyDescent="0.25">
      <c r="B21" s="189"/>
      <c r="C21" s="326" t="s">
        <v>74</v>
      </c>
      <c r="D21" s="326"/>
      <c r="E21" s="192">
        <v>0</v>
      </c>
      <c r="F21" s="192">
        <v>0</v>
      </c>
      <c r="G21" s="192">
        <v>0</v>
      </c>
      <c r="H21" s="193">
        <f t="shared" si="0"/>
        <v>0</v>
      </c>
      <c r="I21" s="193">
        <f t="shared" si="1"/>
        <v>0</v>
      </c>
      <c r="J21" s="191"/>
      <c r="K21" s="171"/>
      <c r="L21" s="171"/>
      <c r="M21" s="168"/>
      <c r="N21" s="168"/>
      <c r="O21" s="168" t="s">
        <v>123</v>
      </c>
    </row>
    <row r="22" spans="2:15" s="198" customFormat="1" x14ac:dyDescent="0.25">
      <c r="B22" s="189"/>
      <c r="C22" s="326" t="s">
        <v>76</v>
      </c>
      <c r="D22" s="326"/>
      <c r="E22" s="192">
        <v>0</v>
      </c>
      <c r="F22" s="192">
        <v>0</v>
      </c>
      <c r="G22" s="192">
        <v>0</v>
      </c>
      <c r="H22" s="193">
        <f t="shared" si="0"/>
        <v>0</v>
      </c>
      <c r="I22" s="193">
        <f t="shared" si="1"/>
        <v>0</v>
      </c>
      <c r="J22" s="191"/>
      <c r="K22" s="171"/>
      <c r="L22" s="171"/>
      <c r="M22" s="168"/>
      <c r="N22" s="168"/>
      <c r="O22" s="168"/>
    </row>
    <row r="23" spans="2:15" s="198" customFormat="1" x14ac:dyDescent="0.25">
      <c r="B23" s="189"/>
      <c r="C23" s="326" t="s">
        <v>78</v>
      </c>
      <c r="D23" s="326"/>
      <c r="E23" s="192">
        <v>0</v>
      </c>
      <c r="F23" s="192">
        <v>0</v>
      </c>
      <c r="G23" s="192">
        <v>0</v>
      </c>
      <c r="H23" s="193">
        <f t="shared" si="0"/>
        <v>0</v>
      </c>
      <c r="I23" s="193">
        <f t="shared" si="1"/>
        <v>0</v>
      </c>
      <c r="J23" s="191"/>
      <c r="K23" s="171"/>
      <c r="L23" s="171"/>
      <c r="M23" s="168" t="s">
        <v>123</v>
      </c>
      <c r="N23" s="168"/>
      <c r="O23" s="168"/>
    </row>
    <row r="24" spans="2:15" s="198" customFormat="1" x14ac:dyDescent="0.25">
      <c r="B24" s="189"/>
      <c r="C24" s="326" t="s">
        <v>80</v>
      </c>
      <c r="D24" s="326"/>
      <c r="E24" s="192">
        <v>0</v>
      </c>
      <c r="F24" s="192">
        <v>0</v>
      </c>
      <c r="G24" s="192">
        <v>0</v>
      </c>
      <c r="H24" s="193">
        <f t="shared" si="0"/>
        <v>0</v>
      </c>
      <c r="I24" s="193">
        <f t="shared" si="1"/>
        <v>0</v>
      </c>
      <c r="J24" s="191"/>
    </row>
    <row r="25" spans="2:15" s="198" customFormat="1" x14ac:dyDescent="0.25">
      <c r="B25" s="189"/>
      <c r="C25" s="271"/>
      <c r="D25" s="271"/>
      <c r="E25" s="190"/>
      <c r="F25" s="190"/>
      <c r="G25" s="190"/>
      <c r="H25" s="190"/>
      <c r="I25" s="190"/>
      <c r="J25" s="191"/>
    </row>
    <row r="26" spans="2:15" s="198" customFormat="1" x14ac:dyDescent="0.25">
      <c r="B26" s="186"/>
      <c r="C26" s="279" t="s">
        <v>85</v>
      </c>
      <c r="D26" s="279"/>
      <c r="E26" s="187">
        <f>SUM(E28:E36)</f>
        <v>10676364.199999997</v>
      </c>
      <c r="F26" s="187">
        <f>SUM(F28:F36)</f>
        <v>1187117.9500000002</v>
      </c>
      <c r="G26" s="187">
        <f>SUM(G28:G36)</f>
        <v>2216825.1199999992</v>
      </c>
      <c r="H26" s="187">
        <f>SUM(H28:H36)</f>
        <v>9646657.0300000031</v>
      </c>
      <c r="I26" s="187">
        <f>SUM(I28:I36)</f>
        <v>-1029707.1699999981</v>
      </c>
      <c r="J26" s="188"/>
    </row>
    <row r="27" spans="2:15" s="198" customFormat="1" x14ac:dyDescent="0.25">
      <c r="B27" s="189"/>
      <c r="C27" s="169"/>
      <c r="D27" s="271"/>
      <c r="E27" s="190"/>
      <c r="F27" s="190"/>
      <c r="G27" s="190"/>
      <c r="H27" s="190"/>
      <c r="I27" s="190"/>
      <c r="J27" s="191"/>
    </row>
    <row r="28" spans="2:15" s="198" customFormat="1" x14ac:dyDescent="0.25">
      <c r="B28" s="189"/>
      <c r="C28" s="326" t="s">
        <v>87</v>
      </c>
      <c r="D28" s="326"/>
      <c r="E28" s="192">
        <v>0</v>
      </c>
      <c r="F28" s="192">
        <v>0</v>
      </c>
      <c r="G28" s="192">
        <v>0</v>
      </c>
      <c r="H28" s="193">
        <f>E28+F28-G28</f>
        <v>0</v>
      </c>
      <c r="I28" s="193">
        <f>H28-E28</f>
        <v>0</v>
      </c>
      <c r="J28" s="191"/>
    </row>
    <row r="29" spans="2:15" s="198" customFormat="1" x14ac:dyDescent="0.25">
      <c r="B29" s="189"/>
      <c r="C29" s="326" t="s">
        <v>89</v>
      </c>
      <c r="D29" s="326"/>
      <c r="E29" s="192">
        <v>0</v>
      </c>
      <c r="F29" s="192">
        <v>0</v>
      </c>
      <c r="G29" s="192">
        <v>0</v>
      </c>
      <c r="H29" s="193">
        <f t="shared" ref="H29:H36" si="2">E29+F29-G29</f>
        <v>0</v>
      </c>
      <c r="I29" s="193">
        <f t="shared" ref="I29:I35" si="3">H29-E29</f>
        <v>0</v>
      </c>
      <c r="J29" s="191"/>
    </row>
    <row r="30" spans="2:15" s="198" customFormat="1" x14ac:dyDescent="0.25">
      <c r="B30" s="189"/>
      <c r="C30" s="326" t="s">
        <v>91</v>
      </c>
      <c r="D30" s="326"/>
      <c r="E30" s="192">
        <v>6551447.8599999994</v>
      </c>
      <c r="F30" s="192">
        <v>0</v>
      </c>
      <c r="G30" s="192">
        <v>0</v>
      </c>
      <c r="H30" s="193">
        <f t="shared" si="2"/>
        <v>6551447.8599999994</v>
      </c>
      <c r="I30" s="193">
        <f t="shared" si="3"/>
        <v>0</v>
      </c>
      <c r="J30" s="191"/>
    </row>
    <row r="31" spans="2:15" s="198" customFormat="1" x14ac:dyDescent="0.25">
      <c r="B31" s="189"/>
      <c r="C31" s="326" t="s">
        <v>183</v>
      </c>
      <c r="D31" s="326"/>
      <c r="E31" s="192">
        <v>21072732.75</v>
      </c>
      <c r="F31" s="192">
        <v>1175122.9500000002</v>
      </c>
      <c r="G31" s="192">
        <v>0</v>
      </c>
      <c r="H31" s="193">
        <f t="shared" si="2"/>
        <v>22247855.699999999</v>
      </c>
      <c r="I31" s="193">
        <f t="shared" si="3"/>
        <v>1175122.9499999993</v>
      </c>
      <c r="J31" s="191"/>
    </row>
    <row r="32" spans="2:15" s="198" customFormat="1" x14ac:dyDescent="0.25">
      <c r="B32" s="189"/>
      <c r="C32" s="326" t="s">
        <v>95</v>
      </c>
      <c r="D32" s="326"/>
      <c r="E32" s="192">
        <v>7511366.6600000001</v>
      </c>
      <c r="F32" s="192">
        <v>11995</v>
      </c>
      <c r="G32" s="192">
        <v>0</v>
      </c>
      <c r="H32" s="193">
        <f t="shared" si="2"/>
        <v>7523361.6600000001</v>
      </c>
      <c r="I32" s="193">
        <f t="shared" si="3"/>
        <v>11995</v>
      </c>
      <c r="J32" s="191"/>
    </row>
    <row r="33" spans="2:18" s="198" customFormat="1" x14ac:dyDescent="0.25">
      <c r="B33" s="189"/>
      <c r="C33" s="326" t="s">
        <v>97</v>
      </c>
      <c r="D33" s="326"/>
      <c r="E33" s="192">
        <v>-24544932.189999998</v>
      </c>
      <c r="F33" s="192">
        <v>0</v>
      </c>
      <c r="G33" s="192">
        <v>2216825.1199999992</v>
      </c>
      <c r="H33" s="193">
        <f t="shared" si="2"/>
        <v>-26761757.309999995</v>
      </c>
      <c r="I33" s="193">
        <f t="shared" si="3"/>
        <v>-2216825.1199999973</v>
      </c>
      <c r="J33" s="191"/>
    </row>
    <row r="34" spans="2:18" s="198" customFormat="1" x14ac:dyDescent="0.25">
      <c r="B34" s="189"/>
      <c r="C34" s="326" t="s">
        <v>99</v>
      </c>
      <c r="D34" s="326"/>
      <c r="E34" s="192">
        <v>0</v>
      </c>
      <c r="F34" s="192">
        <v>0</v>
      </c>
      <c r="G34" s="192">
        <v>0</v>
      </c>
      <c r="H34" s="193">
        <f t="shared" si="2"/>
        <v>0</v>
      </c>
      <c r="I34" s="193">
        <f t="shared" si="3"/>
        <v>0</v>
      </c>
      <c r="J34" s="191"/>
    </row>
    <row r="35" spans="2:18" s="198" customFormat="1" x14ac:dyDescent="0.25">
      <c r="B35" s="189"/>
      <c r="C35" s="326" t="s">
        <v>100</v>
      </c>
      <c r="D35" s="326"/>
      <c r="E35" s="192">
        <v>0</v>
      </c>
      <c r="F35" s="192">
        <v>0</v>
      </c>
      <c r="G35" s="192">
        <v>0</v>
      </c>
      <c r="H35" s="193">
        <f t="shared" si="2"/>
        <v>0</v>
      </c>
      <c r="I35" s="193">
        <f t="shared" si="3"/>
        <v>0</v>
      </c>
      <c r="J35" s="191"/>
    </row>
    <row r="36" spans="2:18" s="198" customFormat="1" x14ac:dyDescent="0.25">
      <c r="B36" s="189"/>
      <c r="C36" s="326" t="s">
        <v>102</v>
      </c>
      <c r="D36" s="326"/>
      <c r="E36" s="192">
        <v>85749.119999999995</v>
      </c>
      <c r="F36" s="192">
        <v>0</v>
      </c>
      <c r="G36" s="192">
        <v>0</v>
      </c>
      <c r="H36" s="193">
        <f t="shared" si="2"/>
        <v>85749.119999999995</v>
      </c>
      <c r="I36" s="193">
        <f>H36-E36</f>
        <v>0</v>
      </c>
      <c r="J36" s="191"/>
    </row>
    <row r="37" spans="2:18" s="198" customFormat="1" x14ac:dyDescent="0.25">
      <c r="B37" s="189"/>
      <c r="C37" s="271"/>
      <c r="D37" s="271"/>
      <c r="E37" s="190"/>
      <c r="F37" s="190"/>
      <c r="G37" s="190"/>
      <c r="H37" s="190"/>
      <c r="I37" s="190"/>
      <c r="J37" s="191"/>
    </row>
    <row r="38" spans="2:18" s="198" customFormat="1" x14ac:dyDescent="0.25">
      <c r="B38" s="182"/>
      <c r="C38" s="325" t="s">
        <v>184</v>
      </c>
      <c r="D38" s="325"/>
      <c r="E38" s="187">
        <f>E16+E26</f>
        <v>20217116.689999998</v>
      </c>
      <c r="F38" s="187">
        <f>F16+F26</f>
        <v>572205528.96999967</v>
      </c>
      <c r="G38" s="187">
        <f>G16+G26</f>
        <v>572803601.44999957</v>
      </c>
      <c r="H38" s="187">
        <f>H16+H26</f>
        <v>19619044.209999971</v>
      </c>
      <c r="I38" s="187">
        <f>I16+I26</f>
        <v>-598072.48000002815</v>
      </c>
      <c r="J38" s="184"/>
    </row>
    <row r="39" spans="2:18" s="198" customFormat="1" x14ac:dyDescent="0.25">
      <c r="B39" s="327"/>
      <c r="C39" s="328"/>
      <c r="D39" s="328"/>
      <c r="E39" s="328"/>
      <c r="F39" s="328"/>
      <c r="G39" s="328"/>
      <c r="H39" s="328"/>
      <c r="I39" s="328"/>
      <c r="J39" s="329"/>
    </row>
    <row r="40" spans="2:18" s="198" customFormat="1" x14ac:dyDescent="0.25">
      <c r="B40" s="194"/>
      <c r="C40" s="195"/>
      <c r="D40" s="196"/>
      <c r="F40" s="194"/>
      <c r="G40" s="194"/>
      <c r="H40" s="194"/>
      <c r="I40" s="194"/>
      <c r="J40" s="194"/>
    </row>
    <row r="41" spans="2:18" s="198" customFormat="1" ht="15" customHeight="1" x14ac:dyDescent="0.25">
      <c r="B41" s="168"/>
      <c r="C41" s="277" t="s">
        <v>60</v>
      </c>
      <c r="D41" s="277"/>
      <c r="E41" s="277"/>
      <c r="F41" s="277"/>
      <c r="G41" s="277"/>
      <c r="H41" s="277"/>
      <c r="I41" s="277"/>
      <c r="J41" s="197"/>
      <c r="K41" s="197"/>
      <c r="L41" s="168"/>
      <c r="M41" s="168"/>
      <c r="N41" s="168"/>
      <c r="O41" s="168"/>
      <c r="P41" s="168"/>
      <c r="Q41" s="168"/>
      <c r="R41" s="168"/>
    </row>
    <row r="42" spans="2:18" s="25" customFormat="1" ht="8.25" customHeight="1" x14ac:dyDescent="0.25">
      <c r="B42" s="168"/>
      <c r="C42" s="287"/>
      <c r="D42" s="287"/>
      <c r="E42" s="67"/>
      <c r="F42" s="287"/>
      <c r="G42" s="287"/>
      <c r="H42" s="287"/>
      <c r="I42" s="287"/>
      <c r="J42" s="149"/>
      <c r="K42" s="168"/>
      <c r="Q42" s="168"/>
      <c r="R42" s="168"/>
    </row>
    <row r="43" spans="2:18" x14ac:dyDescent="0.25">
      <c r="B43" s="198"/>
      <c r="C43" s="168"/>
      <c r="D43" s="168"/>
      <c r="E43" s="137"/>
      <c r="F43" s="168"/>
      <c r="G43" s="168"/>
      <c r="H43" s="168"/>
      <c r="I43" s="198"/>
      <c r="J43" s="198"/>
      <c r="K43" s="198"/>
      <c r="L43" s="198"/>
      <c r="M43" s="198"/>
      <c r="N43" s="198"/>
      <c r="O43" s="198"/>
      <c r="P43" s="198"/>
      <c r="Q43" s="198"/>
      <c r="R43" s="198"/>
    </row>
    <row r="44" spans="2:18" ht="9" hidden="1" customHeight="1" x14ac:dyDescent="0.25">
      <c r="B44" s="198"/>
      <c r="C44" s="168"/>
      <c r="D44" s="168"/>
      <c r="E44" s="137"/>
      <c r="F44" s="168"/>
      <c r="G44" s="168"/>
      <c r="H44" s="168"/>
      <c r="I44" s="198"/>
      <c r="J44" s="198"/>
      <c r="K44" s="198"/>
      <c r="L44" s="198"/>
      <c r="M44" s="198"/>
      <c r="N44" s="198"/>
      <c r="O44" s="198"/>
      <c r="P44" s="198"/>
      <c r="Q44" s="198"/>
      <c r="R44" s="198"/>
    </row>
    <row r="45" spans="2:18" ht="10.5" customHeight="1" x14ac:dyDescent="0.25">
      <c r="B45" s="198"/>
      <c r="C45" s="198"/>
      <c r="D45" s="198"/>
      <c r="E45" s="198"/>
      <c r="F45" s="198"/>
      <c r="G45" s="198"/>
      <c r="H45" s="198"/>
      <c r="I45" s="198"/>
      <c r="J45" s="198"/>
      <c r="K45" s="198"/>
      <c r="L45" s="198"/>
      <c r="M45" s="198"/>
      <c r="N45" s="198"/>
      <c r="O45" s="198"/>
      <c r="P45" s="198"/>
      <c r="Q45" s="198"/>
      <c r="R45" s="198"/>
    </row>
    <row r="46" spans="2:18" x14ac:dyDescent="0.25">
      <c r="B46" s="198"/>
      <c r="C46" s="198"/>
      <c r="D46" s="198"/>
      <c r="E46" s="198"/>
      <c r="F46" s="198"/>
      <c r="G46" s="198"/>
      <c r="H46" s="198"/>
      <c r="I46" s="198"/>
      <c r="J46" s="198"/>
      <c r="K46" s="198"/>
      <c r="L46" s="198"/>
      <c r="M46" s="198"/>
      <c r="N46" s="198"/>
      <c r="O46" s="198"/>
      <c r="P46" s="198"/>
      <c r="Q46" s="198"/>
      <c r="R46" s="198"/>
    </row>
    <row r="47" spans="2:18" ht="8.25" customHeight="1" x14ac:dyDescent="0.25">
      <c r="B47" s="198"/>
      <c r="C47" s="198"/>
      <c r="D47" s="198"/>
      <c r="E47" s="198"/>
      <c r="F47" s="198"/>
      <c r="G47" s="198"/>
      <c r="H47" s="198"/>
      <c r="I47" s="198"/>
      <c r="J47" s="198"/>
      <c r="K47" s="198"/>
      <c r="L47" s="198"/>
      <c r="M47" s="198"/>
      <c r="N47" s="198"/>
      <c r="O47" s="198"/>
      <c r="P47" s="198"/>
      <c r="Q47" s="198"/>
      <c r="R47" s="198"/>
    </row>
  </sheetData>
  <mergeCells count="37">
    <mergeCell ref="D7:H7"/>
    <mergeCell ref="B8:J8"/>
    <mergeCell ref="B9:J9"/>
    <mergeCell ref="C10:D11"/>
    <mergeCell ref="C14:D14"/>
    <mergeCell ref="K1:L1"/>
    <mergeCell ref="D3:H3"/>
    <mergeCell ref="D4:H4"/>
    <mergeCell ref="C36:D36"/>
    <mergeCell ref="C23:D23"/>
    <mergeCell ref="C24:D24"/>
    <mergeCell ref="C26:D26"/>
    <mergeCell ref="C28:D28"/>
    <mergeCell ref="C29:D29"/>
    <mergeCell ref="C30:D30"/>
    <mergeCell ref="C31:D31"/>
    <mergeCell ref="C32:D32"/>
    <mergeCell ref="C33:D33"/>
    <mergeCell ref="C18:D18"/>
    <mergeCell ref="C20:D20"/>
    <mergeCell ref="B12:J12"/>
    <mergeCell ref="D1:F1"/>
    <mergeCell ref="G1:I1"/>
    <mergeCell ref="C42:D42"/>
    <mergeCell ref="F42:I42"/>
    <mergeCell ref="C38:D38"/>
    <mergeCell ref="C34:D34"/>
    <mergeCell ref="C35:D35"/>
    <mergeCell ref="B39:J39"/>
    <mergeCell ref="C41:I41"/>
    <mergeCell ref="B13:J13"/>
    <mergeCell ref="C21:D21"/>
    <mergeCell ref="C16:D16"/>
    <mergeCell ref="C19:D19"/>
    <mergeCell ref="C22:D22"/>
    <mergeCell ref="D5:H5"/>
    <mergeCell ref="D6:H6"/>
  </mergeCells>
  <printOptions horizontalCentered="1" verticalCentered="1"/>
  <pageMargins left="0.31496062992125984" right="0.31496062992125984" top="0.35433070866141736" bottom="0.35433070866141736" header="0.31496062992125984" footer="0"/>
  <pageSetup scale="7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view="pageBreakPreview" zoomScale="60" zoomScaleNormal="100" workbookViewId="0">
      <selection activeCell="N26" sqref="N26"/>
    </sheetView>
  </sheetViews>
  <sheetFormatPr baseColWidth="10" defaultColWidth="0" defaultRowHeight="12" customHeight="1" zeroHeight="1" x14ac:dyDescent="0.2"/>
  <cols>
    <col min="1" max="1" width="3.42578125" style="3" customWidth="1"/>
    <col min="2" max="3" width="3.7109375" style="3" customWidth="1"/>
    <col min="4" max="4" width="24" style="3" customWidth="1"/>
    <col min="5" max="5" width="22.85546875" style="3" customWidth="1"/>
    <col min="6" max="6" width="20.140625" style="3" customWidth="1"/>
    <col min="7" max="8" width="18.7109375" style="7" customWidth="1"/>
    <col min="9" max="9" width="7.7109375" style="3" customWidth="1"/>
    <col min="10" max="11" width="3.7109375" style="42" customWidth="1"/>
    <col min="12" max="16" width="18.7109375" style="42" customWidth="1"/>
    <col min="17" max="17" width="1.85546875" style="42" customWidth="1"/>
    <col min="18" max="16384" width="0" style="42" hidden="1"/>
  </cols>
  <sheetData>
    <row r="1" spans="1:17" s="171" customFormat="1" x14ac:dyDescent="0.2">
      <c r="A1" s="130"/>
      <c r="B1" s="130"/>
      <c r="C1" s="130"/>
      <c r="D1" s="130"/>
      <c r="E1" s="130"/>
      <c r="F1" s="130"/>
      <c r="G1" s="169"/>
      <c r="H1" s="169"/>
      <c r="I1" s="130"/>
    </row>
    <row r="2" spans="1:17" s="168" customFormat="1" x14ac:dyDescent="0.2">
      <c r="B2" s="131"/>
      <c r="C2" s="131"/>
      <c r="D2" s="131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131"/>
      <c r="Q2" s="131"/>
    </row>
    <row r="3" spans="1:17" s="171" customFormat="1" x14ac:dyDescent="0.2">
      <c r="A3" s="130"/>
      <c r="B3" s="131"/>
      <c r="C3" s="131"/>
      <c r="D3" s="131"/>
      <c r="E3" s="282" t="s">
        <v>138</v>
      </c>
      <c r="F3" s="282"/>
      <c r="G3" s="282"/>
      <c r="H3" s="282"/>
      <c r="I3" s="282"/>
      <c r="J3" s="282"/>
      <c r="K3" s="282"/>
      <c r="L3" s="282"/>
      <c r="M3" s="282"/>
      <c r="N3" s="282"/>
      <c r="O3" s="282"/>
      <c r="P3" s="131"/>
      <c r="Q3" s="131"/>
    </row>
    <row r="4" spans="1:17" s="171" customFormat="1" x14ac:dyDescent="0.2">
      <c r="A4" s="130"/>
      <c r="B4" s="131"/>
      <c r="C4" s="131"/>
      <c r="D4" s="131"/>
      <c r="E4" s="282" t="s">
        <v>217</v>
      </c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131"/>
      <c r="Q4" s="131"/>
    </row>
    <row r="5" spans="1:17" s="171" customFormat="1" x14ac:dyDescent="0.2">
      <c r="A5" s="130"/>
      <c r="B5" s="131"/>
      <c r="C5" s="131"/>
      <c r="D5" s="131"/>
      <c r="E5" s="282" t="s">
        <v>1</v>
      </c>
      <c r="F5" s="282"/>
      <c r="G5" s="282"/>
      <c r="H5" s="282"/>
      <c r="I5" s="282"/>
      <c r="J5" s="282"/>
      <c r="K5" s="282"/>
      <c r="L5" s="282"/>
      <c r="M5" s="282"/>
      <c r="N5" s="282"/>
      <c r="O5" s="282"/>
      <c r="P5" s="131"/>
      <c r="Q5" s="131"/>
    </row>
    <row r="6" spans="1:17" s="171" customFormat="1" x14ac:dyDescent="0.2">
      <c r="A6" s="130"/>
      <c r="B6" s="130"/>
      <c r="C6" s="133"/>
      <c r="D6" s="43"/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131"/>
      <c r="P6" s="168"/>
      <c r="Q6" s="168"/>
    </row>
    <row r="7" spans="1:17" s="171" customFormat="1" x14ac:dyDescent="0.2">
      <c r="A7" s="172"/>
      <c r="B7" s="306" t="s">
        <v>2</v>
      </c>
      <c r="C7" s="306"/>
      <c r="D7" s="306"/>
      <c r="E7" s="283" t="s">
        <v>3</v>
      </c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174"/>
      <c r="Q7" s="168"/>
    </row>
    <row r="8" spans="1:17" s="168" customFormat="1" x14ac:dyDescent="0.2">
      <c r="A8" s="130"/>
      <c r="B8" s="133"/>
      <c r="C8" s="133"/>
      <c r="D8" s="43"/>
      <c r="E8" s="133"/>
      <c r="F8" s="133"/>
      <c r="G8" s="44"/>
      <c r="H8" s="44"/>
      <c r="I8" s="43"/>
    </row>
    <row r="9" spans="1:17" s="168" customFormat="1" x14ac:dyDescent="0.2">
      <c r="A9" s="130"/>
      <c r="B9" s="130"/>
      <c r="C9" s="45"/>
      <c r="D9" s="43"/>
      <c r="E9" s="45"/>
      <c r="F9" s="45"/>
      <c r="G9" s="46"/>
      <c r="H9" s="46"/>
      <c r="I9" s="43"/>
    </row>
    <row r="10" spans="1:17" s="168" customFormat="1" x14ac:dyDescent="0.2">
      <c r="A10" s="47"/>
      <c r="B10" s="315" t="s">
        <v>4</v>
      </c>
      <c r="C10" s="316"/>
      <c r="D10" s="316"/>
      <c r="E10" s="316"/>
      <c r="F10" s="262"/>
      <c r="G10" s="139">
        <v>2014</v>
      </c>
      <c r="H10" s="139">
        <v>2013</v>
      </c>
      <c r="I10" s="48"/>
      <c r="J10" s="316" t="s">
        <v>4</v>
      </c>
      <c r="K10" s="316"/>
      <c r="L10" s="316"/>
      <c r="M10" s="316"/>
      <c r="N10" s="262"/>
      <c r="O10" s="139">
        <v>2014</v>
      </c>
      <c r="P10" s="139">
        <v>2013</v>
      </c>
      <c r="Q10" s="49"/>
    </row>
    <row r="11" spans="1:17" s="168" customFormat="1" x14ac:dyDescent="0.2">
      <c r="A11" s="130"/>
      <c r="B11" s="141"/>
      <c r="C11" s="130"/>
      <c r="D11" s="142"/>
      <c r="E11" s="142"/>
      <c r="F11" s="142"/>
      <c r="G11" s="50"/>
      <c r="H11" s="50"/>
      <c r="I11" s="130"/>
      <c r="Q11" s="144"/>
    </row>
    <row r="12" spans="1:17" s="168" customFormat="1" x14ac:dyDescent="0.2">
      <c r="A12" s="169"/>
      <c r="B12" s="189"/>
      <c r="C12" s="145"/>
      <c r="D12" s="145"/>
      <c r="E12" s="145"/>
      <c r="F12" s="145"/>
      <c r="G12" s="50"/>
      <c r="H12" s="50"/>
      <c r="I12" s="169"/>
      <c r="Q12" s="144"/>
    </row>
    <row r="13" spans="1:17" s="171" customFormat="1" x14ac:dyDescent="0.2">
      <c r="A13" s="169"/>
      <c r="B13" s="317" t="s">
        <v>139</v>
      </c>
      <c r="C13" s="310"/>
      <c r="D13" s="310"/>
      <c r="E13" s="310"/>
      <c r="F13" s="310"/>
      <c r="G13" s="51"/>
      <c r="H13" s="51"/>
      <c r="I13" s="169"/>
      <c r="J13" s="310" t="s">
        <v>140</v>
      </c>
      <c r="K13" s="310"/>
      <c r="L13" s="310"/>
      <c r="M13" s="310"/>
      <c r="N13" s="310"/>
      <c r="O13" s="52"/>
      <c r="P13" s="52"/>
      <c r="Q13" s="144"/>
    </row>
    <row r="14" spans="1:17" s="171" customFormat="1" x14ac:dyDescent="0.2">
      <c r="A14" s="169"/>
      <c r="B14" s="189"/>
      <c r="C14" s="145"/>
      <c r="D14" s="169"/>
      <c r="E14" s="145"/>
      <c r="F14" s="145"/>
      <c r="G14" s="51"/>
      <c r="H14" s="51"/>
      <c r="I14" s="169"/>
      <c r="J14" s="169"/>
      <c r="K14" s="145"/>
      <c r="L14" s="145"/>
      <c r="M14" s="145"/>
      <c r="N14" s="145"/>
      <c r="O14" s="51"/>
      <c r="P14" s="51"/>
      <c r="Q14" s="144"/>
    </row>
    <row r="15" spans="1:17" s="171" customFormat="1" x14ac:dyDescent="0.2">
      <c r="A15" s="169"/>
      <c r="B15" s="189"/>
      <c r="C15" s="310" t="s">
        <v>135</v>
      </c>
      <c r="D15" s="310"/>
      <c r="E15" s="310"/>
      <c r="F15" s="310"/>
      <c r="G15" s="53">
        <f>SUM(G16:G26)</f>
        <v>29609784.73</v>
      </c>
      <c r="H15" s="53">
        <f>SUM(H16:H26)</f>
        <v>41015000.670000002</v>
      </c>
      <c r="I15" s="169"/>
      <c r="J15" s="169"/>
      <c r="K15" s="310" t="s">
        <v>135</v>
      </c>
      <c r="L15" s="310"/>
      <c r="M15" s="310"/>
      <c r="N15" s="310"/>
      <c r="O15" s="53">
        <f>SUM(O16:O18)</f>
        <v>0</v>
      </c>
      <c r="P15" s="53">
        <f>SUM(P16:P18)</f>
        <v>0</v>
      </c>
      <c r="Q15" s="144"/>
    </row>
    <row r="16" spans="1:17" s="171" customFormat="1" x14ac:dyDescent="0.2">
      <c r="A16" s="169"/>
      <c r="B16" s="189"/>
      <c r="C16" s="145"/>
      <c r="D16" s="313" t="s">
        <v>9</v>
      </c>
      <c r="E16" s="313"/>
      <c r="F16" s="313"/>
      <c r="G16" s="102">
        <v>0</v>
      </c>
      <c r="H16" s="102">
        <v>0</v>
      </c>
      <c r="I16" s="169"/>
      <c r="J16" s="169"/>
      <c r="K16" s="168"/>
      <c r="L16" s="312" t="s">
        <v>91</v>
      </c>
      <c r="M16" s="312"/>
      <c r="N16" s="312"/>
      <c r="O16" s="102">
        <v>0</v>
      </c>
      <c r="P16" s="102">
        <v>0</v>
      </c>
      <c r="Q16" s="144"/>
    </row>
    <row r="17" spans="1:17" s="171" customFormat="1" x14ac:dyDescent="0.2">
      <c r="A17" s="169"/>
      <c r="B17" s="189"/>
      <c r="C17" s="145"/>
      <c r="D17" s="313" t="s">
        <v>141</v>
      </c>
      <c r="E17" s="313"/>
      <c r="F17" s="313"/>
      <c r="G17" s="102">
        <v>0</v>
      </c>
      <c r="H17" s="102">
        <v>0</v>
      </c>
      <c r="I17" s="169"/>
      <c r="J17" s="169"/>
      <c r="K17" s="168"/>
      <c r="L17" s="312" t="s">
        <v>93</v>
      </c>
      <c r="M17" s="312"/>
      <c r="N17" s="312"/>
      <c r="O17" s="102">
        <v>0</v>
      </c>
      <c r="P17" s="102">
        <v>0</v>
      </c>
      <c r="Q17" s="144"/>
    </row>
    <row r="18" spans="1:17" s="171" customFormat="1" x14ac:dyDescent="0.2">
      <c r="A18" s="169"/>
      <c r="B18" s="189"/>
      <c r="C18" s="268"/>
      <c r="D18" s="313" t="s">
        <v>142</v>
      </c>
      <c r="E18" s="313"/>
      <c r="F18" s="313"/>
      <c r="G18" s="102">
        <v>0</v>
      </c>
      <c r="H18" s="102">
        <v>0</v>
      </c>
      <c r="I18" s="169"/>
      <c r="J18" s="169"/>
      <c r="K18" s="50"/>
      <c r="L18" s="312" t="s">
        <v>143</v>
      </c>
      <c r="M18" s="312"/>
      <c r="N18" s="312"/>
      <c r="O18" s="102">
        <v>0</v>
      </c>
      <c r="P18" s="102">
        <v>0</v>
      </c>
      <c r="Q18" s="144"/>
    </row>
    <row r="19" spans="1:17" s="171" customFormat="1" x14ac:dyDescent="0.2">
      <c r="A19" s="169"/>
      <c r="B19" s="189"/>
      <c r="C19" s="268"/>
      <c r="D19" s="313" t="s">
        <v>15</v>
      </c>
      <c r="E19" s="313"/>
      <c r="F19" s="313"/>
      <c r="G19" s="102">
        <v>0</v>
      </c>
      <c r="H19" s="102">
        <v>0</v>
      </c>
      <c r="I19" s="169"/>
      <c r="J19" s="169"/>
      <c r="K19" s="50"/>
      <c r="L19" s="168"/>
      <c r="M19" s="168"/>
      <c r="N19" s="168"/>
      <c r="O19" s="54"/>
      <c r="P19" s="54"/>
      <c r="Q19" s="144"/>
    </row>
    <row r="20" spans="1:17" s="171" customFormat="1" x14ac:dyDescent="0.2">
      <c r="A20" s="169"/>
      <c r="B20" s="189"/>
      <c r="C20" s="268"/>
      <c r="D20" s="313" t="s">
        <v>16</v>
      </c>
      <c r="E20" s="313"/>
      <c r="F20" s="313"/>
      <c r="G20" s="102">
        <v>0</v>
      </c>
      <c r="H20" s="102">
        <v>0</v>
      </c>
      <c r="I20" s="169"/>
      <c r="J20" s="169"/>
      <c r="K20" s="310" t="s">
        <v>136</v>
      </c>
      <c r="L20" s="310"/>
      <c r="M20" s="310"/>
      <c r="N20" s="310"/>
      <c r="O20" s="53">
        <f>SUM(O21:O23)</f>
        <v>1187117.95</v>
      </c>
      <c r="P20" s="53">
        <f>SUM(P21:P23)</f>
        <v>2513192.6100000003</v>
      </c>
      <c r="Q20" s="144"/>
    </row>
    <row r="21" spans="1:17" s="171" customFormat="1" x14ac:dyDescent="0.2">
      <c r="A21" s="169"/>
      <c r="B21" s="189"/>
      <c r="C21" s="268"/>
      <c r="D21" s="313" t="s">
        <v>18</v>
      </c>
      <c r="E21" s="313"/>
      <c r="F21" s="313"/>
      <c r="G21" s="102">
        <v>0</v>
      </c>
      <c r="H21" s="102">
        <v>0</v>
      </c>
      <c r="I21" s="169"/>
      <c r="J21" s="169"/>
      <c r="K21" s="50"/>
      <c r="L21" s="312" t="s">
        <v>91</v>
      </c>
      <c r="M21" s="312"/>
      <c r="N21" s="312"/>
      <c r="O21" s="102">
        <v>0</v>
      </c>
      <c r="P21" s="102">
        <v>0</v>
      </c>
      <c r="Q21" s="144"/>
    </row>
    <row r="22" spans="1:17" s="171" customFormat="1" x14ac:dyDescent="0.2">
      <c r="A22" s="169"/>
      <c r="B22" s="189"/>
      <c r="C22" s="268"/>
      <c r="D22" s="313" t="s">
        <v>20</v>
      </c>
      <c r="E22" s="313"/>
      <c r="F22" s="313"/>
      <c r="G22" s="102">
        <v>1722523.39</v>
      </c>
      <c r="H22" s="102">
        <v>6094783.7300000004</v>
      </c>
      <c r="I22" s="169"/>
      <c r="J22" s="169"/>
      <c r="K22" s="145"/>
      <c r="L22" s="312" t="s">
        <v>93</v>
      </c>
      <c r="M22" s="312"/>
      <c r="N22" s="312"/>
      <c r="O22" s="102">
        <v>1175122.95</v>
      </c>
      <c r="P22" s="102">
        <v>1657895.12</v>
      </c>
      <c r="Q22" s="144"/>
    </row>
    <row r="23" spans="1:17" s="171" customFormat="1" ht="26.25" customHeight="1" x14ac:dyDescent="0.2">
      <c r="A23" s="169"/>
      <c r="B23" s="189"/>
      <c r="C23" s="268"/>
      <c r="D23" s="313" t="s">
        <v>22</v>
      </c>
      <c r="E23" s="313"/>
      <c r="F23" s="313"/>
      <c r="G23" s="102">
        <v>0</v>
      </c>
      <c r="H23" s="102">
        <v>0</v>
      </c>
      <c r="I23" s="169"/>
      <c r="J23" s="169"/>
      <c r="K23" s="168"/>
      <c r="L23" s="312" t="s">
        <v>144</v>
      </c>
      <c r="M23" s="312"/>
      <c r="N23" s="312"/>
      <c r="O23" s="102">
        <v>11995</v>
      </c>
      <c r="P23" s="102">
        <v>855297.49</v>
      </c>
      <c r="Q23" s="144"/>
    </row>
    <row r="24" spans="1:17" s="171" customFormat="1" x14ac:dyDescent="0.2">
      <c r="A24" s="169"/>
      <c r="B24" s="189"/>
      <c r="C24" s="145"/>
      <c r="D24" s="313" t="s">
        <v>27</v>
      </c>
      <c r="E24" s="313"/>
      <c r="F24" s="313"/>
      <c r="G24" s="102">
        <v>0</v>
      </c>
      <c r="H24" s="102">
        <v>3550000</v>
      </c>
      <c r="I24" s="169"/>
      <c r="J24" s="169"/>
      <c r="K24" s="50"/>
      <c r="L24" s="168"/>
      <c r="M24" s="168"/>
      <c r="N24" s="168"/>
      <c r="O24" s="54"/>
      <c r="P24" s="54"/>
      <c r="Q24" s="144"/>
    </row>
    <row r="25" spans="1:17" s="171" customFormat="1" x14ac:dyDescent="0.2">
      <c r="A25" s="169"/>
      <c r="B25" s="189"/>
      <c r="C25" s="268"/>
      <c r="D25" s="313" t="s">
        <v>145</v>
      </c>
      <c r="E25" s="313"/>
      <c r="F25" s="313"/>
      <c r="G25" s="102">
        <v>27887261.34</v>
      </c>
      <c r="H25" s="102">
        <v>31370216.940000001</v>
      </c>
      <c r="I25" s="169"/>
      <c r="J25" s="169"/>
      <c r="K25" s="310" t="s">
        <v>146</v>
      </c>
      <c r="L25" s="310"/>
      <c r="M25" s="310"/>
      <c r="N25" s="310"/>
      <c r="O25" s="53">
        <f>O15-O20</f>
        <v>-1187117.95</v>
      </c>
      <c r="P25" s="53">
        <f>P15-P20</f>
        <v>-2513192.6100000003</v>
      </c>
      <c r="Q25" s="144"/>
    </row>
    <row r="26" spans="1:17" s="171" customFormat="1" x14ac:dyDescent="0.2">
      <c r="A26" s="169"/>
      <c r="B26" s="189"/>
      <c r="C26" s="145"/>
      <c r="D26" s="313" t="s">
        <v>147</v>
      </c>
      <c r="E26" s="313"/>
      <c r="F26" s="271"/>
      <c r="G26" s="102">
        <v>0</v>
      </c>
      <c r="H26" s="102">
        <v>0</v>
      </c>
      <c r="I26" s="169"/>
      <c r="J26" s="169"/>
      <c r="K26" s="168"/>
      <c r="L26" s="168"/>
      <c r="M26" s="168"/>
      <c r="N26" s="168"/>
      <c r="O26" s="54"/>
      <c r="P26" s="54"/>
      <c r="Q26" s="144"/>
    </row>
    <row r="27" spans="1:17" s="171" customFormat="1" x14ac:dyDescent="0.2">
      <c r="A27" s="169"/>
      <c r="B27" s="189"/>
      <c r="C27" s="145"/>
      <c r="D27" s="169"/>
      <c r="E27" s="145"/>
      <c r="F27" s="145"/>
      <c r="G27" s="12"/>
      <c r="H27" s="12"/>
      <c r="I27" s="169"/>
      <c r="J27" s="168"/>
      <c r="K27" s="168"/>
      <c r="L27" s="168"/>
      <c r="M27" s="168"/>
      <c r="N27" s="168"/>
      <c r="O27" s="54"/>
      <c r="P27" s="54"/>
      <c r="Q27" s="144"/>
    </row>
    <row r="28" spans="1:17" s="171" customFormat="1" x14ac:dyDescent="0.2">
      <c r="A28" s="169"/>
      <c r="B28" s="189"/>
      <c r="C28" s="310" t="s">
        <v>136</v>
      </c>
      <c r="D28" s="310"/>
      <c r="E28" s="310"/>
      <c r="F28" s="310"/>
      <c r="G28" s="53">
        <f>SUM(G29:G44)</f>
        <v>27999938.270000003</v>
      </c>
      <c r="H28" s="53">
        <f>SUM(H29:H44)</f>
        <v>33131223.549999997</v>
      </c>
      <c r="I28" s="169"/>
      <c r="J28" s="310" t="s">
        <v>148</v>
      </c>
      <c r="K28" s="310"/>
      <c r="L28" s="310"/>
      <c r="M28" s="310"/>
      <c r="N28" s="310"/>
      <c r="O28" s="12"/>
      <c r="P28" s="12"/>
      <c r="Q28" s="144"/>
    </row>
    <row r="29" spans="1:17" s="171" customFormat="1" x14ac:dyDescent="0.2">
      <c r="A29" s="169"/>
      <c r="B29" s="189"/>
      <c r="C29" s="266"/>
      <c r="D29" s="313" t="s">
        <v>149</v>
      </c>
      <c r="E29" s="313"/>
      <c r="F29" s="313"/>
      <c r="G29" s="102">
        <v>20546032.170000002</v>
      </c>
      <c r="H29" s="102">
        <v>20916476.52</v>
      </c>
      <c r="I29" s="169"/>
      <c r="J29" s="169"/>
      <c r="K29" s="145"/>
      <c r="L29" s="145"/>
      <c r="M29" s="145"/>
      <c r="N29" s="145"/>
      <c r="O29" s="12"/>
      <c r="P29" s="12"/>
      <c r="Q29" s="144"/>
    </row>
    <row r="30" spans="1:17" s="171" customFormat="1" x14ac:dyDescent="0.2">
      <c r="A30" s="169"/>
      <c r="B30" s="189"/>
      <c r="C30" s="266"/>
      <c r="D30" s="313" t="s">
        <v>12</v>
      </c>
      <c r="E30" s="313"/>
      <c r="F30" s="313"/>
      <c r="G30" s="102">
        <v>400857.35</v>
      </c>
      <c r="H30" s="102">
        <v>414770.11</v>
      </c>
      <c r="I30" s="169"/>
      <c r="J30" s="168"/>
      <c r="K30" s="310" t="s">
        <v>135</v>
      </c>
      <c r="L30" s="310"/>
      <c r="M30" s="310"/>
      <c r="N30" s="310"/>
      <c r="O30" s="53">
        <f>O31+O34+O35</f>
        <v>0</v>
      </c>
      <c r="P30" s="53">
        <f>P31+P34+P35</f>
        <v>0</v>
      </c>
      <c r="Q30" s="144"/>
    </row>
    <row r="31" spans="1:17" s="171" customFormat="1" x14ac:dyDescent="0.2">
      <c r="A31" s="169"/>
      <c r="B31" s="189"/>
      <c r="C31" s="266"/>
      <c r="D31" s="313" t="s">
        <v>14</v>
      </c>
      <c r="E31" s="313"/>
      <c r="F31" s="313"/>
      <c r="G31" s="102">
        <v>5988829.8899999997</v>
      </c>
      <c r="H31" s="102">
        <v>6336517.79</v>
      </c>
      <c r="I31" s="169"/>
      <c r="J31" s="169"/>
      <c r="K31" s="168"/>
      <c r="L31" s="312" t="s">
        <v>150</v>
      </c>
      <c r="M31" s="312"/>
      <c r="N31" s="312"/>
      <c r="O31" s="102">
        <f>SUM(O32:O33)</f>
        <v>0</v>
      </c>
      <c r="P31" s="102">
        <f>SUM(P32:P33)</f>
        <v>0</v>
      </c>
      <c r="Q31" s="144"/>
    </row>
    <row r="32" spans="1:17" s="171" customFormat="1" x14ac:dyDescent="0.2">
      <c r="A32" s="169"/>
      <c r="B32" s="189"/>
      <c r="C32" s="145"/>
      <c r="D32" s="313" t="s">
        <v>19</v>
      </c>
      <c r="E32" s="313"/>
      <c r="F32" s="313"/>
      <c r="G32" s="102">
        <v>0</v>
      </c>
      <c r="H32" s="102">
        <v>0</v>
      </c>
      <c r="I32" s="169"/>
      <c r="J32" s="169"/>
      <c r="K32" s="266"/>
      <c r="L32" s="312" t="s">
        <v>151</v>
      </c>
      <c r="M32" s="312"/>
      <c r="N32" s="312"/>
      <c r="O32" s="102">
        <v>0</v>
      </c>
      <c r="P32" s="102">
        <v>0</v>
      </c>
      <c r="Q32" s="144"/>
    </row>
    <row r="33" spans="1:17" s="171" customFormat="1" x14ac:dyDescent="0.2">
      <c r="A33" s="169"/>
      <c r="B33" s="189"/>
      <c r="C33" s="266"/>
      <c r="D33" s="313" t="s">
        <v>152</v>
      </c>
      <c r="E33" s="313"/>
      <c r="F33" s="313"/>
      <c r="G33" s="102">
        <v>0</v>
      </c>
      <c r="H33" s="102">
        <v>0</v>
      </c>
      <c r="I33" s="169"/>
      <c r="J33" s="169"/>
      <c r="K33" s="266"/>
      <c r="L33" s="312" t="s">
        <v>153</v>
      </c>
      <c r="M33" s="312"/>
      <c r="N33" s="312"/>
      <c r="O33" s="102">
        <v>0</v>
      </c>
      <c r="P33" s="102">
        <v>0</v>
      </c>
      <c r="Q33" s="144"/>
    </row>
    <row r="34" spans="1:17" s="171" customFormat="1" ht="15" customHeight="1" x14ac:dyDescent="0.2">
      <c r="A34" s="169"/>
      <c r="B34" s="189"/>
      <c r="C34" s="266"/>
      <c r="D34" s="313" t="s">
        <v>154</v>
      </c>
      <c r="E34" s="313"/>
      <c r="F34" s="313"/>
      <c r="G34" s="102">
        <v>0</v>
      </c>
      <c r="H34" s="102">
        <v>0</v>
      </c>
      <c r="I34" s="169"/>
      <c r="J34" s="169"/>
      <c r="K34" s="266"/>
      <c r="L34" s="312" t="s">
        <v>155</v>
      </c>
      <c r="M34" s="312"/>
      <c r="N34" s="312"/>
      <c r="O34" s="102">
        <v>0</v>
      </c>
      <c r="P34" s="102">
        <v>0</v>
      </c>
      <c r="Q34" s="144"/>
    </row>
    <row r="35" spans="1:17" s="171" customFormat="1" ht="15" customHeight="1" x14ac:dyDescent="0.2">
      <c r="A35" s="169"/>
      <c r="B35" s="189"/>
      <c r="C35" s="266"/>
      <c r="D35" s="313" t="s">
        <v>24</v>
      </c>
      <c r="E35" s="313"/>
      <c r="F35" s="313"/>
      <c r="G35" s="102">
        <v>0</v>
      </c>
      <c r="H35" s="102">
        <v>0</v>
      </c>
      <c r="I35" s="169"/>
      <c r="J35" s="169"/>
      <c r="K35" s="50"/>
      <c r="L35" s="312"/>
      <c r="M35" s="312"/>
      <c r="N35" s="312"/>
      <c r="O35" s="102"/>
      <c r="P35" s="102"/>
      <c r="Q35" s="144"/>
    </row>
    <row r="36" spans="1:17" s="171" customFormat="1" ht="15" customHeight="1" x14ac:dyDescent="0.2">
      <c r="A36" s="169"/>
      <c r="B36" s="189"/>
      <c r="C36" s="266"/>
      <c r="D36" s="313" t="s">
        <v>26</v>
      </c>
      <c r="E36" s="313"/>
      <c r="F36" s="313"/>
      <c r="G36" s="102">
        <v>0</v>
      </c>
      <c r="H36" s="102">
        <v>0</v>
      </c>
      <c r="I36" s="169"/>
      <c r="J36" s="169"/>
      <c r="K36" s="50"/>
      <c r="L36" s="168"/>
      <c r="M36" s="168"/>
      <c r="N36" s="168"/>
      <c r="O36" s="54"/>
      <c r="P36" s="54"/>
      <c r="Q36" s="144"/>
    </row>
    <row r="37" spans="1:17" s="171" customFormat="1" ht="15" customHeight="1" x14ac:dyDescent="0.2">
      <c r="A37" s="169"/>
      <c r="B37" s="189"/>
      <c r="C37" s="266"/>
      <c r="D37" s="313" t="s">
        <v>28</v>
      </c>
      <c r="E37" s="313"/>
      <c r="F37" s="313"/>
      <c r="G37" s="102">
        <v>0</v>
      </c>
      <c r="H37" s="102">
        <v>0</v>
      </c>
      <c r="I37" s="169"/>
      <c r="J37" s="169"/>
      <c r="K37" s="310" t="s">
        <v>136</v>
      </c>
      <c r="L37" s="310"/>
      <c r="M37" s="310"/>
      <c r="N37" s="310"/>
      <c r="O37" s="53">
        <f>O38+O41+O42</f>
        <v>0</v>
      </c>
      <c r="P37" s="53">
        <f>P38+P41+P42</f>
        <v>0</v>
      </c>
      <c r="Q37" s="144"/>
    </row>
    <row r="38" spans="1:17" s="171" customFormat="1" ht="15" customHeight="1" x14ac:dyDescent="0.2">
      <c r="A38" s="169"/>
      <c r="B38" s="189"/>
      <c r="C38" s="266"/>
      <c r="D38" s="313" t="s">
        <v>30</v>
      </c>
      <c r="E38" s="313"/>
      <c r="F38" s="313"/>
      <c r="G38" s="102">
        <v>0</v>
      </c>
      <c r="H38" s="102">
        <v>0</v>
      </c>
      <c r="I38" s="169"/>
      <c r="J38" s="168"/>
      <c r="K38" s="168"/>
      <c r="L38" s="312" t="s">
        <v>156</v>
      </c>
      <c r="M38" s="312"/>
      <c r="N38" s="312"/>
      <c r="O38" s="102">
        <f>SUM(O39:O40)</f>
        <v>0</v>
      </c>
      <c r="P38" s="102">
        <f>SUM(P39:P40)</f>
        <v>0</v>
      </c>
      <c r="Q38" s="144"/>
    </row>
    <row r="39" spans="1:17" s="171" customFormat="1" ht="15" customHeight="1" x14ac:dyDescent="0.2">
      <c r="A39" s="169"/>
      <c r="B39" s="189"/>
      <c r="C39" s="266"/>
      <c r="D39" s="313" t="s">
        <v>31</v>
      </c>
      <c r="E39" s="313"/>
      <c r="F39" s="313"/>
      <c r="G39" s="102">
        <v>0</v>
      </c>
      <c r="H39" s="102">
        <v>0</v>
      </c>
      <c r="I39" s="169"/>
      <c r="J39" s="169"/>
      <c r="K39" s="168"/>
      <c r="L39" s="312" t="s">
        <v>151</v>
      </c>
      <c r="M39" s="312"/>
      <c r="N39" s="312"/>
      <c r="O39" s="102">
        <v>0</v>
      </c>
      <c r="P39" s="102">
        <v>0</v>
      </c>
      <c r="Q39" s="144"/>
    </row>
    <row r="40" spans="1:17" s="171" customFormat="1" ht="15" customHeight="1" x14ac:dyDescent="0.2">
      <c r="A40" s="169"/>
      <c r="B40" s="189"/>
      <c r="C40" s="266"/>
      <c r="D40" s="313" t="s">
        <v>33</v>
      </c>
      <c r="E40" s="313"/>
      <c r="F40" s="313"/>
      <c r="G40" s="102">
        <v>0</v>
      </c>
      <c r="H40" s="102">
        <v>0</v>
      </c>
      <c r="I40" s="169"/>
      <c r="J40" s="169"/>
      <c r="K40" s="266"/>
      <c r="L40" s="312" t="s">
        <v>153</v>
      </c>
      <c r="M40" s="312"/>
      <c r="N40" s="312"/>
      <c r="O40" s="102">
        <v>0</v>
      </c>
      <c r="P40" s="102">
        <v>0</v>
      </c>
      <c r="Q40" s="144"/>
    </row>
    <row r="41" spans="1:17" s="171" customFormat="1" ht="15" customHeight="1" x14ac:dyDescent="0.2">
      <c r="A41" s="169"/>
      <c r="B41" s="189"/>
      <c r="C41" s="266"/>
      <c r="D41" s="313" t="s">
        <v>157</v>
      </c>
      <c r="E41" s="313"/>
      <c r="F41" s="313"/>
      <c r="G41" s="102">
        <v>0</v>
      </c>
      <c r="H41" s="102">
        <v>0</v>
      </c>
      <c r="I41" s="169"/>
      <c r="J41" s="169"/>
      <c r="K41" s="266"/>
      <c r="L41" s="312" t="s">
        <v>158</v>
      </c>
      <c r="M41" s="312"/>
      <c r="N41" s="312"/>
      <c r="O41" s="102">
        <v>0</v>
      </c>
      <c r="P41" s="102">
        <v>0</v>
      </c>
      <c r="Q41" s="144"/>
    </row>
    <row r="42" spans="1:17" s="171" customFormat="1" ht="15" customHeight="1" x14ac:dyDescent="0.2">
      <c r="A42" s="169"/>
      <c r="B42" s="189"/>
      <c r="C42" s="145"/>
      <c r="D42" s="313" t="s">
        <v>129</v>
      </c>
      <c r="E42" s="313"/>
      <c r="F42" s="313"/>
      <c r="G42" s="102">
        <v>0</v>
      </c>
      <c r="H42" s="102">
        <v>0</v>
      </c>
      <c r="I42" s="169"/>
      <c r="J42" s="169"/>
      <c r="K42" s="266"/>
      <c r="L42" s="312"/>
      <c r="M42" s="312"/>
      <c r="N42" s="312"/>
      <c r="O42" s="102"/>
      <c r="P42" s="102"/>
      <c r="Q42" s="144"/>
    </row>
    <row r="43" spans="1:17" s="171" customFormat="1" ht="15" customHeight="1" x14ac:dyDescent="0.2">
      <c r="A43" s="169"/>
      <c r="B43" s="189"/>
      <c r="C43" s="266"/>
      <c r="D43" s="313" t="s">
        <v>41</v>
      </c>
      <c r="E43" s="313"/>
      <c r="F43" s="313"/>
      <c r="G43" s="102">
        <v>0</v>
      </c>
      <c r="H43" s="102">
        <v>0</v>
      </c>
      <c r="I43" s="169"/>
      <c r="J43" s="169"/>
      <c r="K43" s="50"/>
      <c r="L43" s="168"/>
      <c r="M43" s="168"/>
      <c r="N43" s="168"/>
      <c r="O43" s="54"/>
      <c r="P43" s="54"/>
      <c r="Q43" s="144"/>
    </row>
    <row r="44" spans="1:17" s="171" customFormat="1" ht="15" customHeight="1" x14ac:dyDescent="0.2">
      <c r="A44" s="169"/>
      <c r="B44" s="189"/>
      <c r="C44" s="266"/>
      <c r="D44" s="313" t="s">
        <v>159</v>
      </c>
      <c r="E44" s="313"/>
      <c r="F44" s="313"/>
      <c r="G44" s="102">
        <v>1064218.8600000001</v>
      </c>
      <c r="H44" s="102">
        <v>5463459.1299999999</v>
      </c>
      <c r="I44" s="169"/>
      <c r="J44" s="169"/>
      <c r="K44" s="310" t="s">
        <v>160</v>
      </c>
      <c r="L44" s="310"/>
      <c r="M44" s="310"/>
      <c r="N44" s="310"/>
      <c r="O44" s="53">
        <f>O30-O37</f>
        <v>0</v>
      </c>
      <c r="P44" s="53">
        <f>P30-P37</f>
        <v>0</v>
      </c>
      <c r="Q44" s="144"/>
    </row>
    <row r="45" spans="1:17" s="171" customFormat="1" ht="15" customHeight="1" x14ac:dyDescent="0.2">
      <c r="A45" s="169"/>
      <c r="B45" s="189"/>
      <c r="C45" s="266"/>
      <c r="D45" s="168"/>
      <c r="E45" s="168"/>
      <c r="F45" s="168"/>
      <c r="G45" s="54"/>
      <c r="H45" s="54"/>
      <c r="I45" s="169"/>
      <c r="J45" s="169"/>
      <c r="K45" s="50"/>
      <c r="L45" s="50"/>
      <c r="M45" s="50"/>
      <c r="N45" s="50"/>
      <c r="O45" s="12"/>
      <c r="P45" s="12"/>
      <c r="Q45" s="144"/>
    </row>
    <row r="46" spans="1:17" s="171" customFormat="1" ht="17.25" customHeight="1" x14ac:dyDescent="0.2">
      <c r="A46" s="169"/>
      <c r="B46" s="189"/>
      <c r="C46" s="145"/>
      <c r="D46" s="169"/>
      <c r="E46" s="145"/>
      <c r="F46" s="145"/>
      <c r="G46" s="12"/>
      <c r="H46" s="12"/>
      <c r="I46" s="169"/>
      <c r="J46" s="169"/>
      <c r="K46" s="50"/>
      <c r="L46" s="50"/>
      <c r="M46" s="50"/>
      <c r="N46" s="50"/>
      <c r="O46" s="12"/>
      <c r="P46" s="12"/>
      <c r="Q46" s="144"/>
    </row>
    <row r="47" spans="1:17" s="59" customFormat="1" ht="25.5" customHeight="1" x14ac:dyDescent="0.2">
      <c r="A47" s="55"/>
      <c r="B47" s="56"/>
      <c r="C47" s="310" t="s">
        <v>161</v>
      </c>
      <c r="D47" s="310"/>
      <c r="E47" s="310"/>
      <c r="F47" s="310"/>
      <c r="G47" s="57">
        <f>G15-G28</f>
        <v>1609846.4599999972</v>
      </c>
      <c r="H47" s="57">
        <f>H15-H28</f>
        <v>7883777.1200000048</v>
      </c>
      <c r="I47" s="55"/>
      <c r="J47" s="311" t="s">
        <v>162</v>
      </c>
      <c r="K47" s="311"/>
      <c r="L47" s="311"/>
      <c r="M47" s="311"/>
      <c r="N47" s="311"/>
      <c r="O47" s="57">
        <f>G47+O25+O44</f>
        <v>422728.50999999722</v>
      </c>
      <c r="P47" s="57">
        <f>H47+P25+P44</f>
        <v>5370584.5100000044</v>
      </c>
      <c r="Q47" s="58"/>
    </row>
    <row r="48" spans="1:17" s="59" customFormat="1" ht="25.5" customHeight="1" x14ac:dyDescent="0.2">
      <c r="A48" s="55"/>
      <c r="B48" s="56"/>
      <c r="C48" s="266"/>
      <c r="D48" s="266"/>
      <c r="E48" s="266"/>
      <c r="F48" s="266"/>
      <c r="G48" s="60"/>
      <c r="H48" s="60"/>
      <c r="I48" s="55"/>
      <c r="J48" s="267"/>
      <c r="K48" s="267"/>
      <c r="L48" s="267"/>
      <c r="M48" s="267"/>
      <c r="N48" s="61" t="str">
        <f>IF(ROUND((O50-O49),0)&lt;&gt;ROUND(O47,0),"El saldo de Incrementos Neto en el Efectivo y Equivalentes al Efectivo: NO concuerda con el Efectivo y Equivalente del Estado de Cambios en la Situación Financiera","")</f>
        <v/>
      </c>
      <c r="O48" s="61" t="str">
        <f>IF(ROUND((O50-O49),2)&lt;&gt;ROUND(O47,2),O50-O49-O47,"")</f>
        <v/>
      </c>
      <c r="P48" s="57"/>
      <c r="Q48" s="58"/>
    </row>
    <row r="49" spans="1:17" s="59" customFormat="1" x14ac:dyDescent="0.2">
      <c r="A49" s="55"/>
      <c r="B49" s="56"/>
      <c r="C49" s="266"/>
      <c r="D49" s="266"/>
      <c r="E49" s="266"/>
      <c r="F49" s="266"/>
      <c r="G49" s="60"/>
      <c r="H49" s="60"/>
      <c r="I49" s="55"/>
      <c r="J49" s="311" t="s">
        <v>163</v>
      </c>
      <c r="K49" s="311"/>
      <c r="L49" s="311"/>
      <c r="M49" s="311"/>
      <c r="N49" s="311"/>
      <c r="O49" s="62">
        <v>7882891.79</v>
      </c>
      <c r="P49" s="62">
        <v>8854546.9000000004</v>
      </c>
      <c r="Q49" s="58"/>
    </row>
    <row r="50" spans="1:17" s="59" customFormat="1" x14ac:dyDescent="0.2">
      <c r="A50" s="55"/>
      <c r="B50" s="56"/>
      <c r="C50" s="266"/>
      <c r="D50" s="266"/>
      <c r="E50" s="266"/>
      <c r="F50" s="266"/>
      <c r="G50" s="60"/>
      <c r="H50" s="60"/>
      <c r="I50" s="55"/>
      <c r="J50" s="311" t="s">
        <v>164</v>
      </c>
      <c r="K50" s="311"/>
      <c r="L50" s="311"/>
      <c r="M50" s="311"/>
      <c r="N50" s="311"/>
      <c r="O50" s="63">
        <v>8305620.2999999998</v>
      </c>
      <c r="P50" s="63">
        <v>14225131.41</v>
      </c>
      <c r="Q50" s="58"/>
    </row>
    <row r="51" spans="1:17" s="59" customFormat="1" ht="9.75" customHeight="1" x14ac:dyDescent="0.2">
      <c r="A51" s="55"/>
      <c r="B51" s="56"/>
      <c r="C51" s="266"/>
      <c r="D51" s="266"/>
      <c r="E51" s="266"/>
      <c r="F51" s="266"/>
      <c r="G51" s="60"/>
      <c r="H51" s="60"/>
      <c r="I51" s="55"/>
      <c r="J51" s="267"/>
      <c r="K51" s="267"/>
      <c r="L51" s="267"/>
      <c r="M51" s="267"/>
      <c r="N51" s="267"/>
      <c r="O51" s="60"/>
      <c r="P51" s="60"/>
      <c r="Q51" s="58"/>
    </row>
    <row r="52" spans="1:17" s="171" customFormat="1" ht="6" customHeight="1" x14ac:dyDescent="0.2">
      <c r="A52" s="169"/>
      <c r="B52" s="64"/>
      <c r="C52" s="65"/>
      <c r="D52" s="65"/>
      <c r="E52" s="65"/>
      <c r="F52" s="65"/>
      <c r="G52" s="66"/>
      <c r="H52" s="66"/>
      <c r="I52" s="153"/>
      <c r="J52" s="152"/>
      <c r="K52" s="152"/>
      <c r="L52" s="152"/>
      <c r="M52" s="152"/>
      <c r="N52" s="152"/>
      <c r="O52" s="152"/>
      <c r="P52" s="152"/>
      <c r="Q52" s="21"/>
    </row>
    <row r="53" spans="1:17" s="171" customFormat="1" ht="6" customHeight="1" x14ac:dyDescent="0.2">
      <c r="A53" s="169"/>
      <c r="B53" s="130"/>
      <c r="C53" s="130"/>
      <c r="D53" s="130"/>
      <c r="E53" s="130"/>
      <c r="F53" s="130"/>
      <c r="G53" s="169"/>
      <c r="H53" s="169"/>
      <c r="I53" s="169"/>
      <c r="J53" s="169"/>
      <c r="K53" s="50"/>
      <c r="L53" s="50"/>
      <c r="M53" s="50"/>
      <c r="N53" s="50"/>
      <c r="O53" s="52"/>
      <c r="P53" s="52"/>
      <c r="Q53" s="168"/>
    </row>
    <row r="54" spans="1:17" s="171" customFormat="1" ht="6" customHeight="1" x14ac:dyDescent="0.2">
      <c r="A54" s="169"/>
      <c r="B54" s="130"/>
      <c r="C54" s="130"/>
      <c r="D54" s="130"/>
      <c r="E54" s="130"/>
      <c r="F54" s="130"/>
      <c r="G54" s="169"/>
      <c r="H54" s="169"/>
      <c r="I54" s="169"/>
      <c r="J54" s="168"/>
      <c r="K54" s="168"/>
      <c r="L54" s="168"/>
      <c r="M54" s="168"/>
      <c r="N54" s="168"/>
      <c r="O54" s="168"/>
      <c r="P54" s="168"/>
      <c r="Q54" s="168"/>
    </row>
    <row r="55" spans="1:17" s="171" customFormat="1" ht="15" customHeight="1" x14ac:dyDescent="0.2">
      <c r="A55" s="168"/>
      <c r="B55" s="197" t="s">
        <v>60</v>
      </c>
      <c r="C55" s="197"/>
      <c r="D55" s="197"/>
      <c r="E55" s="197"/>
      <c r="F55" s="197"/>
      <c r="G55" s="197"/>
      <c r="H55" s="197"/>
      <c r="I55" s="197"/>
      <c r="J55" s="197"/>
      <c r="K55" s="168"/>
      <c r="L55" s="168"/>
      <c r="M55" s="168"/>
      <c r="N55" s="168"/>
      <c r="O55" s="168"/>
      <c r="P55" s="168"/>
      <c r="Q55" s="168"/>
    </row>
    <row r="56" spans="1:17" ht="40.5" customHeight="1" x14ac:dyDescent="0.2">
      <c r="A56" s="1"/>
      <c r="B56" s="9"/>
      <c r="C56" s="22"/>
      <c r="D56" s="314"/>
      <c r="E56" s="314"/>
      <c r="F56" s="314"/>
      <c r="G56" s="314"/>
      <c r="H56" s="22"/>
      <c r="I56" s="23"/>
      <c r="J56" s="23"/>
      <c r="K56" s="1"/>
      <c r="L56" s="290"/>
      <c r="M56" s="290"/>
      <c r="N56" s="290"/>
      <c r="O56" s="290"/>
      <c r="P56" s="1"/>
      <c r="Q56" s="1"/>
    </row>
    <row r="57" spans="1:17" s="1" customFormat="1" ht="14.1" customHeight="1" x14ac:dyDescent="0.2">
      <c r="B57" s="26"/>
      <c r="D57" s="290"/>
      <c r="E57" s="290"/>
      <c r="F57" s="290"/>
      <c r="G57" s="290"/>
      <c r="I57" s="27"/>
      <c r="K57" s="3"/>
      <c r="L57" s="290"/>
      <c r="M57" s="290"/>
      <c r="N57" s="290"/>
      <c r="O57" s="290"/>
    </row>
    <row r="58" spans="1:17" s="1" customFormat="1" ht="14.1" customHeight="1" x14ac:dyDescent="0.2">
      <c r="B58" s="28"/>
      <c r="D58" s="287"/>
      <c r="E58" s="287"/>
      <c r="F58" s="287"/>
      <c r="G58" s="287"/>
      <c r="I58" s="27"/>
      <c r="L58" s="287"/>
      <c r="M58" s="287"/>
      <c r="N58" s="287"/>
      <c r="O58" s="287"/>
    </row>
    <row r="59" spans="1:17" x14ac:dyDescent="0.2"/>
    <row r="60" spans="1:17" x14ac:dyDescent="0.2"/>
  </sheetData>
  <mergeCells count="72">
    <mergeCell ref="C15:F15"/>
    <mergeCell ref="K15:N15"/>
    <mergeCell ref="L18:N18"/>
    <mergeCell ref="E2:O2"/>
    <mergeCell ref="E3:O3"/>
    <mergeCell ref="E4:O4"/>
    <mergeCell ref="E5:O5"/>
    <mergeCell ref="B7:D7"/>
    <mergeCell ref="E7:O7"/>
    <mergeCell ref="B10:E10"/>
    <mergeCell ref="J10:M10"/>
    <mergeCell ref="B13:F13"/>
    <mergeCell ref="J13:N13"/>
    <mergeCell ref="D21:F21"/>
    <mergeCell ref="L21:N21"/>
    <mergeCell ref="D16:F16"/>
    <mergeCell ref="L16:N16"/>
    <mergeCell ref="D17:F17"/>
    <mergeCell ref="L17:N17"/>
    <mergeCell ref="D18:F18"/>
    <mergeCell ref="D19:F19"/>
    <mergeCell ref="D20:F20"/>
    <mergeCell ref="D30:F30"/>
    <mergeCell ref="D22:F22"/>
    <mergeCell ref="L22:N22"/>
    <mergeCell ref="D23:F23"/>
    <mergeCell ref="D24:F24"/>
    <mergeCell ref="D29:F29"/>
    <mergeCell ref="C28:F28"/>
    <mergeCell ref="J28:N28"/>
    <mergeCell ref="K30:N30"/>
    <mergeCell ref="D37:F37"/>
    <mergeCell ref="D31:F31"/>
    <mergeCell ref="L31:N31"/>
    <mergeCell ref="D32:F32"/>
    <mergeCell ref="L32:N32"/>
    <mergeCell ref="D33:F33"/>
    <mergeCell ref="L33:N33"/>
    <mergeCell ref="D34:F34"/>
    <mergeCell ref="L34:N34"/>
    <mergeCell ref="D35:F35"/>
    <mergeCell ref="D36:F36"/>
    <mergeCell ref="L35:N35"/>
    <mergeCell ref="K37:N37"/>
    <mergeCell ref="D42:F42"/>
    <mergeCell ref="D43:F43"/>
    <mergeCell ref="L42:N42"/>
    <mergeCell ref="D44:F44"/>
    <mergeCell ref="K44:N44"/>
    <mergeCell ref="D58:G58"/>
    <mergeCell ref="L58:O58"/>
    <mergeCell ref="J49:N49"/>
    <mergeCell ref="D56:G56"/>
    <mergeCell ref="L56:O56"/>
    <mergeCell ref="D57:G57"/>
    <mergeCell ref="L57:O57"/>
    <mergeCell ref="C47:F47"/>
    <mergeCell ref="J47:N47"/>
    <mergeCell ref="J50:N50"/>
    <mergeCell ref="K20:N20"/>
    <mergeCell ref="L23:N23"/>
    <mergeCell ref="D25:F25"/>
    <mergeCell ref="K25:N25"/>
    <mergeCell ref="D26:E26"/>
    <mergeCell ref="D38:F38"/>
    <mergeCell ref="L38:N38"/>
    <mergeCell ref="D39:F39"/>
    <mergeCell ref="L39:N39"/>
    <mergeCell ref="D40:F40"/>
    <mergeCell ref="L40:N40"/>
    <mergeCell ref="D41:F41"/>
    <mergeCell ref="L41:N41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Edo. de Act.2017</vt:lpstr>
      <vt:lpstr>Edo. Sit. Finan. 2017</vt:lpstr>
      <vt:lpstr>Edo. de VaHaPu2017</vt:lpstr>
      <vt:lpstr>Edo. Cambio Sit. Finan. 2017</vt:lpstr>
      <vt:lpstr>Inf. Pasivos Contigentes</vt:lpstr>
      <vt:lpstr>Edo. de Deuda2017</vt:lpstr>
      <vt:lpstr>Edo. Anali. Activo.2017</vt:lpstr>
      <vt:lpstr>Edo. de Flujo. del Efect. 2017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Rtorres</cp:lastModifiedBy>
  <dcterms:created xsi:type="dcterms:W3CDTF">2016-07-08T17:43:12Z</dcterms:created>
  <dcterms:modified xsi:type="dcterms:W3CDTF">2017-10-10T15:52:34Z</dcterms:modified>
</cp:coreProperties>
</file>