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Abril IIEG\I. informacion_contable_ Abril _2017_IIEG\"/>
    </mc:Choice>
  </mc:AlternateContent>
  <bookViews>
    <workbookView xWindow="0" yWindow="0" windowWidth="20490" windowHeight="7665" tabRatio="804" activeTab="7"/>
  </bookViews>
  <sheets>
    <sheet name="Edo. de Act.2017" sheetId="4" r:id="rId1"/>
    <sheet name="Edo. Sit. Finan. 2017" sheetId="5" r:id="rId2"/>
    <sheet name="Edo. de VaHaPu2017" sheetId="6" r:id="rId3"/>
    <sheet name="Edo. Cambio Sit. Finan. 2017" sheetId="9" r:id="rId4"/>
    <sheet name="Inf. Pasivos Contigentes" sheetId="13" r:id="rId5"/>
    <sheet name="Edo. de Deuda2017" sheetId="15" r:id="rId6"/>
    <sheet name="Edo. Anali. Activo.2017" sheetId="14" r:id="rId7"/>
    <sheet name="Edo. de Flujo. del Efect. 2017" sheetId="10" r:id="rId8"/>
  </sheets>
  <calcPr calcId="162913"/>
</workbook>
</file>

<file path=xl/calcChain.xml><?xml version="1.0" encoding="utf-8"?>
<calcChain xmlns="http://schemas.openxmlformats.org/spreadsheetml/2006/main">
  <c r="J33" i="15" l="1"/>
  <c r="I33" i="15"/>
  <c r="J28" i="15"/>
  <c r="J39" i="15" s="1"/>
  <c r="I28" i="15"/>
  <c r="I39" i="15" s="1"/>
  <c r="J19" i="15"/>
  <c r="I19" i="15"/>
  <c r="J14" i="15"/>
  <c r="J25" i="15" s="1"/>
  <c r="I14" i="15"/>
  <c r="I25" i="15" s="1"/>
  <c r="H36" i="14"/>
  <c r="I36" i="14" s="1"/>
  <c r="I35" i="14"/>
  <c r="H35" i="14"/>
  <c r="H34" i="14"/>
  <c r="I34" i="14" s="1"/>
  <c r="H33" i="14"/>
  <c r="I33" i="14" s="1"/>
  <c r="I32" i="14"/>
  <c r="H32" i="14"/>
  <c r="H31" i="14"/>
  <c r="I31" i="14" s="1"/>
  <c r="H30" i="14"/>
  <c r="I30" i="14" s="1"/>
  <c r="I29" i="14"/>
  <c r="H29" i="14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H20" i="14"/>
  <c r="I20" i="14" s="1"/>
  <c r="H19" i="14"/>
  <c r="I19" i="14" s="1"/>
  <c r="I18" i="14"/>
  <c r="H18" i="14"/>
  <c r="H16" i="14"/>
  <c r="G16" i="14"/>
  <c r="G38" i="14" s="1"/>
  <c r="F16" i="14"/>
  <c r="F38" i="14" s="1"/>
  <c r="E16" i="14"/>
  <c r="E38" i="14" s="1"/>
  <c r="P38" i="10"/>
  <c r="O38" i="10"/>
  <c r="P37" i="10"/>
  <c r="O37" i="10"/>
  <c r="P31" i="10"/>
  <c r="O31" i="10"/>
  <c r="O30" i="10" s="1"/>
  <c r="O44" i="10" s="1"/>
  <c r="P30" i="10"/>
  <c r="P44" i="10" s="1"/>
  <c r="H28" i="10"/>
  <c r="H47" i="10" s="1"/>
  <c r="G28" i="10"/>
  <c r="O25" i="10"/>
  <c r="P20" i="10"/>
  <c r="O20" i="10"/>
  <c r="P15" i="10"/>
  <c r="P25" i="10" s="1"/>
  <c r="O15" i="10"/>
  <c r="H15" i="10"/>
  <c r="G15" i="10"/>
  <c r="G47" i="10" s="1"/>
  <c r="K52" i="9"/>
  <c r="J52" i="9"/>
  <c r="K44" i="9"/>
  <c r="J44" i="9"/>
  <c r="K38" i="9"/>
  <c r="K36" i="9" s="1"/>
  <c r="J38" i="9"/>
  <c r="J36" i="9"/>
  <c r="K27" i="9"/>
  <c r="J27" i="9"/>
  <c r="F26" i="9"/>
  <c r="F14" i="9" s="1"/>
  <c r="E26" i="9"/>
  <c r="K16" i="9"/>
  <c r="J16" i="9"/>
  <c r="J14" i="9" s="1"/>
  <c r="F16" i="9"/>
  <c r="E16" i="9"/>
  <c r="K14" i="9"/>
  <c r="E14" i="9"/>
  <c r="I37" i="6"/>
  <c r="I36" i="6"/>
  <c r="I35" i="6"/>
  <c r="I34" i="6"/>
  <c r="H33" i="6"/>
  <c r="G33" i="6"/>
  <c r="F33" i="6"/>
  <c r="I33" i="6" s="1"/>
  <c r="E33" i="6"/>
  <c r="I31" i="6"/>
  <c r="I30" i="6"/>
  <c r="I29" i="6"/>
  <c r="I28" i="6"/>
  <c r="H28" i="6"/>
  <c r="G28" i="6"/>
  <c r="F28" i="6"/>
  <c r="E28" i="6"/>
  <c r="E26" i="6"/>
  <c r="E39" i="6" s="1"/>
  <c r="I24" i="6"/>
  <c r="I23" i="6"/>
  <c r="I22" i="6"/>
  <c r="I21" i="6"/>
  <c r="H20" i="6"/>
  <c r="H26" i="6" s="1"/>
  <c r="H39" i="6" s="1"/>
  <c r="G20" i="6"/>
  <c r="G26" i="6" s="1"/>
  <c r="G39" i="6" s="1"/>
  <c r="F20" i="6"/>
  <c r="F26" i="6" s="1"/>
  <c r="F39" i="6" s="1"/>
  <c r="I18" i="6"/>
  <c r="I17" i="6"/>
  <c r="I16" i="6"/>
  <c r="I15" i="6"/>
  <c r="H15" i="6"/>
  <c r="G15" i="6"/>
  <c r="F15" i="6"/>
  <c r="E15" i="6"/>
  <c r="I13" i="6"/>
  <c r="K57" i="5"/>
  <c r="J57" i="5"/>
  <c r="K49" i="5"/>
  <c r="J49" i="5"/>
  <c r="K43" i="5"/>
  <c r="K62" i="5" s="1"/>
  <c r="K64" i="5" s="1"/>
  <c r="J43" i="5"/>
  <c r="J62" i="5" s="1"/>
  <c r="J64" i="5" s="1"/>
  <c r="E42" i="5"/>
  <c r="F40" i="5"/>
  <c r="E40" i="5"/>
  <c r="K39" i="5"/>
  <c r="K37" i="5"/>
  <c r="J37" i="5"/>
  <c r="K26" i="5"/>
  <c r="J26" i="5"/>
  <c r="J39" i="5" s="1"/>
  <c r="F25" i="5"/>
  <c r="F42" i="5" s="1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E13" i="4"/>
  <c r="E34" i="4" s="1"/>
  <c r="J54" i="4" s="1"/>
  <c r="J43" i="15" l="1"/>
  <c r="I43" i="15"/>
  <c r="I16" i="14"/>
  <c r="I26" i="14"/>
  <c r="H26" i="14"/>
  <c r="H38" i="14" s="1"/>
  <c r="P47" i="10"/>
  <c r="O47" i="10"/>
  <c r="I39" i="6"/>
  <c r="I20" i="6"/>
  <c r="I26" i="6"/>
  <c r="K54" i="4"/>
  <c r="I38" i="14" l="1"/>
  <c r="O48" i="10"/>
  <c r="N48" i="10"/>
</calcChain>
</file>

<file path=xl/sharedStrings.xml><?xml version="1.0" encoding="utf-8"?>
<sst xmlns="http://schemas.openxmlformats.org/spreadsheetml/2006/main" count="380" uniqueCount="217">
  <si>
    <t>Estado de Actividades</t>
  </si>
  <si>
    <t>(Pesos)</t>
  </si>
  <si>
    <t>Ente Público:</t>
  </si>
  <si>
    <t>INSTITUTO DE INFORMACION ESTADISTICA Y GEOGRAFICA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</si>
  <si>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</si>
  <si>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</si>
  <si>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</si>
  <si>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</si>
  <si>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</si>
  <si>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</si>
  <si>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</si>
  <si>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</si>
  <si>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</si>
  <si>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</si>
  <si>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</si>
  <si>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</si>
  <si>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</si>
  <si>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Transferencia, Asignaciones, Subsidios y Otras Ayudas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</si>
  <si>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</si>
  <si>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</si>
  <si>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</si>
  <si>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</si>
  <si>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</si>
  <si>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</si>
  <si>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</si>
  <si>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</si>
  <si>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</si>
  <si>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</si>
  <si>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</si>
  <si>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Transferencia, Asignaciones, Subsidios y Otras ayudas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</si>
  <si>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</si>
  <si>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</si>
  <si>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</si>
  <si>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</si>
  <si>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</si>
  <si>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</si>
  <si>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</si>
  <si>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</si>
  <si>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</si>
  <si>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</si>
  <si>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</si>
  <si>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</si>
  <si>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</si>
  <si>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</si>
  <si>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</si>
  <si>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</si>
  <si>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</si>
  <si>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</si>
  <si>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</si>
  <si>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</si>
  <si>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</si>
  <si>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</si>
  <si>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</si>
  <si>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</si>
  <si>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</si>
  <si>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</si>
  <si>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</si>
  <si>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</si>
  <si>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</si>
  <si>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</si>
  <si>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</si>
  <si>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>Estado de Situación Financiera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</si>
  <si>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</si>
  <si>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</si>
  <si>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</si>
  <si>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</si>
  <si>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</si>
  <si>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</si>
  <si>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</si>
  <si>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</si>
  <si>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</si>
  <si>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</si>
  <si>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</si>
  <si>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</si>
  <si>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</si>
  <si>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</si>
  <si>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</si>
  <si>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</si>
  <si>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</si>
  <si>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</si>
  <si>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</si>
  <si>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</si>
  <si>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</si>
  <si>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</si>
  <si>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</si>
  <si>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</si>
  <si>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</si>
  <si>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</si>
  <si>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</si>
  <si>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</si>
  <si>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</si>
  <si>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</si>
  <si>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</si>
  <si>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</si>
  <si>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</si>
  <si>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</si>
  <si>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</si>
  <si>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</si>
  <si>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</si>
  <si>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</si>
  <si>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</si>
  <si>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</si>
  <si>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</si>
  <si>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</si>
  <si>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 Activos  No Circulantes</t>
  </si>
  <si>
    <t>HACIENDA PÚBLICA/ PATRIMONIO</t>
  </si>
  <si>
    <t>Total del Activo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</si>
  <si>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</si>
  <si>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</si>
  <si>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</si>
  <si>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</si>
  <si>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</si>
  <si>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</si>
  <si>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</si>
  <si>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</si>
  <si>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</si>
  <si>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</si>
  <si>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</si>
  <si>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</si>
  <si>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</si>
  <si>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Pasivo y Hacienda Pública / Patrimonio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</si>
  <si>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</si>
  <si>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</si>
  <si>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</si>
  <si>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</si>
  <si>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</si>
  <si>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</si>
  <si>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</si>
  <si>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 xml:space="preserve">Patrimonio Neto Inicial Ajustado del Ejercicio </t>
  </si>
  <si>
    <t xml:space="preserve">Aportaciones </t>
  </si>
  <si>
    <t>Actualización de la Hacienda Pública/Patrimonio</t>
  </si>
  <si>
    <t>Variaciones de la Hacienda Pública/Patrimonio Neto del Ejercicio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</si>
  <si>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</si>
  <si>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</si>
  <si>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</si>
  <si>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</si>
  <si>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</si>
  <si>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</si>
  <si>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</si>
  <si>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</si>
  <si>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</si>
  <si>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</si>
  <si>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</si>
  <si>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</si>
  <si>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</si>
  <si>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Transferencias, Asignaciones y Subsidios y Otras Ayudas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</si>
  <si>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</si>
  <si>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</si>
  <si>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</si>
  <si>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</si>
  <si>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</si>
  <si>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</si>
  <si>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</si>
  <si>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</si>
  <si>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</si>
  <si>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</si>
  <si>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</si>
  <si>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</si>
  <si>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</si>
  <si>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</si>
  <si>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</si>
  <si>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</si>
  <si>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</si>
  <si>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</si>
  <si>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</si>
  <si>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.- INFORMACION CONTABLE</t>
  </si>
  <si>
    <t>d) Informe sobre pasivos contingentes</t>
  </si>
  <si>
    <t>vigente a partir de enero de 2014, conforme a publicación del CONAC en el diario oficial de la federación del 23 de diciembre de 2013, que modifica las Normas y Metodología para la Emisión de Información  Financiera</t>
  </si>
  <si>
    <t>Todos los entes públicos tendrán la obligación de presentar junto con sus estados contables periódicos un informe sobre sus pasivos contingentes.</t>
  </si>
  <si>
    <t>De acuerdo con la normatividad técnica internacional y la vigente en México, un pasivo contingente es:</t>
  </si>
  <si>
    <t>(a) una obligación posible, surgida a raíz de sucesos pasados, cuya existencia ha de ser confirmada sólo por la ocurrencia, o en su caso por la no ocurrencia, de uno o más eventos inciertos en el futuro, que no están enteramente bajo el control de la entidad; o bien</t>
  </si>
  <si>
    <t>(b) una obligación presente, surgida a raíz de sucesos pasados, que no se ha reconocido contablemente porque:</t>
  </si>
  <si>
    <t>(i) no es probable que la entidad tenga que satisfacerla, desprendiéndose de recursos que incorporen beneficios económicos; o bien</t>
  </si>
  <si>
    <t>(ii) el importe de la obligación no puede ser medido con la suficiente fiabilidad.</t>
  </si>
  <si>
    <t>En otros términos, los pasivos contingentes son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</si>
  <si>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</si>
  <si>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</si>
  <si>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</si>
  <si>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</si>
  <si>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</si>
  <si>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</si>
  <si>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</si>
  <si>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5=(4-1)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</si>
  <si>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</si>
  <si>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</si>
  <si>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</si>
  <si>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</si>
  <si>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</si>
  <si>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</si>
  <si>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</si>
  <si>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</si>
  <si>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</si>
  <si>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</si>
  <si>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</si>
  <si>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</si>
  <si>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</si>
  <si>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</si>
  <si>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</si>
  <si>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</si>
  <si>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</si>
  <si>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</si>
  <si>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</si>
  <si>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</si>
  <si>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</si>
  <si>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Pesos</t>
  </si>
  <si>
    <t>México</t>
  </si>
  <si>
    <t xml:space="preserve">                Total de Deuda y Otros Pasivos</t>
  </si>
  <si>
    <t>Nota: El Instituto de Información Estadística y Geográfica del Estado de Jalisco (IIEG) declara que a la fecha mencionada no ha realizado operaciones o tiene saldos relativos a estos conceptos de Deuda Pública. Por esta razón no existen documentos de decretos o acuerdos mediante los cuales se autorice la contratación de la deuda.</t>
  </si>
  <si>
    <t>Poder Ejecutivo</t>
  </si>
  <si>
    <t>Hacienda Pública/Patrimonio Neto Final del Ejercicio 2016</t>
  </si>
  <si>
    <t>Cambios en la Hacienda Pública/Patrimonio Neto del Ejercicio 2017</t>
  </si>
  <si>
    <t>Variaciones de la Hacienda Pública/Patrimonio Neto del Ejercicio 2017</t>
  </si>
  <si>
    <t>Saldo Neto en la Hacienda Pública / Patrimonio 2017</t>
  </si>
  <si>
    <t>Del 1 de enero al 30 de abril de 2017 y 2016</t>
  </si>
  <si>
    <t>Al 30 de abril de 2017 y 2016</t>
  </si>
  <si>
    <t>Conforme a estas disposiciones, el Instituto de Información Estadística y Geográfica del Estado de Jalisco (IIEG) no tiene al 30 de abril de 2017, ninguna obligación posible y/o presente, susceptible de registrar e informar al cierre del período manifestado.</t>
  </si>
  <si>
    <t>Del 1 de enero al 30 de abril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</si>
</sst>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</numFmts>
  <fonts count="2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63"/>
      <name val="Arial"/>
      <family val="2"/>
    </font>
    <font>
      <sz val="9"/>
      <color indexed="10"/>
      <name val="Arial"/>
      <family val="2"/>
    </font>
    <font>
      <b/>
      <sz val="9"/>
      <color indexed="23"/>
      <name val="Arial"/>
      <family val="2"/>
    </font>
    <font>
      <b/>
      <sz val="9"/>
      <color rgb="FFFF0000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 Rounded MT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23"/>
      </bottom>
      <diagonal/>
    </border>
  </borders>
  <cellStyleXfs count="5">
    <xf numFmtId="0" fontId="0" fillId="0" borderId="0"/>
    <xf numFmtId="0" fontId="2" fillId="0" borderId="0"/>
    <xf numFmtId="43" fontId="8" fillId="0" borderId="0" applyFont="0" applyFill="0" applyBorder="0" applyAlignment="0" applyProtection="0"/>
    <xf numFmtId="166" fontId="2" fillId="0" borderId="0"/>
    <xf numFmtId="0" fontId="22" fillId="0" borderId="0"/>
  </cellStyleXfs>
  <cellXfs count="340">
    <xf numFmtId="0" fontId="0" fillId="0" borderId="0" xfId="0"/>
    <xf numFmtId="0" fontId="4" fillId="2" borderId="0" xfId="0" applyFont="1" applyFill="1" applyBorder="1"/>
    <xf numFmtId="0" fontId="3" fillId="2" borderId="1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/>
    <xf numFmtId="0" fontId="6" fillId="3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5" fillId="2" borderId="0" xfId="0" applyFont="1" applyFill="1" applyBorder="1" applyAlignment="1">
      <alignment vertical="top"/>
    </xf>
    <xf numFmtId="165" fontId="9" fillId="2" borderId="0" xfId="2" applyNumberFormat="1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165" fontId="5" fillId="2" borderId="0" xfId="2" applyNumberFormat="1" applyFont="1" applyFill="1" applyBorder="1" applyAlignment="1">
      <alignment vertical="top"/>
    </xf>
    <xf numFmtId="0" fontId="10" fillId="2" borderId="5" xfId="0" applyFont="1" applyFill="1" applyBorder="1" applyAlignment="1">
      <alignment horizontal="left" vertical="top"/>
    </xf>
    <xf numFmtId="165" fontId="10" fillId="2" borderId="0" xfId="2" applyNumberFormat="1" applyFont="1" applyFill="1" applyBorder="1" applyAlignment="1" applyProtection="1">
      <alignment vertical="top"/>
    </xf>
    <xf numFmtId="0" fontId="11" fillId="2" borderId="0" xfId="0" applyFont="1" applyFill="1" applyBorder="1" applyAlignment="1">
      <alignment vertical="top"/>
    </xf>
    <xf numFmtId="0" fontId="4" fillId="2" borderId="5" xfId="0" applyFont="1" applyFill="1" applyBorder="1"/>
    <xf numFmtId="0" fontId="11" fillId="2" borderId="6" xfId="0" applyFont="1" applyFill="1" applyBorder="1" applyAlignment="1">
      <alignment vertical="top"/>
    </xf>
    <xf numFmtId="0" fontId="4" fillId="2" borderId="7" xfId="0" applyFont="1" applyFill="1" applyBorder="1"/>
    <xf numFmtId="0" fontId="4" fillId="2" borderId="1" xfId="0" applyFont="1" applyFill="1" applyBorder="1" applyAlignment="1"/>
    <xf numFmtId="43" fontId="4" fillId="2" borderId="1" xfId="2" applyFont="1" applyFill="1" applyBorder="1"/>
    <xf numFmtId="0" fontId="4" fillId="2" borderId="8" xfId="0" applyFont="1" applyFill="1" applyBorder="1"/>
    <xf numFmtId="0" fontId="5" fillId="2" borderId="0" xfId="0" applyFont="1" applyFill="1" applyBorder="1"/>
    <xf numFmtId="43" fontId="5" fillId="2" borderId="0" xfId="2" applyFont="1" applyFill="1" applyBorder="1"/>
    <xf numFmtId="0" fontId="5" fillId="2" borderId="0" xfId="0" applyFont="1" applyFill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/>
    </xf>
    <xf numFmtId="43" fontId="5" fillId="2" borderId="0" xfId="2" applyFont="1" applyFill="1" applyBorder="1" applyAlignment="1">
      <alignment vertical="top"/>
    </xf>
    <xf numFmtId="0" fontId="4" fillId="2" borderId="0" xfId="0" applyFont="1" applyFill="1" applyProtection="1"/>
    <xf numFmtId="0" fontId="4" fillId="0" borderId="0" xfId="0" applyFont="1" applyProtection="1"/>
    <xf numFmtId="0" fontId="4" fillId="2" borderId="0" xfId="0" applyFont="1" applyFill="1" applyBorder="1" applyProtection="1"/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/>
    </xf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5" fillId="2" borderId="0" xfId="0" applyFont="1" applyFill="1" applyBorder="1" applyAlignment="1" applyProtection="1">
      <alignment horizontal="right"/>
    </xf>
    <xf numFmtId="43" fontId="5" fillId="2" borderId="0" xfId="2" applyFont="1" applyFill="1" applyBorder="1" applyAlignment="1" applyProtection="1">
      <alignment vertical="top"/>
    </xf>
    <xf numFmtId="0" fontId="4" fillId="2" borderId="0" xfId="0" applyFont="1" applyFill="1"/>
    <xf numFmtId="0" fontId="4" fillId="2" borderId="0" xfId="0" applyFont="1" applyFill="1" applyBorder="1" applyAlignment="1">
      <alignment horizontal="centerContinuous"/>
    </xf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/>
    <xf numFmtId="0" fontId="5" fillId="2" borderId="0" xfId="1" applyFont="1" applyFill="1" applyBorder="1" applyAlignment="1">
      <alignment vertical="top"/>
    </xf>
    <xf numFmtId="165" fontId="5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>
      <alignment vertical="top"/>
    </xf>
    <xf numFmtId="165" fontId="3" fillId="2" borderId="0" xfId="2" applyNumberFormat="1" applyFont="1" applyFill="1" applyBorder="1" applyAlignment="1">
      <alignment vertical="top"/>
    </xf>
    <xf numFmtId="165" fontId="4" fillId="2" borderId="0" xfId="2" applyNumberFormat="1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65" fontId="3" fillId="2" borderId="0" xfId="2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3" fillId="2" borderId="0" xfId="1" applyNumberFormat="1" applyFont="1" applyFill="1" applyBorder="1" applyAlignment="1">
      <alignment horizontal="right" vertical="top" wrapText="1"/>
    </xf>
    <xf numFmtId="165" fontId="15" fillId="2" borderId="0" xfId="2" applyNumberFormat="1" applyFont="1" applyFill="1" applyBorder="1" applyAlignment="1">
      <alignment horizontal="right" vertical="top"/>
    </xf>
    <xf numFmtId="165" fontId="3" fillId="2" borderId="0" xfId="2" applyNumberFormat="1" applyFont="1" applyFill="1" applyBorder="1" applyAlignment="1" applyProtection="1">
      <alignment horizontal="right" vertical="top" wrapText="1"/>
      <protection locked="0"/>
    </xf>
    <xf numFmtId="165" fontId="3" fillId="2" borderId="0" xfId="2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4" fillId="2" borderId="0" xfId="0" applyFont="1" applyFill="1" applyProtection="1"/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right" vertical="top"/>
    </xf>
    <xf numFmtId="0" fontId="3" fillId="2" borderId="0" xfId="3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right"/>
    </xf>
    <xf numFmtId="0" fontId="3" fillId="2" borderId="0" xfId="3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Protection="1"/>
    <xf numFmtId="164" fontId="7" fillId="3" borderId="0" xfId="2" applyNumberFormat="1" applyFont="1" applyFill="1" applyBorder="1" applyAlignment="1" applyProtection="1">
      <alignment horizontal="center"/>
    </xf>
    <xf numFmtId="0" fontId="6" fillId="3" borderId="6" xfId="0" applyFont="1" applyFill="1" applyBorder="1" applyProtection="1"/>
    <xf numFmtId="0" fontId="4" fillId="2" borderId="6" xfId="0" applyFont="1" applyFill="1" applyBorder="1" applyProtection="1"/>
    <xf numFmtId="0" fontId="4" fillId="2" borderId="5" xfId="0" applyFont="1" applyFill="1" applyBorder="1" applyAlignment="1" applyProtection="1">
      <alignment vertical="top"/>
    </xf>
    <xf numFmtId="167" fontId="5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 wrapText="1"/>
    </xf>
    <xf numFmtId="3" fontId="5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3" fontId="5" fillId="2" borderId="0" xfId="2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horizontal="right" vertical="top"/>
    </xf>
    <xf numFmtId="0" fontId="4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vertical="center" wrapText="1"/>
    </xf>
    <xf numFmtId="0" fontId="4" fillId="2" borderId="7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vertical="top"/>
    </xf>
    <xf numFmtId="0" fontId="4" fillId="2" borderId="1" xfId="0" applyFont="1" applyFill="1" applyBorder="1" applyAlignment="1" applyProtection="1">
      <alignment horizontal="right" vertical="top"/>
    </xf>
    <xf numFmtId="0" fontId="4" fillId="2" borderId="8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165" fontId="5" fillId="2" borderId="0" xfId="2" applyNumberFormat="1" applyFont="1" applyFill="1" applyBorder="1" applyAlignment="1" applyProtection="1">
      <alignment vertical="top"/>
      <protection locked="0"/>
    </xf>
    <xf numFmtId="165" fontId="5" fillId="2" borderId="0" xfId="2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vertical="top"/>
    </xf>
    <xf numFmtId="165" fontId="9" fillId="2" borderId="0" xfId="2" applyNumberFormat="1" applyFont="1" applyFill="1" applyBorder="1" applyAlignment="1" applyProtection="1">
      <alignment vertical="top"/>
    </xf>
    <xf numFmtId="164" fontId="7" fillId="3" borderId="2" xfId="2" applyNumberFormat="1" applyFont="1" applyFill="1" applyBorder="1" applyAlignment="1">
      <alignment horizontal="center" vertical="center" wrapText="1"/>
    </xf>
    <xf numFmtId="164" fontId="7" fillId="3" borderId="3" xfId="2" applyNumberFormat="1" applyFont="1" applyFill="1" applyBorder="1" applyAlignment="1">
      <alignment horizontal="center" vertical="center" wrapText="1"/>
    </xf>
    <xf numFmtId="164" fontId="7" fillId="3" borderId="4" xfId="2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Continuous" vertical="center"/>
    </xf>
    <xf numFmtId="0" fontId="3" fillId="2" borderId="6" xfId="3" applyNumberFormat="1" applyFont="1" applyFill="1" applyBorder="1" applyAlignment="1">
      <alignment horizontal="centerContinuous" vertical="center"/>
    </xf>
    <xf numFmtId="0" fontId="12" fillId="2" borderId="0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 wrapText="1"/>
    </xf>
    <xf numFmtId="3" fontId="1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>
      <alignment horizontal="right" vertical="top"/>
    </xf>
    <xf numFmtId="3" fontId="1" fillId="2" borderId="0" xfId="0" applyNumberFormat="1" applyFont="1" applyFill="1" applyBorder="1" applyAlignment="1">
      <alignment horizontal="right" vertical="top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1" fillId="2" borderId="7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0" fontId="3" fillId="2" borderId="8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 applyProtection="1"/>
    <xf numFmtId="0" fontId="4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wrapText="1"/>
      <protection locked="0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/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3" fillId="2" borderId="0" xfId="1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164" fontId="7" fillId="3" borderId="3" xfId="2" applyNumberFormat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0" xfId="1" applyFont="1" applyFill="1" applyBorder="1" applyAlignment="1">
      <alignment vertical="top"/>
    </xf>
    <xf numFmtId="0" fontId="14" fillId="2" borderId="0" xfId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14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Border="1"/>
    <xf numFmtId="43" fontId="5" fillId="2" borderId="0" xfId="2" applyFont="1" applyFill="1" applyBorder="1"/>
    <xf numFmtId="165" fontId="5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right" vertical="top" wrapText="1"/>
      <protection locked="0"/>
    </xf>
    <xf numFmtId="165" fontId="4" fillId="2" borderId="6" xfId="0" applyNumberFormat="1" applyFont="1" applyFill="1" applyBorder="1"/>
    <xf numFmtId="165" fontId="14" fillId="2" borderId="0" xfId="2" applyNumberFormat="1" applyFont="1" applyFill="1" applyBorder="1" applyAlignment="1" applyProtection="1">
      <alignment horizontal="center"/>
    </xf>
    <xf numFmtId="165" fontId="5" fillId="2" borderId="1" xfId="2" applyNumberFormat="1" applyFont="1" applyFill="1" applyBorder="1" applyAlignment="1" applyProtection="1">
      <alignment horizontal="right" vertical="top" wrapText="1"/>
      <protection locked="0"/>
    </xf>
    <xf numFmtId="165" fontId="4" fillId="2" borderId="8" xfId="0" applyNumberFormat="1" applyFont="1" applyFill="1" applyBorder="1"/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/>
    <xf numFmtId="0" fontId="4" fillId="2" borderId="0" xfId="0" applyFont="1" applyFill="1"/>
    <xf numFmtId="0" fontId="3" fillId="2" borderId="0" xfId="3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7" fillId="3" borderId="9" xfId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7" fillId="3" borderId="7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/>
    </xf>
    <xf numFmtId="167" fontId="1" fillId="2" borderId="0" xfId="0" applyNumberFormat="1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21" fillId="2" borderId="5" xfId="0" applyFont="1" applyFill="1" applyBorder="1" applyAlignment="1">
      <alignment vertical="top"/>
    </xf>
    <xf numFmtId="167" fontId="1" fillId="2" borderId="0" xfId="2" applyNumberFormat="1" applyFont="1" applyFill="1" applyBorder="1" applyAlignment="1">
      <alignment vertical="top"/>
    </xf>
    <xf numFmtId="0" fontId="21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167" fontId="4" fillId="2" borderId="0" xfId="2" applyNumberFormat="1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167" fontId="5" fillId="2" borderId="0" xfId="2" applyNumberFormat="1" applyFont="1" applyFill="1" applyBorder="1" applyAlignment="1" applyProtection="1">
      <alignment vertical="top"/>
      <protection locked="0"/>
    </xf>
    <xf numFmtId="167" fontId="5" fillId="2" borderId="0" xfId="2" applyNumberFormat="1" applyFont="1" applyFill="1" applyBorder="1" applyAlignment="1">
      <alignment vertical="top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vertical="top"/>
    </xf>
    <xf numFmtId="0" fontId="3" fillId="2" borderId="0" xfId="1" applyFont="1" applyFill="1" applyBorder="1" applyAlignment="1" applyProtection="1"/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6" fontId="5" fillId="2" borderId="0" xfId="3" applyFont="1" applyFill="1" applyBorder="1" applyProtection="1"/>
    <xf numFmtId="0" fontId="7" fillId="3" borderId="2" xfId="1" applyFont="1" applyFill="1" applyBorder="1" applyAlignment="1" applyProtection="1">
      <alignment horizontal="center" vertical="center" wrapText="1"/>
    </xf>
    <xf numFmtId="0" fontId="7" fillId="3" borderId="3" xfId="1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4" fillId="2" borderId="0" xfId="0" applyFont="1" applyFill="1" applyBorder="1" applyAlignment="1" applyProtection="1">
      <alignment vertical="top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21" fillId="2" borderId="5" xfId="0" applyFont="1" applyFill="1" applyBorder="1" applyAlignment="1" applyProtection="1"/>
    <xf numFmtId="0" fontId="10" fillId="2" borderId="0" xfId="0" applyFont="1" applyFill="1" applyBorder="1" applyAlignment="1" applyProtection="1">
      <alignment vertical="top"/>
    </xf>
    <xf numFmtId="0" fontId="21" fillId="2" borderId="6" xfId="0" applyFont="1" applyFill="1" applyBorder="1" applyAlignment="1" applyProtection="1">
      <alignment vertical="top"/>
    </xf>
    <xf numFmtId="0" fontId="21" fillId="2" borderId="7" xfId="0" applyFont="1" applyFill="1" applyBorder="1" applyAlignment="1" applyProtection="1"/>
    <xf numFmtId="0" fontId="10" fillId="2" borderId="1" xfId="0" applyFont="1" applyFill="1" applyBorder="1" applyAlignment="1" applyProtection="1">
      <alignment vertical="top"/>
    </xf>
    <xf numFmtId="0" fontId="21" fillId="2" borderId="8" xfId="0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/>
    <xf numFmtId="165" fontId="3" fillId="2" borderId="0" xfId="3" applyNumberFormat="1" applyFont="1" applyFill="1" applyBorder="1" applyAlignment="1" applyProtection="1">
      <alignment vertical="top"/>
    </xf>
    <xf numFmtId="165" fontId="3" fillId="2" borderId="0" xfId="0" applyNumberFormat="1" applyFont="1" applyFill="1" applyBorder="1" applyAlignment="1" applyProtection="1">
      <alignment vertical="top"/>
    </xf>
    <xf numFmtId="165" fontId="3" fillId="2" borderId="0" xfId="2" applyNumberFormat="1" applyFont="1" applyFill="1" applyBorder="1" applyAlignment="1" applyProtection="1">
      <alignment horizontal="center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</xf>
    <xf numFmtId="165" fontId="5" fillId="2" borderId="0" xfId="2" applyNumberFormat="1" applyFont="1" applyFill="1" applyBorder="1" applyAlignment="1" applyProtection="1">
      <alignment horizontal="center" vertical="top"/>
      <protection locked="0"/>
    </xf>
    <xf numFmtId="165" fontId="5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right" vertical="top"/>
      <protection locked="0"/>
    </xf>
    <xf numFmtId="165" fontId="3" fillId="2" borderId="0" xfId="2" applyNumberFormat="1" applyFont="1" applyFill="1" applyBorder="1" applyAlignment="1" applyProtection="1">
      <alignment horizontal="center" vertical="top"/>
    </xf>
    <xf numFmtId="165" fontId="10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right" vertical="top"/>
    </xf>
    <xf numFmtId="165" fontId="4" fillId="2" borderId="0" xfId="2" applyNumberFormat="1" applyFont="1" applyFill="1" applyBorder="1" applyAlignment="1" applyProtection="1">
      <alignment horizontal="center" vertical="top"/>
      <protection locked="0"/>
    </xf>
    <xf numFmtId="165" fontId="10" fillId="2" borderId="0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center" vertical="top"/>
    </xf>
    <xf numFmtId="165" fontId="10" fillId="2" borderId="1" xfId="2" applyNumberFormat="1" applyFont="1" applyFill="1" applyBorder="1" applyAlignment="1" applyProtection="1">
      <alignment horizontal="right" vertical="top"/>
    </xf>
    <xf numFmtId="0" fontId="3" fillId="2" borderId="5" xfId="3" applyNumberFormat="1" applyFont="1" applyFill="1" applyBorder="1" applyAlignment="1" applyProtection="1">
      <alignment horizontal="centerContinuous" vertical="center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/>
    <xf numFmtId="0" fontId="3" fillId="2" borderId="0" xfId="0" applyFont="1" applyFill="1" applyBorder="1" applyAlignment="1" applyProtection="1">
      <alignment horizontal="center" vertical="top"/>
    </xf>
    <xf numFmtId="0" fontId="7" fillId="3" borderId="10" xfId="0" applyFont="1" applyFill="1" applyBorder="1" applyAlignment="1" applyProtection="1">
      <alignment horizontal="centerContinuous"/>
    </xf>
    <xf numFmtId="3" fontId="23" fillId="2" borderId="0" xfId="0" applyNumberFormat="1" applyFont="1" applyFill="1" applyBorder="1" applyAlignment="1">
      <alignment horizontal="right" vertical="top"/>
    </xf>
    <xf numFmtId="3" fontId="23" fillId="2" borderId="12" xfId="0" applyNumberFormat="1" applyFont="1" applyFill="1" applyBorder="1" applyAlignment="1">
      <alignment horizontal="right" vertical="top"/>
    </xf>
    <xf numFmtId="3" fontId="1" fillId="0" borderId="1" xfId="0" applyNumberFormat="1" applyFont="1" applyFill="1" applyBorder="1" applyAlignment="1">
      <alignment horizontal="right" vertical="top"/>
    </xf>
    <xf numFmtId="0" fontId="3" fillId="2" borderId="0" xfId="1" applyFont="1" applyFill="1" applyBorder="1" applyAlignment="1">
      <alignment horizontal="center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/>
    </xf>
    <xf numFmtId="0" fontId="5" fillId="2" borderId="0" xfId="0" applyNumberFormat="1" applyFont="1" applyFill="1" applyBorder="1" applyAlignment="1" applyProtection="1">
      <alignment horizontal="left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7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6" fillId="3" borderId="9" xfId="1" applyFont="1" applyFill="1" applyBorder="1" applyAlignment="1" applyProtection="1">
      <alignment horizontal="center" vertical="center"/>
    </xf>
    <xf numFmtId="0" fontId="6" fillId="3" borderId="5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>
      <alignment horizontal="center" vertical="center"/>
    </xf>
    <xf numFmtId="0" fontId="7" fillId="3" borderId="10" xfId="1" applyFont="1" applyFill="1" applyBorder="1" applyAlignment="1" applyProtection="1">
      <alignment horizontal="right" vertical="top"/>
    </xf>
    <xf numFmtId="0" fontId="7" fillId="3" borderId="0" xfId="1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 applyProtection="1">
      <alignment horizontal="left"/>
    </xf>
    <xf numFmtId="0" fontId="1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12" xfId="0" applyFont="1" applyFill="1" applyBorder="1" applyAlignment="1">
      <alignment horizontal="left" vertical="top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43" fontId="5" fillId="2" borderId="0" xfId="2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3" fillId="2" borderId="0" xfId="3" applyNumberFormat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3" fillId="2" borderId="5" xfId="3" applyNumberFormat="1" applyFont="1" applyFill="1" applyBorder="1" applyAlignment="1">
      <alignment horizontal="center" vertical="center"/>
    </xf>
    <xf numFmtId="0" fontId="3" fillId="2" borderId="6" xfId="3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3" fillId="2" borderId="5" xfId="3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center" vertical="top"/>
    </xf>
    <xf numFmtId="0" fontId="3" fillId="2" borderId="6" xfId="3" applyNumberFormat="1" applyFont="1" applyFill="1" applyBorder="1" applyAlignment="1">
      <alignment horizontal="center" vertical="top"/>
    </xf>
    <xf numFmtId="0" fontId="3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10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1" applyFont="1" applyFill="1" applyBorder="1" applyAlignment="1" applyProtection="1">
      <alignment horizont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7" fillId="3" borderId="3" xfId="1" applyFont="1" applyFill="1" applyBorder="1" applyAlignment="1" applyProtection="1">
      <alignment horizontal="center"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5">
    <cellStyle name="=C:\WINNT\SYSTEM32\COMMAND.COM" xfId="3"/>
    <cellStyle name="Millares 2" xfId="2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6"/>
  <sheetViews>
    <sheetView showGridLines="0" view="pageBreakPreview" zoomScale="70" zoomScaleNormal="70" zoomScaleSheetLayoutView="70" workbookViewId="0">
      <selection activeCell="C27" sqref="C27:D27"/>
    </sheetView>
  </sheetViews>
  <sheetFormatPr baseColWidth="10" defaultColWidth="0" defaultRowHeight="15" customHeight="1" zeroHeight="1" x14ac:dyDescent="0.25"/>
  <cols>
    <col min="1" max="1" width="2" customWidth="1"/>
    <col min="2" max="2" width="2.42578125" customWidth="1"/>
    <col min="3" max="3" width="22" customWidth="1"/>
    <col min="4" max="4" width="61" customWidth="1"/>
    <col min="5" max="5" width="16.42578125" customWidth="1"/>
    <col min="6" max="6" width="17" customWidth="1"/>
    <col min="7" max="7" width="4.85546875" customWidth="1"/>
    <col min="8" max="8" width="11.42578125" customWidth="1"/>
    <col min="9" max="9" width="53.140625" customWidth="1"/>
    <col min="10" max="10" width="17" customWidth="1"/>
    <col min="11" max="11" width="16.7109375" customWidth="1"/>
    <col min="12" max="12" width="3.7109375" customWidth="1"/>
    <col min="13" max="13" width="4.5703125" customWidth="1"/>
  </cols>
  <sheetData>
    <row r="1" spans="2:12" s="198" customFormat="1" x14ac:dyDescent="0.25"/>
    <row r="2" spans="2:12" s="198" customFormat="1" x14ac:dyDescent="0.25">
      <c r="B2" s="168"/>
      <c r="C2" s="131"/>
      <c r="D2" s="272"/>
      <c r="E2" s="272"/>
      <c r="F2" s="272"/>
      <c r="G2" s="272"/>
      <c r="H2" s="272"/>
      <c r="I2" s="272"/>
      <c r="J2" s="272"/>
      <c r="K2" s="131"/>
      <c r="L2" s="131"/>
    </row>
    <row r="3" spans="2:12" s="198" customFormat="1" x14ac:dyDescent="0.25">
      <c r="C3" s="132"/>
      <c r="D3" s="272" t="s">
        <v>0</v>
      </c>
      <c r="E3" s="272"/>
      <c r="F3" s="272"/>
      <c r="G3" s="272"/>
      <c r="H3" s="272"/>
      <c r="I3" s="272"/>
      <c r="J3" s="272"/>
      <c r="K3" s="132"/>
      <c r="L3" s="132"/>
    </row>
    <row r="4" spans="2:12" s="198" customFormat="1" x14ac:dyDescent="0.25">
      <c r="C4" s="132"/>
      <c r="D4" s="272" t="s">
        <v>213</v>
      </c>
      <c r="E4" s="272"/>
      <c r="F4" s="272"/>
      <c r="G4" s="272"/>
      <c r="H4" s="272"/>
      <c r="I4" s="272"/>
      <c r="J4" s="272"/>
      <c r="K4" s="132"/>
      <c r="L4" s="132"/>
    </row>
    <row r="5" spans="2:12" s="198" customFormat="1" x14ac:dyDescent="0.25">
      <c r="C5" s="132"/>
      <c r="D5" s="272" t="s">
        <v>1</v>
      </c>
      <c r="E5" s="272"/>
      <c r="F5" s="272"/>
      <c r="G5" s="272"/>
      <c r="H5" s="272"/>
      <c r="I5" s="272"/>
      <c r="J5" s="272"/>
      <c r="K5" s="132"/>
      <c r="L5" s="132"/>
    </row>
    <row r="6" spans="2:12" s="198" customFormat="1" x14ac:dyDescent="0.25">
      <c r="B6" s="252"/>
      <c r="C6" s="252"/>
      <c r="D6" s="134"/>
      <c r="E6" s="134"/>
      <c r="F6" s="134"/>
      <c r="G6" s="134"/>
      <c r="H6" s="134"/>
      <c r="I6" s="134"/>
      <c r="J6" s="168"/>
      <c r="K6" s="168"/>
      <c r="L6" s="168"/>
    </row>
    <row r="7" spans="2:12" s="198" customFormat="1" x14ac:dyDescent="0.25">
      <c r="B7" s="252"/>
      <c r="C7" s="173" t="s">
        <v>2</v>
      </c>
      <c r="D7" s="273" t="s">
        <v>3</v>
      </c>
      <c r="E7" s="273"/>
      <c r="F7" s="273"/>
      <c r="G7" s="273"/>
      <c r="H7" s="273"/>
      <c r="I7" s="273"/>
      <c r="J7" s="273"/>
      <c r="K7" s="2"/>
      <c r="L7" s="168"/>
    </row>
    <row r="8" spans="2:12" s="198" customFormat="1" x14ac:dyDescent="0.25">
      <c r="B8" s="252"/>
      <c r="C8" s="252"/>
      <c r="D8" s="252"/>
      <c r="E8" s="252"/>
      <c r="F8" s="252"/>
      <c r="G8" s="134"/>
      <c r="H8" s="130"/>
      <c r="I8" s="130"/>
      <c r="J8" s="168"/>
      <c r="K8" s="168"/>
      <c r="L8" s="168"/>
    </row>
    <row r="9" spans="2:12" s="198" customFormat="1" x14ac:dyDescent="0.25">
      <c r="B9" s="135"/>
      <c r="C9" s="135"/>
      <c r="D9" s="135"/>
      <c r="E9" s="136"/>
      <c r="F9" s="136"/>
      <c r="G9" s="137"/>
      <c r="H9" s="130"/>
      <c r="I9" s="130"/>
      <c r="J9" s="168"/>
      <c r="K9" s="168"/>
      <c r="L9" s="168"/>
    </row>
    <row r="10" spans="2:12" s="198" customFormat="1" x14ac:dyDescent="0.25">
      <c r="B10" s="4"/>
      <c r="C10" s="274" t="s">
        <v>4</v>
      </c>
      <c r="D10" s="274"/>
      <c r="E10" s="139">
        <v>2017</v>
      </c>
      <c r="F10" s="139">
        <v>2016</v>
      </c>
      <c r="G10" s="253"/>
      <c r="H10" s="274" t="s">
        <v>4</v>
      </c>
      <c r="I10" s="274"/>
      <c r="J10" s="139">
        <v>2017</v>
      </c>
      <c r="K10" s="139">
        <v>2016</v>
      </c>
      <c r="L10" s="140"/>
    </row>
    <row r="11" spans="2:12" s="198" customFormat="1" x14ac:dyDescent="0.25">
      <c r="B11" s="141"/>
      <c r="C11" s="142"/>
      <c r="D11" s="142"/>
      <c r="E11" s="143"/>
      <c r="F11" s="143"/>
      <c r="G11" s="130"/>
      <c r="H11" s="130"/>
      <c r="I11" s="130"/>
      <c r="J11" s="168"/>
      <c r="K11" s="168"/>
      <c r="L11" s="144"/>
    </row>
    <row r="12" spans="2:12" s="198" customFormat="1" x14ac:dyDescent="0.25">
      <c r="B12" s="5"/>
      <c r="C12" s="275" t="s">
        <v>5</v>
      </c>
      <c r="D12" s="275"/>
      <c r="E12" s="6"/>
      <c r="F12" s="6"/>
      <c r="G12" s="169"/>
      <c r="H12" s="275" t="s">
        <v>6</v>
      </c>
      <c r="I12" s="275"/>
      <c r="J12" s="6"/>
      <c r="K12" s="6"/>
      <c r="L12" s="8"/>
    </row>
    <row r="13" spans="2:12" s="198" customFormat="1" x14ac:dyDescent="0.25">
      <c r="B13" s="148"/>
      <c r="C13" s="271" t="s">
        <v>7</v>
      </c>
      <c r="D13" s="271"/>
      <c r="E13" s="104">
        <f>SUM(E14:E21)</f>
        <v>1411646.27</v>
      </c>
      <c r="F13" s="104">
        <f>SUM(F14:F21)</f>
        <v>1504130.89</v>
      </c>
      <c r="G13" s="169"/>
      <c r="H13" s="275" t="s">
        <v>8</v>
      </c>
      <c r="I13" s="275"/>
      <c r="J13" s="104">
        <f>SUM(J14:J16)</f>
        <v>11098033.639999999</v>
      </c>
      <c r="K13" s="104">
        <f>SUM(K14:K16)</f>
        <v>11471780.15</v>
      </c>
      <c r="L13" s="191"/>
    </row>
    <row r="14" spans="2:12" s="198" customFormat="1" x14ac:dyDescent="0.25">
      <c r="B14" s="147"/>
      <c r="C14" s="270" t="s">
        <v>9</v>
      </c>
      <c r="D14" s="270"/>
      <c r="E14" s="102">
        <v>0</v>
      </c>
      <c r="F14" s="102">
        <v>0</v>
      </c>
      <c r="G14" s="169"/>
      <c r="H14" s="270" t="s">
        <v>10</v>
      </c>
      <c r="I14" s="270"/>
      <c r="J14" s="102">
        <v>9531293.7799999993</v>
      </c>
      <c r="K14" s="102">
        <v>9716580.7200000007</v>
      </c>
      <c r="L14" s="191"/>
    </row>
    <row r="15" spans="2:12" s="198" customFormat="1" x14ac:dyDescent="0.25">
      <c r="B15" s="147"/>
      <c r="C15" s="270" t="s">
        <v>11</v>
      </c>
      <c r="D15" s="270"/>
      <c r="E15" s="102">
        <v>0</v>
      </c>
      <c r="F15" s="102">
        <v>0</v>
      </c>
      <c r="G15" s="169"/>
      <c r="H15" s="270" t="s">
        <v>12</v>
      </c>
      <c r="I15" s="270"/>
      <c r="J15" s="102">
        <v>117134.85</v>
      </c>
      <c r="K15" s="102">
        <v>209914.27000000005</v>
      </c>
      <c r="L15" s="191"/>
    </row>
    <row r="16" spans="2:12" s="198" customFormat="1" x14ac:dyDescent="0.25">
      <c r="B16" s="147"/>
      <c r="C16" s="270" t="s">
        <v>13</v>
      </c>
      <c r="D16" s="270"/>
      <c r="E16" s="102">
        <v>0</v>
      </c>
      <c r="F16" s="102">
        <v>0</v>
      </c>
      <c r="G16" s="169"/>
      <c r="H16" s="270" t="s">
        <v>14</v>
      </c>
      <c r="I16" s="270"/>
      <c r="J16" s="102">
        <v>1449605.0100000002</v>
      </c>
      <c r="K16" s="102">
        <v>1545285.1600000001</v>
      </c>
      <c r="L16" s="191"/>
    </row>
    <row r="17" spans="2:12" s="198" customFormat="1" x14ac:dyDescent="0.25">
      <c r="B17" s="147"/>
      <c r="C17" s="270" t="s">
        <v>15</v>
      </c>
      <c r="D17" s="270"/>
      <c r="E17" s="102">
        <v>0</v>
      </c>
      <c r="F17" s="102">
        <v>0</v>
      </c>
      <c r="G17" s="169"/>
      <c r="H17" s="254"/>
      <c r="I17" s="197"/>
      <c r="J17" s="10"/>
      <c r="K17" s="10"/>
      <c r="L17" s="191"/>
    </row>
    <row r="18" spans="2:12" s="198" customFormat="1" x14ac:dyDescent="0.25">
      <c r="B18" s="147"/>
      <c r="C18" s="270" t="s">
        <v>16</v>
      </c>
      <c r="D18" s="270"/>
      <c r="E18" s="102">
        <v>0</v>
      </c>
      <c r="F18" s="102">
        <v>0</v>
      </c>
      <c r="G18" s="169"/>
      <c r="H18" s="275" t="s">
        <v>17</v>
      </c>
      <c r="I18" s="275"/>
      <c r="J18" s="104">
        <f>SUM(J19:J27)</f>
        <v>0</v>
      </c>
      <c r="K18" s="104">
        <f>SUM(K19:K27)</f>
        <v>0</v>
      </c>
      <c r="L18" s="191"/>
    </row>
    <row r="19" spans="2:12" s="198" customFormat="1" x14ac:dyDescent="0.25">
      <c r="B19" s="147"/>
      <c r="C19" s="270" t="s">
        <v>18</v>
      </c>
      <c r="D19" s="270"/>
      <c r="E19" s="102">
        <v>0</v>
      </c>
      <c r="F19" s="102">
        <v>0</v>
      </c>
      <c r="G19" s="169"/>
      <c r="H19" s="270" t="s">
        <v>19</v>
      </c>
      <c r="I19" s="270"/>
      <c r="J19" s="102">
        <v>0</v>
      </c>
      <c r="K19" s="102">
        <v>0</v>
      </c>
      <c r="L19" s="191"/>
    </row>
    <row r="20" spans="2:12" s="198" customFormat="1" x14ac:dyDescent="0.25">
      <c r="B20" s="147"/>
      <c r="C20" s="270" t="s">
        <v>20</v>
      </c>
      <c r="D20" s="270"/>
      <c r="E20" s="102">
        <v>1411646.27</v>
      </c>
      <c r="F20" s="102">
        <v>1504130.89</v>
      </c>
      <c r="G20" s="169"/>
      <c r="H20" s="270" t="s">
        <v>21</v>
      </c>
      <c r="I20" s="270"/>
      <c r="J20" s="102">
        <v>0</v>
      </c>
      <c r="K20" s="102">
        <v>0</v>
      </c>
      <c r="L20" s="191"/>
    </row>
    <row r="21" spans="2:12" s="198" customFormat="1" ht="22.5" customHeight="1" x14ac:dyDescent="0.25">
      <c r="B21" s="147"/>
      <c r="C21" s="270" t="s">
        <v>22</v>
      </c>
      <c r="D21" s="270"/>
      <c r="E21" s="102">
        <v>0</v>
      </c>
      <c r="F21" s="102">
        <v>0</v>
      </c>
      <c r="G21" s="169"/>
      <c r="H21" s="270" t="s">
        <v>23</v>
      </c>
      <c r="I21" s="270"/>
      <c r="J21" s="102">
        <v>0</v>
      </c>
      <c r="K21" s="102">
        <v>0</v>
      </c>
      <c r="L21" s="191"/>
    </row>
    <row r="22" spans="2:12" s="198" customFormat="1" x14ac:dyDescent="0.25">
      <c r="B22" s="148"/>
      <c r="C22" s="254"/>
      <c r="D22" s="197"/>
      <c r="E22" s="10"/>
      <c r="F22" s="10"/>
      <c r="G22" s="169"/>
      <c r="H22" s="270" t="s">
        <v>24</v>
      </c>
      <c r="I22" s="270"/>
      <c r="J22" s="102">
        <v>0</v>
      </c>
      <c r="K22" s="102">
        <v>0</v>
      </c>
      <c r="L22" s="191"/>
    </row>
    <row r="23" spans="2:12" s="198" customFormat="1" x14ac:dyDescent="0.25">
      <c r="B23" s="148"/>
      <c r="C23" s="271" t="s">
        <v>25</v>
      </c>
      <c r="D23" s="271"/>
      <c r="E23" s="104">
        <f>SUM(E24:E25)</f>
        <v>12394338.4</v>
      </c>
      <c r="F23" s="104">
        <f>SUM(F24:F25)</f>
        <v>17286815.369999997</v>
      </c>
      <c r="G23" s="169"/>
      <c r="H23" s="270" t="s">
        <v>26</v>
      </c>
      <c r="I23" s="270"/>
      <c r="J23" s="102">
        <v>0</v>
      </c>
      <c r="K23" s="102">
        <v>0</v>
      </c>
      <c r="L23" s="191"/>
    </row>
    <row r="24" spans="2:12" s="198" customFormat="1" x14ac:dyDescent="0.25">
      <c r="B24" s="147"/>
      <c r="C24" s="270" t="s">
        <v>27</v>
      </c>
      <c r="D24" s="270"/>
      <c r="E24" s="102">
        <v>0</v>
      </c>
      <c r="F24" s="102">
        <v>1500000</v>
      </c>
      <c r="G24" s="169"/>
      <c r="H24" s="270" t="s">
        <v>28</v>
      </c>
      <c r="I24" s="270"/>
      <c r="J24" s="102">
        <v>0</v>
      </c>
      <c r="K24" s="102">
        <v>0</v>
      </c>
      <c r="L24" s="191"/>
    </row>
    <row r="25" spans="2:12" s="198" customFormat="1" x14ac:dyDescent="0.25">
      <c r="B25" s="147"/>
      <c r="C25" s="270" t="s">
        <v>29</v>
      </c>
      <c r="D25" s="270"/>
      <c r="E25" s="102">
        <v>12394338.4</v>
      </c>
      <c r="F25" s="102">
        <v>15786815.369999999</v>
      </c>
      <c r="G25" s="169"/>
      <c r="H25" s="270" t="s">
        <v>30</v>
      </c>
      <c r="I25" s="270"/>
      <c r="J25" s="102">
        <v>0</v>
      </c>
      <c r="K25" s="102">
        <v>0</v>
      </c>
      <c r="L25" s="191"/>
    </row>
    <row r="26" spans="2:12" s="198" customFormat="1" x14ac:dyDescent="0.25">
      <c r="B26" s="148"/>
      <c r="C26" s="254"/>
      <c r="D26" s="197"/>
      <c r="E26" s="10"/>
      <c r="F26" s="10"/>
      <c r="G26" s="169"/>
      <c r="H26" s="270" t="s">
        <v>31</v>
      </c>
      <c r="I26" s="270"/>
      <c r="J26" s="102">
        <v>0</v>
      </c>
      <c r="K26" s="102">
        <v>0</v>
      </c>
      <c r="L26" s="191"/>
    </row>
    <row r="27" spans="2:12" s="198" customFormat="1" x14ac:dyDescent="0.25">
      <c r="B27" s="147"/>
      <c r="C27" s="271" t="s">
        <v>32</v>
      </c>
      <c r="D27" s="271"/>
      <c r="E27" s="104">
        <f>SUM(E28:E32)</f>
        <v>0</v>
      </c>
      <c r="F27" s="104">
        <f>SUM(F28:F32)</f>
        <v>0</v>
      </c>
      <c r="G27" s="169"/>
      <c r="H27" s="270" t="s">
        <v>33</v>
      </c>
      <c r="I27" s="270"/>
      <c r="J27" s="102">
        <v>0</v>
      </c>
      <c r="K27" s="102">
        <v>0</v>
      </c>
      <c r="L27" s="191"/>
    </row>
    <row r="28" spans="2:12" s="198" customFormat="1" x14ac:dyDescent="0.25">
      <c r="B28" s="147"/>
      <c r="C28" s="270" t="s">
        <v>34</v>
      </c>
      <c r="D28" s="270"/>
      <c r="E28" s="102">
        <v>0</v>
      </c>
      <c r="F28" s="102">
        <v>0</v>
      </c>
      <c r="G28" s="169"/>
      <c r="H28" s="254"/>
      <c r="I28" s="197"/>
      <c r="J28" s="10"/>
      <c r="K28" s="10"/>
      <c r="L28" s="191"/>
    </row>
    <row r="29" spans="2:12" s="198" customFormat="1" x14ac:dyDescent="0.25">
      <c r="B29" s="147"/>
      <c r="C29" s="270" t="s">
        <v>35</v>
      </c>
      <c r="D29" s="270"/>
      <c r="E29" s="102">
        <v>0</v>
      </c>
      <c r="F29" s="102">
        <v>0</v>
      </c>
      <c r="G29" s="169"/>
      <c r="H29" s="271" t="s">
        <v>27</v>
      </c>
      <c r="I29" s="271"/>
      <c r="J29" s="104">
        <f>SUM(J30:J32)</f>
        <v>0</v>
      </c>
      <c r="K29" s="104">
        <f>SUM(K30:K32)</f>
        <v>0</v>
      </c>
      <c r="L29" s="191"/>
    </row>
    <row r="30" spans="2:12" s="198" customFormat="1" x14ac:dyDescent="0.25">
      <c r="B30" s="147"/>
      <c r="C30" s="270" t="s">
        <v>36</v>
      </c>
      <c r="D30" s="270"/>
      <c r="E30" s="102">
        <v>0</v>
      </c>
      <c r="F30" s="102">
        <v>0</v>
      </c>
      <c r="G30" s="169"/>
      <c r="H30" s="270" t="s">
        <v>37</v>
      </c>
      <c r="I30" s="270"/>
      <c r="J30" s="102">
        <v>0</v>
      </c>
      <c r="K30" s="102">
        <v>0</v>
      </c>
      <c r="L30" s="191"/>
    </row>
    <row r="31" spans="2:12" s="198" customFormat="1" x14ac:dyDescent="0.25">
      <c r="B31" s="147"/>
      <c r="C31" s="270" t="s">
        <v>38</v>
      </c>
      <c r="D31" s="270"/>
      <c r="E31" s="102">
        <v>0</v>
      </c>
      <c r="F31" s="102">
        <v>0</v>
      </c>
      <c r="G31" s="169"/>
      <c r="H31" s="270" t="s">
        <v>39</v>
      </c>
      <c r="I31" s="270"/>
      <c r="J31" s="102">
        <v>0</v>
      </c>
      <c r="K31" s="102">
        <v>0</v>
      </c>
      <c r="L31" s="191"/>
    </row>
    <row r="32" spans="2:12" s="198" customFormat="1" x14ac:dyDescent="0.25">
      <c r="B32" s="147"/>
      <c r="C32" s="270" t="s">
        <v>40</v>
      </c>
      <c r="D32" s="270"/>
      <c r="E32" s="102">
        <v>0</v>
      </c>
      <c r="F32" s="102">
        <v>0</v>
      </c>
      <c r="G32" s="169"/>
      <c r="H32" s="270" t="s">
        <v>41</v>
      </c>
      <c r="I32" s="270"/>
      <c r="J32" s="102">
        <v>0</v>
      </c>
      <c r="K32" s="102">
        <v>0</v>
      </c>
      <c r="L32" s="191"/>
    </row>
    <row r="33" spans="2:12" s="198" customFormat="1" x14ac:dyDescent="0.25">
      <c r="B33" s="148"/>
      <c r="C33" s="254"/>
      <c r="D33" s="11"/>
      <c r="E33" s="12"/>
      <c r="F33" s="12"/>
      <c r="G33" s="169"/>
      <c r="H33" s="254"/>
      <c r="I33" s="197"/>
      <c r="J33" s="10"/>
      <c r="K33" s="10"/>
      <c r="L33" s="191"/>
    </row>
    <row r="34" spans="2:12" s="198" customFormat="1" x14ac:dyDescent="0.25">
      <c r="B34" s="13"/>
      <c r="C34" s="276" t="s">
        <v>42</v>
      </c>
      <c r="D34" s="276"/>
      <c r="E34" s="14">
        <f>E13+E23+E27</f>
        <v>13805984.67</v>
      </c>
      <c r="F34" s="14">
        <f>F13+F23+F27</f>
        <v>18790946.259999998</v>
      </c>
      <c r="G34" s="15"/>
      <c r="H34" s="275" t="s">
        <v>43</v>
      </c>
      <c r="I34" s="275"/>
      <c r="J34" s="104">
        <f>SUM(J35:J39)</f>
        <v>0</v>
      </c>
      <c r="K34" s="104">
        <f>SUM(K35:K39)</f>
        <v>0</v>
      </c>
      <c r="L34" s="191"/>
    </row>
    <row r="35" spans="2:12" s="198" customFormat="1" x14ac:dyDescent="0.25">
      <c r="B35" s="148"/>
      <c r="C35" s="276"/>
      <c r="D35" s="276"/>
      <c r="E35" s="6"/>
      <c r="F35" s="6"/>
      <c r="G35" s="169"/>
      <c r="H35" s="270" t="s">
        <v>44</v>
      </c>
      <c r="I35" s="270"/>
      <c r="J35" s="102">
        <v>0</v>
      </c>
      <c r="K35" s="102">
        <v>0</v>
      </c>
      <c r="L35" s="191"/>
    </row>
    <row r="36" spans="2:12" s="198" customFormat="1" x14ac:dyDescent="0.25">
      <c r="B36" s="16"/>
      <c r="C36" s="169"/>
      <c r="D36" s="169"/>
      <c r="E36" s="169"/>
      <c r="F36" s="169"/>
      <c r="G36" s="169"/>
      <c r="H36" s="270" t="s">
        <v>45</v>
      </c>
      <c r="I36" s="270"/>
      <c r="J36" s="102">
        <v>0</v>
      </c>
      <c r="K36" s="102">
        <v>0</v>
      </c>
      <c r="L36" s="191"/>
    </row>
    <row r="37" spans="2:12" s="198" customFormat="1" x14ac:dyDescent="0.25">
      <c r="B37" s="16"/>
      <c r="C37" s="169"/>
      <c r="D37" s="169"/>
      <c r="E37" s="169"/>
      <c r="F37" s="169"/>
      <c r="G37" s="169"/>
      <c r="H37" s="270" t="s">
        <v>46</v>
      </c>
      <c r="I37" s="270"/>
      <c r="J37" s="102">
        <v>0</v>
      </c>
      <c r="K37" s="102">
        <v>0</v>
      </c>
      <c r="L37" s="191"/>
    </row>
    <row r="38" spans="2:12" s="198" customFormat="1" x14ac:dyDescent="0.25">
      <c r="B38" s="16"/>
      <c r="C38" s="169"/>
      <c r="D38" s="169"/>
      <c r="E38" s="169"/>
      <c r="F38" s="169"/>
      <c r="G38" s="169"/>
      <c r="H38" s="270" t="s">
        <v>47</v>
      </c>
      <c r="I38" s="270"/>
      <c r="J38" s="102">
        <v>0</v>
      </c>
      <c r="K38" s="102">
        <v>0</v>
      </c>
      <c r="L38" s="191"/>
    </row>
    <row r="39" spans="2:12" s="198" customFormat="1" x14ac:dyDescent="0.25">
      <c r="B39" s="16"/>
      <c r="C39" s="169"/>
      <c r="D39" s="169"/>
      <c r="E39" s="169"/>
      <c r="F39" s="169"/>
      <c r="G39" s="169"/>
      <c r="H39" s="270" t="s">
        <v>48</v>
      </c>
      <c r="I39" s="270"/>
      <c r="J39" s="102">
        <v>0</v>
      </c>
      <c r="K39" s="102">
        <v>0</v>
      </c>
      <c r="L39" s="191"/>
    </row>
    <row r="40" spans="2:12" s="198" customFormat="1" x14ac:dyDescent="0.25">
      <c r="B40" s="16"/>
      <c r="C40" s="169"/>
      <c r="D40" s="169"/>
      <c r="E40" s="169"/>
      <c r="F40" s="169"/>
      <c r="G40" s="169"/>
      <c r="H40" s="254"/>
      <c r="I40" s="197"/>
      <c r="J40" s="10"/>
      <c r="K40" s="10"/>
      <c r="L40" s="191"/>
    </row>
    <row r="41" spans="2:12" s="198" customFormat="1" x14ac:dyDescent="0.25">
      <c r="B41" s="16"/>
      <c r="C41" s="169"/>
      <c r="D41" s="169"/>
      <c r="E41" s="169"/>
      <c r="F41" s="169"/>
      <c r="G41" s="169"/>
      <c r="H41" s="271" t="s">
        <v>49</v>
      </c>
      <c r="I41" s="271"/>
      <c r="J41" s="104">
        <f>SUM(J42:J47)</f>
        <v>818330.92</v>
      </c>
      <c r="K41" s="104">
        <f>SUM(K42:K47)</f>
        <v>804928.05</v>
      </c>
      <c r="L41" s="191"/>
    </row>
    <row r="42" spans="2:12" s="198" customFormat="1" x14ac:dyDescent="0.25">
      <c r="B42" s="16"/>
      <c r="C42" s="169"/>
      <c r="D42" s="169"/>
      <c r="E42" s="169"/>
      <c r="F42" s="169"/>
      <c r="G42" s="169"/>
      <c r="H42" s="270" t="s">
        <v>50</v>
      </c>
      <c r="I42" s="270"/>
      <c r="J42" s="102">
        <v>818330.92</v>
      </c>
      <c r="K42" s="102">
        <v>804928.05</v>
      </c>
      <c r="L42" s="191"/>
    </row>
    <row r="43" spans="2:12" s="198" customFormat="1" x14ac:dyDescent="0.25">
      <c r="B43" s="16"/>
      <c r="C43" s="169"/>
      <c r="D43" s="169"/>
      <c r="E43" s="169"/>
      <c r="F43" s="169"/>
      <c r="G43" s="169"/>
      <c r="H43" s="270" t="s">
        <v>51</v>
      </c>
      <c r="I43" s="270"/>
      <c r="J43" s="102">
        <v>0</v>
      </c>
      <c r="K43" s="102">
        <v>0</v>
      </c>
      <c r="L43" s="191"/>
    </row>
    <row r="44" spans="2:12" s="198" customFormat="1" x14ac:dyDescent="0.25">
      <c r="B44" s="16"/>
      <c r="C44" s="169"/>
      <c r="D44" s="169"/>
      <c r="E44" s="169"/>
      <c r="F44" s="169"/>
      <c r="G44" s="169"/>
      <c r="H44" s="270" t="s">
        <v>52</v>
      </c>
      <c r="I44" s="270"/>
      <c r="J44" s="102">
        <v>0</v>
      </c>
      <c r="K44" s="102">
        <v>0</v>
      </c>
      <c r="L44" s="191"/>
    </row>
    <row r="45" spans="2:12" s="198" customFormat="1" x14ac:dyDescent="0.25">
      <c r="B45" s="16"/>
      <c r="C45" s="169"/>
      <c r="D45" s="169"/>
      <c r="E45" s="169"/>
      <c r="F45" s="169"/>
      <c r="G45" s="169"/>
      <c r="H45" s="270" t="s">
        <v>53</v>
      </c>
      <c r="I45" s="270"/>
      <c r="J45" s="102">
        <v>0</v>
      </c>
      <c r="K45" s="102">
        <v>0</v>
      </c>
      <c r="L45" s="191"/>
    </row>
    <row r="46" spans="2:12" s="198" customFormat="1" x14ac:dyDescent="0.25">
      <c r="B46" s="16"/>
      <c r="C46" s="169"/>
      <c r="D46" s="169"/>
      <c r="E46" s="169"/>
      <c r="F46" s="169"/>
      <c r="G46" s="169"/>
      <c r="H46" s="270" t="s">
        <v>54</v>
      </c>
      <c r="I46" s="270"/>
      <c r="J46" s="102">
        <v>0</v>
      </c>
      <c r="K46" s="102">
        <v>0</v>
      </c>
      <c r="L46" s="191"/>
    </row>
    <row r="47" spans="2:12" s="198" customFormat="1" x14ac:dyDescent="0.25">
      <c r="B47" s="16"/>
      <c r="C47" s="169"/>
      <c r="D47" s="169"/>
      <c r="E47" s="169"/>
      <c r="F47" s="169"/>
      <c r="G47" s="169"/>
      <c r="H47" s="270" t="s">
        <v>55</v>
      </c>
      <c r="I47" s="270"/>
      <c r="J47" s="102">
        <v>0</v>
      </c>
      <c r="K47" s="102">
        <v>0</v>
      </c>
      <c r="L47" s="191"/>
    </row>
    <row r="48" spans="2:12" s="198" customFormat="1" x14ac:dyDescent="0.25">
      <c r="B48" s="16"/>
      <c r="C48" s="169"/>
      <c r="D48" s="169"/>
      <c r="E48" s="169"/>
      <c r="F48" s="169"/>
      <c r="G48" s="169"/>
      <c r="H48" s="254"/>
      <c r="I48" s="197"/>
      <c r="J48" s="10"/>
      <c r="K48" s="10"/>
      <c r="L48" s="191"/>
    </row>
    <row r="49" spans="2:12" s="198" customFormat="1" x14ac:dyDescent="0.25">
      <c r="B49" s="16"/>
      <c r="C49" s="169"/>
      <c r="D49" s="169"/>
      <c r="E49" s="169"/>
      <c r="F49" s="169"/>
      <c r="G49" s="169"/>
      <c r="H49" s="271" t="s">
        <v>56</v>
      </c>
      <c r="I49" s="271"/>
      <c r="J49" s="104">
        <f>J50</f>
        <v>0</v>
      </c>
      <c r="K49" s="104">
        <f>K50</f>
        <v>0</v>
      </c>
      <c r="L49" s="191"/>
    </row>
    <row r="50" spans="2:12" s="198" customFormat="1" x14ac:dyDescent="0.25">
      <c r="B50" s="16"/>
      <c r="C50" s="169"/>
      <c r="D50" s="169"/>
      <c r="E50" s="169"/>
      <c r="F50" s="169"/>
      <c r="G50" s="169"/>
      <c r="H50" s="270" t="s">
        <v>57</v>
      </c>
      <c r="I50" s="270"/>
      <c r="J50" s="102">
        <v>0</v>
      </c>
      <c r="K50" s="102">
        <v>0</v>
      </c>
      <c r="L50" s="191"/>
    </row>
    <row r="51" spans="2:12" s="198" customFormat="1" x14ac:dyDescent="0.25">
      <c r="B51" s="16"/>
      <c r="C51" s="169"/>
      <c r="D51" s="169"/>
      <c r="E51" s="169"/>
      <c r="F51" s="169"/>
      <c r="G51" s="169"/>
      <c r="H51" s="254"/>
      <c r="I51" s="197"/>
      <c r="J51" s="10"/>
      <c r="K51" s="10"/>
      <c r="L51" s="191"/>
    </row>
    <row r="52" spans="2:12" s="198" customFormat="1" x14ac:dyDescent="0.25">
      <c r="B52" s="16"/>
      <c r="C52" s="169"/>
      <c r="D52" s="169"/>
      <c r="E52" s="169"/>
      <c r="F52" s="169"/>
      <c r="G52" s="169"/>
      <c r="H52" s="276" t="s">
        <v>58</v>
      </c>
      <c r="I52" s="276"/>
      <c r="J52" s="14">
        <f>J13+J18+J29+J34+J41+J49</f>
        <v>11916364.559999999</v>
      </c>
      <c r="K52" s="14">
        <f>K13+K18+K29+K34+K41+K49</f>
        <v>12276708.200000001</v>
      </c>
      <c r="L52" s="17"/>
    </row>
    <row r="53" spans="2:12" s="198" customFormat="1" x14ac:dyDescent="0.25">
      <c r="B53" s="16"/>
      <c r="C53" s="169"/>
      <c r="D53" s="169"/>
      <c r="E53" s="169"/>
      <c r="F53" s="169"/>
      <c r="G53" s="169"/>
      <c r="H53" s="255"/>
      <c r="I53" s="255"/>
      <c r="J53" s="10"/>
      <c r="K53" s="10"/>
      <c r="L53" s="17"/>
    </row>
    <row r="54" spans="2:12" s="198" customFormat="1" x14ac:dyDescent="0.25">
      <c r="B54" s="16"/>
      <c r="C54" s="169"/>
      <c r="D54" s="169"/>
      <c r="E54" s="169"/>
      <c r="F54" s="169"/>
      <c r="G54" s="169"/>
      <c r="H54" s="278" t="s">
        <v>59</v>
      </c>
      <c r="I54" s="278"/>
      <c r="J54" s="14">
        <f>E34-J52</f>
        <v>1889620.1100000013</v>
      </c>
      <c r="K54" s="14">
        <f>F34-K52</f>
        <v>6514238.0599999968</v>
      </c>
      <c r="L54" s="17"/>
    </row>
    <row r="55" spans="2:12" s="198" customFormat="1" x14ac:dyDescent="0.25">
      <c r="B55" s="18"/>
      <c r="C55" s="152"/>
      <c r="D55" s="152"/>
      <c r="E55" s="152"/>
      <c r="F55" s="152"/>
      <c r="G55" s="152"/>
      <c r="H55" s="19"/>
      <c r="I55" s="19"/>
      <c r="J55" s="20"/>
      <c r="K55" s="20"/>
      <c r="L55" s="21"/>
    </row>
    <row r="56" spans="2:12" s="198" customFormat="1" ht="8.25" customHeight="1" x14ac:dyDescent="0.25">
      <c r="B56" s="168"/>
      <c r="C56" s="168"/>
      <c r="D56" s="168"/>
      <c r="E56" s="168"/>
      <c r="F56" s="168"/>
      <c r="G56" s="168"/>
      <c r="H56" s="130"/>
      <c r="I56" s="130"/>
      <c r="J56" s="168"/>
      <c r="K56" s="168"/>
      <c r="L56" s="168"/>
    </row>
    <row r="57" spans="2:12" s="198" customFormat="1" ht="7.5" customHeight="1" x14ac:dyDescent="0.25">
      <c r="B57" s="152"/>
      <c r="C57" s="155"/>
      <c r="D57" s="156"/>
      <c r="E57" s="157"/>
      <c r="F57" s="157"/>
      <c r="G57" s="152"/>
      <c r="H57" s="69"/>
      <c r="I57" s="70"/>
      <c r="J57" s="157"/>
      <c r="K57" s="157"/>
      <c r="L57" s="152"/>
    </row>
    <row r="58" spans="2:12" s="198" customFormat="1" x14ac:dyDescent="0.25">
      <c r="B58" s="168"/>
      <c r="C58" s="197"/>
      <c r="D58" s="159"/>
      <c r="E58" s="160"/>
      <c r="F58" s="160"/>
      <c r="G58" s="168"/>
      <c r="H58" s="24"/>
      <c r="I58" s="246"/>
      <c r="J58" s="160"/>
      <c r="K58" s="160"/>
      <c r="L58" s="168"/>
    </row>
    <row r="59" spans="2:12" s="198" customFormat="1" x14ac:dyDescent="0.25">
      <c r="C59" s="277" t="s">
        <v>60</v>
      </c>
      <c r="D59" s="277"/>
      <c r="E59" s="277"/>
      <c r="F59" s="277"/>
      <c r="G59" s="277"/>
      <c r="H59" s="277"/>
      <c r="I59" s="277"/>
      <c r="J59" s="277"/>
      <c r="K59" s="277"/>
    </row>
    <row r="60" spans="2:12" s="198" customFormat="1" x14ac:dyDescent="0.25">
      <c r="C60" s="197"/>
      <c r="D60" s="159"/>
      <c r="E60" s="160"/>
      <c r="F60" s="160"/>
      <c r="H60" s="24"/>
      <c r="I60" s="159"/>
      <c r="J60" s="160"/>
      <c r="K60" s="160"/>
    </row>
    <row r="61" spans="2:12" x14ac:dyDescent="0.25"/>
    <row r="62" spans="2:12" x14ac:dyDescent="0.25"/>
    <row r="63" spans="2:12" x14ac:dyDescent="0.25"/>
    <row r="64" spans="2:12" x14ac:dyDescent="0.25"/>
    <row r="65" x14ac:dyDescent="0.25"/>
    <row r="66" ht="15" customHeight="1" x14ac:dyDescent="0.25"/>
  </sheetData>
  <mergeCells count="65">
    <mergeCell ref="C59:K59"/>
    <mergeCell ref="H52:I52"/>
    <mergeCell ref="H50:I50"/>
    <mergeCell ref="C32:D32"/>
    <mergeCell ref="H32:I32"/>
    <mergeCell ref="H34:I34"/>
    <mergeCell ref="C35:D35"/>
    <mergeCell ref="H38:I38"/>
    <mergeCell ref="H46:I46"/>
    <mergeCell ref="H49:I49"/>
    <mergeCell ref="H54:I54"/>
    <mergeCell ref="H35:I35"/>
    <mergeCell ref="H42:I42"/>
    <mergeCell ref="H43:I43"/>
    <mergeCell ref="H44:I44"/>
    <mergeCell ref="H45:I45"/>
    <mergeCell ref="C31:D31"/>
    <mergeCell ref="H31:I31"/>
    <mergeCell ref="C34:D34"/>
    <mergeCell ref="C28:D28"/>
    <mergeCell ref="C29:D29"/>
    <mergeCell ref="H29:I29"/>
    <mergeCell ref="C30:D30"/>
    <mergeCell ref="H30:I30"/>
    <mergeCell ref="H24:I24"/>
    <mergeCell ref="C25:D25"/>
    <mergeCell ref="H25:I25"/>
    <mergeCell ref="C27:D27"/>
    <mergeCell ref="H27:I27"/>
    <mergeCell ref="C24:D24"/>
    <mergeCell ref="H26:I26"/>
    <mergeCell ref="C23:D23"/>
    <mergeCell ref="H23:I23"/>
    <mergeCell ref="C17:D17"/>
    <mergeCell ref="C18:D18"/>
    <mergeCell ref="H18:I18"/>
    <mergeCell ref="C19:D19"/>
    <mergeCell ref="H19:I19"/>
    <mergeCell ref="H20:I20"/>
    <mergeCell ref="C21:D21"/>
    <mergeCell ref="H21:I21"/>
    <mergeCell ref="H22:I22"/>
    <mergeCell ref="C20:D20"/>
    <mergeCell ref="C16:D16"/>
    <mergeCell ref="H16:I16"/>
    <mergeCell ref="C10:D10"/>
    <mergeCell ref="H10:I10"/>
    <mergeCell ref="C12:D12"/>
    <mergeCell ref="H12:I12"/>
    <mergeCell ref="C13:D13"/>
    <mergeCell ref="H13:I13"/>
    <mergeCell ref="C14:D14"/>
    <mergeCell ref="H14:I14"/>
    <mergeCell ref="C15:D15"/>
    <mergeCell ref="H15:I15"/>
    <mergeCell ref="D2:J2"/>
    <mergeCell ref="D3:J3"/>
    <mergeCell ref="D5:J5"/>
    <mergeCell ref="D4:J4"/>
    <mergeCell ref="D7:J7"/>
    <mergeCell ref="H47:I47"/>
    <mergeCell ref="H36:I36"/>
    <mergeCell ref="H37:I37"/>
    <mergeCell ref="H39:I39"/>
    <mergeCell ref="H41:I41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showGridLines="0" zoomScale="90" zoomScaleNormal="90" workbookViewId="0">
      <selection activeCell="E25" sqref="E25"/>
    </sheetView>
  </sheetViews>
  <sheetFormatPr baseColWidth="10" defaultColWidth="0" defaultRowHeight="12" customHeight="1" zeroHeight="1" x14ac:dyDescent="0.2"/>
  <cols>
    <col min="1" max="1" width="1.7109375" style="31" customWidth="1"/>
    <col min="2" max="2" width="2.7109375" style="31" customWidth="1"/>
    <col min="3" max="3" width="11.42578125" style="31" customWidth="1"/>
    <col min="4" max="4" width="39.42578125" style="31" customWidth="1"/>
    <col min="5" max="6" width="21" style="31" customWidth="1"/>
    <col min="7" max="7" width="4.140625" style="31" customWidth="1"/>
    <col min="8" max="8" width="11.42578125" style="31" customWidth="1"/>
    <col min="9" max="9" width="53.42578125" style="31" customWidth="1"/>
    <col min="10" max="11" width="21" style="31" customWidth="1"/>
    <col min="12" max="12" width="2.140625" style="31" customWidth="1"/>
    <col min="13" max="13" width="3" style="31" customWidth="1"/>
    <col min="14" max="16384" width="11.42578125" style="31" hidden="1"/>
  </cols>
  <sheetData>
    <row r="1" spans="2:13" x14ac:dyDescent="0.2">
      <c r="B1" s="71"/>
      <c r="C1" s="72"/>
      <c r="D1" s="71"/>
      <c r="E1" s="73"/>
      <c r="F1" s="73"/>
      <c r="G1" s="74"/>
      <c r="H1" s="73"/>
      <c r="I1" s="73"/>
      <c r="J1" s="73"/>
      <c r="K1" s="71"/>
      <c r="L1" s="71"/>
      <c r="M1" s="71"/>
    </row>
    <row r="2" spans="2:13" x14ac:dyDescent="0.2">
      <c r="B2" s="199"/>
      <c r="C2" s="203"/>
      <c r="D2" s="288"/>
      <c r="E2" s="288"/>
      <c r="F2" s="288"/>
      <c r="G2" s="288"/>
      <c r="H2" s="288"/>
      <c r="I2" s="288"/>
      <c r="J2" s="288"/>
      <c r="K2" s="203"/>
      <c r="L2" s="203"/>
      <c r="M2" s="71"/>
    </row>
    <row r="3" spans="2:13" x14ac:dyDescent="0.2">
      <c r="B3" s="199"/>
      <c r="C3" s="203"/>
      <c r="D3" s="288" t="s">
        <v>61</v>
      </c>
      <c r="E3" s="288"/>
      <c r="F3" s="288"/>
      <c r="G3" s="288"/>
      <c r="H3" s="288"/>
      <c r="I3" s="288"/>
      <c r="J3" s="288"/>
      <c r="K3" s="203"/>
      <c r="L3" s="203"/>
      <c r="M3" s="71"/>
    </row>
    <row r="4" spans="2:13" x14ac:dyDescent="0.2">
      <c r="B4" s="199"/>
      <c r="C4" s="203"/>
      <c r="D4" s="288" t="s">
        <v>214</v>
      </c>
      <c r="E4" s="288"/>
      <c r="F4" s="288"/>
      <c r="G4" s="288"/>
      <c r="H4" s="288"/>
      <c r="I4" s="288"/>
      <c r="J4" s="288"/>
      <c r="K4" s="203"/>
      <c r="L4" s="203"/>
      <c r="M4" s="71"/>
    </row>
    <row r="5" spans="2:13" x14ac:dyDescent="0.2">
      <c r="B5" s="199"/>
      <c r="C5" s="75"/>
      <c r="D5" s="289" t="s">
        <v>1</v>
      </c>
      <c r="E5" s="289"/>
      <c r="F5" s="289"/>
      <c r="G5" s="289"/>
      <c r="H5" s="289"/>
      <c r="I5" s="289"/>
      <c r="J5" s="289"/>
      <c r="K5" s="75"/>
      <c r="L5" s="75"/>
      <c r="M5" s="71"/>
    </row>
    <row r="6" spans="2:13" x14ac:dyDescent="0.2">
      <c r="B6" s="202"/>
      <c r="C6" s="76" t="s">
        <v>2</v>
      </c>
      <c r="D6" s="273" t="s">
        <v>3</v>
      </c>
      <c r="E6" s="273"/>
      <c r="F6" s="273"/>
      <c r="G6" s="273"/>
      <c r="H6" s="273"/>
      <c r="I6" s="273"/>
      <c r="J6" s="273"/>
      <c r="K6" s="227"/>
      <c r="L6" s="71"/>
      <c r="M6" s="71"/>
    </row>
    <row r="7" spans="2:13" x14ac:dyDescent="0.2">
      <c r="B7" s="75"/>
      <c r="C7" s="75"/>
      <c r="D7" s="75"/>
      <c r="E7" s="75"/>
      <c r="F7" s="75"/>
      <c r="G7" s="77"/>
      <c r="H7" s="75"/>
      <c r="I7" s="75"/>
      <c r="J7" s="75"/>
      <c r="K7" s="75"/>
      <c r="L7" s="199"/>
      <c r="M7" s="71"/>
    </row>
    <row r="8" spans="2:13" x14ac:dyDescent="0.2">
      <c r="B8" s="75"/>
      <c r="C8" s="75"/>
      <c r="D8" s="75"/>
      <c r="E8" s="75"/>
      <c r="F8" s="75"/>
      <c r="G8" s="77"/>
      <c r="H8" s="75"/>
      <c r="I8" s="75"/>
      <c r="J8" s="75"/>
      <c r="K8" s="75"/>
      <c r="L8" s="71"/>
      <c r="M8" s="71"/>
    </row>
    <row r="9" spans="2:13" x14ac:dyDescent="0.2">
      <c r="B9" s="281"/>
      <c r="C9" s="283" t="s">
        <v>62</v>
      </c>
      <c r="D9" s="283"/>
      <c r="E9" s="248" t="s">
        <v>63</v>
      </c>
      <c r="F9" s="248"/>
      <c r="G9" s="285"/>
      <c r="H9" s="283" t="s">
        <v>62</v>
      </c>
      <c r="I9" s="283"/>
      <c r="J9" s="248" t="s">
        <v>63</v>
      </c>
      <c r="K9" s="248"/>
      <c r="L9" s="78"/>
      <c r="M9" s="71"/>
    </row>
    <row r="10" spans="2:13" x14ac:dyDescent="0.2">
      <c r="B10" s="282"/>
      <c r="C10" s="284"/>
      <c r="D10" s="284"/>
      <c r="E10" s="79">
        <v>2017</v>
      </c>
      <c r="F10" s="79">
        <v>2016</v>
      </c>
      <c r="G10" s="286"/>
      <c r="H10" s="284"/>
      <c r="I10" s="284"/>
      <c r="J10" s="79">
        <v>2017</v>
      </c>
      <c r="K10" s="79">
        <v>2016</v>
      </c>
      <c r="L10" s="80"/>
      <c r="M10" s="71"/>
    </row>
    <row r="11" spans="2:13" x14ac:dyDescent="0.2">
      <c r="B11" s="210"/>
      <c r="C11" s="75"/>
      <c r="D11" s="75"/>
      <c r="E11" s="75"/>
      <c r="F11" s="75"/>
      <c r="G11" s="77"/>
      <c r="H11" s="75"/>
      <c r="I11" s="75"/>
      <c r="J11" s="75"/>
      <c r="K11" s="75"/>
      <c r="L11" s="81"/>
      <c r="M11" s="71"/>
    </row>
    <row r="12" spans="2:13" x14ac:dyDescent="0.2">
      <c r="B12" s="210"/>
      <c r="C12" s="75"/>
      <c r="D12" s="75"/>
      <c r="E12" s="75"/>
      <c r="F12" s="75"/>
      <c r="G12" s="77"/>
      <c r="H12" s="75"/>
      <c r="I12" s="75"/>
      <c r="J12" s="75"/>
      <c r="K12" s="75"/>
      <c r="L12" s="81"/>
      <c r="M12" s="71"/>
    </row>
    <row r="13" spans="2:13" x14ac:dyDescent="0.2">
      <c r="B13" s="82"/>
      <c r="C13" s="287" t="s">
        <v>64</v>
      </c>
      <c r="D13" s="287"/>
      <c r="E13" s="83"/>
      <c r="F13" s="220"/>
      <c r="G13" s="84"/>
      <c r="H13" s="287" t="s">
        <v>65</v>
      </c>
      <c r="I13" s="287"/>
      <c r="J13" s="214"/>
      <c r="K13" s="214"/>
      <c r="L13" s="81"/>
      <c r="M13" s="71"/>
    </row>
    <row r="14" spans="2:13" x14ac:dyDescent="0.2">
      <c r="B14" s="82"/>
      <c r="C14" s="85"/>
      <c r="D14" s="214"/>
      <c r="E14" s="86"/>
      <c r="F14" s="86"/>
      <c r="G14" s="84"/>
      <c r="H14" s="85"/>
      <c r="I14" s="214"/>
      <c r="J14" s="87"/>
      <c r="K14" s="87"/>
      <c r="L14" s="81"/>
      <c r="M14" s="71"/>
    </row>
    <row r="15" spans="2:13" x14ac:dyDescent="0.2">
      <c r="B15" s="82"/>
      <c r="C15" s="280" t="s">
        <v>66</v>
      </c>
      <c r="D15" s="280"/>
      <c r="E15" s="86"/>
      <c r="F15" s="86"/>
      <c r="G15" s="84"/>
      <c r="H15" s="280" t="s">
        <v>67</v>
      </c>
      <c r="I15" s="280"/>
      <c r="J15" s="86"/>
      <c r="K15" s="86"/>
      <c r="L15" s="81"/>
      <c r="M15" s="71"/>
    </row>
    <row r="16" spans="2:13" x14ac:dyDescent="0.2">
      <c r="B16" s="82"/>
      <c r="C16" s="88"/>
      <c r="D16" s="222"/>
      <c r="E16" s="86"/>
      <c r="F16" s="86"/>
      <c r="G16" s="84"/>
      <c r="H16" s="88"/>
      <c r="I16" s="222"/>
      <c r="J16" s="86"/>
      <c r="K16" s="86"/>
      <c r="L16" s="81"/>
      <c r="M16" s="71"/>
    </row>
    <row r="17" spans="2:13" x14ac:dyDescent="0.2">
      <c r="B17" s="82"/>
      <c r="C17" s="279" t="s">
        <v>68</v>
      </c>
      <c r="D17" s="279"/>
      <c r="E17" s="102">
        <v>10694191.810000001</v>
      </c>
      <c r="F17" s="102">
        <v>13327654.65</v>
      </c>
      <c r="G17" s="84"/>
      <c r="H17" s="279" t="s">
        <v>69</v>
      </c>
      <c r="I17" s="279"/>
      <c r="J17" s="102">
        <v>1905472.89</v>
      </c>
      <c r="K17" s="102">
        <v>1698169.93</v>
      </c>
      <c r="L17" s="81"/>
      <c r="M17" s="71"/>
    </row>
    <row r="18" spans="2:13" x14ac:dyDescent="0.2">
      <c r="B18" s="82"/>
      <c r="C18" s="279" t="s">
        <v>70</v>
      </c>
      <c r="D18" s="279"/>
      <c r="E18" s="102">
        <v>1725456.1</v>
      </c>
      <c r="F18" s="102">
        <v>1103124.0900000001</v>
      </c>
      <c r="G18" s="84"/>
      <c r="H18" s="279" t="s">
        <v>71</v>
      </c>
      <c r="I18" s="279"/>
      <c r="J18" s="102">
        <v>0</v>
      </c>
      <c r="K18" s="102">
        <v>0</v>
      </c>
      <c r="L18" s="81"/>
      <c r="M18" s="71"/>
    </row>
    <row r="19" spans="2:13" x14ac:dyDescent="0.2">
      <c r="B19" s="82"/>
      <c r="C19" s="279" t="s">
        <v>72</v>
      </c>
      <c r="D19" s="279"/>
      <c r="E19" s="102">
        <v>0</v>
      </c>
      <c r="F19" s="102">
        <v>0</v>
      </c>
      <c r="G19" s="84"/>
      <c r="H19" s="279" t="s">
        <v>73</v>
      </c>
      <c r="I19" s="279"/>
      <c r="J19" s="102">
        <v>0</v>
      </c>
      <c r="K19" s="102">
        <v>0</v>
      </c>
      <c r="L19" s="81"/>
      <c r="M19" s="71"/>
    </row>
    <row r="20" spans="2:13" x14ac:dyDescent="0.2">
      <c r="B20" s="82"/>
      <c r="C20" s="279" t="s">
        <v>74</v>
      </c>
      <c r="D20" s="279"/>
      <c r="E20" s="102">
        <v>0</v>
      </c>
      <c r="F20" s="102">
        <v>0</v>
      </c>
      <c r="G20" s="84"/>
      <c r="H20" s="279" t="s">
        <v>75</v>
      </c>
      <c r="I20" s="279"/>
      <c r="J20" s="102">
        <v>0</v>
      </c>
      <c r="K20" s="102">
        <v>0</v>
      </c>
      <c r="L20" s="81"/>
      <c r="M20" s="71"/>
    </row>
    <row r="21" spans="2:13" x14ac:dyDescent="0.2">
      <c r="B21" s="82"/>
      <c r="C21" s="279" t="s">
        <v>76</v>
      </c>
      <c r="D21" s="279"/>
      <c r="E21" s="102">
        <v>0</v>
      </c>
      <c r="F21" s="102">
        <v>0</v>
      </c>
      <c r="G21" s="84"/>
      <c r="H21" s="279" t="s">
        <v>77</v>
      </c>
      <c r="I21" s="279"/>
      <c r="J21" s="102">
        <v>0</v>
      </c>
      <c r="K21" s="102">
        <v>0</v>
      </c>
      <c r="L21" s="81"/>
      <c r="M21" s="71"/>
    </row>
    <row r="22" spans="2:13" x14ac:dyDescent="0.2">
      <c r="B22" s="82"/>
      <c r="C22" s="279" t="s">
        <v>78</v>
      </c>
      <c r="D22" s="279"/>
      <c r="E22" s="102">
        <v>0</v>
      </c>
      <c r="F22" s="102">
        <v>0</v>
      </c>
      <c r="G22" s="84"/>
      <c r="H22" s="279" t="s">
        <v>79</v>
      </c>
      <c r="I22" s="279"/>
      <c r="J22" s="102">
        <v>0</v>
      </c>
      <c r="K22" s="102">
        <v>0</v>
      </c>
      <c r="L22" s="81"/>
      <c r="M22" s="71"/>
    </row>
    <row r="23" spans="2:13" x14ac:dyDescent="0.2">
      <c r="B23" s="82"/>
      <c r="C23" s="279" t="s">
        <v>80</v>
      </c>
      <c r="D23" s="279"/>
      <c r="E23" s="102">
        <v>0</v>
      </c>
      <c r="F23" s="102">
        <v>0</v>
      </c>
      <c r="G23" s="84"/>
      <c r="H23" s="279" t="s">
        <v>81</v>
      </c>
      <c r="I23" s="279"/>
      <c r="J23" s="102">
        <v>0</v>
      </c>
      <c r="K23" s="102">
        <v>0</v>
      </c>
      <c r="L23" s="81"/>
      <c r="M23" s="71"/>
    </row>
    <row r="24" spans="2:13" x14ac:dyDescent="0.2">
      <c r="B24" s="82"/>
      <c r="C24" s="89"/>
      <c r="D24" s="256"/>
      <c r="E24" s="103"/>
      <c r="F24" s="103"/>
      <c r="G24" s="84"/>
      <c r="H24" s="279" t="s">
        <v>82</v>
      </c>
      <c r="I24" s="279"/>
      <c r="J24" s="102">
        <v>749.38</v>
      </c>
      <c r="K24" s="102">
        <v>735.13</v>
      </c>
      <c r="L24" s="81"/>
      <c r="M24" s="71"/>
    </row>
    <row r="25" spans="2:13" x14ac:dyDescent="0.2">
      <c r="B25" s="91"/>
      <c r="C25" s="280" t="s">
        <v>83</v>
      </c>
      <c r="D25" s="280"/>
      <c r="E25" s="104">
        <f>SUM(E17:E24)</f>
        <v>12419647.91</v>
      </c>
      <c r="F25" s="104">
        <f>SUM(F17:F24)</f>
        <v>14430778.74</v>
      </c>
      <c r="G25" s="92"/>
      <c r="H25" s="85"/>
      <c r="I25" s="214"/>
      <c r="J25" s="104"/>
      <c r="K25" s="104"/>
      <c r="L25" s="81"/>
      <c r="M25" s="71"/>
    </row>
    <row r="26" spans="2:13" x14ac:dyDescent="0.2">
      <c r="B26" s="91"/>
      <c r="C26" s="85"/>
      <c r="D26" s="257"/>
      <c r="E26" s="104"/>
      <c r="F26" s="104"/>
      <c r="G26" s="92"/>
      <c r="H26" s="280" t="s">
        <v>84</v>
      </c>
      <c r="I26" s="280"/>
      <c r="J26" s="104">
        <f>SUM(J17:J25)</f>
        <v>1906222.2699999998</v>
      </c>
      <c r="K26" s="104">
        <f>SUM(K17:K25)</f>
        <v>1698905.0599999998</v>
      </c>
      <c r="L26" s="81"/>
      <c r="M26" s="71"/>
    </row>
    <row r="27" spans="2:13" x14ac:dyDescent="0.2">
      <c r="B27" s="82"/>
      <c r="C27" s="89"/>
      <c r="D27" s="89"/>
      <c r="E27" s="103"/>
      <c r="F27" s="103"/>
      <c r="G27" s="84"/>
      <c r="H27" s="93"/>
      <c r="I27" s="256"/>
      <c r="J27" s="103"/>
      <c r="K27" s="103"/>
      <c r="L27" s="81"/>
      <c r="M27" s="71"/>
    </row>
    <row r="28" spans="2:13" x14ac:dyDescent="0.2">
      <c r="B28" s="82"/>
      <c r="C28" s="280" t="s">
        <v>85</v>
      </c>
      <c r="D28" s="280"/>
      <c r="E28" s="103"/>
      <c r="F28" s="103"/>
      <c r="G28" s="84"/>
      <c r="H28" s="280" t="s">
        <v>86</v>
      </c>
      <c r="I28" s="280"/>
      <c r="J28" s="103"/>
      <c r="K28" s="103"/>
      <c r="L28" s="81"/>
      <c r="M28" s="71"/>
    </row>
    <row r="29" spans="2:13" x14ac:dyDescent="0.2">
      <c r="B29" s="82"/>
      <c r="C29" s="89"/>
      <c r="D29" s="89"/>
      <c r="E29" s="103"/>
      <c r="F29" s="103"/>
      <c r="G29" s="84"/>
      <c r="H29" s="89"/>
      <c r="I29" s="256"/>
      <c r="J29" s="103"/>
      <c r="K29" s="103"/>
      <c r="L29" s="81"/>
      <c r="M29" s="71"/>
    </row>
    <row r="30" spans="2:13" x14ac:dyDescent="0.2">
      <c r="B30" s="82"/>
      <c r="C30" s="279" t="s">
        <v>87</v>
      </c>
      <c r="D30" s="279"/>
      <c r="E30" s="102">
        <v>0</v>
      </c>
      <c r="F30" s="102">
        <v>0</v>
      </c>
      <c r="G30" s="84"/>
      <c r="H30" s="279" t="s">
        <v>88</v>
      </c>
      <c r="I30" s="279"/>
      <c r="J30" s="102">
        <v>0</v>
      </c>
      <c r="K30" s="102">
        <v>0</v>
      </c>
      <c r="L30" s="81"/>
      <c r="M30" s="71"/>
    </row>
    <row r="31" spans="2:13" x14ac:dyDescent="0.2">
      <c r="B31" s="82"/>
      <c r="C31" s="279" t="s">
        <v>89</v>
      </c>
      <c r="D31" s="279"/>
      <c r="E31" s="102">
        <v>0</v>
      </c>
      <c r="F31" s="102">
        <v>0</v>
      </c>
      <c r="G31" s="84"/>
      <c r="H31" s="279" t="s">
        <v>90</v>
      </c>
      <c r="I31" s="279"/>
      <c r="J31" s="102">
        <v>0</v>
      </c>
      <c r="K31" s="102">
        <v>0</v>
      </c>
      <c r="L31" s="81"/>
      <c r="M31" s="71"/>
    </row>
    <row r="32" spans="2:13" x14ac:dyDescent="0.2">
      <c r="B32" s="82"/>
      <c r="C32" s="279" t="s">
        <v>91</v>
      </c>
      <c r="D32" s="279"/>
      <c r="E32" s="102">
        <v>6551447.8600000003</v>
      </c>
      <c r="F32" s="102">
        <v>6551447.8600000003</v>
      </c>
      <c r="G32" s="84"/>
      <c r="H32" s="279" t="s">
        <v>92</v>
      </c>
      <c r="I32" s="279"/>
      <c r="J32" s="102">
        <v>0</v>
      </c>
      <c r="K32" s="102">
        <v>0</v>
      </c>
      <c r="L32" s="81"/>
      <c r="M32" s="71"/>
    </row>
    <row r="33" spans="2:13" x14ac:dyDescent="0.2">
      <c r="B33" s="82"/>
      <c r="C33" s="279" t="s">
        <v>93</v>
      </c>
      <c r="D33" s="279"/>
      <c r="E33" s="102">
        <v>21272133.75</v>
      </c>
      <c r="F33" s="102">
        <v>21370046.949999999</v>
      </c>
      <c r="G33" s="84"/>
      <c r="H33" s="279" t="s">
        <v>94</v>
      </c>
      <c r="I33" s="279"/>
      <c r="J33" s="102">
        <v>0</v>
      </c>
      <c r="K33" s="102">
        <v>0</v>
      </c>
      <c r="L33" s="81"/>
      <c r="M33" s="71"/>
    </row>
    <row r="34" spans="2:13" x14ac:dyDescent="0.2">
      <c r="B34" s="82"/>
      <c r="C34" s="279" t="s">
        <v>95</v>
      </c>
      <c r="D34" s="279"/>
      <c r="E34" s="102">
        <v>7523361.6600000001</v>
      </c>
      <c r="F34" s="102">
        <v>6611969.71</v>
      </c>
      <c r="G34" s="84"/>
      <c r="H34" s="279" t="s">
        <v>96</v>
      </c>
      <c r="I34" s="279"/>
      <c r="J34" s="102">
        <v>0</v>
      </c>
      <c r="K34" s="102">
        <v>0</v>
      </c>
      <c r="L34" s="81"/>
      <c r="M34" s="71"/>
    </row>
    <row r="35" spans="2:13" x14ac:dyDescent="0.2">
      <c r="B35" s="82"/>
      <c r="C35" s="279" t="s">
        <v>97</v>
      </c>
      <c r="D35" s="279"/>
      <c r="E35" s="102">
        <v>-25363263.109999999</v>
      </c>
      <c r="F35" s="102">
        <v>-24617032.359999999</v>
      </c>
      <c r="G35" s="84"/>
      <c r="H35" s="279" t="s">
        <v>98</v>
      </c>
      <c r="I35" s="279"/>
      <c r="J35" s="102">
        <v>0</v>
      </c>
      <c r="K35" s="102">
        <v>0</v>
      </c>
      <c r="L35" s="81"/>
      <c r="M35" s="71"/>
    </row>
    <row r="36" spans="2:13" x14ac:dyDescent="0.2">
      <c r="B36" s="82"/>
      <c r="C36" s="279" t="s">
        <v>99</v>
      </c>
      <c r="D36" s="279"/>
      <c r="E36" s="102">
        <v>0</v>
      </c>
      <c r="F36" s="102">
        <v>0</v>
      </c>
      <c r="G36" s="84"/>
      <c r="H36" s="89"/>
      <c r="I36" s="256"/>
      <c r="J36" s="103"/>
      <c r="K36" s="103"/>
      <c r="L36" s="81"/>
      <c r="M36" s="71"/>
    </row>
    <row r="37" spans="2:13" x14ac:dyDescent="0.2">
      <c r="B37" s="82"/>
      <c r="C37" s="279" t="s">
        <v>100</v>
      </c>
      <c r="D37" s="279"/>
      <c r="E37" s="102">
        <v>0</v>
      </c>
      <c r="F37" s="102">
        <v>0</v>
      </c>
      <c r="G37" s="84"/>
      <c r="H37" s="280" t="s">
        <v>101</v>
      </c>
      <c r="I37" s="280"/>
      <c r="J37" s="104">
        <f>SUM(J30:J36)</f>
        <v>0</v>
      </c>
      <c r="K37" s="104">
        <f>SUM(K30:K36)</f>
        <v>0</v>
      </c>
      <c r="L37" s="81"/>
      <c r="M37" s="71"/>
    </row>
    <row r="38" spans="2:13" x14ac:dyDescent="0.2">
      <c r="B38" s="82"/>
      <c r="C38" s="279" t="s">
        <v>102</v>
      </c>
      <c r="D38" s="279"/>
      <c r="E38" s="102">
        <v>85749.119999999995</v>
      </c>
      <c r="F38" s="102">
        <v>85749.119999999995</v>
      </c>
      <c r="G38" s="84"/>
      <c r="H38" s="85"/>
      <c r="I38" s="257"/>
      <c r="J38" s="104"/>
      <c r="K38" s="104"/>
      <c r="L38" s="81"/>
      <c r="M38" s="71"/>
    </row>
    <row r="39" spans="2:13" x14ac:dyDescent="0.2">
      <c r="B39" s="82"/>
      <c r="C39" s="89"/>
      <c r="D39" s="256"/>
      <c r="E39" s="103"/>
      <c r="F39" s="103"/>
      <c r="G39" s="84"/>
      <c r="H39" s="280" t="s">
        <v>103</v>
      </c>
      <c r="I39" s="280"/>
      <c r="J39" s="104">
        <f>J26+J37</f>
        <v>1906222.2699999998</v>
      </c>
      <c r="K39" s="104">
        <f>K26+K37</f>
        <v>1698905.0599999998</v>
      </c>
      <c r="L39" s="81"/>
      <c r="M39" s="71"/>
    </row>
    <row r="40" spans="2:13" x14ac:dyDescent="0.2">
      <c r="B40" s="91"/>
      <c r="C40" s="280" t="s">
        <v>104</v>
      </c>
      <c r="D40" s="280"/>
      <c r="E40" s="104">
        <f>SUM(E30:E39)</f>
        <v>10069429.279999996</v>
      </c>
      <c r="F40" s="104">
        <f>SUM(F30:F39)</f>
        <v>10002181.279999996</v>
      </c>
      <c r="G40" s="92"/>
      <c r="H40" s="85"/>
      <c r="I40" s="269"/>
      <c r="J40" s="104"/>
      <c r="K40" s="104"/>
      <c r="L40" s="81"/>
      <c r="M40" s="71"/>
    </row>
    <row r="41" spans="2:13" x14ac:dyDescent="0.2">
      <c r="B41" s="82"/>
      <c r="C41" s="89"/>
      <c r="D41" s="85"/>
      <c r="E41" s="103"/>
      <c r="F41" s="103"/>
      <c r="G41" s="84"/>
      <c r="H41" s="287" t="s">
        <v>105</v>
      </c>
      <c r="I41" s="287"/>
      <c r="J41" s="103"/>
      <c r="K41" s="103"/>
      <c r="L41" s="81"/>
      <c r="M41" s="71"/>
    </row>
    <row r="42" spans="2:13" x14ac:dyDescent="0.2">
      <c r="B42" s="82"/>
      <c r="C42" s="280" t="s">
        <v>106</v>
      </c>
      <c r="D42" s="280"/>
      <c r="E42" s="104">
        <f>E25+E40</f>
        <v>22489077.189999998</v>
      </c>
      <c r="F42" s="104">
        <f>F25+F40</f>
        <v>24432960.019999996</v>
      </c>
      <c r="G42" s="84"/>
      <c r="H42" s="85"/>
      <c r="I42" s="269"/>
      <c r="J42" s="103"/>
      <c r="K42" s="103"/>
      <c r="L42" s="81"/>
      <c r="M42" s="71"/>
    </row>
    <row r="43" spans="2:13" x14ac:dyDescent="0.2">
      <c r="B43" s="82"/>
      <c r="C43" s="89"/>
      <c r="D43" s="89"/>
      <c r="E43" s="90"/>
      <c r="F43" s="90"/>
      <c r="G43" s="84"/>
      <c r="H43" s="280" t="s">
        <v>107</v>
      </c>
      <c r="I43" s="280"/>
      <c r="J43" s="104">
        <f>SUM(J45:J47)</f>
        <v>3540178.35</v>
      </c>
      <c r="K43" s="104">
        <f>SUM(K45:K47)</f>
        <v>3540178.35</v>
      </c>
      <c r="L43" s="81"/>
      <c r="M43" s="71"/>
    </row>
    <row r="44" spans="2:13" x14ac:dyDescent="0.2">
      <c r="B44" s="82"/>
      <c r="C44" s="89"/>
      <c r="D44" s="89"/>
      <c r="E44" s="90"/>
      <c r="F44" s="90"/>
      <c r="G44" s="84"/>
      <c r="H44" s="89"/>
      <c r="I44" s="220"/>
      <c r="J44" s="103"/>
      <c r="K44" s="103"/>
      <c r="L44" s="81"/>
      <c r="M44" s="71"/>
    </row>
    <row r="45" spans="2:13" x14ac:dyDescent="0.2">
      <c r="B45" s="82"/>
      <c r="C45" s="89"/>
      <c r="D45" s="89"/>
      <c r="E45" s="90"/>
      <c r="F45" s="90"/>
      <c r="G45" s="84"/>
      <c r="H45" s="279" t="s">
        <v>39</v>
      </c>
      <c r="I45" s="279"/>
      <c r="J45" s="102">
        <v>3540178.35</v>
      </c>
      <c r="K45" s="102">
        <v>3540178.35</v>
      </c>
      <c r="L45" s="81"/>
      <c r="M45" s="71"/>
    </row>
    <row r="46" spans="2:13" x14ac:dyDescent="0.2">
      <c r="B46" s="82"/>
      <c r="C46" s="89"/>
      <c r="D46" s="94"/>
      <c r="E46" s="94"/>
      <c r="F46" s="90"/>
      <c r="G46" s="84"/>
      <c r="H46" s="279" t="s">
        <v>108</v>
      </c>
      <c r="I46" s="279"/>
      <c r="J46" s="102">
        <v>0</v>
      </c>
      <c r="K46" s="102">
        <v>0</v>
      </c>
      <c r="L46" s="81"/>
      <c r="M46" s="71"/>
    </row>
    <row r="47" spans="2:13" x14ac:dyDescent="0.2">
      <c r="B47" s="82"/>
      <c r="C47" s="89"/>
      <c r="D47" s="94"/>
      <c r="E47" s="94"/>
      <c r="F47" s="90"/>
      <c r="G47" s="84"/>
      <c r="H47" s="279" t="s">
        <v>109</v>
      </c>
      <c r="I47" s="279"/>
      <c r="J47" s="102">
        <v>0</v>
      </c>
      <c r="K47" s="102">
        <v>0</v>
      </c>
      <c r="L47" s="81"/>
      <c r="M47" s="71"/>
    </row>
    <row r="48" spans="2:13" x14ac:dyDescent="0.2">
      <c r="B48" s="82"/>
      <c r="C48" s="89"/>
      <c r="D48" s="94"/>
      <c r="E48" s="94"/>
      <c r="F48" s="90"/>
      <c r="G48" s="84"/>
      <c r="H48" s="89"/>
      <c r="I48" s="220"/>
      <c r="J48" s="103"/>
      <c r="K48" s="103"/>
      <c r="L48" s="81"/>
      <c r="M48" s="71"/>
    </row>
    <row r="49" spans="2:13" x14ac:dyDescent="0.2">
      <c r="B49" s="82"/>
      <c r="C49" s="89"/>
      <c r="D49" s="94"/>
      <c r="E49" s="94"/>
      <c r="F49" s="90"/>
      <c r="G49" s="84"/>
      <c r="H49" s="280" t="s">
        <v>110</v>
      </c>
      <c r="I49" s="280"/>
      <c r="J49" s="104">
        <f>SUM(J51:J55)</f>
        <v>17042676.57</v>
      </c>
      <c r="K49" s="104">
        <f>SUM(K51:K55)</f>
        <v>19193876.609999999</v>
      </c>
      <c r="L49" s="81"/>
      <c r="M49" s="71"/>
    </row>
    <row r="50" spans="2:13" x14ac:dyDescent="0.2">
      <c r="B50" s="82"/>
      <c r="C50" s="89"/>
      <c r="D50" s="94"/>
      <c r="E50" s="94"/>
      <c r="F50" s="90"/>
      <c r="G50" s="84"/>
      <c r="H50" s="85"/>
      <c r="I50" s="220"/>
      <c r="J50" s="105"/>
      <c r="K50" s="105"/>
      <c r="L50" s="81"/>
      <c r="M50" s="71"/>
    </row>
    <row r="51" spans="2:13" x14ac:dyDescent="0.2">
      <c r="B51" s="82"/>
      <c r="C51" s="89"/>
      <c r="D51" s="94"/>
      <c r="E51" s="94"/>
      <c r="F51" s="90"/>
      <c r="G51" s="84"/>
      <c r="H51" s="279" t="s">
        <v>111</v>
      </c>
      <c r="I51" s="279"/>
      <c r="J51" s="102">
        <v>1895387.83</v>
      </c>
      <c r="K51" s="102">
        <v>6514238.0599999996</v>
      </c>
      <c r="L51" s="81"/>
      <c r="M51" s="71"/>
    </row>
    <row r="52" spans="2:13" x14ac:dyDescent="0.2">
      <c r="B52" s="82"/>
      <c r="C52" s="89"/>
      <c r="D52" s="94"/>
      <c r="E52" s="94"/>
      <c r="F52" s="90"/>
      <c r="G52" s="84"/>
      <c r="H52" s="279" t="s">
        <v>112</v>
      </c>
      <c r="I52" s="279"/>
      <c r="J52" s="102">
        <v>15147288.74</v>
      </c>
      <c r="K52" s="102">
        <v>12679638.550000001</v>
      </c>
      <c r="L52" s="81"/>
      <c r="M52" s="71"/>
    </row>
    <row r="53" spans="2:13" x14ac:dyDescent="0.2">
      <c r="B53" s="82"/>
      <c r="C53" s="89"/>
      <c r="D53" s="94"/>
      <c r="E53" s="94"/>
      <c r="F53" s="90"/>
      <c r="G53" s="84"/>
      <c r="H53" s="279" t="s">
        <v>113</v>
      </c>
      <c r="I53" s="279"/>
      <c r="J53" s="102">
        <v>0</v>
      </c>
      <c r="K53" s="102">
        <v>0</v>
      </c>
      <c r="L53" s="81"/>
      <c r="M53" s="71"/>
    </row>
    <row r="54" spans="2:13" x14ac:dyDescent="0.2">
      <c r="B54" s="82"/>
      <c r="C54" s="89"/>
      <c r="D54" s="89"/>
      <c r="E54" s="90"/>
      <c r="F54" s="90"/>
      <c r="G54" s="84"/>
      <c r="H54" s="279" t="s">
        <v>114</v>
      </c>
      <c r="I54" s="279"/>
      <c r="J54" s="102">
        <v>0</v>
      </c>
      <c r="K54" s="102">
        <v>0</v>
      </c>
      <c r="L54" s="81"/>
      <c r="M54" s="71"/>
    </row>
    <row r="55" spans="2:13" x14ac:dyDescent="0.2">
      <c r="B55" s="82"/>
      <c r="C55" s="89"/>
      <c r="D55" s="89"/>
      <c r="E55" s="90"/>
      <c r="F55" s="90"/>
      <c r="G55" s="84"/>
      <c r="H55" s="279" t="s">
        <v>115</v>
      </c>
      <c r="I55" s="279"/>
      <c r="J55" s="102">
        <v>0</v>
      </c>
      <c r="K55" s="102">
        <v>0</v>
      </c>
      <c r="L55" s="81"/>
      <c r="M55" s="71"/>
    </row>
    <row r="56" spans="2:13" x14ac:dyDescent="0.2">
      <c r="B56" s="82"/>
      <c r="C56" s="89"/>
      <c r="D56" s="89"/>
      <c r="E56" s="90"/>
      <c r="F56" s="90"/>
      <c r="G56" s="84"/>
      <c r="H56" s="89"/>
      <c r="I56" s="220"/>
      <c r="J56" s="103"/>
      <c r="K56" s="103"/>
      <c r="L56" s="81"/>
      <c r="M56" s="71"/>
    </row>
    <row r="57" spans="2:13" x14ac:dyDescent="0.2">
      <c r="B57" s="82"/>
      <c r="C57" s="89"/>
      <c r="D57" s="89"/>
      <c r="E57" s="90"/>
      <c r="F57" s="90"/>
      <c r="G57" s="84"/>
      <c r="H57" s="280" t="s">
        <v>116</v>
      </c>
      <c r="I57" s="280"/>
      <c r="J57" s="104">
        <f>SUM(J59:J60)</f>
        <v>0</v>
      </c>
      <c r="K57" s="104">
        <f>SUM(K59:K60)</f>
        <v>0</v>
      </c>
      <c r="L57" s="81"/>
      <c r="M57" s="71"/>
    </row>
    <row r="58" spans="2:13" x14ac:dyDescent="0.2">
      <c r="B58" s="82"/>
      <c r="C58" s="89"/>
      <c r="D58" s="89"/>
      <c r="E58" s="90"/>
      <c r="F58" s="90"/>
      <c r="G58" s="84"/>
      <c r="H58" s="89"/>
      <c r="I58" s="220"/>
      <c r="J58" s="103"/>
      <c r="K58" s="103"/>
      <c r="L58" s="81"/>
      <c r="M58" s="71"/>
    </row>
    <row r="59" spans="2:13" x14ac:dyDescent="0.2">
      <c r="B59" s="82"/>
      <c r="C59" s="89"/>
      <c r="D59" s="89"/>
      <c r="E59" s="90"/>
      <c r="F59" s="90"/>
      <c r="G59" s="84"/>
      <c r="H59" s="279" t="s">
        <v>117</v>
      </c>
      <c r="I59" s="279"/>
      <c r="J59" s="102">
        <v>0</v>
      </c>
      <c r="K59" s="102">
        <v>0</v>
      </c>
      <c r="L59" s="81"/>
      <c r="M59" s="71"/>
    </row>
    <row r="60" spans="2:13" x14ac:dyDescent="0.2">
      <c r="B60" s="82"/>
      <c r="C60" s="89"/>
      <c r="D60" s="89"/>
      <c r="E60" s="90"/>
      <c r="F60" s="90"/>
      <c r="G60" s="84"/>
      <c r="H60" s="279" t="s">
        <v>118</v>
      </c>
      <c r="I60" s="279"/>
      <c r="J60" s="102">
        <v>0</v>
      </c>
      <c r="K60" s="102">
        <v>0</v>
      </c>
      <c r="L60" s="81"/>
      <c r="M60" s="71"/>
    </row>
    <row r="61" spans="2:13" x14ac:dyDescent="0.2">
      <c r="B61" s="82"/>
      <c r="C61" s="89"/>
      <c r="D61" s="89"/>
      <c r="E61" s="90"/>
      <c r="F61" s="90"/>
      <c r="G61" s="84"/>
      <c r="H61" s="89"/>
      <c r="I61" s="258"/>
      <c r="J61" s="103"/>
      <c r="K61" s="103"/>
      <c r="L61" s="81"/>
      <c r="M61" s="71"/>
    </row>
    <row r="62" spans="2:13" x14ac:dyDescent="0.2">
      <c r="B62" s="82"/>
      <c r="C62" s="89"/>
      <c r="D62" s="89"/>
      <c r="E62" s="90"/>
      <c r="F62" s="90"/>
      <c r="G62" s="84"/>
      <c r="H62" s="280" t="s">
        <v>119</v>
      </c>
      <c r="I62" s="280"/>
      <c r="J62" s="104">
        <f>J43+J49+J57</f>
        <v>20582854.920000002</v>
      </c>
      <c r="K62" s="104">
        <f>K43+K49+K57</f>
        <v>22734054.960000001</v>
      </c>
      <c r="L62" s="81"/>
      <c r="M62" s="71"/>
    </row>
    <row r="63" spans="2:13" x14ac:dyDescent="0.2">
      <c r="B63" s="82"/>
      <c r="C63" s="89"/>
      <c r="D63" s="89"/>
      <c r="E63" s="90"/>
      <c r="F63" s="90"/>
      <c r="G63" s="84"/>
      <c r="H63" s="89"/>
      <c r="I63" s="220"/>
      <c r="J63" s="103"/>
      <c r="K63" s="103"/>
      <c r="L63" s="81"/>
      <c r="M63" s="71"/>
    </row>
    <row r="64" spans="2:13" x14ac:dyDescent="0.2">
      <c r="B64" s="82"/>
      <c r="C64" s="89"/>
      <c r="D64" s="89"/>
      <c r="E64" s="90"/>
      <c r="F64" s="90"/>
      <c r="G64" s="84"/>
      <c r="H64" s="280" t="s">
        <v>120</v>
      </c>
      <c r="I64" s="280"/>
      <c r="J64" s="104">
        <f>J62+J39</f>
        <v>22489077.190000001</v>
      </c>
      <c r="K64" s="104">
        <f>K62+K39</f>
        <v>24432960.02</v>
      </c>
      <c r="L64" s="81"/>
      <c r="M64" s="71"/>
    </row>
    <row r="65" spans="2:13" x14ac:dyDescent="0.2">
      <c r="B65" s="95"/>
      <c r="C65" s="96"/>
      <c r="D65" s="96"/>
      <c r="E65" s="96"/>
      <c r="F65" s="96"/>
      <c r="G65" s="97"/>
      <c r="H65" s="96"/>
      <c r="I65" s="96"/>
      <c r="J65" s="96"/>
      <c r="K65" s="96"/>
      <c r="L65" s="98"/>
      <c r="M65" s="71"/>
    </row>
    <row r="66" spans="2:13" x14ac:dyDescent="0.2">
      <c r="B66" s="199"/>
      <c r="C66" s="220"/>
      <c r="D66" s="99"/>
      <c r="E66" s="100"/>
      <c r="F66" s="100"/>
      <c r="G66" s="84"/>
      <c r="H66" s="101"/>
      <c r="I66" s="99"/>
      <c r="J66" s="100"/>
      <c r="K66" s="100"/>
      <c r="L66" s="71"/>
      <c r="M66" s="71"/>
    </row>
    <row r="67" spans="2:13" x14ac:dyDescent="0.2">
      <c r="B67" s="71"/>
      <c r="C67" s="292" t="s">
        <v>60</v>
      </c>
      <c r="D67" s="292"/>
      <c r="E67" s="292"/>
      <c r="F67" s="292"/>
      <c r="G67" s="292"/>
      <c r="H67" s="292"/>
      <c r="I67" s="292"/>
      <c r="J67" s="292"/>
      <c r="K67" s="292"/>
      <c r="L67" s="71"/>
      <c r="M67" s="71"/>
    </row>
    <row r="68" spans="2:13" x14ac:dyDescent="0.2">
      <c r="B68" s="30"/>
      <c r="C68" s="33"/>
      <c r="D68" s="35"/>
      <c r="E68" s="36"/>
      <c r="F68" s="36"/>
      <c r="G68" s="32"/>
      <c r="H68" s="37"/>
      <c r="I68" s="38"/>
      <c r="J68" s="36"/>
      <c r="K68" s="36"/>
      <c r="L68" s="30"/>
      <c r="M68" s="30"/>
    </row>
    <row r="69" spans="2:13" x14ac:dyDescent="0.2">
      <c r="B69" s="30"/>
      <c r="C69" s="39"/>
      <c r="D69" s="291"/>
      <c r="E69" s="291"/>
      <c r="F69" s="36"/>
      <c r="G69" s="36"/>
      <c r="H69" s="291"/>
      <c r="I69" s="291"/>
      <c r="J69" s="34"/>
      <c r="K69" s="36"/>
      <c r="L69" s="30"/>
      <c r="M69" s="30"/>
    </row>
    <row r="70" spans="2:13" x14ac:dyDescent="0.2">
      <c r="B70" s="30"/>
      <c r="C70" s="40"/>
      <c r="D70" s="290"/>
      <c r="E70" s="290"/>
      <c r="F70" s="41"/>
      <c r="G70" s="41"/>
      <c r="H70" s="290"/>
      <c r="I70" s="290"/>
      <c r="J70" s="34"/>
      <c r="K70" s="36"/>
      <c r="L70" s="30"/>
      <c r="M70" s="30"/>
    </row>
    <row r="71" spans="2:13" s="32" customFormat="1" x14ac:dyDescent="0.2"/>
    <row r="72" spans="2:13" x14ac:dyDescent="0.2"/>
    <row r="73" spans="2:13" x14ac:dyDescent="0.2"/>
  </sheetData>
  <mergeCells count="72">
    <mergeCell ref="H51:I51"/>
    <mergeCell ref="H24:I24"/>
    <mergeCell ref="C25:D25"/>
    <mergeCell ref="H43:I43"/>
    <mergeCell ref="H47:I47"/>
    <mergeCell ref="H26:I26"/>
    <mergeCell ref="C28:D28"/>
    <mergeCell ref="H28:I28"/>
    <mergeCell ref="C38:D38"/>
    <mergeCell ref="H39:I39"/>
    <mergeCell ref="C40:D40"/>
    <mergeCell ref="H49:I49"/>
    <mergeCell ref="C30:D30"/>
    <mergeCell ref="H30:I30"/>
    <mergeCell ref="C31:D31"/>
    <mergeCell ref="H31:I31"/>
    <mergeCell ref="D70:E70"/>
    <mergeCell ref="H70:I70"/>
    <mergeCell ref="D69:E69"/>
    <mergeCell ref="H69:I69"/>
    <mergeCell ref="H54:I54"/>
    <mergeCell ref="H59:I59"/>
    <mergeCell ref="C67:K67"/>
    <mergeCell ref="H55:I55"/>
    <mergeCell ref="H57:I57"/>
    <mergeCell ref="H60:I60"/>
    <mergeCell ref="H62:I62"/>
    <mergeCell ref="H64:I64"/>
    <mergeCell ref="H52:I52"/>
    <mergeCell ref="H53:I53"/>
    <mergeCell ref="C21:D21"/>
    <mergeCell ref="H21:I21"/>
    <mergeCell ref="C19:D19"/>
    <mergeCell ref="H19:I19"/>
    <mergeCell ref="C23:D23"/>
    <mergeCell ref="C22:D22"/>
    <mergeCell ref="H22:I22"/>
    <mergeCell ref="H23:I23"/>
    <mergeCell ref="H41:I41"/>
    <mergeCell ref="C42:D42"/>
    <mergeCell ref="C20:D20"/>
    <mergeCell ref="H20:I20"/>
    <mergeCell ref="C36:D36"/>
    <mergeCell ref="H37:I37"/>
    <mergeCell ref="D2:J2"/>
    <mergeCell ref="D3:J3"/>
    <mergeCell ref="D4:J4"/>
    <mergeCell ref="D5:J5"/>
    <mergeCell ref="D6:J6"/>
    <mergeCell ref="B9:B10"/>
    <mergeCell ref="C9:D10"/>
    <mergeCell ref="G9:G10"/>
    <mergeCell ref="H9:I10"/>
    <mergeCell ref="C13:D13"/>
    <mergeCell ref="H13:I13"/>
    <mergeCell ref="C15:D15"/>
    <mergeCell ref="H15:I15"/>
    <mergeCell ref="C17:D17"/>
    <mergeCell ref="H17:I17"/>
    <mergeCell ref="C18:D18"/>
    <mergeCell ref="H18:I18"/>
    <mergeCell ref="C32:D32"/>
    <mergeCell ref="H32:I32"/>
    <mergeCell ref="C33:D33"/>
    <mergeCell ref="H33:I33"/>
    <mergeCell ref="C34:D34"/>
    <mergeCell ref="H34:I34"/>
    <mergeCell ref="C35:D35"/>
    <mergeCell ref="H35:I35"/>
    <mergeCell ref="C37:D37"/>
    <mergeCell ref="H45:I45"/>
    <mergeCell ref="H46:I46"/>
  </mergeCells>
  <printOptions horizontalCentered="1" verticalCentered="1"/>
  <pageMargins left="0.31496062992125984" right="0.31496062992125984" top="0.35433070866141736" bottom="0.35433070866141736" header="0" footer="0"/>
  <pageSetup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9"/>
  <sheetViews>
    <sheetView showGridLines="0" workbookViewId="0">
      <selection sqref="A1:XFD42"/>
    </sheetView>
  </sheetViews>
  <sheetFormatPr baseColWidth="10" defaultColWidth="0" defaultRowHeight="15" customHeight="1" zeroHeight="1" x14ac:dyDescent="0.25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</cols>
  <sheetData>
    <row r="1" spans="2:10" s="198" customFormat="1" ht="12" customHeight="1" x14ac:dyDescent="0.25">
      <c r="B1" s="168"/>
      <c r="C1" s="169"/>
      <c r="D1" s="168"/>
      <c r="E1" s="168"/>
      <c r="F1" s="168"/>
      <c r="G1" s="168"/>
      <c r="H1" s="168"/>
      <c r="I1" s="168"/>
      <c r="J1" s="168"/>
    </row>
    <row r="2" spans="2:10" s="198" customFormat="1" x14ac:dyDescent="0.25">
      <c r="B2" s="168"/>
      <c r="C2" s="170"/>
      <c r="D2" s="293"/>
      <c r="E2" s="293"/>
      <c r="F2" s="293"/>
      <c r="G2" s="293"/>
      <c r="H2" s="293"/>
      <c r="I2" s="170"/>
      <c r="J2" s="170"/>
    </row>
    <row r="3" spans="2:10" s="198" customFormat="1" x14ac:dyDescent="0.25">
      <c r="C3" s="170"/>
      <c r="D3" s="293" t="s">
        <v>121</v>
      </c>
      <c r="E3" s="293"/>
      <c r="F3" s="293"/>
      <c r="G3" s="293"/>
      <c r="H3" s="293"/>
      <c r="I3" s="170"/>
      <c r="J3" s="170"/>
    </row>
    <row r="4" spans="2:10" s="198" customFormat="1" x14ac:dyDescent="0.25">
      <c r="C4" s="170"/>
      <c r="D4" s="293" t="s">
        <v>213</v>
      </c>
      <c r="E4" s="293"/>
      <c r="F4" s="293"/>
      <c r="G4" s="293"/>
      <c r="H4" s="293"/>
      <c r="I4" s="170"/>
      <c r="J4" s="170"/>
    </row>
    <row r="5" spans="2:10" s="198" customFormat="1" x14ac:dyDescent="0.25">
      <c r="C5" s="170"/>
      <c r="D5" s="293" t="s">
        <v>122</v>
      </c>
      <c r="E5" s="293"/>
      <c r="F5" s="293"/>
      <c r="G5" s="293"/>
      <c r="H5" s="293"/>
      <c r="I5" s="170"/>
      <c r="J5" s="170"/>
    </row>
    <row r="6" spans="2:10" s="198" customFormat="1" x14ac:dyDescent="0.25">
      <c r="B6" s="172"/>
      <c r="C6" s="173"/>
      <c r="D6" s="294"/>
      <c r="E6" s="294"/>
      <c r="F6" s="294"/>
      <c r="G6" s="294"/>
      <c r="H6" s="294"/>
      <c r="I6" s="294"/>
      <c r="J6" s="294"/>
    </row>
    <row r="7" spans="2:10" s="198" customFormat="1" x14ac:dyDescent="0.25">
      <c r="B7" s="172"/>
      <c r="C7" s="173" t="s">
        <v>2</v>
      </c>
      <c r="D7" s="273" t="s">
        <v>3</v>
      </c>
      <c r="E7" s="273"/>
      <c r="F7" s="273"/>
      <c r="G7" s="273"/>
      <c r="H7" s="273"/>
      <c r="I7" s="120"/>
      <c r="J7" s="120"/>
    </row>
    <row r="8" spans="2:10" s="198" customFormat="1" ht="6" customHeight="1" x14ac:dyDescent="0.25">
      <c r="B8" s="172"/>
      <c r="C8" s="172"/>
      <c r="D8" s="172" t="s">
        <v>123</v>
      </c>
      <c r="E8" s="172"/>
      <c r="F8" s="172"/>
      <c r="G8" s="172"/>
      <c r="H8" s="172"/>
      <c r="I8" s="172"/>
      <c r="J8" s="172"/>
    </row>
    <row r="9" spans="2:10" s="198" customFormat="1" ht="6.75" customHeight="1" x14ac:dyDescent="0.25">
      <c r="B9" s="172"/>
      <c r="C9" s="172"/>
      <c r="D9" s="172"/>
      <c r="E9" s="172"/>
      <c r="F9" s="172"/>
      <c r="G9" s="172"/>
      <c r="H9" s="172"/>
      <c r="I9" s="172"/>
      <c r="J9" s="172"/>
    </row>
    <row r="10" spans="2:10" s="198" customFormat="1" ht="48" x14ac:dyDescent="0.25">
      <c r="B10" s="106"/>
      <c r="C10" s="274" t="s">
        <v>4</v>
      </c>
      <c r="D10" s="274"/>
      <c r="E10" s="107" t="s">
        <v>107</v>
      </c>
      <c r="F10" s="107" t="s">
        <v>124</v>
      </c>
      <c r="G10" s="107" t="s">
        <v>125</v>
      </c>
      <c r="H10" s="107" t="s">
        <v>126</v>
      </c>
      <c r="I10" s="107" t="s">
        <v>127</v>
      </c>
      <c r="J10" s="108"/>
    </row>
    <row r="11" spans="2:10" s="198" customFormat="1" x14ac:dyDescent="0.25">
      <c r="B11" s="109"/>
      <c r="C11" s="172"/>
      <c r="D11" s="172"/>
      <c r="E11" s="172"/>
      <c r="F11" s="172"/>
      <c r="G11" s="172"/>
      <c r="H11" s="172"/>
      <c r="I11" s="172"/>
      <c r="J11" s="110"/>
    </row>
    <row r="12" spans="2:10" s="198" customFormat="1" x14ac:dyDescent="0.25">
      <c r="B12" s="189"/>
      <c r="C12" s="111"/>
      <c r="D12" s="254"/>
      <c r="E12" s="149"/>
      <c r="F12" s="193"/>
      <c r="G12" s="197"/>
      <c r="H12" s="169"/>
      <c r="I12" s="111"/>
      <c r="J12" s="112"/>
    </row>
    <row r="13" spans="2:10" s="198" customFormat="1" x14ac:dyDescent="0.25">
      <c r="B13" s="182"/>
      <c r="C13" s="271" t="s">
        <v>115</v>
      </c>
      <c r="D13" s="271"/>
      <c r="E13" s="113">
        <v>0</v>
      </c>
      <c r="F13" s="113">
        <v>0</v>
      </c>
      <c r="G13" s="113">
        <v>0</v>
      </c>
      <c r="H13" s="113">
        <v>0</v>
      </c>
      <c r="I13" s="113">
        <f>+F13+G13</f>
        <v>0</v>
      </c>
      <c r="J13" s="112"/>
    </row>
    <row r="14" spans="2:10" s="198" customFormat="1" x14ac:dyDescent="0.25">
      <c r="B14" s="182"/>
      <c r="C14" s="260"/>
      <c r="D14" s="149"/>
      <c r="E14" s="114"/>
      <c r="F14" s="114"/>
      <c r="G14" s="114"/>
      <c r="H14" s="114"/>
      <c r="I14" s="114"/>
      <c r="J14" s="112"/>
    </row>
    <row r="15" spans="2:10" s="198" customFormat="1" x14ac:dyDescent="0.25">
      <c r="B15" s="182"/>
      <c r="C15" s="295" t="s">
        <v>128</v>
      </c>
      <c r="D15" s="295"/>
      <c r="E15" s="115">
        <f>SUM(E16:E18)</f>
        <v>3540178.35</v>
      </c>
      <c r="F15" s="115">
        <f>SUM(F16:F18)</f>
        <v>0</v>
      </c>
      <c r="G15" s="115">
        <f>SUM(G16:G18)</f>
        <v>0</v>
      </c>
      <c r="H15" s="115">
        <f>SUM(H16:H18)</f>
        <v>0</v>
      </c>
      <c r="I15" s="115">
        <f>+E15</f>
        <v>3540178.35</v>
      </c>
      <c r="J15" s="112"/>
    </row>
    <row r="16" spans="2:10" s="198" customFormat="1" x14ac:dyDescent="0.25">
      <c r="B16" s="189"/>
      <c r="C16" s="270" t="s">
        <v>129</v>
      </c>
      <c r="D16" s="270"/>
      <c r="E16" s="116">
        <v>3540178.35</v>
      </c>
      <c r="F16" s="116">
        <v>0</v>
      </c>
      <c r="G16" s="116">
        <v>0</v>
      </c>
      <c r="H16" s="116">
        <v>0</v>
      </c>
      <c r="I16" s="115">
        <f>+E16</f>
        <v>3540178.35</v>
      </c>
      <c r="J16" s="112"/>
    </row>
    <row r="17" spans="2:10" s="198" customFormat="1" x14ac:dyDescent="0.25">
      <c r="B17" s="189"/>
      <c r="C17" s="270" t="s">
        <v>108</v>
      </c>
      <c r="D17" s="270"/>
      <c r="E17" s="116">
        <v>0</v>
      </c>
      <c r="F17" s="116">
        <v>0</v>
      </c>
      <c r="G17" s="116">
        <v>0</v>
      </c>
      <c r="H17" s="116">
        <v>0</v>
      </c>
      <c r="I17" s="115">
        <f>+E17</f>
        <v>0</v>
      </c>
      <c r="J17" s="112"/>
    </row>
    <row r="18" spans="2:10" s="198" customFormat="1" x14ac:dyDescent="0.25">
      <c r="B18" s="189"/>
      <c r="C18" s="270" t="s">
        <v>130</v>
      </c>
      <c r="D18" s="270"/>
      <c r="E18" s="116">
        <v>0</v>
      </c>
      <c r="F18" s="116">
        <v>0</v>
      </c>
      <c r="G18" s="116">
        <v>0</v>
      </c>
      <c r="H18" s="116">
        <v>0</v>
      </c>
      <c r="I18" s="115">
        <f>+E18</f>
        <v>0</v>
      </c>
      <c r="J18" s="112"/>
    </row>
    <row r="19" spans="2:10" s="198" customFormat="1" x14ac:dyDescent="0.25">
      <c r="B19" s="182"/>
      <c r="C19" s="260"/>
      <c r="D19" s="149"/>
      <c r="E19" s="114"/>
      <c r="F19" s="114"/>
      <c r="G19" s="114"/>
      <c r="H19" s="114"/>
      <c r="I19" s="114"/>
      <c r="J19" s="112"/>
    </row>
    <row r="20" spans="2:10" s="198" customFormat="1" x14ac:dyDescent="0.25">
      <c r="B20" s="182"/>
      <c r="C20" s="295" t="s">
        <v>131</v>
      </c>
      <c r="D20" s="295"/>
      <c r="E20" s="115">
        <v>0</v>
      </c>
      <c r="F20" s="115">
        <f>+F22+F23+F24</f>
        <v>12679638.550000001</v>
      </c>
      <c r="G20" s="115">
        <f>+G21</f>
        <v>6514238.0599999903</v>
      </c>
      <c r="H20" s="115">
        <f>+H23</f>
        <v>0</v>
      </c>
      <c r="I20" s="249">
        <f>+F20+G20+H20</f>
        <v>19193876.609999992</v>
      </c>
      <c r="J20" s="112"/>
    </row>
    <row r="21" spans="2:10" s="198" customFormat="1" x14ac:dyDescent="0.25">
      <c r="B21" s="189"/>
      <c r="C21" s="270" t="s">
        <v>132</v>
      </c>
      <c r="D21" s="270"/>
      <c r="E21" s="116">
        <v>0</v>
      </c>
      <c r="F21" s="116">
        <v>0</v>
      </c>
      <c r="G21" s="116">
        <v>6514238.0599999903</v>
      </c>
      <c r="H21" s="116">
        <v>0</v>
      </c>
      <c r="I21" s="115">
        <f>+G21</f>
        <v>6514238.0599999903</v>
      </c>
      <c r="J21" s="112"/>
    </row>
    <row r="22" spans="2:10" s="198" customFormat="1" x14ac:dyDescent="0.25">
      <c r="B22" s="189"/>
      <c r="C22" s="270" t="s">
        <v>112</v>
      </c>
      <c r="D22" s="270"/>
      <c r="E22" s="116">
        <v>0</v>
      </c>
      <c r="F22" s="116">
        <v>12679638.550000001</v>
      </c>
      <c r="G22" s="116">
        <v>0</v>
      </c>
      <c r="H22" s="116">
        <v>0</v>
      </c>
      <c r="I22" s="115">
        <f>+F22</f>
        <v>12679638.550000001</v>
      </c>
      <c r="J22" s="112"/>
    </row>
    <row r="23" spans="2:10" s="198" customFormat="1" x14ac:dyDescent="0.25">
      <c r="B23" s="189"/>
      <c r="C23" s="270" t="s">
        <v>133</v>
      </c>
      <c r="D23" s="270"/>
      <c r="E23" s="116">
        <v>0</v>
      </c>
      <c r="F23" s="116">
        <v>0</v>
      </c>
      <c r="G23" s="116">
        <v>0</v>
      </c>
      <c r="H23" s="116">
        <v>0</v>
      </c>
      <c r="I23" s="115">
        <f>+F23+H23</f>
        <v>0</v>
      </c>
      <c r="J23" s="112"/>
    </row>
    <row r="24" spans="2:10" s="198" customFormat="1" x14ac:dyDescent="0.25">
      <c r="B24" s="189"/>
      <c r="C24" s="270" t="s">
        <v>114</v>
      </c>
      <c r="D24" s="270"/>
      <c r="E24" s="116">
        <v>0</v>
      </c>
      <c r="F24" s="116">
        <v>0</v>
      </c>
      <c r="G24" s="116">
        <v>0</v>
      </c>
      <c r="H24" s="116">
        <v>0</v>
      </c>
      <c r="I24" s="115">
        <f>+F24</f>
        <v>0</v>
      </c>
      <c r="J24" s="112"/>
    </row>
    <row r="25" spans="2:10" s="198" customFormat="1" x14ac:dyDescent="0.25">
      <c r="B25" s="182"/>
      <c r="C25" s="260"/>
      <c r="D25" s="149"/>
      <c r="E25" s="114"/>
      <c r="F25" s="114"/>
      <c r="G25" s="114"/>
      <c r="H25" s="114"/>
      <c r="I25" s="114"/>
      <c r="J25" s="112"/>
    </row>
    <row r="26" spans="2:10" s="198" customFormat="1" ht="15.75" thickBot="1" x14ac:dyDescent="0.3">
      <c r="B26" s="182"/>
      <c r="C26" s="297" t="s">
        <v>209</v>
      </c>
      <c r="D26" s="297"/>
      <c r="E26" s="250">
        <f>+E15</f>
        <v>3540178.35</v>
      </c>
      <c r="F26" s="250">
        <f>+F13+F20</f>
        <v>12679638.550000001</v>
      </c>
      <c r="G26" s="250">
        <f>+G20</f>
        <v>6514238.0599999903</v>
      </c>
      <c r="H26" s="250">
        <f>+H20</f>
        <v>0</v>
      </c>
      <c r="I26" s="250">
        <f>+E26+F26+G26+H26</f>
        <v>22734054.95999999</v>
      </c>
      <c r="J26" s="112"/>
    </row>
    <row r="27" spans="2:10" s="198" customFormat="1" x14ac:dyDescent="0.25">
      <c r="B27" s="189"/>
      <c r="C27" s="149"/>
      <c r="D27" s="197"/>
      <c r="E27" s="114"/>
      <c r="F27" s="114"/>
      <c r="G27" s="114"/>
      <c r="H27" s="114"/>
      <c r="I27" s="114"/>
      <c r="J27" s="112"/>
    </row>
    <row r="28" spans="2:10" s="198" customFormat="1" x14ac:dyDescent="0.25">
      <c r="B28" s="182"/>
      <c r="C28" s="295" t="s">
        <v>210</v>
      </c>
      <c r="D28" s="295"/>
      <c r="E28" s="115">
        <f>+E29+E30+E31</f>
        <v>0</v>
      </c>
      <c r="F28" s="115">
        <f>SUM(F29:F31)</f>
        <v>0</v>
      </c>
      <c r="G28" s="115">
        <f>SUM(G29:G31)</f>
        <v>0</v>
      </c>
      <c r="H28" s="115">
        <f>SUM(H29:H31)</f>
        <v>0</v>
      </c>
      <c r="I28" s="115">
        <f>+E28</f>
        <v>0</v>
      </c>
      <c r="J28" s="112"/>
    </row>
    <row r="29" spans="2:10" s="198" customFormat="1" x14ac:dyDescent="0.25">
      <c r="B29" s="189"/>
      <c r="C29" s="270" t="s">
        <v>39</v>
      </c>
      <c r="D29" s="270"/>
      <c r="E29" s="116">
        <v>0</v>
      </c>
      <c r="F29" s="116">
        <v>0</v>
      </c>
      <c r="G29" s="116">
        <v>0</v>
      </c>
      <c r="H29" s="116">
        <v>0</v>
      </c>
      <c r="I29" s="115">
        <f>+E29</f>
        <v>0</v>
      </c>
      <c r="J29" s="112"/>
    </row>
    <row r="30" spans="2:10" s="198" customFormat="1" x14ac:dyDescent="0.25">
      <c r="B30" s="189"/>
      <c r="C30" s="270" t="s">
        <v>108</v>
      </c>
      <c r="D30" s="270"/>
      <c r="E30" s="116">
        <v>0</v>
      </c>
      <c r="F30" s="116">
        <v>0</v>
      </c>
      <c r="G30" s="116">
        <v>0</v>
      </c>
      <c r="H30" s="116">
        <v>0</v>
      </c>
      <c r="I30" s="115">
        <f>+E30</f>
        <v>0</v>
      </c>
      <c r="J30" s="112"/>
    </row>
    <row r="31" spans="2:10" s="198" customFormat="1" x14ac:dyDescent="0.25">
      <c r="B31" s="189"/>
      <c r="C31" s="270" t="s">
        <v>130</v>
      </c>
      <c r="D31" s="270"/>
      <c r="E31" s="116">
        <v>0</v>
      </c>
      <c r="F31" s="116">
        <v>0</v>
      </c>
      <c r="G31" s="116">
        <v>0</v>
      </c>
      <c r="H31" s="116">
        <v>0</v>
      </c>
      <c r="I31" s="115">
        <f>+E31</f>
        <v>0</v>
      </c>
      <c r="J31" s="112"/>
    </row>
    <row r="32" spans="2:10" s="198" customFormat="1" x14ac:dyDescent="0.25">
      <c r="B32" s="182"/>
      <c r="C32" s="260"/>
      <c r="D32" s="149"/>
      <c r="E32" s="114"/>
      <c r="F32" s="114"/>
      <c r="G32" s="114"/>
      <c r="H32" s="114"/>
      <c r="I32" s="114"/>
      <c r="J32" s="112"/>
    </row>
    <row r="33" spans="2:11" s="198" customFormat="1" x14ac:dyDescent="0.25">
      <c r="B33" s="182" t="s">
        <v>123</v>
      </c>
      <c r="C33" s="295" t="s">
        <v>211</v>
      </c>
      <c r="D33" s="295"/>
      <c r="E33" s="115">
        <f>SUM(E34:E37)</f>
        <v>0</v>
      </c>
      <c r="F33" s="115">
        <f>+F35+F36+F37</f>
        <v>2467650.1899999995</v>
      </c>
      <c r="G33" s="115">
        <f>+G34</f>
        <v>-4624617.9499999899</v>
      </c>
      <c r="H33" s="115">
        <f>SUM(H34:H37)</f>
        <v>0</v>
      </c>
      <c r="I33" s="115">
        <f>+F33+G33+H33</f>
        <v>-2156967.7599999905</v>
      </c>
      <c r="J33" s="112"/>
    </row>
    <row r="34" spans="2:11" s="198" customFormat="1" x14ac:dyDescent="0.25">
      <c r="B34" s="189"/>
      <c r="C34" s="270" t="s">
        <v>132</v>
      </c>
      <c r="D34" s="270"/>
      <c r="E34" s="116">
        <v>0</v>
      </c>
      <c r="F34" s="116">
        <v>0</v>
      </c>
      <c r="G34" s="116">
        <v>-4624617.9499999899</v>
      </c>
      <c r="H34" s="116">
        <v>0</v>
      </c>
      <c r="I34" s="115">
        <f>+G34</f>
        <v>-4624617.9499999899</v>
      </c>
      <c r="J34" s="112"/>
    </row>
    <row r="35" spans="2:11" s="198" customFormat="1" x14ac:dyDescent="0.25">
      <c r="B35" s="189"/>
      <c r="C35" s="270" t="s">
        <v>112</v>
      </c>
      <c r="D35" s="270"/>
      <c r="E35" s="116">
        <v>0</v>
      </c>
      <c r="F35" s="116">
        <v>2467650.1899999995</v>
      </c>
      <c r="G35" s="116">
        <v>0</v>
      </c>
      <c r="H35" s="116">
        <v>0</v>
      </c>
      <c r="I35" s="115">
        <f>+F35</f>
        <v>2467650.1899999995</v>
      </c>
      <c r="J35" s="112"/>
    </row>
    <row r="36" spans="2:11" s="198" customFormat="1" x14ac:dyDescent="0.25">
      <c r="B36" s="189"/>
      <c r="C36" s="270" t="s">
        <v>133</v>
      </c>
      <c r="D36" s="270"/>
      <c r="E36" s="116">
        <v>0</v>
      </c>
      <c r="F36" s="116">
        <v>0</v>
      </c>
      <c r="G36" s="116">
        <v>0</v>
      </c>
      <c r="H36" s="116">
        <v>0</v>
      </c>
      <c r="I36" s="115">
        <f>+F36+H36</f>
        <v>0</v>
      </c>
      <c r="J36" s="112"/>
    </row>
    <row r="37" spans="2:11" s="198" customFormat="1" x14ac:dyDescent="0.25">
      <c r="B37" s="189"/>
      <c r="C37" s="270" t="s">
        <v>114</v>
      </c>
      <c r="D37" s="270"/>
      <c r="E37" s="116">
        <v>0</v>
      </c>
      <c r="F37" s="116">
        <v>0</v>
      </c>
      <c r="G37" s="116">
        <v>0</v>
      </c>
      <c r="H37" s="116">
        <v>0</v>
      </c>
      <c r="I37" s="115">
        <f>+F37</f>
        <v>0</v>
      </c>
      <c r="J37" s="112"/>
    </row>
    <row r="38" spans="2:11" s="198" customFormat="1" x14ac:dyDescent="0.25">
      <c r="B38" s="182"/>
      <c r="C38" s="260"/>
      <c r="D38" s="149"/>
      <c r="E38" s="114"/>
      <c r="F38" s="114"/>
      <c r="G38" s="114"/>
      <c r="H38" s="114"/>
      <c r="I38" s="114"/>
      <c r="J38" s="112"/>
    </row>
    <row r="39" spans="2:11" s="198" customFormat="1" x14ac:dyDescent="0.25">
      <c r="B39" s="117"/>
      <c r="C39" s="296" t="s">
        <v>212</v>
      </c>
      <c r="D39" s="296"/>
      <c r="E39" s="251">
        <f>+E26+E28</f>
        <v>3540178.35</v>
      </c>
      <c r="F39" s="251">
        <f>+F26+F33</f>
        <v>15147288.74</v>
      </c>
      <c r="G39" s="251">
        <f>G26+G33+G13</f>
        <v>1889620.1100000003</v>
      </c>
      <c r="H39" s="251">
        <f>H26+H33</f>
        <v>0</v>
      </c>
      <c r="I39" s="118">
        <f>SUM(E39:H39)</f>
        <v>20577087.199999999</v>
      </c>
      <c r="J39" s="119"/>
    </row>
    <row r="40" spans="2:11" s="198" customFormat="1" x14ac:dyDescent="0.25">
      <c r="B40" s="121"/>
      <c r="C40" s="121"/>
      <c r="D40" s="121"/>
      <c r="E40" s="121"/>
      <c r="F40" s="121"/>
      <c r="G40" s="121"/>
      <c r="H40" s="121"/>
      <c r="I40" s="121"/>
      <c r="J40" s="122"/>
    </row>
    <row r="41" spans="2:11" s="198" customFormat="1" x14ac:dyDescent="0.25">
      <c r="E41" s="123"/>
      <c r="F41" s="123"/>
      <c r="J41" s="254"/>
    </row>
    <row r="42" spans="2:11" s="198" customFormat="1" x14ac:dyDescent="0.25">
      <c r="B42" s="168"/>
      <c r="C42" s="277" t="s">
        <v>60</v>
      </c>
      <c r="D42" s="277"/>
      <c r="E42" s="277"/>
      <c r="F42" s="277"/>
      <c r="G42" s="277"/>
      <c r="H42" s="277"/>
      <c r="I42" s="277"/>
      <c r="J42" s="277"/>
      <c r="K42" s="197"/>
    </row>
    <row r="43" spans="2:11" s="198" customFormat="1" x14ac:dyDescent="0.25">
      <c r="B43" s="168"/>
      <c r="C43" s="197"/>
      <c r="D43" s="159"/>
      <c r="E43" s="160"/>
      <c r="F43" s="160"/>
      <c r="G43" s="168"/>
      <c r="H43" s="24"/>
      <c r="I43" s="159"/>
      <c r="J43" s="160"/>
      <c r="K43" s="160"/>
    </row>
    <row r="44" spans="2:11" s="25" customFormat="1" x14ac:dyDescent="0.25">
      <c r="B44" s="1"/>
      <c r="C44" s="9"/>
      <c r="D44" s="298"/>
      <c r="E44" s="298"/>
      <c r="F44" s="23"/>
      <c r="G44" s="1"/>
      <c r="H44" s="299"/>
      <c r="I44" s="299"/>
      <c r="J44" s="23"/>
      <c r="K44" s="23"/>
    </row>
    <row r="45" spans="2:11" s="25" customFormat="1" x14ac:dyDescent="0.25">
      <c r="B45" s="1"/>
      <c r="C45" s="26"/>
      <c r="D45" s="291"/>
      <c r="E45" s="291"/>
      <c r="F45" s="23"/>
      <c r="G45" s="23"/>
      <c r="H45" s="291"/>
      <c r="I45" s="291"/>
      <c r="J45" s="27"/>
      <c r="K45" s="23"/>
    </row>
    <row r="46" spans="2:11" s="25" customFormat="1" x14ac:dyDescent="0.25">
      <c r="B46" s="1"/>
      <c r="C46" s="28"/>
      <c r="D46" s="290"/>
      <c r="E46" s="290"/>
      <c r="F46" s="29"/>
      <c r="G46" s="29"/>
      <c r="H46" s="290"/>
      <c r="I46" s="290"/>
      <c r="J46" s="27"/>
      <c r="K46" s="23"/>
    </row>
    <row r="47" spans="2:11" x14ac:dyDescent="0.25"/>
    <row r="48" spans="2:11" x14ac:dyDescent="0.25"/>
    <row r="49" x14ac:dyDescent="0.25"/>
  </sheetData>
  <mergeCells count="35">
    <mergeCell ref="H45:I45"/>
    <mergeCell ref="D46:E46"/>
    <mergeCell ref="H46:I46"/>
    <mergeCell ref="D44:E44"/>
    <mergeCell ref="H44:I44"/>
    <mergeCell ref="C34:D34"/>
    <mergeCell ref="C21:D21"/>
    <mergeCell ref="C23:D23"/>
    <mergeCell ref="C24:D24"/>
    <mergeCell ref="D45:E45"/>
    <mergeCell ref="C39:D39"/>
    <mergeCell ref="C35:D35"/>
    <mergeCell ref="C36:D36"/>
    <mergeCell ref="C37:D37"/>
    <mergeCell ref="C26:D26"/>
    <mergeCell ref="C28:D28"/>
    <mergeCell ref="C29:D29"/>
    <mergeCell ref="C30:D30"/>
    <mergeCell ref="C31:D31"/>
    <mergeCell ref="C33:D33"/>
    <mergeCell ref="C42:J42"/>
    <mergeCell ref="D2:H2"/>
    <mergeCell ref="D3:H3"/>
    <mergeCell ref="C22:D22"/>
    <mergeCell ref="D5:H5"/>
    <mergeCell ref="D6:J6"/>
    <mergeCell ref="D7:H7"/>
    <mergeCell ref="C10:D10"/>
    <mergeCell ref="C13:D13"/>
    <mergeCell ref="C15:D15"/>
    <mergeCell ref="C16:D16"/>
    <mergeCell ref="C17:D17"/>
    <mergeCell ref="C18:D18"/>
    <mergeCell ref="C20:D20"/>
    <mergeCell ref="D4:H4"/>
  </mergeCells>
  <printOptions horizontalCentered="1" verticalCentered="1"/>
  <pageMargins left="0.31496062992125984" right="0.31496062992125984" top="0.35433070866141736" bottom="0.35433070866141736" header="0" footer="0"/>
  <pageSetup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3"/>
  <sheetViews>
    <sheetView showGridLines="0" zoomScale="85" zoomScaleNormal="85" workbookViewId="0">
      <selection activeCell="H27" sqref="H27:I27"/>
    </sheetView>
  </sheetViews>
  <sheetFormatPr baseColWidth="10" defaultColWidth="0" defaultRowHeight="15" customHeight="1" zeroHeight="1" x14ac:dyDescent="0.25"/>
  <cols>
    <col min="1" max="1" width="1.42578125" style="25" customWidth="1"/>
    <col min="2" max="2" width="3.28515625" style="25" customWidth="1"/>
    <col min="3" max="3" width="11.42578125" style="25" customWidth="1"/>
    <col min="4" max="4" width="40" style="25" customWidth="1"/>
    <col min="5" max="6" width="21" style="25" customWidth="1"/>
    <col min="7" max="7" width="3.42578125" style="25" customWidth="1"/>
    <col min="8" max="8" width="11.42578125" style="25" customWidth="1"/>
    <col min="9" max="9" width="50.85546875" style="25" customWidth="1"/>
    <col min="10" max="11" width="21" style="25" customWidth="1"/>
    <col min="12" max="12" width="3.5703125" style="25" customWidth="1"/>
    <col min="13" max="13" width="4.42578125" style="25" customWidth="1"/>
    <col min="14" max="16384" width="0" style="25" hidden="1"/>
  </cols>
  <sheetData>
    <row r="1" spans="2:12" s="198" customFormat="1" ht="10.5" customHeight="1" x14ac:dyDescent="0.25">
      <c r="B1" s="124"/>
      <c r="C1" s="125"/>
      <c r="D1" s="126"/>
      <c r="E1" s="127"/>
      <c r="F1" s="127"/>
      <c r="G1" s="126"/>
      <c r="H1" s="126"/>
      <c r="I1" s="128"/>
      <c r="J1" s="125"/>
      <c r="K1" s="125"/>
      <c r="L1" s="125"/>
    </row>
    <row r="2" spans="2:12" s="198" customFormat="1" ht="9" customHeight="1" x14ac:dyDescent="0.25">
      <c r="B2" s="168"/>
      <c r="C2" s="168"/>
      <c r="D2" s="169"/>
      <c r="E2" s="168"/>
      <c r="F2" s="168"/>
      <c r="G2" s="168"/>
      <c r="H2" s="168"/>
      <c r="I2" s="129"/>
      <c r="J2" s="168"/>
      <c r="K2" s="168"/>
      <c r="L2" s="168"/>
    </row>
    <row r="3" spans="2:12" s="198" customFormat="1" x14ac:dyDescent="0.25">
      <c r="B3" s="130"/>
      <c r="D3" s="272"/>
      <c r="E3" s="272"/>
      <c r="F3" s="272"/>
      <c r="G3" s="272"/>
      <c r="H3" s="272"/>
      <c r="I3" s="272"/>
      <c r="J3" s="272"/>
      <c r="K3" s="131"/>
      <c r="L3" s="131"/>
    </row>
    <row r="4" spans="2:12" s="198" customFormat="1" x14ac:dyDescent="0.25">
      <c r="B4" s="132"/>
      <c r="D4" s="272" t="s">
        <v>134</v>
      </c>
      <c r="E4" s="272"/>
      <c r="F4" s="272"/>
      <c r="G4" s="272"/>
      <c r="H4" s="272"/>
      <c r="I4" s="272"/>
      <c r="J4" s="272"/>
      <c r="K4" s="132"/>
      <c r="L4" s="132"/>
    </row>
    <row r="5" spans="2:12" s="198" customFormat="1" x14ac:dyDescent="0.25">
      <c r="B5" s="252"/>
      <c r="D5" s="272" t="s">
        <v>213</v>
      </c>
      <c r="E5" s="272"/>
      <c r="F5" s="272"/>
      <c r="G5" s="272"/>
      <c r="H5" s="272"/>
      <c r="I5" s="272"/>
      <c r="J5" s="272"/>
      <c r="K5" s="132"/>
      <c r="L5" s="132"/>
    </row>
    <row r="6" spans="2:12" s="198" customFormat="1" x14ac:dyDescent="0.25">
      <c r="B6" s="252"/>
      <c r="D6" s="272" t="s">
        <v>1</v>
      </c>
      <c r="E6" s="272"/>
      <c r="F6" s="272"/>
      <c r="G6" s="272"/>
      <c r="H6" s="272"/>
      <c r="I6" s="272"/>
      <c r="J6" s="272"/>
      <c r="K6" s="132"/>
      <c r="L6" s="132"/>
    </row>
    <row r="7" spans="2:12" s="198" customFormat="1" x14ac:dyDescent="0.25">
      <c r="B7" s="252"/>
      <c r="C7" s="173" t="s">
        <v>2</v>
      </c>
      <c r="D7" s="273" t="s">
        <v>3</v>
      </c>
      <c r="E7" s="273"/>
      <c r="F7" s="273"/>
      <c r="G7" s="273"/>
      <c r="H7" s="273"/>
      <c r="I7" s="273"/>
      <c r="J7" s="273"/>
      <c r="K7" s="227"/>
    </row>
    <row r="8" spans="2:12" s="198" customFormat="1" ht="10.5" customHeight="1" x14ac:dyDescent="0.25">
      <c r="B8" s="131"/>
      <c r="C8" s="131"/>
      <c r="D8" s="131"/>
      <c r="E8" s="131"/>
      <c r="F8" s="131"/>
      <c r="G8" s="131"/>
    </row>
    <row r="9" spans="2:12" s="198" customFormat="1" ht="11.25" customHeight="1" x14ac:dyDescent="0.25">
      <c r="B9" s="252"/>
      <c r="C9" s="133"/>
      <c r="D9" s="133"/>
      <c r="E9" s="133"/>
      <c r="F9" s="133"/>
      <c r="G9" s="134"/>
      <c r="H9" s="168"/>
      <c r="I9" s="129"/>
      <c r="J9" s="168"/>
      <c r="K9" s="168"/>
      <c r="L9" s="168"/>
    </row>
    <row r="10" spans="2:12" s="198" customFormat="1" ht="8.25" customHeight="1" x14ac:dyDescent="0.25">
      <c r="B10" s="135"/>
      <c r="C10" s="135"/>
      <c r="D10" s="135"/>
      <c r="E10" s="136"/>
      <c r="F10" s="136"/>
      <c r="G10" s="137"/>
      <c r="H10" s="168"/>
      <c r="I10" s="129"/>
      <c r="J10" s="168"/>
      <c r="K10" s="168"/>
      <c r="L10" s="168"/>
    </row>
    <row r="11" spans="2:12" s="198" customFormat="1" x14ac:dyDescent="0.25">
      <c r="B11" s="138"/>
      <c r="C11" s="274" t="s">
        <v>4</v>
      </c>
      <c r="D11" s="274"/>
      <c r="E11" s="139" t="s">
        <v>135</v>
      </c>
      <c r="F11" s="139" t="s">
        <v>136</v>
      </c>
      <c r="G11" s="253"/>
      <c r="H11" s="274" t="s">
        <v>4</v>
      </c>
      <c r="I11" s="274"/>
      <c r="J11" s="139" t="s">
        <v>135</v>
      </c>
      <c r="K11" s="139" t="s">
        <v>136</v>
      </c>
      <c r="L11" s="140"/>
    </row>
    <row r="12" spans="2:12" s="198" customFormat="1" x14ac:dyDescent="0.25">
      <c r="B12" s="141"/>
      <c r="C12" s="142"/>
      <c r="D12" s="142"/>
      <c r="E12" s="143"/>
      <c r="F12" s="143"/>
      <c r="G12" s="130"/>
      <c r="H12" s="168"/>
      <c r="I12" s="129"/>
      <c r="J12" s="168"/>
      <c r="K12" s="168"/>
      <c r="L12" s="144"/>
    </row>
    <row r="13" spans="2:12" s="198" customFormat="1" x14ac:dyDescent="0.25">
      <c r="B13" s="189"/>
      <c r="C13" s="145"/>
      <c r="D13" s="145"/>
      <c r="E13" s="146"/>
      <c r="F13" s="146"/>
      <c r="G13" s="169"/>
      <c r="H13" s="168"/>
      <c r="I13" s="129"/>
      <c r="J13" s="168"/>
      <c r="K13" s="168"/>
      <c r="L13" s="144"/>
    </row>
    <row r="14" spans="2:12" s="198" customFormat="1" x14ac:dyDescent="0.25">
      <c r="B14" s="147"/>
      <c r="C14" s="271" t="s">
        <v>64</v>
      </c>
      <c r="D14" s="271"/>
      <c r="E14" s="231">
        <f>E16+E26</f>
        <v>3477606.79</v>
      </c>
      <c r="F14" s="231">
        <f>F16+F26</f>
        <v>1533723.96</v>
      </c>
      <c r="G14" s="169"/>
      <c r="H14" s="271" t="s">
        <v>65</v>
      </c>
      <c r="I14" s="271"/>
      <c r="J14" s="231">
        <f>J16+J27</f>
        <v>207317.21</v>
      </c>
      <c r="K14" s="231">
        <f>K16+K27</f>
        <v>0</v>
      </c>
      <c r="L14" s="163"/>
    </row>
    <row r="15" spans="2:12" s="198" customFormat="1" x14ac:dyDescent="0.25">
      <c r="B15" s="148"/>
      <c r="C15" s="254"/>
      <c r="D15" s="149"/>
      <c r="E15" s="161"/>
      <c r="F15" s="161"/>
      <c r="G15" s="169"/>
      <c r="H15" s="254"/>
      <c r="I15" s="254"/>
      <c r="J15" s="161"/>
      <c r="K15" s="161"/>
      <c r="L15" s="163"/>
    </row>
    <row r="16" spans="2:12" s="198" customFormat="1" x14ac:dyDescent="0.25">
      <c r="B16" s="148"/>
      <c r="C16" s="271" t="s">
        <v>66</v>
      </c>
      <c r="D16" s="271"/>
      <c r="E16" s="231">
        <f>SUM(E18:E24)</f>
        <v>2633462.84</v>
      </c>
      <c r="F16" s="231">
        <f>SUM(F18:F24)</f>
        <v>622332.01</v>
      </c>
      <c r="G16" s="169"/>
      <c r="H16" s="271" t="s">
        <v>67</v>
      </c>
      <c r="I16" s="271"/>
      <c r="J16" s="231">
        <f>SUM(J18:J25)</f>
        <v>207317.21</v>
      </c>
      <c r="K16" s="231">
        <f>SUM(K18:K25)</f>
        <v>0</v>
      </c>
      <c r="L16" s="163"/>
    </row>
    <row r="17" spans="2:12" s="198" customFormat="1" x14ac:dyDescent="0.25">
      <c r="B17" s="148"/>
      <c r="C17" s="254"/>
      <c r="D17" s="149"/>
      <c r="E17" s="161"/>
      <c r="F17" s="161"/>
      <c r="G17" s="169"/>
      <c r="H17" s="254"/>
      <c r="I17" s="254"/>
      <c r="J17" s="161"/>
      <c r="K17" s="161"/>
      <c r="L17" s="163"/>
    </row>
    <row r="18" spans="2:12" s="198" customFormat="1" x14ac:dyDescent="0.25">
      <c r="B18" s="147"/>
      <c r="C18" s="270" t="s">
        <v>68</v>
      </c>
      <c r="D18" s="270"/>
      <c r="E18" s="162">
        <v>2633462.84</v>
      </c>
      <c r="F18" s="162">
        <v>0</v>
      </c>
      <c r="G18" s="169"/>
      <c r="H18" s="270" t="s">
        <v>69</v>
      </c>
      <c r="I18" s="270"/>
      <c r="J18" s="162">
        <v>207302.96</v>
      </c>
      <c r="K18" s="162">
        <v>0</v>
      </c>
      <c r="L18" s="163"/>
    </row>
    <row r="19" spans="2:12" s="198" customFormat="1" x14ac:dyDescent="0.25">
      <c r="B19" s="147"/>
      <c r="C19" s="270" t="s">
        <v>70</v>
      </c>
      <c r="D19" s="270"/>
      <c r="E19" s="162">
        <v>0</v>
      </c>
      <c r="F19" s="162">
        <v>622332.01</v>
      </c>
      <c r="G19" s="169"/>
      <c r="H19" s="270" t="s">
        <v>71</v>
      </c>
      <c r="I19" s="270"/>
      <c r="J19" s="162">
        <v>0</v>
      </c>
      <c r="K19" s="162">
        <v>0</v>
      </c>
      <c r="L19" s="163"/>
    </row>
    <row r="20" spans="2:12" s="198" customFormat="1" x14ac:dyDescent="0.25">
      <c r="B20" s="147"/>
      <c r="C20" s="270" t="s">
        <v>72</v>
      </c>
      <c r="D20" s="270"/>
      <c r="E20" s="162">
        <v>0</v>
      </c>
      <c r="F20" s="162">
        <v>0</v>
      </c>
      <c r="G20" s="169"/>
      <c r="H20" s="270" t="s">
        <v>73</v>
      </c>
      <c r="I20" s="270"/>
      <c r="J20" s="162">
        <v>0</v>
      </c>
      <c r="K20" s="162">
        <v>0</v>
      </c>
      <c r="L20" s="163"/>
    </row>
    <row r="21" spans="2:12" s="198" customFormat="1" x14ac:dyDescent="0.25">
      <c r="B21" s="147"/>
      <c r="C21" s="270" t="s">
        <v>74</v>
      </c>
      <c r="D21" s="270"/>
      <c r="E21" s="162">
        <v>0</v>
      </c>
      <c r="F21" s="162">
        <v>0</v>
      </c>
      <c r="G21" s="169"/>
      <c r="H21" s="270" t="s">
        <v>75</v>
      </c>
      <c r="I21" s="270"/>
      <c r="J21" s="162">
        <v>0</v>
      </c>
      <c r="K21" s="162">
        <v>0</v>
      </c>
      <c r="L21" s="163"/>
    </row>
    <row r="22" spans="2:12" s="198" customFormat="1" x14ac:dyDescent="0.25">
      <c r="B22" s="147"/>
      <c r="C22" s="270" t="s">
        <v>76</v>
      </c>
      <c r="D22" s="270"/>
      <c r="E22" s="162">
        <v>0</v>
      </c>
      <c r="F22" s="162">
        <v>0</v>
      </c>
      <c r="G22" s="169"/>
      <c r="H22" s="270" t="s">
        <v>77</v>
      </c>
      <c r="I22" s="270"/>
      <c r="J22" s="162">
        <v>0</v>
      </c>
      <c r="K22" s="162">
        <v>0</v>
      </c>
      <c r="L22" s="163"/>
    </row>
    <row r="23" spans="2:12" s="198" customFormat="1" x14ac:dyDescent="0.25">
      <c r="B23" s="147"/>
      <c r="C23" s="270" t="s">
        <v>78</v>
      </c>
      <c r="D23" s="270"/>
      <c r="E23" s="162">
        <v>0</v>
      </c>
      <c r="F23" s="162">
        <v>0</v>
      </c>
      <c r="G23" s="169"/>
      <c r="H23" s="270" t="s">
        <v>79</v>
      </c>
      <c r="I23" s="270"/>
      <c r="J23" s="162">
        <v>0</v>
      </c>
      <c r="K23" s="162">
        <v>0</v>
      </c>
      <c r="L23" s="163"/>
    </row>
    <row r="24" spans="2:12" s="198" customFormat="1" x14ac:dyDescent="0.25">
      <c r="B24" s="147"/>
      <c r="C24" s="270" t="s">
        <v>80</v>
      </c>
      <c r="D24" s="270"/>
      <c r="E24" s="162">
        <v>0</v>
      </c>
      <c r="F24" s="162">
        <v>0</v>
      </c>
      <c r="G24" s="169"/>
      <c r="H24" s="270" t="s">
        <v>81</v>
      </c>
      <c r="I24" s="270"/>
      <c r="J24" s="162">
        <v>0</v>
      </c>
      <c r="K24" s="162">
        <v>0</v>
      </c>
      <c r="L24" s="163"/>
    </row>
    <row r="25" spans="2:12" s="198" customFormat="1" x14ac:dyDescent="0.25">
      <c r="B25" s="148"/>
      <c r="C25" s="254"/>
      <c r="D25" s="149"/>
      <c r="E25" s="161"/>
      <c r="F25" s="161"/>
      <c r="G25" s="169"/>
      <c r="H25" s="270" t="s">
        <v>82</v>
      </c>
      <c r="I25" s="270"/>
      <c r="J25" s="162">
        <v>14.25</v>
      </c>
      <c r="K25" s="162">
        <v>0</v>
      </c>
      <c r="L25" s="163"/>
    </row>
    <row r="26" spans="2:12" s="198" customFormat="1" x14ac:dyDescent="0.25">
      <c r="B26" s="148"/>
      <c r="C26" s="271" t="s">
        <v>85</v>
      </c>
      <c r="D26" s="271"/>
      <c r="E26" s="231">
        <f>SUM(E28:E36)</f>
        <v>844143.95</v>
      </c>
      <c r="F26" s="231">
        <f>SUM(F28:F36)</f>
        <v>911391.95</v>
      </c>
      <c r="G26" s="169"/>
      <c r="H26" s="254"/>
      <c r="I26" s="254"/>
      <c r="J26" s="161"/>
      <c r="K26" s="161"/>
      <c r="L26" s="163"/>
    </row>
    <row r="27" spans="2:12" s="198" customFormat="1" x14ac:dyDescent="0.25">
      <c r="B27" s="148"/>
      <c r="C27" s="254"/>
      <c r="D27" s="149"/>
      <c r="E27" s="161"/>
      <c r="F27" s="161"/>
      <c r="G27" s="169"/>
      <c r="H27" s="276" t="s">
        <v>86</v>
      </c>
      <c r="I27" s="276"/>
      <c r="J27" s="231">
        <f>SUM(J29:J34)</f>
        <v>0</v>
      </c>
      <c r="K27" s="231">
        <f>SUM(K29:K34)</f>
        <v>0</v>
      </c>
      <c r="L27" s="163"/>
    </row>
    <row r="28" spans="2:12" s="198" customFormat="1" x14ac:dyDescent="0.25">
      <c r="B28" s="147"/>
      <c r="C28" s="270" t="s">
        <v>87</v>
      </c>
      <c r="D28" s="270"/>
      <c r="E28" s="162">
        <v>0</v>
      </c>
      <c r="F28" s="162">
        <v>0</v>
      </c>
      <c r="G28" s="169"/>
      <c r="H28" s="254"/>
      <c r="I28" s="254"/>
      <c r="J28" s="161"/>
      <c r="K28" s="161"/>
      <c r="L28" s="163"/>
    </row>
    <row r="29" spans="2:12" s="198" customFormat="1" x14ac:dyDescent="0.25">
      <c r="B29" s="147"/>
      <c r="C29" s="270" t="s">
        <v>89</v>
      </c>
      <c r="D29" s="270"/>
      <c r="E29" s="162">
        <v>0</v>
      </c>
      <c r="F29" s="162">
        <v>0</v>
      </c>
      <c r="G29" s="169"/>
      <c r="H29" s="270" t="s">
        <v>88</v>
      </c>
      <c r="I29" s="270"/>
      <c r="J29" s="162">
        <v>0</v>
      </c>
      <c r="K29" s="162">
        <v>0</v>
      </c>
      <c r="L29" s="163"/>
    </row>
    <row r="30" spans="2:12" s="198" customFormat="1" x14ac:dyDescent="0.25">
      <c r="B30" s="147"/>
      <c r="C30" s="270" t="s">
        <v>91</v>
      </c>
      <c r="D30" s="270"/>
      <c r="E30" s="162">
        <v>0</v>
      </c>
      <c r="F30" s="162">
        <v>0</v>
      </c>
      <c r="G30" s="169"/>
      <c r="H30" s="270" t="s">
        <v>90</v>
      </c>
      <c r="I30" s="270"/>
      <c r="J30" s="162">
        <v>0</v>
      </c>
      <c r="K30" s="162">
        <v>0</v>
      </c>
      <c r="L30" s="163"/>
    </row>
    <row r="31" spans="2:12" s="198" customFormat="1" x14ac:dyDescent="0.25">
      <c r="B31" s="147"/>
      <c r="C31" s="270" t="s">
        <v>93</v>
      </c>
      <c r="D31" s="270"/>
      <c r="E31" s="162">
        <v>97913.2</v>
      </c>
      <c r="F31" s="162">
        <v>0</v>
      </c>
      <c r="G31" s="169"/>
      <c r="H31" s="270" t="s">
        <v>92</v>
      </c>
      <c r="I31" s="270"/>
      <c r="J31" s="162">
        <v>0</v>
      </c>
      <c r="K31" s="162">
        <v>0</v>
      </c>
      <c r="L31" s="163"/>
    </row>
    <row r="32" spans="2:12" s="198" customFormat="1" x14ac:dyDescent="0.25">
      <c r="B32" s="147"/>
      <c r="C32" s="270" t="s">
        <v>95</v>
      </c>
      <c r="D32" s="270"/>
      <c r="E32" s="162">
        <v>0</v>
      </c>
      <c r="F32" s="162">
        <v>911391.95</v>
      </c>
      <c r="G32" s="169"/>
      <c r="H32" s="270" t="s">
        <v>94</v>
      </c>
      <c r="I32" s="270"/>
      <c r="J32" s="162">
        <v>0</v>
      </c>
      <c r="K32" s="162">
        <v>0</v>
      </c>
      <c r="L32" s="163"/>
    </row>
    <row r="33" spans="2:12" s="198" customFormat="1" x14ac:dyDescent="0.25">
      <c r="B33" s="147"/>
      <c r="C33" s="270" t="s">
        <v>97</v>
      </c>
      <c r="D33" s="270"/>
      <c r="E33" s="162">
        <v>746230.75</v>
      </c>
      <c r="F33" s="162">
        <v>0</v>
      </c>
      <c r="G33" s="169"/>
      <c r="H33" s="270" t="s">
        <v>96</v>
      </c>
      <c r="I33" s="270"/>
      <c r="J33" s="162">
        <v>0</v>
      </c>
      <c r="K33" s="162">
        <v>0</v>
      </c>
      <c r="L33" s="163"/>
    </row>
    <row r="34" spans="2:12" s="198" customFormat="1" x14ac:dyDescent="0.25">
      <c r="B34" s="147"/>
      <c r="C34" s="270" t="s">
        <v>99</v>
      </c>
      <c r="D34" s="270"/>
      <c r="E34" s="162">
        <v>0</v>
      </c>
      <c r="F34" s="162">
        <v>0</v>
      </c>
      <c r="G34" s="169"/>
      <c r="H34" s="270" t="s">
        <v>98</v>
      </c>
      <c r="I34" s="270"/>
      <c r="J34" s="162">
        <v>0</v>
      </c>
      <c r="K34" s="162">
        <v>0</v>
      </c>
      <c r="L34" s="163"/>
    </row>
    <row r="35" spans="2:12" s="198" customFormat="1" x14ac:dyDescent="0.25">
      <c r="B35" s="147"/>
      <c r="C35" s="270" t="s">
        <v>100</v>
      </c>
      <c r="D35" s="270"/>
      <c r="E35" s="162">
        <v>0</v>
      </c>
      <c r="F35" s="162">
        <v>0</v>
      </c>
      <c r="G35" s="169"/>
      <c r="H35" s="254"/>
      <c r="I35" s="254"/>
      <c r="J35" s="164"/>
      <c r="K35" s="164"/>
      <c r="L35" s="163"/>
    </row>
    <row r="36" spans="2:12" s="198" customFormat="1" x14ac:dyDescent="0.25">
      <c r="B36" s="147"/>
      <c r="C36" s="270" t="s">
        <v>102</v>
      </c>
      <c r="D36" s="270"/>
      <c r="E36" s="162">
        <v>0</v>
      </c>
      <c r="F36" s="162">
        <v>0</v>
      </c>
      <c r="G36" s="169"/>
      <c r="H36" s="271" t="s">
        <v>105</v>
      </c>
      <c r="I36" s="271"/>
      <c r="J36" s="231">
        <f>J38+J44+J52</f>
        <v>2467650.19</v>
      </c>
      <c r="K36" s="231">
        <f>K38+K44+K52</f>
        <v>4618850.2300000004</v>
      </c>
      <c r="L36" s="163"/>
    </row>
    <row r="37" spans="2:12" s="198" customFormat="1" x14ac:dyDescent="0.25">
      <c r="B37" s="148"/>
      <c r="C37" s="254"/>
      <c r="D37" s="149"/>
      <c r="E37" s="150"/>
      <c r="F37" s="150"/>
      <c r="G37" s="169"/>
      <c r="H37" s="254"/>
      <c r="I37" s="254"/>
      <c r="J37" s="161"/>
      <c r="K37" s="161"/>
      <c r="L37" s="163"/>
    </row>
    <row r="38" spans="2:12" s="198" customFormat="1" x14ac:dyDescent="0.25">
      <c r="B38" s="147"/>
      <c r="C38" s="168"/>
      <c r="D38" s="168"/>
      <c r="E38" s="168"/>
      <c r="F38" s="168"/>
      <c r="G38" s="169"/>
      <c r="H38" s="271" t="s">
        <v>107</v>
      </c>
      <c r="I38" s="271"/>
      <c r="J38" s="231">
        <f>SUM(J40:J42)</f>
        <v>0</v>
      </c>
      <c r="K38" s="231">
        <f>SUM(K40:K42)</f>
        <v>0</v>
      </c>
      <c r="L38" s="163"/>
    </row>
    <row r="39" spans="2:12" s="198" customFormat="1" x14ac:dyDescent="0.25">
      <c r="B39" s="148"/>
      <c r="C39" s="168"/>
      <c r="D39" s="168"/>
      <c r="E39" s="168"/>
      <c r="F39" s="168"/>
      <c r="G39" s="169"/>
      <c r="H39" s="254"/>
      <c r="I39" s="254"/>
      <c r="J39" s="161"/>
      <c r="K39" s="161"/>
      <c r="L39" s="163"/>
    </row>
    <row r="40" spans="2:12" s="198" customFormat="1" x14ac:dyDescent="0.25">
      <c r="B40" s="147"/>
      <c r="C40" s="168"/>
      <c r="D40" s="168"/>
      <c r="E40" s="168"/>
      <c r="F40" s="168"/>
      <c r="G40" s="169"/>
      <c r="H40" s="270" t="s">
        <v>39</v>
      </c>
      <c r="I40" s="270"/>
      <c r="J40" s="162">
        <v>0</v>
      </c>
      <c r="K40" s="162">
        <v>0</v>
      </c>
      <c r="L40" s="163"/>
    </row>
    <row r="41" spans="2:12" s="198" customFormat="1" x14ac:dyDescent="0.25">
      <c r="B41" s="148"/>
      <c r="C41" s="168"/>
      <c r="D41" s="168"/>
      <c r="E41" s="168"/>
      <c r="F41" s="168"/>
      <c r="G41" s="169"/>
      <c r="H41" s="270" t="s">
        <v>108</v>
      </c>
      <c r="I41" s="270"/>
      <c r="J41" s="162">
        <v>0</v>
      </c>
      <c r="K41" s="162">
        <v>0</v>
      </c>
      <c r="L41" s="163"/>
    </row>
    <row r="42" spans="2:12" s="198" customFormat="1" x14ac:dyDescent="0.25">
      <c r="B42" s="147"/>
      <c r="C42" s="168"/>
      <c r="D42" s="168"/>
      <c r="E42" s="168"/>
      <c r="F42" s="168"/>
      <c r="G42" s="169"/>
      <c r="H42" s="270" t="s">
        <v>109</v>
      </c>
      <c r="I42" s="270"/>
      <c r="J42" s="162">
        <v>0</v>
      </c>
      <c r="K42" s="162">
        <v>0</v>
      </c>
      <c r="L42" s="163"/>
    </row>
    <row r="43" spans="2:12" s="198" customFormat="1" x14ac:dyDescent="0.25">
      <c r="B43" s="147"/>
      <c r="C43" s="168"/>
      <c r="D43" s="168"/>
      <c r="E43" s="168"/>
      <c r="F43" s="168"/>
      <c r="G43" s="169"/>
      <c r="H43" s="254"/>
      <c r="I43" s="254"/>
      <c r="J43" s="161"/>
      <c r="K43" s="161"/>
      <c r="L43" s="163"/>
    </row>
    <row r="44" spans="2:12" s="198" customFormat="1" x14ac:dyDescent="0.25">
      <c r="B44" s="147"/>
      <c r="C44" s="168"/>
      <c r="D44" s="168"/>
      <c r="E44" s="168"/>
      <c r="F44" s="168"/>
      <c r="G44" s="169"/>
      <c r="H44" s="271" t="s">
        <v>110</v>
      </c>
      <c r="I44" s="271"/>
      <c r="J44" s="231">
        <f>SUM(J46:J50)</f>
        <v>2467650.19</v>
      </c>
      <c r="K44" s="231">
        <f>SUM(K46:K50)</f>
        <v>4618850.2300000004</v>
      </c>
      <c r="L44" s="163"/>
    </row>
    <row r="45" spans="2:12" s="198" customFormat="1" x14ac:dyDescent="0.25">
      <c r="B45" s="147"/>
      <c r="C45" s="168"/>
      <c r="D45" s="168"/>
      <c r="E45" s="168"/>
      <c r="F45" s="168"/>
      <c r="G45" s="169"/>
      <c r="H45" s="254"/>
      <c r="I45" s="254"/>
      <c r="J45" s="161"/>
      <c r="K45" s="161"/>
      <c r="L45" s="163"/>
    </row>
    <row r="46" spans="2:12" s="198" customFormat="1" x14ac:dyDescent="0.25">
      <c r="B46" s="147"/>
      <c r="C46" s="168"/>
      <c r="D46" s="168"/>
      <c r="E46" s="168"/>
      <c r="F46" s="168"/>
      <c r="G46" s="169"/>
      <c r="H46" s="270" t="s">
        <v>111</v>
      </c>
      <c r="I46" s="270"/>
      <c r="J46" s="162">
        <v>0</v>
      </c>
      <c r="K46" s="162">
        <v>4618850.2300000004</v>
      </c>
      <c r="L46" s="163"/>
    </row>
    <row r="47" spans="2:12" s="198" customFormat="1" x14ac:dyDescent="0.25">
      <c r="B47" s="147"/>
      <c r="C47" s="168"/>
      <c r="D47" s="168"/>
      <c r="E47" s="168"/>
      <c r="F47" s="168"/>
      <c r="G47" s="169"/>
      <c r="H47" s="270" t="s">
        <v>112</v>
      </c>
      <c r="I47" s="270"/>
      <c r="J47" s="162">
        <v>2467650.19</v>
      </c>
      <c r="K47" s="162">
        <v>0</v>
      </c>
      <c r="L47" s="163"/>
    </row>
    <row r="48" spans="2:12" s="198" customFormat="1" x14ac:dyDescent="0.25">
      <c r="B48" s="147"/>
      <c r="C48" s="168"/>
      <c r="D48" s="168"/>
      <c r="E48" s="168"/>
      <c r="F48" s="168"/>
      <c r="G48" s="169"/>
      <c r="H48" s="270" t="s">
        <v>113</v>
      </c>
      <c r="I48" s="270"/>
      <c r="J48" s="162">
        <v>0</v>
      </c>
      <c r="K48" s="162">
        <v>0</v>
      </c>
      <c r="L48" s="163"/>
    </row>
    <row r="49" spans="2:12" s="198" customFormat="1" x14ac:dyDescent="0.25">
      <c r="B49" s="147"/>
      <c r="C49" s="168"/>
      <c r="D49" s="168"/>
      <c r="E49" s="168"/>
      <c r="F49" s="168"/>
      <c r="G49" s="169"/>
      <c r="H49" s="270" t="s">
        <v>114</v>
      </c>
      <c r="I49" s="270"/>
      <c r="J49" s="162">
        <v>0</v>
      </c>
      <c r="K49" s="162">
        <v>0</v>
      </c>
      <c r="L49" s="163"/>
    </row>
    <row r="50" spans="2:12" s="198" customFormat="1" x14ac:dyDescent="0.25">
      <c r="B50" s="148"/>
      <c r="C50" s="168"/>
      <c r="D50" s="168"/>
      <c r="E50" s="168"/>
      <c r="F50" s="168"/>
      <c r="G50" s="169"/>
      <c r="H50" s="270" t="s">
        <v>115</v>
      </c>
      <c r="I50" s="270"/>
      <c r="J50" s="162">
        <v>0</v>
      </c>
      <c r="K50" s="162">
        <v>0</v>
      </c>
      <c r="L50" s="163"/>
    </row>
    <row r="51" spans="2:12" s="198" customFormat="1" x14ac:dyDescent="0.25">
      <c r="B51" s="147"/>
      <c r="C51" s="168"/>
      <c r="D51" s="168"/>
      <c r="E51" s="168"/>
      <c r="F51" s="168"/>
      <c r="G51" s="169"/>
      <c r="H51" s="254"/>
      <c r="I51" s="254"/>
      <c r="J51" s="161"/>
      <c r="K51" s="161"/>
      <c r="L51" s="163"/>
    </row>
    <row r="52" spans="2:12" s="198" customFormat="1" x14ac:dyDescent="0.25">
      <c r="B52" s="148"/>
      <c r="C52" s="168"/>
      <c r="D52" s="168"/>
      <c r="E52" s="168"/>
      <c r="F52" s="168"/>
      <c r="G52" s="169"/>
      <c r="H52" s="300" t="s">
        <v>137</v>
      </c>
      <c r="I52" s="300"/>
      <c r="J52" s="231">
        <f>SUM(J54:J55)</f>
        <v>0</v>
      </c>
      <c r="K52" s="231">
        <f>SUM(K54:K55)</f>
        <v>0</v>
      </c>
      <c r="L52" s="163"/>
    </row>
    <row r="53" spans="2:12" s="198" customFormat="1" ht="6.75" customHeight="1" x14ac:dyDescent="0.25">
      <c r="B53" s="147"/>
      <c r="C53" s="168"/>
      <c r="D53" s="168"/>
      <c r="E53" s="168"/>
      <c r="F53" s="168"/>
      <c r="G53" s="169"/>
      <c r="H53" s="254"/>
      <c r="I53" s="254"/>
      <c r="J53" s="161"/>
      <c r="K53" s="161"/>
      <c r="L53" s="163"/>
    </row>
    <row r="54" spans="2:12" s="198" customFormat="1" x14ac:dyDescent="0.25">
      <c r="B54" s="147"/>
      <c r="C54" s="168"/>
      <c r="D54" s="168"/>
      <c r="E54" s="168"/>
      <c r="F54" s="168"/>
      <c r="G54" s="169"/>
      <c r="H54" s="270" t="s">
        <v>117</v>
      </c>
      <c r="I54" s="270"/>
      <c r="J54" s="162">
        <v>0</v>
      </c>
      <c r="K54" s="162">
        <v>0</v>
      </c>
      <c r="L54" s="163"/>
    </row>
    <row r="55" spans="2:12" s="198" customFormat="1" x14ac:dyDescent="0.25">
      <c r="B55" s="151"/>
      <c r="C55" s="152"/>
      <c r="D55" s="152"/>
      <c r="E55" s="152"/>
      <c r="F55" s="152"/>
      <c r="G55" s="153"/>
      <c r="H55" s="301" t="s">
        <v>118</v>
      </c>
      <c r="I55" s="301"/>
      <c r="J55" s="165">
        <v>0</v>
      </c>
      <c r="K55" s="165">
        <v>0</v>
      </c>
      <c r="L55" s="166"/>
    </row>
    <row r="56" spans="2:12" s="198" customFormat="1" x14ac:dyDescent="0.25">
      <c r="B56" s="154"/>
      <c r="C56" s="152"/>
      <c r="D56" s="155"/>
      <c r="E56" s="156"/>
      <c r="F56" s="157"/>
      <c r="G56" s="157"/>
      <c r="H56" s="152"/>
      <c r="I56" s="158"/>
      <c r="J56" s="156"/>
      <c r="K56" s="157"/>
      <c r="L56" s="157"/>
    </row>
    <row r="57" spans="2:12" s="198" customFormat="1" x14ac:dyDescent="0.25">
      <c r="B57" s="168"/>
      <c r="D57" s="197"/>
      <c r="E57" s="159"/>
      <c r="F57" s="160"/>
      <c r="G57" s="160"/>
      <c r="I57" s="167"/>
      <c r="J57" s="159"/>
      <c r="K57" s="160"/>
      <c r="L57" s="160"/>
    </row>
    <row r="58" spans="2:12" s="198" customFormat="1" x14ac:dyDescent="0.25">
      <c r="C58" s="277" t="s">
        <v>60</v>
      </c>
      <c r="D58" s="277"/>
      <c r="E58" s="277"/>
      <c r="F58" s="277"/>
      <c r="G58" s="277"/>
      <c r="H58" s="277"/>
      <c r="I58" s="277"/>
      <c r="J58" s="277"/>
      <c r="K58" s="277"/>
    </row>
    <row r="59" spans="2:12" s="198" customFormat="1" x14ac:dyDescent="0.25">
      <c r="B59" s="154"/>
      <c r="C59" s="152"/>
      <c r="D59" s="155"/>
      <c r="E59" s="156"/>
      <c r="F59" s="157"/>
      <c r="G59" s="157"/>
      <c r="H59" s="152"/>
      <c r="I59" s="158"/>
      <c r="J59" s="156"/>
      <c r="K59" s="157"/>
      <c r="L59" s="157"/>
    </row>
    <row r="60" spans="2:12" s="198" customFormat="1" x14ac:dyDescent="0.25">
      <c r="B60" s="168"/>
      <c r="D60" s="197"/>
      <c r="E60" s="159"/>
      <c r="F60" s="160"/>
      <c r="G60" s="160"/>
      <c r="I60" s="167"/>
      <c r="J60" s="159"/>
      <c r="K60" s="160"/>
      <c r="L60" s="160"/>
    </row>
    <row r="61" spans="2:12" s="198" customFormat="1" x14ac:dyDescent="0.25">
      <c r="C61" s="277" t="s">
        <v>60</v>
      </c>
      <c r="D61" s="277"/>
      <c r="E61" s="277"/>
      <c r="F61" s="277"/>
      <c r="G61" s="277"/>
      <c r="H61" s="277"/>
      <c r="I61" s="277"/>
      <c r="J61" s="277"/>
      <c r="K61" s="277"/>
    </row>
    <row r="62" spans="2:12" x14ac:dyDescent="0.25">
      <c r="B62" s="68"/>
      <c r="G62" s="7"/>
    </row>
    <row r="63" spans="2:12" x14ac:dyDescent="0.25"/>
  </sheetData>
  <mergeCells count="59">
    <mergeCell ref="C18:D18"/>
    <mergeCell ref="H18:I18"/>
    <mergeCell ref="C20:D20"/>
    <mergeCell ref="H20:I20"/>
    <mergeCell ref="C28:D28"/>
    <mergeCell ref="C23:D23"/>
    <mergeCell ref="H23:I23"/>
    <mergeCell ref="C24:D24"/>
    <mergeCell ref="H24:I24"/>
    <mergeCell ref="C21:D21"/>
    <mergeCell ref="H21:I21"/>
    <mergeCell ref="C19:D19"/>
    <mergeCell ref="H19:I19"/>
    <mergeCell ref="C22:D22"/>
    <mergeCell ref="H22:I22"/>
    <mergeCell ref="H25:I25"/>
    <mergeCell ref="H50:I50"/>
    <mergeCell ref="C35:D35"/>
    <mergeCell ref="C36:D36"/>
    <mergeCell ref="H36:I36"/>
    <mergeCell ref="H49:I49"/>
    <mergeCell ref="H44:I44"/>
    <mergeCell ref="H38:I38"/>
    <mergeCell ref="H40:I40"/>
    <mergeCell ref="H42:I42"/>
    <mergeCell ref="H46:I46"/>
    <mergeCell ref="H48:I48"/>
    <mergeCell ref="H47:I47"/>
    <mergeCell ref="H41:I41"/>
    <mergeCell ref="C34:D34"/>
    <mergeCell ref="H34:I34"/>
    <mergeCell ref="H32:I32"/>
    <mergeCell ref="H29:I29"/>
    <mergeCell ref="C30:D30"/>
    <mergeCell ref="H31:I31"/>
    <mergeCell ref="C33:D33"/>
    <mergeCell ref="C14:D14"/>
    <mergeCell ref="H14:I14"/>
    <mergeCell ref="C11:D11"/>
    <mergeCell ref="H11:I11"/>
    <mergeCell ref="C16:D16"/>
    <mergeCell ref="H16:I16"/>
    <mergeCell ref="D7:J7"/>
    <mergeCell ref="D3:J3"/>
    <mergeCell ref="D6:J6"/>
    <mergeCell ref="D4:J4"/>
    <mergeCell ref="D5:J5"/>
    <mergeCell ref="C26:D26"/>
    <mergeCell ref="H27:I27"/>
    <mergeCell ref="H30:I30"/>
    <mergeCell ref="C31:D31"/>
    <mergeCell ref="H33:I33"/>
    <mergeCell ref="C32:D32"/>
    <mergeCell ref="C29:D29"/>
    <mergeCell ref="C61:K61"/>
    <mergeCell ref="H52:I52"/>
    <mergeCell ref="H55:I55"/>
    <mergeCell ref="H54:I54"/>
    <mergeCell ref="C58:K58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H9" sqref="H9"/>
    </sheetView>
  </sheetViews>
  <sheetFormatPr baseColWidth="10" defaultRowHeight="15" x14ac:dyDescent="0.25"/>
  <cols>
    <col min="1" max="1" width="12.85546875" customWidth="1"/>
    <col min="6" max="6" width="23.28515625" customWidth="1"/>
  </cols>
  <sheetData>
    <row r="1" spans="1:6" s="198" customFormat="1" x14ac:dyDescent="0.25"/>
    <row r="2" spans="1:6" s="198" customFormat="1" ht="15.75" x14ac:dyDescent="0.25">
      <c r="A2" s="311" t="s">
        <v>165</v>
      </c>
      <c r="B2" s="311"/>
      <c r="C2" s="311"/>
      <c r="D2" s="311"/>
      <c r="E2" s="311"/>
      <c r="F2" s="311"/>
    </row>
    <row r="3" spans="1:6" s="198" customFormat="1" ht="15.75" x14ac:dyDescent="0.25">
      <c r="A3" s="264"/>
    </row>
    <row r="4" spans="1:6" s="198" customFormat="1" ht="24" customHeight="1" x14ac:dyDescent="0.25">
      <c r="A4" s="311" t="s">
        <v>166</v>
      </c>
      <c r="B4" s="311"/>
      <c r="C4" s="311"/>
      <c r="D4" s="311"/>
      <c r="E4" s="311"/>
      <c r="F4" s="311"/>
    </row>
    <row r="5" spans="1:6" s="198" customFormat="1" ht="50.25" customHeight="1" x14ac:dyDescent="0.25">
      <c r="A5" s="312" t="s">
        <v>167</v>
      </c>
      <c r="B5" s="312"/>
      <c r="C5" s="312"/>
      <c r="D5" s="312"/>
      <c r="E5" s="312"/>
      <c r="F5" s="312"/>
    </row>
    <row r="6" spans="1:6" s="198" customFormat="1" ht="48.75" customHeight="1" x14ac:dyDescent="0.25">
      <c r="A6" s="313" t="s">
        <v>168</v>
      </c>
      <c r="B6" s="313"/>
      <c r="C6" s="313"/>
      <c r="D6" s="313"/>
      <c r="E6" s="313"/>
      <c r="F6" s="313"/>
    </row>
    <row r="7" spans="1:6" s="198" customFormat="1" ht="46.5" customHeight="1" x14ac:dyDescent="0.25">
      <c r="A7" s="310" t="s">
        <v>169</v>
      </c>
      <c r="B7" s="310"/>
      <c r="C7" s="310"/>
      <c r="D7" s="310"/>
      <c r="E7" s="310"/>
      <c r="F7" s="310"/>
    </row>
    <row r="8" spans="1:6" s="198" customFormat="1" ht="71.25" customHeight="1" x14ac:dyDescent="0.25">
      <c r="A8" s="310" t="s">
        <v>170</v>
      </c>
      <c r="B8" s="310"/>
      <c r="C8" s="310"/>
      <c r="D8" s="310"/>
      <c r="E8" s="310"/>
      <c r="F8" s="310"/>
    </row>
    <row r="9" spans="1:6" s="198" customFormat="1" ht="44.25" customHeight="1" x14ac:dyDescent="0.25">
      <c r="A9" s="310" t="s">
        <v>171</v>
      </c>
      <c r="B9" s="310"/>
      <c r="C9" s="310"/>
      <c r="D9" s="310"/>
      <c r="E9" s="310"/>
      <c r="F9" s="310"/>
    </row>
    <row r="10" spans="1:6" s="198" customFormat="1" ht="52.5" customHeight="1" x14ac:dyDescent="0.25">
      <c r="A10" s="310" t="s">
        <v>172</v>
      </c>
      <c r="B10" s="310"/>
      <c r="C10" s="310"/>
      <c r="D10" s="310"/>
      <c r="E10" s="310"/>
      <c r="F10" s="310"/>
    </row>
    <row r="11" spans="1:6" s="198" customFormat="1" ht="46.5" customHeight="1" x14ac:dyDescent="0.25">
      <c r="A11" s="310" t="s">
        <v>173</v>
      </c>
      <c r="B11" s="310"/>
      <c r="C11" s="310"/>
      <c r="D11" s="310"/>
      <c r="E11" s="310"/>
      <c r="F11" s="310"/>
    </row>
    <row r="12" spans="1:6" s="198" customFormat="1" ht="93.75" customHeight="1" x14ac:dyDescent="0.25">
      <c r="A12" s="313" t="s">
        <v>174</v>
      </c>
      <c r="B12" s="313"/>
      <c r="C12" s="313"/>
      <c r="D12" s="313"/>
      <c r="E12" s="313"/>
      <c r="F12" s="313"/>
    </row>
    <row r="13" spans="1:6" s="198" customFormat="1" ht="101.25" customHeight="1" x14ac:dyDescent="0.25">
      <c r="A13" s="314" t="s">
        <v>215</v>
      </c>
      <c r="B13" s="314"/>
      <c r="C13" s="314"/>
      <c r="D13" s="314"/>
      <c r="E13" s="314"/>
      <c r="F13" s="314"/>
    </row>
    <row r="14" spans="1:6" s="198" customFormat="1" x14ac:dyDescent="0.25"/>
    <row r="15" spans="1:6" s="198" customFormat="1" x14ac:dyDescent="0.25"/>
  </sheetData>
  <mergeCells count="11">
    <mergeCell ref="A9:F9"/>
    <mergeCell ref="A10:F10"/>
    <mergeCell ref="A11:F11"/>
    <mergeCell ref="A12:F12"/>
    <mergeCell ref="A13:F13"/>
    <mergeCell ref="A8:F8"/>
    <mergeCell ref="A2:F2"/>
    <mergeCell ref="A4:F4"/>
    <mergeCell ref="A5:F5"/>
    <mergeCell ref="A6:F6"/>
    <mergeCell ref="A7:F7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4"/>
  <sheetViews>
    <sheetView showGridLines="0" topLeftCell="A16" zoomScaleNormal="100" workbookViewId="0">
      <selection activeCell="G24" sqref="G24"/>
    </sheetView>
  </sheetViews>
  <sheetFormatPr baseColWidth="10" defaultColWidth="0" defaultRowHeight="15" customHeight="1" zeroHeight="1" x14ac:dyDescent="0.25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</cols>
  <sheetData>
    <row r="1" spans="2:11" s="198" customFormat="1" ht="8.25" customHeight="1" x14ac:dyDescent="0.25"/>
    <row r="2" spans="2:11" s="198" customFormat="1" x14ac:dyDescent="0.25">
      <c r="C2" s="201"/>
      <c r="D2" s="335"/>
      <c r="E2" s="335"/>
      <c r="F2" s="335"/>
      <c r="G2" s="335"/>
      <c r="H2" s="335"/>
      <c r="I2" s="335"/>
      <c r="J2" s="201"/>
      <c r="K2" s="201"/>
    </row>
    <row r="3" spans="2:11" s="198" customFormat="1" x14ac:dyDescent="0.25">
      <c r="C3" s="201"/>
      <c r="D3" s="335" t="s">
        <v>185</v>
      </c>
      <c r="E3" s="335"/>
      <c r="F3" s="335"/>
      <c r="G3" s="335"/>
      <c r="H3" s="335"/>
      <c r="I3" s="335"/>
      <c r="J3" s="201"/>
      <c r="K3" s="201"/>
    </row>
    <row r="4" spans="2:11" s="198" customFormat="1" x14ac:dyDescent="0.25">
      <c r="C4" s="201"/>
      <c r="D4" s="335" t="s">
        <v>216</v>
      </c>
      <c r="E4" s="335"/>
      <c r="F4" s="335"/>
      <c r="G4" s="335"/>
      <c r="H4" s="335"/>
      <c r="I4" s="335"/>
      <c r="J4" s="201"/>
      <c r="K4" s="201"/>
    </row>
    <row r="5" spans="2:11" s="198" customFormat="1" x14ac:dyDescent="0.25">
      <c r="C5" s="201"/>
      <c r="D5" s="335" t="s">
        <v>1</v>
      </c>
      <c r="E5" s="335"/>
      <c r="F5" s="335"/>
      <c r="G5" s="335"/>
      <c r="H5" s="335"/>
      <c r="I5" s="335"/>
      <c r="J5" s="201"/>
      <c r="K5" s="201"/>
    </row>
    <row r="6" spans="2:11" s="198" customFormat="1" x14ac:dyDescent="0.25">
      <c r="B6" s="202"/>
      <c r="C6" s="203" t="s">
        <v>2</v>
      </c>
      <c r="D6" s="273" t="s">
        <v>208</v>
      </c>
      <c r="E6" s="273"/>
      <c r="F6" s="273"/>
      <c r="G6" s="273"/>
      <c r="H6" s="273"/>
      <c r="I6" s="273"/>
      <c r="J6" s="227"/>
      <c r="K6" s="204"/>
    </row>
    <row r="7" spans="2:11" s="198" customFormat="1" ht="9" customHeight="1" x14ac:dyDescent="0.25">
      <c r="B7" s="205"/>
      <c r="C7" s="289"/>
      <c r="D7" s="289"/>
      <c r="E7" s="289"/>
      <c r="F7" s="289"/>
      <c r="G7" s="289"/>
      <c r="H7" s="289"/>
      <c r="I7" s="289"/>
      <c r="J7" s="289"/>
      <c r="K7" s="289"/>
    </row>
    <row r="8" spans="2:11" s="198" customFormat="1" ht="9" customHeight="1" x14ac:dyDescent="0.25">
      <c r="B8" s="205"/>
      <c r="C8" s="289"/>
      <c r="D8" s="289"/>
      <c r="E8" s="289"/>
      <c r="F8" s="289"/>
      <c r="G8" s="289"/>
      <c r="H8" s="289"/>
      <c r="I8" s="289"/>
      <c r="J8" s="289"/>
      <c r="K8" s="289"/>
    </row>
    <row r="9" spans="2:11" s="198" customFormat="1" ht="24" x14ac:dyDescent="0.25">
      <c r="B9" s="206"/>
      <c r="C9" s="337" t="s">
        <v>186</v>
      </c>
      <c r="D9" s="337"/>
      <c r="E9" s="337"/>
      <c r="F9" s="207"/>
      <c r="G9" s="208" t="s">
        <v>187</v>
      </c>
      <c r="H9" s="208" t="s">
        <v>188</v>
      </c>
      <c r="I9" s="207" t="s">
        <v>189</v>
      </c>
      <c r="J9" s="207" t="s">
        <v>190</v>
      </c>
      <c r="K9" s="209"/>
    </row>
    <row r="10" spans="2:11" s="198" customFormat="1" ht="7.5" customHeight="1" x14ac:dyDescent="0.25">
      <c r="B10" s="242"/>
      <c r="C10" s="289"/>
      <c r="D10" s="289"/>
      <c r="E10" s="289"/>
      <c r="F10" s="289"/>
      <c r="G10" s="289"/>
      <c r="H10" s="289"/>
      <c r="I10" s="289"/>
      <c r="J10" s="289"/>
      <c r="K10" s="336"/>
    </row>
    <row r="11" spans="2:11" s="198" customFormat="1" ht="7.5" customHeight="1" x14ac:dyDescent="0.25">
      <c r="B11" s="210"/>
      <c r="C11" s="338"/>
      <c r="D11" s="338"/>
      <c r="E11" s="338"/>
      <c r="F11" s="338"/>
      <c r="G11" s="338"/>
      <c r="H11" s="338"/>
      <c r="I11" s="338"/>
      <c r="J11" s="338"/>
      <c r="K11" s="339"/>
    </row>
    <row r="12" spans="2:11" s="198" customFormat="1" x14ac:dyDescent="0.25">
      <c r="B12" s="210"/>
      <c r="C12" s="332" t="s">
        <v>191</v>
      </c>
      <c r="D12" s="332"/>
      <c r="E12" s="332"/>
      <c r="F12" s="211"/>
      <c r="G12" s="228"/>
      <c r="H12" s="228"/>
      <c r="I12" s="228"/>
      <c r="J12" s="228"/>
      <c r="K12" s="212"/>
    </row>
    <row r="13" spans="2:11" s="198" customFormat="1" x14ac:dyDescent="0.25">
      <c r="B13" s="213"/>
      <c r="C13" s="334" t="s">
        <v>192</v>
      </c>
      <c r="D13" s="334"/>
      <c r="E13" s="334"/>
      <c r="F13" s="214"/>
      <c r="G13" s="229"/>
      <c r="H13" s="229"/>
      <c r="I13" s="229"/>
      <c r="J13" s="229"/>
      <c r="K13" s="215"/>
    </row>
    <row r="14" spans="2:11" s="198" customFormat="1" x14ac:dyDescent="0.25">
      <c r="B14" s="213"/>
      <c r="C14" s="332" t="s">
        <v>193</v>
      </c>
      <c r="D14" s="332"/>
      <c r="E14" s="332"/>
      <c r="F14" s="214"/>
      <c r="G14" s="230"/>
      <c r="H14" s="230"/>
      <c r="I14" s="231">
        <f>SUM(I15:I17)</f>
        <v>0</v>
      </c>
      <c r="J14" s="231">
        <f>SUM(J15:J17)</f>
        <v>0</v>
      </c>
      <c r="K14" s="216"/>
    </row>
    <row r="15" spans="2:11" s="198" customFormat="1" x14ac:dyDescent="0.25">
      <c r="B15" s="217"/>
      <c r="C15" s="218"/>
      <c r="D15" s="292" t="s">
        <v>194</v>
      </c>
      <c r="E15" s="292"/>
      <c r="F15" s="214"/>
      <c r="G15" s="232"/>
      <c r="H15" s="232"/>
      <c r="I15" s="233">
        <v>0</v>
      </c>
      <c r="J15" s="233">
        <v>0</v>
      </c>
      <c r="K15" s="219"/>
    </row>
    <row r="16" spans="2:11" s="198" customFormat="1" x14ac:dyDescent="0.25">
      <c r="B16" s="217"/>
      <c r="C16" s="218"/>
      <c r="D16" s="292" t="s">
        <v>195</v>
      </c>
      <c r="E16" s="292"/>
      <c r="F16" s="214"/>
      <c r="G16" s="232"/>
      <c r="H16" s="232"/>
      <c r="I16" s="233">
        <v>0</v>
      </c>
      <c r="J16" s="233">
        <v>0</v>
      </c>
      <c r="K16" s="219"/>
    </row>
    <row r="17" spans="2:11" s="198" customFormat="1" x14ac:dyDescent="0.25">
      <c r="B17" s="217"/>
      <c r="C17" s="218"/>
      <c r="D17" s="292" t="s">
        <v>196</v>
      </c>
      <c r="E17" s="292"/>
      <c r="F17" s="214"/>
      <c r="G17" s="232"/>
      <c r="H17" s="232"/>
      <c r="I17" s="233">
        <v>0</v>
      </c>
      <c r="J17" s="233">
        <v>0</v>
      </c>
      <c r="K17" s="219"/>
    </row>
    <row r="18" spans="2:11" s="198" customFormat="1" x14ac:dyDescent="0.25">
      <c r="B18" s="217"/>
      <c r="C18" s="218"/>
      <c r="D18" s="218"/>
      <c r="E18" s="220"/>
      <c r="F18" s="214"/>
      <c r="G18" s="230"/>
      <c r="H18" s="230"/>
      <c r="I18" s="234"/>
      <c r="J18" s="234"/>
      <c r="K18" s="219"/>
    </row>
    <row r="19" spans="2:11" s="198" customFormat="1" x14ac:dyDescent="0.25">
      <c r="B19" s="213"/>
      <c r="C19" s="332" t="s">
        <v>197</v>
      </c>
      <c r="D19" s="332"/>
      <c r="E19" s="332"/>
      <c r="F19" s="214"/>
      <c r="G19" s="230"/>
      <c r="H19" s="230"/>
      <c r="I19" s="231">
        <f>SUM(I20:I23)</f>
        <v>0</v>
      </c>
      <c r="J19" s="231">
        <f>SUM(J20:J23)</f>
        <v>0</v>
      </c>
      <c r="K19" s="216"/>
    </row>
    <row r="20" spans="2:11" s="198" customFormat="1" x14ac:dyDescent="0.25">
      <c r="B20" s="217"/>
      <c r="C20" s="218"/>
      <c r="D20" s="292" t="s">
        <v>198</v>
      </c>
      <c r="E20" s="292"/>
      <c r="F20" s="214"/>
      <c r="G20" s="232"/>
      <c r="H20" s="232"/>
      <c r="I20" s="233">
        <v>0</v>
      </c>
      <c r="J20" s="233">
        <v>0</v>
      </c>
      <c r="K20" s="219"/>
    </row>
    <row r="21" spans="2:11" s="198" customFormat="1" x14ac:dyDescent="0.25">
      <c r="B21" s="217"/>
      <c r="C21" s="218"/>
      <c r="D21" s="292" t="s">
        <v>199</v>
      </c>
      <c r="E21" s="292"/>
      <c r="F21" s="214"/>
      <c r="G21" s="232"/>
      <c r="H21" s="232"/>
      <c r="I21" s="233">
        <v>0</v>
      </c>
      <c r="J21" s="233">
        <v>0</v>
      </c>
      <c r="K21" s="219"/>
    </row>
    <row r="22" spans="2:11" s="198" customFormat="1" x14ac:dyDescent="0.25">
      <c r="B22" s="217"/>
      <c r="C22" s="218"/>
      <c r="D22" s="292" t="s">
        <v>195</v>
      </c>
      <c r="E22" s="292"/>
      <c r="F22" s="214"/>
      <c r="G22" s="232"/>
      <c r="H22" s="232"/>
      <c r="I22" s="233">
        <v>0</v>
      </c>
      <c r="J22" s="233">
        <v>0</v>
      </c>
      <c r="K22" s="219"/>
    </row>
    <row r="23" spans="2:11" s="198" customFormat="1" x14ac:dyDescent="0.25">
      <c r="B23" s="217"/>
      <c r="C23" s="200"/>
      <c r="D23" s="292" t="s">
        <v>196</v>
      </c>
      <c r="E23" s="292"/>
      <c r="F23" s="214"/>
      <c r="G23" s="232"/>
      <c r="H23" s="232"/>
      <c r="I23" s="233">
        <v>0</v>
      </c>
      <c r="J23" s="233">
        <v>0</v>
      </c>
      <c r="K23" s="219"/>
    </row>
    <row r="24" spans="2:11" s="198" customFormat="1" x14ac:dyDescent="0.25">
      <c r="B24" s="217"/>
      <c r="C24" s="218"/>
      <c r="D24" s="218"/>
      <c r="E24" s="220"/>
      <c r="F24" s="214"/>
      <c r="G24" s="235"/>
      <c r="H24" s="235"/>
      <c r="I24" s="231"/>
      <c r="J24" s="231"/>
      <c r="K24" s="219"/>
    </row>
    <row r="25" spans="2:11" s="198" customFormat="1" x14ac:dyDescent="0.25">
      <c r="B25" s="221"/>
      <c r="C25" s="331" t="s">
        <v>200</v>
      </c>
      <c r="D25" s="331"/>
      <c r="E25" s="331"/>
      <c r="F25" s="222"/>
      <c r="G25" s="236"/>
      <c r="H25" s="236"/>
      <c r="I25" s="237">
        <f>I14+I19</f>
        <v>0</v>
      </c>
      <c r="J25" s="237">
        <f>J14+J19</f>
        <v>0</v>
      </c>
      <c r="K25" s="223"/>
    </row>
    <row r="26" spans="2:11" s="198" customFormat="1" x14ac:dyDescent="0.25">
      <c r="B26" s="213"/>
      <c r="C26" s="218"/>
      <c r="D26" s="218"/>
      <c r="E26" s="269"/>
      <c r="F26" s="214"/>
      <c r="G26" s="235"/>
      <c r="H26" s="235"/>
      <c r="I26" s="231"/>
      <c r="J26" s="231"/>
      <c r="K26" s="216"/>
    </row>
    <row r="27" spans="2:11" s="198" customFormat="1" x14ac:dyDescent="0.25">
      <c r="B27" s="213"/>
      <c r="C27" s="334" t="s">
        <v>201</v>
      </c>
      <c r="D27" s="334"/>
      <c r="E27" s="334"/>
      <c r="F27" s="214"/>
      <c r="G27" s="235"/>
      <c r="H27" s="235"/>
      <c r="I27" s="231"/>
      <c r="J27" s="231"/>
      <c r="K27" s="216"/>
    </row>
    <row r="28" spans="2:11" s="198" customFormat="1" x14ac:dyDescent="0.25">
      <c r="B28" s="213"/>
      <c r="C28" s="332" t="s">
        <v>193</v>
      </c>
      <c r="D28" s="332"/>
      <c r="E28" s="332"/>
      <c r="F28" s="214"/>
      <c r="G28" s="230"/>
      <c r="H28" s="230"/>
      <c r="I28" s="231">
        <f>SUM(I29:I31)</f>
        <v>0</v>
      </c>
      <c r="J28" s="231">
        <f>SUM(J29:J31)</f>
        <v>0</v>
      </c>
      <c r="K28" s="216"/>
    </row>
    <row r="29" spans="2:11" s="198" customFormat="1" x14ac:dyDescent="0.25">
      <c r="B29" s="217"/>
      <c r="C29" s="218"/>
      <c r="D29" s="292" t="s">
        <v>194</v>
      </c>
      <c r="E29" s="292"/>
      <c r="F29" s="214"/>
      <c r="G29" s="232"/>
      <c r="H29" s="232"/>
      <c r="I29" s="233">
        <v>0</v>
      </c>
      <c r="J29" s="233">
        <v>0</v>
      </c>
      <c r="K29" s="219"/>
    </row>
    <row r="30" spans="2:11" s="198" customFormat="1" x14ac:dyDescent="0.25">
      <c r="B30" s="217"/>
      <c r="C30" s="200"/>
      <c r="D30" s="292" t="s">
        <v>195</v>
      </c>
      <c r="E30" s="292"/>
      <c r="F30" s="200"/>
      <c r="G30" s="238"/>
      <c r="H30" s="238"/>
      <c r="I30" s="233">
        <v>0</v>
      </c>
      <c r="J30" s="233">
        <v>0</v>
      </c>
      <c r="K30" s="219"/>
    </row>
    <row r="31" spans="2:11" s="198" customFormat="1" x14ac:dyDescent="0.25">
      <c r="B31" s="217"/>
      <c r="C31" s="200"/>
      <c r="D31" s="292" t="s">
        <v>196</v>
      </c>
      <c r="E31" s="292"/>
      <c r="F31" s="200"/>
      <c r="G31" s="238"/>
      <c r="H31" s="238"/>
      <c r="I31" s="233">
        <v>0</v>
      </c>
      <c r="J31" s="233">
        <v>0</v>
      </c>
      <c r="K31" s="219"/>
    </row>
    <row r="32" spans="2:11" s="198" customFormat="1" ht="10.5" customHeight="1" x14ac:dyDescent="0.25">
      <c r="B32" s="217"/>
      <c r="C32" s="218"/>
      <c r="D32" s="218"/>
      <c r="E32" s="220"/>
      <c r="F32" s="214"/>
      <c r="G32" s="235"/>
      <c r="H32" s="235"/>
      <c r="I32" s="231"/>
      <c r="J32" s="231"/>
      <c r="K32" s="219"/>
    </row>
    <row r="33" spans="2:11" s="198" customFormat="1" x14ac:dyDescent="0.25">
      <c r="B33" s="213"/>
      <c r="C33" s="332" t="s">
        <v>197</v>
      </c>
      <c r="D33" s="332"/>
      <c r="E33" s="332"/>
      <c r="F33" s="214"/>
      <c r="G33" s="230"/>
      <c r="H33" s="230"/>
      <c r="I33" s="231">
        <f>SUM(I34:I37)</f>
        <v>0</v>
      </c>
      <c r="J33" s="231">
        <f>SUM(J34:J37)</f>
        <v>0</v>
      </c>
      <c r="K33" s="216"/>
    </row>
    <row r="34" spans="2:11" s="198" customFormat="1" x14ac:dyDescent="0.25">
      <c r="B34" s="217"/>
      <c r="C34" s="218"/>
      <c r="D34" s="292" t="s">
        <v>198</v>
      </c>
      <c r="E34" s="292"/>
      <c r="F34" s="214"/>
      <c r="G34" s="232"/>
      <c r="H34" s="232"/>
      <c r="I34" s="233">
        <v>0</v>
      </c>
      <c r="J34" s="233">
        <v>0</v>
      </c>
      <c r="K34" s="219"/>
    </row>
    <row r="35" spans="2:11" s="198" customFormat="1" x14ac:dyDescent="0.25">
      <c r="B35" s="217"/>
      <c r="C35" s="218"/>
      <c r="D35" s="292" t="s">
        <v>199</v>
      </c>
      <c r="E35" s="292"/>
      <c r="F35" s="214"/>
      <c r="G35" s="232"/>
      <c r="H35" s="232"/>
      <c r="I35" s="233">
        <v>0</v>
      </c>
      <c r="J35" s="233">
        <v>0</v>
      </c>
      <c r="K35" s="219"/>
    </row>
    <row r="36" spans="2:11" s="198" customFormat="1" x14ac:dyDescent="0.25">
      <c r="B36" s="217"/>
      <c r="C36" s="218"/>
      <c r="D36" s="292" t="s">
        <v>195</v>
      </c>
      <c r="E36" s="292"/>
      <c r="F36" s="214"/>
      <c r="G36" s="232"/>
      <c r="H36" s="232"/>
      <c r="I36" s="233">
        <v>0</v>
      </c>
      <c r="J36" s="233">
        <v>0</v>
      </c>
      <c r="K36" s="219"/>
    </row>
    <row r="37" spans="2:11" s="198" customFormat="1" x14ac:dyDescent="0.25">
      <c r="B37" s="217"/>
      <c r="C37" s="214"/>
      <c r="D37" s="292" t="s">
        <v>196</v>
      </c>
      <c r="E37" s="292"/>
      <c r="F37" s="214"/>
      <c r="G37" s="232"/>
      <c r="H37" s="232"/>
      <c r="I37" s="233">
        <v>0</v>
      </c>
      <c r="J37" s="233">
        <v>0</v>
      </c>
      <c r="K37" s="219"/>
    </row>
    <row r="38" spans="2:11" s="198" customFormat="1" x14ac:dyDescent="0.25">
      <c r="B38" s="217"/>
      <c r="C38" s="214"/>
      <c r="D38" s="214"/>
      <c r="E38" s="220"/>
      <c r="F38" s="214"/>
      <c r="G38" s="235"/>
      <c r="H38" s="235"/>
      <c r="I38" s="231"/>
      <c r="J38" s="231"/>
      <c r="K38" s="219"/>
    </row>
    <row r="39" spans="2:11" s="198" customFormat="1" x14ac:dyDescent="0.25">
      <c r="B39" s="221"/>
      <c r="C39" s="331" t="s">
        <v>202</v>
      </c>
      <c r="D39" s="331"/>
      <c r="E39" s="331"/>
      <c r="F39" s="222"/>
      <c r="G39" s="239"/>
      <c r="H39" s="239"/>
      <c r="I39" s="237">
        <f>I28+I33</f>
        <v>0</v>
      </c>
      <c r="J39" s="237">
        <f>J28+J33</f>
        <v>0</v>
      </c>
      <c r="K39" s="223"/>
    </row>
    <row r="40" spans="2:11" s="198" customFormat="1" ht="9.75" customHeight="1" x14ac:dyDescent="0.25">
      <c r="B40" s="217"/>
      <c r="C40" s="218"/>
      <c r="D40" s="218"/>
      <c r="E40" s="220"/>
      <c r="F40" s="214"/>
      <c r="G40" s="235"/>
      <c r="H40" s="235"/>
      <c r="I40" s="231"/>
      <c r="J40" s="231"/>
      <c r="K40" s="219"/>
    </row>
    <row r="41" spans="2:11" s="198" customFormat="1" x14ac:dyDescent="0.25">
      <c r="B41" s="217"/>
      <c r="C41" s="332" t="s">
        <v>203</v>
      </c>
      <c r="D41" s="332"/>
      <c r="E41" s="332"/>
      <c r="F41" s="214"/>
      <c r="G41" s="232" t="s">
        <v>204</v>
      </c>
      <c r="H41" s="232" t="s">
        <v>205</v>
      </c>
      <c r="I41" s="234">
        <v>1542299.6</v>
      </c>
      <c r="J41" s="234">
        <v>1906222.27000001</v>
      </c>
      <c r="K41" s="219"/>
    </row>
    <row r="42" spans="2:11" s="198" customFormat="1" ht="8.25" customHeight="1" x14ac:dyDescent="0.25">
      <c r="B42" s="217"/>
      <c r="C42" s="218"/>
      <c r="D42" s="218"/>
      <c r="E42" s="220"/>
      <c r="F42" s="214"/>
      <c r="G42" s="235"/>
      <c r="H42" s="235"/>
      <c r="I42" s="231"/>
      <c r="J42" s="231"/>
      <c r="K42" s="219"/>
    </row>
    <row r="43" spans="2:11" s="198" customFormat="1" x14ac:dyDescent="0.25">
      <c r="B43" s="224"/>
      <c r="C43" s="333" t="s">
        <v>206</v>
      </c>
      <c r="D43" s="333"/>
      <c r="E43" s="333"/>
      <c r="F43" s="225"/>
      <c r="G43" s="240"/>
      <c r="H43" s="240"/>
      <c r="I43" s="241">
        <f>I41+I39+I25</f>
        <v>1542299.6</v>
      </c>
      <c r="J43" s="241">
        <f>J41+J39+J25</f>
        <v>1906222.27000001</v>
      </c>
      <c r="K43" s="226"/>
    </row>
    <row r="44" spans="2:11" s="198" customFormat="1" ht="9" customHeight="1" x14ac:dyDescent="0.25">
      <c r="C44" s="334"/>
      <c r="D44" s="334"/>
      <c r="E44" s="334"/>
      <c r="F44" s="334"/>
      <c r="G44" s="334"/>
      <c r="H44" s="334"/>
      <c r="I44" s="334"/>
      <c r="J44" s="334"/>
      <c r="K44" s="334"/>
    </row>
    <row r="45" spans="2:11" s="198" customFormat="1" ht="10.5" customHeight="1" x14ac:dyDescent="0.25">
      <c r="C45" s="243"/>
      <c r="D45" s="243"/>
      <c r="E45" s="244"/>
      <c r="F45" s="245"/>
      <c r="G45" s="244"/>
      <c r="H45" s="245"/>
      <c r="I45" s="245"/>
      <c r="J45" s="245"/>
    </row>
    <row r="46" spans="2:11" s="198" customFormat="1" x14ac:dyDescent="0.25">
      <c r="B46" s="199"/>
      <c r="C46" s="292" t="s">
        <v>60</v>
      </c>
      <c r="D46" s="292"/>
      <c r="E46" s="292"/>
      <c r="F46" s="292"/>
      <c r="G46" s="292"/>
      <c r="H46" s="292"/>
      <c r="I46" s="292"/>
      <c r="J46" s="292"/>
      <c r="K46" s="292"/>
    </row>
    <row r="47" spans="2:11" s="198" customFormat="1" ht="8.25" customHeight="1" x14ac:dyDescent="0.25">
      <c r="C47" s="247"/>
      <c r="D47" s="247"/>
      <c r="E47" s="247"/>
      <c r="F47" s="247"/>
      <c r="G47" s="247"/>
      <c r="H47" s="247"/>
      <c r="I47" s="247"/>
      <c r="J47" s="247"/>
      <c r="K47" s="247"/>
    </row>
    <row r="48" spans="2:11" s="198" customFormat="1" ht="37.5" customHeight="1" x14ac:dyDescent="0.25">
      <c r="B48" s="330" t="s">
        <v>207</v>
      </c>
      <c r="C48" s="330"/>
      <c r="D48" s="330"/>
      <c r="E48" s="330"/>
      <c r="F48" s="330"/>
      <c r="G48" s="330"/>
      <c r="H48" s="330"/>
      <c r="I48" s="330"/>
      <c r="J48" s="330"/>
      <c r="K48" s="330"/>
    </row>
    <row r="49" spans="2:11" ht="10.5" customHeight="1" x14ac:dyDescent="0.25">
      <c r="B49" s="32"/>
      <c r="C49" s="33"/>
      <c r="D49" s="35"/>
      <c r="E49" s="36"/>
      <c r="F49" s="36"/>
      <c r="G49" s="32"/>
      <c r="H49" s="37"/>
      <c r="I49" s="35"/>
      <c r="J49" s="36"/>
      <c r="K49" s="36"/>
    </row>
    <row r="50" spans="2:11" x14ac:dyDescent="0.25"/>
    <row r="51" spans="2:11" hidden="1" x14ac:dyDescent="0.25"/>
    <row r="52" spans="2:11" x14ac:dyDescent="0.25"/>
    <row r="53" spans="2:11" x14ac:dyDescent="0.25"/>
    <row r="54" spans="2:11" x14ac:dyDescent="0.25"/>
    <row r="55" spans="2:11" x14ac:dyDescent="0.25"/>
    <row r="56" spans="2:11" x14ac:dyDescent="0.25"/>
    <row r="57" spans="2:11" x14ac:dyDescent="0.25"/>
    <row r="58" spans="2:11" x14ac:dyDescent="0.25"/>
    <row r="59" spans="2:11" x14ac:dyDescent="0.25"/>
    <row r="60" spans="2:11" x14ac:dyDescent="0.25"/>
    <row r="61" spans="2:11" x14ac:dyDescent="0.25"/>
    <row r="62" spans="2:11" x14ac:dyDescent="0.25"/>
    <row r="63" spans="2:11" x14ac:dyDescent="0.25"/>
    <row r="64" spans="2:11" x14ac:dyDescent="0.25"/>
  </sheetData>
  <mergeCells count="38">
    <mergeCell ref="D21:E21"/>
    <mergeCell ref="D20:E20"/>
    <mergeCell ref="C19:E19"/>
    <mergeCell ref="D22:E22"/>
    <mergeCell ref="D34:E34"/>
    <mergeCell ref="C33:E33"/>
    <mergeCell ref="D23:E23"/>
    <mergeCell ref="C25:E25"/>
    <mergeCell ref="C27:E27"/>
    <mergeCell ref="C28:E28"/>
    <mergeCell ref="D29:E29"/>
    <mergeCell ref="D30:E30"/>
    <mergeCell ref="D31:E31"/>
    <mergeCell ref="C14:E14"/>
    <mergeCell ref="D17:E17"/>
    <mergeCell ref="C13:E13"/>
    <mergeCell ref="D15:E15"/>
    <mergeCell ref="D16:E16"/>
    <mergeCell ref="C12:E12"/>
    <mergeCell ref="D2:I2"/>
    <mergeCell ref="D3:I3"/>
    <mergeCell ref="D4:I4"/>
    <mergeCell ref="D5:I5"/>
    <mergeCell ref="D6:I6"/>
    <mergeCell ref="C10:K10"/>
    <mergeCell ref="C9:E9"/>
    <mergeCell ref="C7:K7"/>
    <mergeCell ref="C8:K8"/>
    <mergeCell ref="C11:K11"/>
    <mergeCell ref="B48:K48"/>
    <mergeCell ref="D35:E35"/>
    <mergeCell ref="D36:E36"/>
    <mergeCell ref="D37:E37"/>
    <mergeCell ref="C39:E39"/>
    <mergeCell ref="C41:E41"/>
    <mergeCell ref="C43:E43"/>
    <mergeCell ref="C44:K44"/>
    <mergeCell ref="C46:K46"/>
  </mergeCells>
  <printOptions horizontalCentered="1" verticalCentered="1"/>
  <pageMargins left="0.31496062992125984" right="0.31496062992125984" top="0.35433070866141736" bottom="0.35433070866141736" header="0" footer="0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showGridLines="0" zoomScale="70" zoomScaleNormal="70" workbookViewId="0">
      <selection activeCell="I34" sqref="I34"/>
    </sheetView>
  </sheetViews>
  <sheetFormatPr baseColWidth="10" defaultColWidth="0" defaultRowHeight="15" customHeight="1" zeroHeight="1" x14ac:dyDescent="0.25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</cols>
  <sheetData>
    <row r="1" spans="2:14" s="198" customFormat="1" ht="8.25" customHeight="1" x14ac:dyDescent="0.25">
      <c r="B1" s="168"/>
      <c r="C1" s="169"/>
      <c r="D1" s="323"/>
      <c r="E1" s="323"/>
      <c r="F1" s="323"/>
      <c r="G1" s="319"/>
      <c r="H1" s="319"/>
      <c r="I1" s="319"/>
      <c r="J1" s="268"/>
      <c r="K1" s="319"/>
      <c r="L1" s="319"/>
      <c r="M1" s="168"/>
      <c r="N1" s="168"/>
    </row>
    <row r="2" spans="2:14" s="198" customFormat="1" ht="9" customHeight="1" x14ac:dyDescent="0.25">
      <c r="B2" s="168"/>
      <c r="C2" s="169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2:14" s="198" customFormat="1" x14ac:dyDescent="0.25">
      <c r="B3" s="168"/>
      <c r="C3" s="170"/>
      <c r="D3" s="293"/>
      <c r="E3" s="293"/>
      <c r="F3" s="293"/>
      <c r="G3" s="293"/>
      <c r="H3" s="293"/>
      <c r="I3" s="170"/>
      <c r="J3" s="170"/>
      <c r="K3" s="171"/>
      <c r="L3" s="171"/>
      <c r="M3" s="168"/>
      <c r="N3" s="168"/>
    </row>
    <row r="4" spans="2:14" s="198" customFormat="1" x14ac:dyDescent="0.25">
      <c r="B4" s="168"/>
      <c r="C4" s="170"/>
      <c r="D4" s="293" t="s">
        <v>175</v>
      </c>
      <c r="E4" s="293"/>
      <c r="F4" s="293"/>
      <c r="G4" s="293"/>
      <c r="H4" s="293"/>
      <c r="I4" s="170"/>
      <c r="J4" s="170"/>
      <c r="K4" s="171"/>
      <c r="L4" s="171"/>
      <c r="M4" s="168"/>
      <c r="N4" s="168"/>
    </row>
    <row r="5" spans="2:14" s="198" customFormat="1" x14ac:dyDescent="0.25">
      <c r="B5" s="168"/>
      <c r="C5" s="170"/>
      <c r="D5" s="293" t="s">
        <v>216</v>
      </c>
      <c r="E5" s="293"/>
      <c r="F5" s="293"/>
      <c r="G5" s="293"/>
      <c r="H5" s="293"/>
      <c r="I5" s="170"/>
      <c r="J5" s="170"/>
      <c r="K5" s="171"/>
      <c r="L5" s="171"/>
      <c r="M5" s="168"/>
      <c r="N5" s="168"/>
    </row>
    <row r="6" spans="2:14" s="198" customFormat="1" x14ac:dyDescent="0.25">
      <c r="B6" s="168"/>
      <c r="C6" s="170"/>
      <c r="D6" s="293" t="s">
        <v>1</v>
      </c>
      <c r="E6" s="293"/>
      <c r="F6" s="293"/>
      <c r="G6" s="293"/>
      <c r="H6" s="293"/>
      <c r="I6" s="170"/>
      <c r="J6" s="170"/>
      <c r="K6" s="171"/>
      <c r="L6" s="171"/>
      <c r="M6" s="168"/>
      <c r="N6" s="168"/>
    </row>
    <row r="7" spans="2:14" s="198" customFormat="1" x14ac:dyDescent="0.25">
      <c r="B7" s="172"/>
      <c r="C7" s="173" t="s">
        <v>2</v>
      </c>
      <c r="D7" s="273" t="s">
        <v>3</v>
      </c>
      <c r="E7" s="273"/>
      <c r="F7" s="273"/>
      <c r="G7" s="273"/>
      <c r="H7" s="273"/>
      <c r="I7" s="174"/>
      <c r="J7" s="259"/>
      <c r="K7" s="259"/>
      <c r="L7" s="259"/>
      <c r="M7" s="259"/>
      <c r="N7" s="259"/>
    </row>
    <row r="8" spans="2:14" s="198" customFormat="1" ht="9.75" customHeight="1" x14ac:dyDescent="0.25">
      <c r="B8" s="315"/>
      <c r="C8" s="315"/>
      <c r="D8" s="315"/>
      <c r="E8" s="315"/>
      <c r="F8" s="315"/>
      <c r="G8" s="315"/>
      <c r="H8" s="315"/>
      <c r="I8" s="315"/>
      <c r="J8" s="315"/>
      <c r="K8" s="168"/>
      <c r="L8" s="168"/>
      <c r="M8" s="168"/>
      <c r="N8" s="168"/>
    </row>
    <row r="9" spans="2:14" s="198" customFormat="1" ht="8.25" customHeight="1" x14ac:dyDescent="0.25">
      <c r="B9" s="315"/>
      <c r="C9" s="315"/>
      <c r="D9" s="315"/>
      <c r="E9" s="315"/>
      <c r="F9" s="315"/>
      <c r="G9" s="315"/>
      <c r="H9" s="315"/>
      <c r="I9" s="315"/>
      <c r="J9" s="315"/>
      <c r="K9" s="168"/>
      <c r="L9" s="168"/>
      <c r="M9" s="168"/>
      <c r="N9" s="168"/>
    </row>
    <row r="10" spans="2:14" s="198" customFormat="1" x14ac:dyDescent="0.25">
      <c r="B10" s="175"/>
      <c r="C10" s="316" t="s">
        <v>4</v>
      </c>
      <c r="D10" s="316"/>
      <c r="E10" s="176" t="s">
        <v>176</v>
      </c>
      <c r="F10" s="176" t="s">
        <v>177</v>
      </c>
      <c r="G10" s="265" t="s">
        <v>178</v>
      </c>
      <c r="H10" s="265" t="s">
        <v>179</v>
      </c>
      <c r="I10" s="265" t="s">
        <v>180</v>
      </c>
      <c r="J10" s="177"/>
      <c r="K10" s="178"/>
      <c r="L10" s="178"/>
      <c r="M10" s="178"/>
      <c r="N10" s="178"/>
    </row>
    <row r="11" spans="2:14" s="198" customFormat="1" x14ac:dyDescent="0.25">
      <c r="B11" s="179"/>
      <c r="C11" s="317"/>
      <c r="D11" s="317"/>
      <c r="E11" s="180">
        <v>1</v>
      </c>
      <c r="F11" s="180">
        <v>2</v>
      </c>
      <c r="G11" s="266">
        <v>3</v>
      </c>
      <c r="H11" s="266" t="s">
        <v>181</v>
      </c>
      <c r="I11" s="266" t="s">
        <v>182</v>
      </c>
      <c r="J11" s="181"/>
      <c r="K11" s="178"/>
      <c r="L11" s="178"/>
      <c r="M11" s="178"/>
      <c r="N11" s="178"/>
    </row>
    <row r="12" spans="2:14" s="198" customFormat="1" ht="6" customHeight="1" x14ac:dyDescent="0.25">
      <c r="B12" s="321"/>
      <c r="C12" s="315"/>
      <c r="D12" s="315"/>
      <c r="E12" s="315"/>
      <c r="F12" s="315"/>
      <c r="G12" s="315"/>
      <c r="H12" s="315"/>
      <c r="I12" s="315"/>
      <c r="J12" s="322"/>
      <c r="K12" s="168"/>
      <c r="L12" s="168"/>
      <c r="M12" s="168"/>
      <c r="N12" s="168"/>
    </row>
    <row r="13" spans="2:14" s="198" customFormat="1" ht="10.5" customHeight="1" x14ac:dyDescent="0.25">
      <c r="B13" s="327"/>
      <c r="C13" s="328"/>
      <c r="D13" s="328"/>
      <c r="E13" s="328"/>
      <c r="F13" s="328"/>
      <c r="G13" s="328"/>
      <c r="H13" s="328"/>
      <c r="I13" s="328"/>
      <c r="J13" s="329"/>
      <c r="K13" s="171"/>
      <c r="L13" s="171"/>
      <c r="M13" s="168"/>
      <c r="N13" s="168"/>
    </row>
    <row r="14" spans="2:14" s="198" customFormat="1" x14ac:dyDescent="0.25">
      <c r="B14" s="182"/>
      <c r="C14" s="318" t="s">
        <v>64</v>
      </c>
      <c r="D14" s="318"/>
      <c r="E14" s="183"/>
      <c r="F14" s="183"/>
      <c r="G14" s="183"/>
      <c r="H14" s="183"/>
      <c r="I14" s="183"/>
      <c r="J14" s="184"/>
      <c r="K14" s="171"/>
      <c r="L14" s="171"/>
      <c r="M14" s="168"/>
      <c r="N14" s="168"/>
    </row>
    <row r="15" spans="2:14" s="198" customFormat="1" x14ac:dyDescent="0.25">
      <c r="B15" s="182"/>
      <c r="C15" s="185"/>
      <c r="D15" s="185"/>
      <c r="E15" s="183"/>
      <c r="F15" s="183"/>
      <c r="G15" s="183"/>
      <c r="H15" s="183"/>
      <c r="I15" s="183"/>
      <c r="J15" s="184"/>
      <c r="K15" s="171"/>
      <c r="L15" s="171"/>
      <c r="M15" s="168"/>
      <c r="N15" s="168"/>
    </row>
    <row r="16" spans="2:14" s="198" customFormat="1" x14ac:dyDescent="0.25">
      <c r="B16" s="186"/>
      <c r="C16" s="271" t="s">
        <v>66</v>
      </c>
      <c r="D16" s="271"/>
      <c r="E16" s="187">
        <f>SUM(E18:E24)</f>
        <v>9540752.4900000002</v>
      </c>
      <c r="F16" s="187">
        <f>SUM(F18:F24)</f>
        <v>229416382.43000007</v>
      </c>
      <c r="G16" s="187">
        <f>SUM(G18:G24)</f>
        <v>226537487.01000002</v>
      </c>
      <c r="H16" s="187">
        <f>SUM(H18:H24)</f>
        <v>12419647.910000034</v>
      </c>
      <c r="I16" s="187">
        <f>SUM(I18:I24)</f>
        <v>2878895.4200000335</v>
      </c>
      <c r="J16" s="188"/>
      <c r="K16" s="171"/>
      <c r="L16" s="171"/>
      <c r="M16" s="168"/>
      <c r="N16" s="168"/>
    </row>
    <row r="17" spans="2:15" s="198" customFormat="1" x14ac:dyDescent="0.25">
      <c r="B17" s="189"/>
      <c r="C17" s="169"/>
      <c r="D17" s="169"/>
      <c r="E17" s="190"/>
      <c r="F17" s="190"/>
      <c r="G17" s="190"/>
      <c r="H17" s="190"/>
      <c r="I17" s="190"/>
      <c r="J17" s="191"/>
      <c r="K17" s="171"/>
      <c r="L17" s="171"/>
      <c r="M17" s="168"/>
      <c r="N17" s="168"/>
      <c r="O17" s="168"/>
    </row>
    <row r="18" spans="2:15" s="198" customFormat="1" x14ac:dyDescent="0.25">
      <c r="B18" s="189"/>
      <c r="C18" s="320" t="s">
        <v>68</v>
      </c>
      <c r="D18" s="320"/>
      <c r="E18" s="192">
        <v>7882891.79</v>
      </c>
      <c r="F18" s="192">
        <v>215434906.07000005</v>
      </c>
      <c r="G18" s="192">
        <v>212623606.05000001</v>
      </c>
      <c r="H18" s="193">
        <f>E18+F18-G18</f>
        <v>10694191.810000032</v>
      </c>
      <c r="I18" s="193">
        <f>H18-E18</f>
        <v>2811300.0200000321</v>
      </c>
      <c r="J18" s="191"/>
      <c r="K18" s="171"/>
      <c r="L18" s="171"/>
      <c r="M18" s="168"/>
      <c r="N18" s="168"/>
      <c r="O18" s="168"/>
    </row>
    <row r="19" spans="2:15" s="198" customFormat="1" x14ac:dyDescent="0.25">
      <c r="B19" s="189"/>
      <c r="C19" s="320" t="s">
        <v>70</v>
      </c>
      <c r="D19" s="320"/>
      <c r="E19" s="192">
        <v>1657860.7</v>
      </c>
      <c r="F19" s="192">
        <v>13981476.360000001</v>
      </c>
      <c r="G19" s="192">
        <v>13913880.959999999</v>
      </c>
      <c r="H19" s="193">
        <f t="shared" ref="H19:H24" si="0">E19+F19-G19</f>
        <v>1725456.1000000015</v>
      </c>
      <c r="I19" s="193">
        <f t="shared" ref="I19:I24" si="1">H19-E19</f>
        <v>67595.400000001537</v>
      </c>
      <c r="J19" s="191"/>
      <c r="K19" s="171"/>
      <c r="L19" s="171"/>
      <c r="M19" s="168"/>
      <c r="N19" s="168"/>
      <c r="O19" s="168"/>
    </row>
    <row r="20" spans="2:15" s="198" customFormat="1" x14ac:dyDescent="0.25">
      <c r="B20" s="189"/>
      <c r="C20" s="320" t="s">
        <v>72</v>
      </c>
      <c r="D20" s="320"/>
      <c r="E20" s="192">
        <v>0</v>
      </c>
      <c r="F20" s="192">
        <v>0</v>
      </c>
      <c r="G20" s="192">
        <v>0</v>
      </c>
      <c r="H20" s="193">
        <f t="shared" si="0"/>
        <v>0</v>
      </c>
      <c r="I20" s="193">
        <f t="shared" si="1"/>
        <v>0</v>
      </c>
      <c r="J20" s="191"/>
      <c r="K20" s="171"/>
      <c r="L20" s="171"/>
      <c r="M20" s="168"/>
      <c r="N20" s="168"/>
      <c r="O20" s="168"/>
    </row>
    <row r="21" spans="2:15" s="198" customFormat="1" x14ac:dyDescent="0.25">
      <c r="B21" s="189"/>
      <c r="C21" s="320" t="s">
        <v>74</v>
      </c>
      <c r="D21" s="320"/>
      <c r="E21" s="192">
        <v>0</v>
      </c>
      <c r="F21" s="192">
        <v>0</v>
      </c>
      <c r="G21" s="192">
        <v>0</v>
      </c>
      <c r="H21" s="193">
        <f t="shared" si="0"/>
        <v>0</v>
      </c>
      <c r="I21" s="193">
        <f t="shared" si="1"/>
        <v>0</v>
      </c>
      <c r="J21" s="191"/>
      <c r="K21" s="171"/>
      <c r="L21" s="171"/>
      <c r="M21" s="168"/>
      <c r="N21" s="168"/>
      <c r="O21" s="168" t="s">
        <v>123</v>
      </c>
    </row>
    <row r="22" spans="2:15" s="198" customFormat="1" x14ac:dyDescent="0.25">
      <c r="B22" s="189"/>
      <c r="C22" s="320" t="s">
        <v>76</v>
      </c>
      <c r="D22" s="320"/>
      <c r="E22" s="192">
        <v>0</v>
      </c>
      <c r="F22" s="192">
        <v>0</v>
      </c>
      <c r="G22" s="192">
        <v>0</v>
      </c>
      <c r="H22" s="193">
        <f t="shared" si="0"/>
        <v>0</v>
      </c>
      <c r="I22" s="193">
        <f t="shared" si="1"/>
        <v>0</v>
      </c>
      <c r="J22" s="191"/>
      <c r="K22" s="171"/>
      <c r="L22" s="171"/>
      <c r="M22" s="168"/>
      <c r="N22" s="168"/>
      <c r="O22" s="168"/>
    </row>
    <row r="23" spans="2:15" s="198" customFormat="1" x14ac:dyDescent="0.25">
      <c r="B23" s="189"/>
      <c r="C23" s="320" t="s">
        <v>78</v>
      </c>
      <c r="D23" s="320"/>
      <c r="E23" s="192">
        <v>0</v>
      </c>
      <c r="F23" s="192">
        <v>0</v>
      </c>
      <c r="G23" s="192">
        <v>0</v>
      </c>
      <c r="H23" s="193">
        <f t="shared" si="0"/>
        <v>0</v>
      </c>
      <c r="I23" s="193">
        <f t="shared" si="1"/>
        <v>0</v>
      </c>
      <c r="J23" s="191"/>
      <c r="K23" s="171"/>
      <c r="L23" s="171"/>
      <c r="M23" s="168" t="s">
        <v>123</v>
      </c>
      <c r="N23" s="168"/>
      <c r="O23" s="168"/>
    </row>
    <row r="24" spans="2:15" s="198" customFormat="1" x14ac:dyDescent="0.25">
      <c r="B24" s="189"/>
      <c r="C24" s="320" t="s">
        <v>80</v>
      </c>
      <c r="D24" s="320"/>
      <c r="E24" s="192">
        <v>0</v>
      </c>
      <c r="F24" s="192">
        <v>0</v>
      </c>
      <c r="G24" s="192">
        <v>0</v>
      </c>
      <c r="H24" s="193">
        <f t="shared" si="0"/>
        <v>0</v>
      </c>
      <c r="I24" s="193">
        <f t="shared" si="1"/>
        <v>0</v>
      </c>
      <c r="J24" s="191"/>
    </row>
    <row r="25" spans="2:15" s="198" customFormat="1" x14ac:dyDescent="0.25">
      <c r="B25" s="189"/>
      <c r="C25" s="267"/>
      <c r="D25" s="267"/>
      <c r="E25" s="190"/>
      <c r="F25" s="190"/>
      <c r="G25" s="190"/>
      <c r="H25" s="190"/>
      <c r="I25" s="190"/>
      <c r="J25" s="191"/>
    </row>
    <row r="26" spans="2:15" s="198" customFormat="1" x14ac:dyDescent="0.25">
      <c r="B26" s="186"/>
      <c r="C26" s="271" t="s">
        <v>85</v>
      </c>
      <c r="D26" s="271"/>
      <c r="E26" s="187">
        <f>SUM(E28:E36)</f>
        <v>10676364.199999997</v>
      </c>
      <c r="F26" s="187">
        <f>SUM(F28:F36)</f>
        <v>211396</v>
      </c>
      <c r="G26" s="187">
        <f>SUM(G28:G36)</f>
        <v>818330.91999999993</v>
      </c>
      <c r="H26" s="187">
        <f>SUM(H28:H36)</f>
        <v>10069429.279999996</v>
      </c>
      <c r="I26" s="187">
        <f>SUM(I28:I36)</f>
        <v>-606934.92000000179</v>
      </c>
      <c r="J26" s="188"/>
    </row>
    <row r="27" spans="2:15" s="198" customFormat="1" x14ac:dyDescent="0.25">
      <c r="B27" s="189"/>
      <c r="C27" s="169"/>
      <c r="D27" s="267"/>
      <c r="E27" s="190"/>
      <c r="F27" s="190"/>
      <c r="G27" s="190"/>
      <c r="H27" s="190"/>
      <c r="I27" s="190"/>
      <c r="J27" s="191"/>
    </row>
    <row r="28" spans="2:15" s="198" customFormat="1" x14ac:dyDescent="0.25">
      <c r="B28" s="189"/>
      <c r="C28" s="320" t="s">
        <v>87</v>
      </c>
      <c r="D28" s="320"/>
      <c r="E28" s="192">
        <v>0</v>
      </c>
      <c r="F28" s="192">
        <v>0</v>
      </c>
      <c r="G28" s="192">
        <v>0</v>
      </c>
      <c r="H28" s="193">
        <f>E28+F28-G28</f>
        <v>0</v>
      </c>
      <c r="I28" s="193">
        <f>H28-E28</f>
        <v>0</v>
      </c>
      <c r="J28" s="191"/>
    </row>
    <row r="29" spans="2:15" s="198" customFormat="1" x14ac:dyDescent="0.25">
      <c r="B29" s="189"/>
      <c r="C29" s="320" t="s">
        <v>89</v>
      </c>
      <c r="D29" s="320"/>
      <c r="E29" s="192">
        <v>0</v>
      </c>
      <c r="F29" s="192">
        <v>0</v>
      </c>
      <c r="G29" s="192">
        <v>0</v>
      </c>
      <c r="H29" s="193">
        <f t="shared" ref="H29:H36" si="2">E29+F29-G29</f>
        <v>0</v>
      </c>
      <c r="I29" s="193">
        <f t="shared" ref="I29:I35" si="3">H29-E29</f>
        <v>0</v>
      </c>
      <c r="J29" s="191"/>
    </row>
    <row r="30" spans="2:15" s="198" customFormat="1" x14ac:dyDescent="0.25">
      <c r="B30" s="189"/>
      <c r="C30" s="320" t="s">
        <v>91</v>
      </c>
      <c r="D30" s="320"/>
      <c r="E30" s="192">
        <v>6551447.8599999994</v>
      </c>
      <c r="F30" s="192">
        <v>0</v>
      </c>
      <c r="G30" s="192">
        <v>0</v>
      </c>
      <c r="H30" s="193">
        <f t="shared" si="2"/>
        <v>6551447.8599999994</v>
      </c>
      <c r="I30" s="193">
        <f t="shared" si="3"/>
        <v>0</v>
      </c>
      <c r="J30" s="191"/>
    </row>
    <row r="31" spans="2:15" s="198" customFormat="1" x14ac:dyDescent="0.25">
      <c r="B31" s="189"/>
      <c r="C31" s="320" t="s">
        <v>183</v>
      </c>
      <c r="D31" s="320"/>
      <c r="E31" s="192">
        <v>21072732.75</v>
      </c>
      <c r="F31" s="192">
        <v>199401</v>
      </c>
      <c r="G31" s="192">
        <v>0</v>
      </c>
      <c r="H31" s="193">
        <f t="shared" si="2"/>
        <v>21272133.75</v>
      </c>
      <c r="I31" s="193">
        <f t="shared" si="3"/>
        <v>199401</v>
      </c>
      <c r="J31" s="191"/>
    </row>
    <row r="32" spans="2:15" s="198" customFormat="1" x14ac:dyDescent="0.25">
      <c r="B32" s="189"/>
      <c r="C32" s="320" t="s">
        <v>95</v>
      </c>
      <c r="D32" s="320"/>
      <c r="E32" s="192">
        <v>7511366.6600000001</v>
      </c>
      <c r="F32" s="192">
        <v>11995</v>
      </c>
      <c r="G32" s="192">
        <v>0</v>
      </c>
      <c r="H32" s="193">
        <f t="shared" si="2"/>
        <v>7523361.6600000001</v>
      </c>
      <c r="I32" s="193">
        <f t="shared" si="3"/>
        <v>11995</v>
      </c>
      <c r="J32" s="191"/>
    </row>
    <row r="33" spans="2:18" s="198" customFormat="1" x14ac:dyDescent="0.25">
      <c r="B33" s="189"/>
      <c r="C33" s="320" t="s">
        <v>97</v>
      </c>
      <c r="D33" s="320"/>
      <c r="E33" s="192">
        <v>-24544932.189999998</v>
      </c>
      <c r="F33" s="192">
        <v>0</v>
      </c>
      <c r="G33" s="192">
        <v>818330.91999999993</v>
      </c>
      <c r="H33" s="193">
        <f t="shared" si="2"/>
        <v>-25363263.109999999</v>
      </c>
      <c r="I33" s="193">
        <f t="shared" si="3"/>
        <v>-818330.92000000179</v>
      </c>
      <c r="J33" s="191"/>
    </row>
    <row r="34" spans="2:18" s="198" customFormat="1" x14ac:dyDescent="0.25">
      <c r="B34" s="189"/>
      <c r="C34" s="320" t="s">
        <v>99</v>
      </c>
      <c r="D34" s="320"/>
      <c r="E34" s="192">
        <v>0</v>
      </c>
      <c r="F34" s="192">
        <v>0</v>
      </c>
      <c r="G34" s="192">
        <v>0</v>
      </c>
      <c r="H34" s="193">
        <f t="shared" si="2"/>
        <v>0</v>
      </c>
      <c r="I34" s="193">
        <f t="shared" si="3"/>
        <v>0</v>
      </c>
      <c r="J34" s="191"/>
    </row>
    <row r="35" spans="2:18" s="198" customFormat="1" x14ac:dyDescent="0.25">
      <c r="B35" s="189"/>
      <c r="C35" s="320" t="s">
        <v>100</v>
      </c>
      <c r="D35" s="320"/>
      <c r="E35" s="192">
        <v>0</v>
      </c>
      <c r="F35" s="192">
        <v>0</v>
      </c>
      <c r="G35" s="192">
        <v>0</v>
      </c>
      <c r="H35" s="193">
        <f t="shared" si="2"/>
        <v>0</v>
      </c>
      <c r="I35" s="193">
        <f t="shared" si="3"/>
        <v>0</v>
      </c>
      <c r="J35" s="191"/>
    </row>
    <row r="36" spans="2:18" s="198" customFormat="1" x14ac:dyDescent="0.25">
      <c r="B36" s="189"/>
      <c r="C36" s="320" t="s">
        <v>102</v>
      </c>
      <c r="D36" s="320"/>
      <c r="E36" s="192">
        <v>85749.119999999995</v>
      </c>
      <c r="F36" s="192">
        <v>0</v>
      </c>
      <c r="G36" s="192">
        <v>0</v>
      </c>
      <c r="H36" s="193">
        <f t="shared" si="2"/>
        <v>85749.119999999995</v>
      </c>
      <c r="I36" s="193">
        <f>H36-E36</f>
        <v>0</v>
      </c>
      <c r="J36" s="191"/>
    </row>
    <row r="37" spans="2:18" s="198" customFormat="1" x14ac:dyDescent="0.25">
      <c r="B37" s="189"/>
      <c r="C37" s="267"/>
      <c r="D37" s="267"/>
      <c r="E37" s="190"/>
      <c r="F37" s="190"/>
      <c r="G37" s="190"/>
      <c r="H37" s="190"/>
      <c r="I37" s="190"/>
      <c r="J37" s="191"/>
    </row>
    <row r="38" spans="2:18" s="198" customFormat="1" x14ac:dyDescent="0.25">
      <c r="B38" s="182"/>
      <c r="C38" s="318" t="s">
        <v>184</v>
      </c>
      <c r="D38" s="318"/>
      <c r="E38" s="187">
        <f>E16+E26</f>
        <v>20217116.689999998</v>
      </c>
      <c r="F38" s="187">
        <f>F16+F26</f>
        <v>229627778.43000007</v>
      </c>
      <c r="G38" s="187">
        <f>G16+G26</f>
        <v>227355817.93000001</v>
      </c>
      <c r="H38" s="187">
        <f>H16+H26</f>
        <v>22489077.190000027</v>
      </c>
      <c r="I38" s="187">
        <f>I16+I26</f>
        <v>2271960.5000000317</v>
      </c>
      <c r="J38" s="184"/>
    </row>
    <row r="39" spans="2:18" s="198" customFormat="1" x14ac:dyDescent="0.25">
      <c r="B39" s="324"/>
      <c r="C39" s="325"/>
      <c r="D39" s="325"/>
      <c r="E39" s="325"/>
      <c r="F39" s="325"/>
      <c r="G39" s="325"/>
      <c r="H39" s="325"/>
      <c r="I39" s="325"/>
      <c r="J39" s="326"/>
    </row>
    <row r="40" spans="2:18" s="198" customFormat="1" x14ac:dyDescent="0.25">
      <c r="B40" s="194"/>
      <c r="C40" s="195"/>
      <c r="D40" s="196"/>
      <c r="F40" s="194"/>
      <c r="G40" s="194"/>
      <c r="H40" s="194"/>
      <c r="I40" s="194"/>
      <c r="J40" s="194"/>
    </row>
    <row r="41" spans="2:18" s="198" customFormat="1" x14ac:dyDescent="0.25">
      <c r="B41" s="168"/>
      <c r="C41" s="270" t="s">
        <v>60</v>
      </c>
      <c r="D41" s="270"/>
      <c r="E41" s="270"/>
      <c r="F41" s="270"/>
      <c r="G41" s="270"/>
      <c r="H41" s="270"/>
      <c r="I41" s="270"/>
      <c r="J41" s="197"/>
      <c r="K41" s="197"/>
      <c r="L41" s="168"/>
      <c r="M41" s="168"/>
      <c r="N41" s="168"/>
      <c r="O41" s="168"/>
      <c r="P41" s="168"/>
      <c r="Q41" s="168"/>
      <c r="R41" s="168"/>
    </row>
    <row r="42" spans="2:18" s="25" customFormat="1" ht="8.25" customHeight="1" x14ac:dyDescent="0.25">
      <c r="B42" s="168"/>
      <c r="C42" s="290"/>
      <c r="D42" s="290"/>
      <c r="E42" s="67"/>
      <c r="F42" s="290"/>
      <c r="G42" s="290"/>
      <c r="H42" s="290"/>
      <c r="I42" s="290"/>
      <c r="J42" s="149"/>
      <c r="K42" s="168"/>
      <c r="Q42" s="168"/>
      <c r="R42" s="168"/>
    </row>
    <row r="43" spans="2:18" x14ac:dyDescent="0.25">
      <c r="B43" s="198"/>
      <c r="C43" s="168"/>
      <c r="D43" s="168"/>
      <c r="E43" s="137"/>
      <c r="F43" s="168"/>
      <c r="G43" s="168"/>
      <c r="H43" s="168"/>
      <c r="I43" s="198"/>
      <c r="J43" s="198"/>
      <c r="K43" s="198"/>
      <c r="L43" s="198"/>
      <c r="M43" s="198"/>
      <c r="N43" s="198"/>
      <c r="O43" s="198"/>
      <c r="P43" s="198"/>
      <c r="Q43" s="198"/>
      <c r="R43" s="198"/>
    </row>
    <row r="44" spans="2:18" ht="9" hidden="1" customHeight="1" x14ac:dyDescent="0.25">
      <c r="B44" s="198"/>
      <c r="C44" s="168"/>
      <c r="D44" s="168"/>
      <c r="E44" s="137"/>
      <c r="F44" s="168"/>
      <c r="G44" s="168"/>
      <c r="H44" s="168"/>
      <c r="I44" s="198"/>
      <c r="J44" s="198"/>
      <c r="K44" s="198"/>
      <c r="L44" s="198"/>
      <c r="M44" s="198"/>
      <c r="N44" s="198"/>
      <c r="O44" s="198"/>
      <c r="P44" s="198"/>
      <c r="Q44" s="198"/>
      <c r="R44" s="198"/>
    </row>
    <row r="45" spans="2:18" ht="10.5" customHeight="1" x14ac:dyDescent="0.25"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</row>
    <row r="46" spans="2:18" x14ac:dyDescent="0.25"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</row>
    <row r="47" spans="2:18" ht="8.25" customHeight="1" x14ac:dyDescent="0.25"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</row>
  </sheetData>
  <mergeCells count="37">
    <mergeCell ref="D1:F1"/>
    <mergeCell ref="G1:I1"/>
    <mergeCell ref="C42:D42"/>
    <mergeCell ref="F42:I42"/>
    <mergeCell ref="C38:D38"/>
    <mergeCell ref="C34:D34"/>
    <mergeCell ref="C35:D35"/>
    <mergeCell ref="B39:J39"/>
    <mergeCell ref="C41:I41"/>
    <mergeCell ref="B13:J13"/>
    <mergeCell ref="C21:D21"/>
    <mergeCell ref="C16:D16"/>
    <mergeCell ref="C19:D19"/>
    <mergeCell ref="C22:D22"/>
    <mergeCell ref="D5:H5"/>
    <mergeCell ref="D6:H6"/>
    <mergeCell ref="K1:L1"/>
    <mergeCell ref="D3:H3"/>
    <mergeCell ref="D4:H4"/>
    <mergeCell ref="C36:D36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18:D18"/>
    <mergeCell ref="C20:D20"/>
    <mergeCell ref="B12:J12"/>
    <mergeCell ref="D7:H7"/>
    <mergeCell ref="B8:J8"/>
    <mergeCell ref="B9:J9"/>
    <mergeCell ref="C10:D11"/>
    <mergeCell ref="C14:D14"/>
  </mergeCells>
  <printOptions horizontalCentered="1" verticalCentered="1"/>
  <pageMargins left="0.31496062992125984" right="0.31496062992125984" top="0.35433070866141736" bottom="0.35433070866141736" header="0.31496062992125984" footer="0"/>
  <pageSetup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view="pageBreakPreview" zoomScale="60" zoomScaleNormal="100" workbookViewId="0">
      <selection activeCell="L35" sqref="L35:N35"/>
    </sheetView>
  </sheetViews>
  <sheetFormatPr baseColWidth="10" defaultColWidth="0" defaultRowHeight="12" customHeight="1" zeroHeight="1" x14ac:dyDescent="0.2"/>
  <cols>
    <col min="1" max="1" width="3.42578125" style="3" customWidth="1"/>
    <col min="2" max="3" width="3.7109375" style="3" customWidth="1"/>
    <col min="4" max="4" width="24" style="3" customWidth="1"/>
    <col min="5" max="5" width="22.85546875" style="3" customWidth="1"/>
    <col min="6" max="6" width="20.140625" style="3" customWidth="1"/>
    <col min="7" max="8" width="18.7109375" style="7" customWidth="1"/>
    <col min="9" max="9" width="7.7109375" style="3" customWidth="1"/>
    <col min="10" max="11" width="3.7109375" style="42" customWidth="1"/>
    <col min="12" max="16" width="18.7109375" style="42" customWidth="1"/>
    <col min="17" max="17" width="1.85546875" style="42" customWidth="1"/>
    <col min="18" max="16384" width="0" style="42" hidden="1"/>
  </cols>
  <sheetData>
    <row r="1" spans="1:17" s="171" customFormat="1" x14ac:dyDescent="0.2">
      <c r="A1" s="130"/>
      <c r="B1" s="130"/>
      <c r="C1" s="130"/>
      <c r="D1" s="130"/>
      <c r="E1" s="130"/>
      <c r="F1" s="130"/>
      <c r="G1" s="169"/>
      <c r="H1" s="169"/>
      <c r="I1" s="130"/>
    </row>
    <row r="2" spans="1:17" s="168" customFormat="1" x14ac:dyDescent="0.2">
      <c r="B2" s="131"/>
      <c r="C2" s="131"/>
      <c r="D2" s="131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131"/>
      <c r="Q2" s="131"/>
    </row>
    <row r="3" spans="1:17" s="171" customFormat="1" x14ac:dyDescent="0.2">
      <c r="A3" s="130"/>
      <c r="B3" s="131"/>
      <c r="C3" s="131"/>
      <c r="D3" s="131"/>
      <c r="E3" s="272" t="s">
        <v>138</v>
      </c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131"/>
      <c r="Q3" s="131"/>
    </row>
    <row r="4" spans="1:17" s="171" customFormat="1" x14ac:dyDescent="0.2">
      <c r="A4" s="130"/>
      <c r="B4" s="131"/>
      <c r="C4" s="131"/>
      <c r="D4" s="131"/>
      <c r="E4" s="272" t="s">
        <v>213</v>
      </c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131"/>
      <c r="Q4" s="131"/>
    </row>
    <row r="5" spans="1:17" s="171" customFormat="1" x14ac:dyDescent="0.2">
      <c r="A5" s="130"/>
      <c r="B5" s="131"/>
      <c r="C5" s="131"/>
      <c r="D5" s="131"/>
      <c r="E5" s="272" t="s">
        <v>1</v>
      </c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131"/>
      <c r="Q5" s="131"/>
    </row>
    <row r="6" spans="1:17" s="171" customFormat="1" x14ac:dyDescent="0.2">
      <c r="A6" s="130"/>
      <c r="B6" s="130"/>
      <c r="C6" s="133"/>
      <c r="D6" s="43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131"/>
      <c r="P6" s="168"/>
      <c r="Q6" s="168"/>
    </row>
    <row r="7" spans="1:17" s="171" customFormat="1" x14ac:dyDescent="0.2">
      <c r="A7" s="172"/>
      <c r="B7" s="293" t="s">
        <v>2</v>
      </c>
      <c r="C7" s="293"/>
      <c r="D7" s="293"/>
      <c r="E7" s="273" t="s">
        <v>3</v>
      </c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174"/>
      <c r="Q7" s="168"/>
    </row>
    <row r="8" spans="1:17" s="168" customFormat="1" x14ac:dyDescent="0.2">
      <c r="A8" s="130"/>
      <c r="B8" s="133"/>
      <c r="C8" s="133"/>
      <c r="D8" s="43"/>
      <c r="E8" s="133"/>
      <c r="F8" s="133"/>
      <c r="G8" s="44"/>
      <c r="H8" s="44"/>
      <c r="I8" s="43"/>
    </row>
    <row r="9" spans="1:17" s="168" customFormat="1" x14ac:dyDescent="0.2">
      <c r="A9" s="130"/>
      <c r="B9" s="130"/>
      <c r="C9" s="45"/>
      <c r="D9" s="43"/>
      <c r="E9" s="45"/>
      <c r="F9" s="45"/>
      <c r="G9" s="46"/>
      <c r="H9" s="46"/>
      <c r="I9" s="43"/>
    </row>
    <row r="10" spans="1:17" s="168" customFormat="1" x14ac:dyDescent="0.2">
      <c r="A10" s="47"/>
      <c r="B10" s="304" t="s">
        <v>4</v>
      </c>
      <c r="C10" s="305"/>
      <c r="D10" s="305"/>
      <c r="E10" s="305"/>
      <c r="F10" s="253"/>
      <c r="G10" s="139">
        <v>2014</v>
      </c>
      <c r="H10" s="139">
        <v>2013</v>
      </c>
      <c r="I10" s="48"/>
      <c r="J10" s="305" t="s">
        <v>4</v>
      </c>
      <c r="K10" s="305"/>
      <c r="L10" s="305"/>
      <c r="M10" s="305"/>
      <c r="N10" s="253"/>
      <c r="O10" s="139">
        <v>2014</v>
      </c>
      <c r="P10" s="139">
        <v>2013</v>
      </c>
      <c r="Q10" s="49"/>
    </row>
    <row r="11" spans="1:17" s="168" customFormat="1" x14ac:dyDescent="0.2">
      <c r="A11" s="130"/>
      <c r="B11" s="141"/>
      <c r="C11" s="130"/>
      <c r="D11" s="142"/>
      <c r="E11" s="142"/>
      <c r="F11" s="142"/>
      <c r="G11" s="50"/>
      <c r="H11" s="50"/>
      <c r="I11" s="130"/>
      <c r="Q11" s="144"/>
    </row>
    <row r="12" spans="1:17" s="168" customFormat="1" x14ac:dyDescent="0.2">
      <c r="A12" s="169"/>
      <c r="B12" s="189"/>
      <c r="C12" s="145"/>
      <c r="D12" s="145"/>
      <c r="E12" s="145"/>
      <c r="F12" s="145"/>
      <c r="G12" s="50"/>
      <c r="H12" s="50"/>
      <c r="I12" s="169"/>
      <c r="Q12" s="144"/>
    </row>
    <row r="13" spans="1:17" s="171" customFormat="1" x14ac:dyDescent="0.2">
      <c r="A13" s="169"/>
      <c r="B13" s="306" t="s">
        <v>139</v>
      </c>
      <c r="C13" s="302"/>
      <c r="D13" s="302"/>
      <c r="E13" s="302"/>
      <c r="F13" s="302"/>
      <c r="G13" s="51"/>
      <c r="H13" s="51"/>
      <c r="I13" s="169"/>
      <c r="J13" s="302" t="s">
        <v>140</v>
      </c>
      <c r="K13" s="302"/>
      <c r="L13" s="302"/>
      <c r="M13" s="302"/>
      <c r="N13" s="302"/>
      <c r="O13" s="52"/>
      <c r="P13" s="52"/>
      <c r="Q13" s="144"/>
    </row>
    <row r="14" spans="1:17" s="171" customFormat="1" x14ac:dyDescent="0.2">
      <c r="A14" s="169"/>
      <c r="B14" s="189"/>
      <c r="C14" s="145"/>
      <c r="D14" s="169"/>
      <c r="E14" s="145"/>
      <c r="F14" s="145"/>
      <c r="G14" s="51"/>
      <c r="H14" s="51"/>
      <c r="I14" s="169"/>
      <c r="J14" s="169"/>
      <c r="K14" s="145"/>
      <c r="L14" s="145"/>
      <c r="M14" s="145"/>
      <c r="N14" s="145"/>
      <c r="O14" s="51"/>
      <c r="P14" s="51"/>
      <c r="Q14" s="144"/>
    </row>
    <row r="15" spans="1:17" s="171" customFormat="1" x14ac:dyDescent="0.2">
      <c r="A15" s="169"/>
      <c r="B15" s="189"/>
      <c r="C15" s="302" t="s">
        <v>135</v>
      </c>
      <c r="D15" s="302"/>
      <c r="E15" s="302"/>
      <c r="F15" s="302"/>
      <c r="G15" s="53">
        <f>SUM(G16:G26)</f>
        <v>13774342</v>
      </c>
      <c r="H15" s="53">
        <f>SUM(H16:H26)</f>
        <v>18734946.259999998</v>
      </c>
      <c r="I15" s="169"/>
      <c r="J15" s="169"/>
      <c r="K15" s="302" t="s">
        <v>135</v>
      </c>
      <c r="L15" s="302"/>
      <c r="M15" s="302"/>
      <c r="N15" s="302"/>
      <c r="O15" s="53">
        <f>SUM(O16:O18)</f>
        <v>0</v>
      </c>
      <c r="P15" s="53">
        <f>SUM(P16:P18)</f>
        <v>0</v>
      </c>
      <c r="Q15" s="144"/>
    </row>
    <row r="16" spans="1:17" s="171" customFormat="1" x14ac:dyDescent="0.2">
      <c r="A16" s="169"/>
      <c r="B16" s="189"/>
      <c r="C16" s="145"/>
      <c r="D16" s="307" t="s">
        <v>9</v>
      </c>
      <c r="E16" s="307"/>
      <c r="F16" s="307"/>
      <c r="G16" s="102">
        <v>0</v>
      </c>
      <c r="H16" s="102">
        <v>0</v>
      </c>
      <c r="I16" s="169"/>
      <c r="J16" s="169"/>
      <c r="K16" s="168"/>
      <c r="L16" s="303" t="s">
        <v>91</v>
      </c>
      <c r="M16" s="303"/>
      <c r="N16" s="303"/>
      <c r="O16" s="102">
        <v>0</v>
      </c>
      <c r="P16" s="102">
        <v>0</v>
      </c>
      <c r="Q16" s="144"/>
    </row>
    <row r="17" spans="1:17" s="171" customFormat="1" x14ac:dyDescent="0.2">
      <c r="A17" s="169"/>
      <c r="B17" s="189"/>
      <c r="C17" s="145"/>
      <c r="D17" s="307" t="s">
        <v>141</v>
      </c>
      <c r="E17" s="307"/>
      <c r="F17" s="307"/>
      <c r="G17" s="102">
        <v>0</v>
      </c>
      <c r="H17" s="102">
        <v>0</v>
      </c>
      <c r="I17" s="169"/>
      <c r="J17" s="169"/>
      <c r="K17" s="168"/>
      <c r="L17" s="303" t="s">
        <v>93</v>
      </c>
      <c r="M17" s="303"/>
      <c r="N17" s="303"/>
      <c r="O17" s="102">
        <v>0</v>
      </c>
      <c r="P17" s="102">
        <v>0</v>
      </c>
      <c r="Q17" s="144"/>
    </row>
    <row r="18" spans="1:17" s="171" customFormat="1" x14ac:dyDescent="0.2">
      <c r="A18" s="169"/>
      <c r="B18" s="189"/>
      <c r="C18" s="262"/>
      <c r="D18" s="307" t="s">
        <v>142</v>
      </c>
      <c r="E18" s="307"/>
      <c r="F18" s="307"/>
      <c r="G18" s="102">
        <v>0</v>
      </c>
      <c r="H18" s="102">
        <v>0</v>
      </c>
      <c r="I18" s="169"/>
      <c r="J18" s="169"/>
      <c r="K18" s="50"/>
      <c r="L18" s="303" t="s">
        <v>143</v>
      </c>
      <c r="M18" s="303"/>
      <c r="N18" s="303"/>
      <c r="O18" s="102">
        <v>0</v>
      </c>
      <c r="P18" s="102">
        <v>0</v>
      </c>
      <c r="Q18" s="144"/>
    </row>
    <row r="19" spans="1:17" s="171" customFormat="1" x14ac:dyDescent="0.2">
      <c r="A19" s="169"/>
      <c r="B19" s="189"/>
      <c r="C19" s="262"/>
      <c r="D19" s="307" t="s">
        <v>15</v>
      </c>
      <c r="E19" s="307"/>
      <c r="F19" s="307"/>
      <c r="G19" s="102">
        <v>0</v>
      </c>
      <c r="H19" s="102">
        <v>0</v>
      </c>
      <c r="I19" s="169"/>
      <c r="J19" s="169"/>
      <c r="K19" s="50"/>
      <c r="L19" s="168"/>
      <c r="M19" s="168"/>
      <c r="N19" s="168"/>
      <c r="O19" s="54"/>
      <c r="P19" s="54"/>
      <c r="Q19" s="144"/>
    </row>
    <row r="20" spans="1:17" s="171" customFormat="1" x14ac:dyDescent="0.2">
      <c r="A20" s="169"/>
      <c r="B20" s="189"/>
      <c r="C20" s="262"/>
      <c r="D20" s="307" t="s">
        <v>16</v>
      </c>
      <c r="E20" s="307"/>
      <c r="F20" s="307"/>
      <c r="G20" s="102">
        <v>0</v>
      </c>
      <c r="H20" s="102">
        <v>0</v>
      </c>
      <c r="I20" s="169"/>
      <c r="J20" s="169"/>
      <c r="K20" s="302" t="s">
        <v>136</v>
      </c>
      <c r="L20" s="302"/>
      <c r="M20" s="302"/>
      <c r="N20" s="302"/>
      <c r="O20" s="53">
        <f>SUM(O21:O23)</f>
        <v>211396</v>
      </c>
      <c r="P20" s="53">
        <f>SUM(P21:P23)</f>
        <v>223957.21999999997</v>
      </c>
      <c r="Q20" s="144"/>
    </row>
    <row r="21" spans="1:17" s="171" customFormat="1" x14ac:dyDescent="0.2">
      <c r="A21" s="169"/>
      <c r="B21" s="189"/>
      <c r="C21" s="262"/>
      <c r="D21" s="307" t="s">
        <v>18</v>
      </c>
      <c r="E21" s="307"/>
      <c r="F21" s="307"/>
      <c r="G21" s="102">
        <v>0</v>
      </c>
      <c r="H21" s="102">
        <v>0</v>
      </c>
      <c r="I21" s="169"/>
      <c r="J21" s="169"/>
      <c r="K21" s="50"/>
      <c r="L21" s="303" t="s">
        <v>91</v>
      </c>
      <c r="M21" s="303"/>
      <c r="N21" s="303"/>
      <c r="O21" s="102">
        <v>0</v>
      </c>
      <c r="P21" s="102">
        <v>0</v>
      </c>
      <c r="Q21" s="144"/>
    </row>
    <row r="22" spans="1:17" s="171" customFormat="1" x14ac:dyDescent="0.2">
      <c r="A22" s="169"/>
      <c r="B22" s="189"/>
      <c r="C22" s="262"/>
      <c r="D22" s="307" t="s">
        <v>20</v>
      </c>
      <c r="E22" s="307"/>
      <c r="F22" s="307"/>
      <c r="G22" s="102">
        <v>1380003.6</v>
      </c>
      <c r="H22" s="102">
        <v>1448130.89</v>
      </c>
      <c r="I22" s="169"/>
      <c r="J22" s="169"/>
      <c r="K22" s="145"/>
      <c r="L22" s="303" t="s">
        <v>93</v>
      </c>
      <c r="M22" s="303"/>
      <c r="N22" s="303"/>
      <c r="O22" s="102">
        <v>199401</v>
      </c>
      <c r="P22" s="102">
        <v>149781.01999999999</v>
      </c>
      <c r="Q22" s="144"/>
    </row>
    <row r="23" spans="1:17" s="171" customFormat="1" ht="26.25" customHeight="1" x14ac:dyDescent="0.2">
      <c r="A23" s="169"/>
      <c r="B23" s="189"/>
      <c r="C23" s="262"/>
      <c r="D23" s="307" t="s">
        <v>22</v>
      </c>
      <c r="E23" s="307"/>
      <c r="F23" s="307"/>
      <c r="G23" s="102">
        <v>0</v>
      </c>
      <c r="H23" s="102">
        <v>0</v>
      </c>
      <c r="I23" s="169"/>
      <c r="J23" s="169"/>
      <c r="K23" s="168"/>
      <c r="L23" s="303" t="s">
        <v>144</v>
      </c>
      <c r="M23" s="303"/>
      <c r="N23" s="303"/>
      <c r="O23" s="102">
        <v>11995</v>
      </c>
      <c r="P23" s="102">
        <v>74176.2</v>
      </c>
      <c r="Q23" s="144"/>
    </row>
    <row r="24" spans="1:17" s="171" customFormat="1" x14ac:dyDescent="0.2">
      <c r="A24" s="169"/>
      <c r="B24" s="189"/>
      <c r="C24" s="145"/>
      <c r="D24" s="307" t="s">
        <v>27</v>
      </c>
      <c r="E24" s="307"/>
      <c r="F24" s="307"/>
      <c r="G24" s="102">
        <v>0</v>
      </c>
      <c r="H24" s="102">
        <v>1500000</v>
      </c>
      <c r="I24" s="169"/>
      <c r="J24" s="169"/>
      <c r="K24" s="50"/>
      <c r="L24" s="168"/>
      <c r="M24" s="168"/>
      <c r="N24" s="168"/>
      <c r="O24" s="54"/>
      <c r="P24" s="54"/>
      <c r="Q24" s="144"/>
    </row>
    <row r="25" spans="1:17" s="171" customFormat="1" x14ac:dyDescent="0.2">
      <c r="A25" s="169"/>
      <c r="B25" s="189"/>
      <c r="C25" s="262"/>
      <c r="D25" s="307" t="s">
        <v>145</v>
      </c>
      <c r="E25" s="307"/>
      <c r="F25" s="307"/>
      <c r="G25" s="102">
        <v>12394338.4</v>
      </c>
      <c r="H25" s="102">
        <v>15786815.369999999</v>
      </c>
      <c r="I25" s="169"/>
      <c r="J25" s="169"/>
      <c r="K25" s="302" t="s">
        <v>146</v>
      </c>
      <c r="L25" s="302"/>
      <c r="M25" s="302"/>
      <c r="N25" s="302"/>
      <c r="O25" s="53">
        <f>O15-O20</f>
        <v>-211396</v>
      </c>
      <c r="P25" s="53">
        <f>P15-P20</f>
        <v>-223957.21999999997</v>
      </c>
      <c r="Q25" s="144"/>
    </row>
    <row r="26" spans="1:17" s="171" customFormat="1" x14ac:dyDescent="0.2">
      <c r="A26" s="169"/>
      <c r="B26" s="189"/>
      <c r="C26" s="145"/>
      <c r="D26" s="307" t="s">
        <v>147</v>
      </c>
      <c r="E26" s="307"/>
      <c r="F26" s="267"/>
      <c r="G26" s="102">
        <v>0</v>
      </c>
      <c r="H26" s="102">
        <v>0</v>
      </c>
      <c r="I26" s="169"/>
      <c r="J26" s="169"/>
      <c r="K26" s="168"/>
      <c r="L26" s="168"/>
      <c r="M26" s="168"/>
      <c r="N26" s="168"/>
      <c r="O26" s="54"/>
      <c r="P26" s="54"/>
      <c r="Q26" s="144"/>
    </row>
    <row r="27" spans="1:17" s="171" customFormat="1" x14ac:dyDescent="0.2">
      <c r="A27" s="169"/>
      <c r="B27" s="189"/>
      <c r="C27" s="145"/>
      <c r="D27" s="169"/>
      <c r="E27" s="145"/>
      <c r="F27" s="145"/>
      <c r="G27" s="12"/>
      <c r="H27" s="12"/>
      <c r="I27" s="169"/>
      <c r="J27" s="168"/>
      <c r="K27" s="168"/>
      <c r="L27" s="168"/>
      <c r="M27" s="168"/>
      <c r="N27" s="168"/>
      <c r="O27" s="54"/>
      <c r="P27" s="54"/>
      <c r="Q27" s="144"/>
    </row>
    <row r="28" spans="1:17" s="171" customFormat="1" x14ac:dyDescent="0.2">
      <c r="A28" s="169"/>
      <c r="B28" s="189"/>
      <c r="C28" s="302" t="s">
        <v>136</v>
      </c>
      <c r="D28" s="302"/>
      <c r="E28" s="302"/>
      <c r="F28" s="302"/>
      <c r="G28" s="53">
        <f>SUM(G29:G44)</f>
        <v>10751645.979999999</v>
      </c>
      <c r="H28" s="53">
        <f>SUM(H29:H44)</f>
        <v>14037881.289999999</v>
      </c>
      <c r="I28" s="169"/>
      <c r="J28" s="302" t="s">
        <v>148</v>
      </c>
      <c r="K28" s="302"/>
      <c r="L28" s="302"/>
      <c r="M28" s="302"/>
      <c r="N28" s="302"/>
      <c r="O28" s="12"/>
      <c r="P28" s="12"/>
      <c r="Q28" s="144"/>
    </row>
    <row r="29" spans="1:17" s="171" customFormat="1" x14ac:dyDescent="0.2">
      <c r="A29" s="169"/>
      <c r="B29" s="189"/>
      <c r="C29" s="261"/>
      <c r="D29" s="307" t="s">
        <v>149</v>
      </c>
      <c r="E29" s="307"/>
      <c r="F29" s="307"/>
      <c r="G29" s="102">
        <v>8917655.3399999999</v>
      </c>
      <c r="H29" s="102">
        <v>9276827.6300000008</v>
      </c>
      <c r="I29" s="169"/>
      <c r="J29" s="169"/>
      <c r="K29" s="145"/>
      <c r="L29" s="145"/>
      <c r="M29" s="145"/>
      <c r="N29" s="145"/>
      <c r="O29" s="12"/>
      <c r="P29" s="12"/>
      <c r="Q29" s="144"/>
    </row>
    <row r="30" spans="1:17" s="171" customFormat="1" x14ac:dyDescent="0.2">
      <c r="A30" s="169"/>
      <c r="B30" s="189"/>
      <c r="C30" s="261"/>
      <c r="D30" s="307" t="s">
        <v>12</v>
      </c>
      <c r="E30" s="307"/>
      <c r="F30" s="307"/>
      <c r="G30" s="102">
        <v>117134.85</v>
      </c>
      <c r="H30" s="102">
        <v>209331.95</v>
      </c>
      <c r="I30" s="169"/>
      <c r="J30" s="168"/>
      <c r="K30" s="302" t="s">
        <v>135</v>
      </c>
      <c r="L30" s="302"/>
      <c r="M30" s="302"/>
      <c r="N30" s="302"/>
      <c r="O30" s="53">
        <f>O31+O34+O35</f>
        <v>0</v>
      </c>
      <c r="P30" s="53">
        <f>P31+P34+P35</f>
        <v>0</v>
      </c>
      <c r="Q30" s="144"/>
    </row>
    <row r="31" spans="1:17" s="171" customFormat="1" x14ac:dyDescent="0.2">
      <c r="A31" s="169"/>
      <c r="B31" s="189"/>
      <c r="C31" s="261"/>
      <c r="D31" s="307" t="s">
        <v>14</v>
      </c>
      <c r="E31" s="307"/>
      <c r="F31" s="307"/>
      <c r="G31" s="102">
        <v>1445905</v>
      </c>
      <c r="H31" s="102">
        <v>1540297.16</v>
      </c>
      <c r="I31" s="169"/>
      <c r="J31" s="169"/>
      <c r="K31" s="168"/>
      <c r="L31" s="303" t="s">
        <v>150</v>
      </c>
      <c r="M31" s="303"/>
      <c r="N31" s="303"/>
      <c r="O31" s="102">
        <f>SUM(O32:O33)</f>
        <v>0</v>
      </c>
      <c r="P31" s="102">
        <f>SUM(P32:P33)</f>
        <v>0</v>
      </c>
      <c r="Q31" s="144"/>
    </row>
    <row r="32" spans="1:17" s="171" customFormat="1" x14ac:dyDescent="0.2">
      <c r="A32" s="169"/>
      <c r="B32" s="189"/>
      <c r="C32" s="145"/>
      <c r="D32" s="307" t="s">
        <v>19</v>
      </c>
      <c r="E32" s="307"/>
      <c r="F32" s="307"/>
      <c r="G32" s="102">
        <v>0</v>
      </c>
      <c r="H32" s="102">
        <v>0</v>
      </c>
      <c r="I32" s="169"/>
      <c r="J32" s="169"/>
      <c r="K32" s="261"/>
      <c r="L32" s="303" t="s">
        <v>151</v>
      </c>
      <c r="M32" s="303"/>
      <c r="N32" s="303"/>
      <c r="O32" s="102">
        <v>0</v>
      </c>
      <c r="P32" s="102">
        <v>0</v>
      </c>
      <c r="Q32" s="144"/>
    </row>
    <row r="33" spans="1:17" s="171" customFormat="1" x14ac:dyDescent="0.2">
      <c r="A33" s="169"/>
      <c r="B33" s="189"/>
      <c r="C33" s="261"/>
      <c r="D33" s="307" t="s">
        <v>152</v>
      </c>
      <c r="E33" s="307"/>
      <c r="F33" s="307"/>
      <c r="G33" s="102">
        <v>0</v>
      </c>
      <c r="H33" s="102">
        <v>0</v>
      </c>
      <c r="I33" s="169"/>
      <c r="J33" s="169"/>
      <c r="K33" s="261"/>
      <c r="L33" s="303" t="s">
        <v>153</v>
      </c>
      <c r="M33" s="303"/>
      <c r="N33" s="303"/>
      <c r="O33" s="102">
        <v>0</v>
      </c>
      <c r="P33" s="102">
        <v>0</v>
      </c>
      <c r="Q33" s="144"/>
    </row>
    <row r="34" spans="1:17" s="171" customFormat="1" ht="15" customHeight="1" x14ac:dyDescent="0.2">
      <c r="A34" s="169"/>
      <c r="B34" s="189"/>
      <c r="C34" s="261"/>
      <c r="D34" s="307" t="s">
        <v>154</v>
      </c>
      <c r="E34" s="307"/>
      <c r="F34" s="307"/>
      <c r="G34" s="102">
        <v>0</v>
      </c>
      <c r="H34" s="102">
        <v>0</v>
      </c>
      <c r="I34" s="169"/>
      <c r="J34" s="169"/>
      <c r="K34" s="261"/>
      <c r="L34" s="303" t="s">
        <v>155</v>
      </c>
      <c r="M34" s="303"/>
      <c r="N34" s="303"/>
      <c r="O34" s="102">
        <v>0</v>
      </c>
      <c r="P34" s="102">
        <v>0</v>
      </c>
      <c r="Q34" s="144"/>
    </row>
    <row r="35" spans="1:17" s="171" customFormat="1" ht="15" customHeight="1" x14ac:dyDescent="0.2">
      <c r="A35" s="169"/>
      <c r="B35" s="189"/>
      <c r="C35" s="261"/>
      <c r="D35" s="307" t="s">
        <v>24</v>
      </c>
      <c r="E35" s="307"/>
      <c r="F35" s="307"/>
      <c r="G35" s="102">
        <v>0</v>
      </c>
      <c r="H35" s="102">
        <v>0</v>
      </c>
      <c r="I35" s="169"/>
      <c r="J35" s="169"/>
      <c r="K35" s="50"/>
      <c r="L35" s="303"/>
      <c r="M35" s="303"/>
      <c r="N35" s="303"/>
      <c r="O35" s="102"/>
      <c r="P35" s="102"/>
      <c r="Q35" s="144"/>
    </row>
    <row r="36" spans="1:17" s="171" customFormat="1" ht="15" customHeight="1" x14ac:dyDescent="0.2">
      <c r="A36" s="169"/>
      <c r="B36" s="189"/>
      <c r="C36" s="261"/>
      <c r="D36" s="307" t="s">
        <v>26</v>
      </c>
      <c r="E36" s="307"/>
      <c r="F36" s="307"/>
      <c r="G36" s="102">
        <v>0</v>
      </c>
      <c r="H36" s="102">
        <v>0</v>
      </c>
      <c r="I36" s="169"/>
      <c r="J36" s="169"/>
      <c r="K36" s="50"/>
      <c r="L36" s="168"/>
      <c r="M36" s="168"/>
      <c r="N36" s="168"/>
      <c r="O36" s="54"/>
      <c r="P36" s="54"/>
      <c r="Q36" s="144"/>
    </row>
    <row r="37" spans="1:17" s="171" customFormat="1" ht="15" customHeight="1" x14ac:dyDescent="0.2">
      <c r="A37" s="169"/>
      <c r="B37" s="189"/>
      <c r="C37" s="261"/>
      <c r="D37" s="307" t="s">
        <v>28</v>
      </c>
      <c r="E37" s="307"/>
      <c r="F37" s="307"/>
      <c r="G37" s="102">
        <v>0</v>
      </c>
      <c r="H37" s="102">
        <v>0</v>
      </c>
      <c r="I37" s="169"/>
      <c r="J37" s="169"/>
      <c r="K37" s="302" t="s">
        <v>136</v>
      </c>
      <c r="L37" s="302"/>
      <c r="M37" s="302"/>
      <c r="N37" s="302"/>
      <c r="O37" s="53">
        <f>O38+O41+O42</f>
        <v>0</v>
      </c>
      <c r="P37" s="53">
        <f>P38+P41+P42</f>
        <v>0</v>
      </c>
      <c r="Q37" s="144"/>
    </row>
    <row r="38" spans="1:17" s="171" customFormat="1" ht="15" customHeight="1" x14ac:dyDescent="0.2">
      <c r="A38" s="169"/>
      <c r="B38" s="189"/>
      <c r="C38" s="261"/>
      <c r="D38" s="307" t="s">
        <v>30</v>
      </c>
      <c r="E38" s="307"/>
      <c r="F38" s="307"/>
      <c r="G38" s="102">
        <v>0</v>
      </c>
      <c r="H38" s="102">
        <v>0</v>
      </c>
      <c r="I38" s="169"/>
      <c r="J38" s="168"/>
      <c r="K38" s="168"/>
      <c r="L38" s="303" t="s">
        <v>156</v>
      </c>
      <c r="M38" s="303"/>
      <c r="N38" s="303"/>
      <c r="O38" s="102">
        <f>SUM(O39:O40)</f>
        <v>0</v>
      </c>
      <c r="P38" s="102">
        <f>SUM(P39:P40)</f>
        <v>0</v>
      </c>
      <c r="Q38" s="144"/>
    </row>
    <row r="39" spans="1:17" s="171" customFormat="1" ht="15" customHeight="1" x14ac:dyDescent="0.2">
      <c r="A39" s="169"/>
      <c r="B39" s="189"/>
      <c r="C39" s="261"/>
      <c r="D39" s="307" t="s">
        <v>31</v>
      </c>
      <c r="E39" s="307"/>
      <c r="F39" s="307"/>
      <c r="G39" s="102">
        <v>0</v>
      </c>
      <c r="H39" s="102">
        <v>0</v>
      </c>
      <c r="I39" s="169"/>
      <c r="J39" s="169"/>
      <c r="K39" s="168"/>
      <c r="L39" s="303" t="s">
        <v>151</v>
      </c>
      <c r="M39" s="303"/>
      <c r="N39" s="303"/>
      <c r="O39" s="102">
        <v>0</v>
      </c>
      <c r="P39" s="102">
        <v>0</v>
      </c>
      <c r="Q39" s="144"/>
    </row>
    <row r="40" spans="1:17" s="171" customFormat="1" ht="15" customHeight="1" x14ac:dyDescent="0.2">
      <c r="A40" s="169"/>
      <c r="B40" s="189"/>
      <c r="C40" s="261"/>
      <c r="D40" s="307" t="s">
        <v>33</v>
      </c>
      <c r="E40" s="307"/>
      <c r="F40" s="307"/>
      <c r="G40" s="102">
        <v>0</v>
      </c>
      <c r="H40" s="102">
        <v>0</v>
      </c>
      <c r="I40" s="169"/>
      <c r="J40" s="169"/>
      <c r="K40" s="261"/>
      <c r="L40" s="303" t="s">
        <v>153</v>
      </c>
      <c r="M40" s="303"/>
      <c r="N40" s="303"/>
      <c r="O40" s="102">
        <v>0</v>
      </c>
      <c r="P40" s="102">
        <v>0</v>
      </c>
      <c r="Q40" s="144"/>
    </row>
    <row r="41" spans="1:17" s="171" customFormat="1" ht="15" customHeight="1" x14ac:dyDescent="0.2">
      <c r="A41" s="169"/>
      <c r="B41" s="189"/>
      <c r="C41" s="261"/>
      <c r="D41" s="307" t="s">
        <v>157</v>
      </c>
      <c r="E41" s="307"/>
      <c r="F41" s="307"/>
      <c r="G41" s="102">
        <v>0</v>
      </c>
      <c r="H41" s="102">
        <v>0</v>
      </c>
      <c r="I41" s="169"/>
      <c r="J41" s="169"/>
      <c r="K41" s="261"/>
      <c r="L41" s="303" t="s">
        <v>158</v>
      </c>
      <c r="M41" s="303"/>
      <c r="N41" s="303"/>
      <c r="O41" s="102">
        <v>0</v>
      </c>
      <c r="P41" s="102">
        <v>0</v>
      </c>
      <c r="Q41" s="144"/>
    </row>
    <row r="42" spans="1:17" s="171" customFormat="1" ht="15" customHeight="1" x14ac:dyDescent="0.2">
      <c r="A42" s="169"/>
      <c r="B42" s="189"/>
      <c r="C42" s="145"/>
      <c r="D42" s="307" t="s">
        <v>129</v>
      </c>
      <c r="E42" s="307"/>
      <c r="F42" s="307"/>
      <c r="G42" s="102">
        <v>0</v>
      </c>
      <c r="H42" s="102">
        <v>0</v>
      </c>
      <c r="I42" s="169"/>
      <c r="J42" s="169"/>
      <c r="K42" s="261"/>
      <c r="L42" s="303"/>
      <c r="M42" s="303"/>
      <c r="N42" s="303"/>
      <c r="O42" s="102"/>
      <c r="P42" s="102"/>
      <c r="Q42" s="144"/>
    </row>
    <row r="43" spans="1:17" s="171" customFormat="1" ht="15" customHeight="1" x14ac:dyDescent="0.2">
      <c r="A43" s="169"/>
      <c r="B43" s="189"/>
      <c r="C43" s="261"/>
      <c r="D43" s="307" t="s">
        <v>41</v>
      </c>
      <c r="E43" s="307"/>
      <c r="F43" s="307"/>
      <c r="G43" s="102">
        <v>0</v>
      </c>
      <c r="H43" s="102">
        <v>0</v>
      </c>
      <c r="I43" s="169"/>
      <c r="J43" s="169"/>
      <c r="K43" s="50"/>
      <c r="L43" s="168"/>
      <c r="M43" s="168"/>
      <c r="N43" s="168"/>
      <c r="O43" s="54"/>
      <c r="P43" s="54"/>
      <c r="Q43" s="144"/>
    </row>
    <row r="44" spans="1:17" s="171" customFormat="1" ht="15" customHeight="1" x14ac:dyDescent="0.2">
      <c r="A44" s="169"/>
      <c r="B44" s="189"/>
      <c r="C44" s="261"/>
      <c r="D44" s="307" t="s">
        <v>159</v>
      </c>
      <c r="E44" s="307"/>
      <c r="F44" s="307"/>
      <c r="G44" s="102">
        <v>270950.78999999998</v>
      </c>
      <c r="H44" s="102">
        <v>3011424.55</v>
      </c>
      <c r="I44" s="169"/>
      <c r="J44" s="169"/>
      <c r="K44" s="302" t="s">
        <v>160</v>
      </c>
      <c r="L44" s="302"/>
      <c r="M44" s="302"/>
      <c r="N44" s="302"/>
      <c r="O44" s="53">
        <f>O30-O37</f>
        <v>0</v>
      </c>
      <c r="P44" s="53">
        <f>P30-P37</f>
        <v>0</v>
      </c>
      <c r="Q44" s="144"/>
    </row>
    <row r="45" spans="1:17" s="171" customFormat="1" ht="15" customHeight="1" x14ac:dyDescent="0.2">
      <c r="A45" s="169"/>
      <c r="B45" s="189"/>
      <c r="C45" s="261"/>
      <c r="D45" s="168"/>
      <c r="E45" s="168"/>
      <c r="F45" s="168"/>
      <c r="G45" s="54"/>
      <c r="H45" s="54"/>
      <c r="I45" s="169"/>
      <c r="J45" s="169"/>
      <c r="K45" s="50"/>
      <c r="L45" s="50"/>
      <c r="M45" s="50"/>
      <c r="N45" s="50"/>
      <c r="O45" s="12"/>
      <c r="P45" s="12"/>
      <c r="Q45" s="144"/>
    </row>
    <row r="46" spans="1:17" s="171" customFormat="1" ht="17.25" customHeight="1" x14ac:dyDescent="0.2">
      <c r="A46" s="169"/>
      <c r="B46" s="189"/>
      <c r="C46" s="145"/>
      <c r="D46" s="169"/>
      <c r="E46" s="145"/>
      <c r="F46" s="145"/>
      <c r="G46" s="12"/>
      <c r="H46" s="12"/>
      <c r="I46" s="169"/>
      <c r="J46" s="169"/>
      <c r="K46" s="50"/>
      <c r="L46" s="50"/>
      <c r="M46" s="50"/>
      <c r="N46" s="50"/>
      <c r="O46" s="12"/>
      <c r="P46" s="12"/>
      <c r="Q46" s="144"/>
    </row>
    <row r="47" spans="1:17" s="59" customFormat="1" ht="25.5" customHeight="1" x14ac:dyDescent="0.2">
      <c r="A47" s="55"/>
      <c r="B47" s="56"/>
      <c r="C47" s="302" t="s">
        <v>161</v>
      </c>
      <c r="D47" s="302"/>
      <c r="E47" s="302"/>
      <c r="F47" s="302"/>
      <c r="G47" s="57">
        <f>G15-G28</f>
        <v>3022696.0200000014</v>
      </c>
      <c r="H47" s="57">
        <f>H15-H28</f>
        <v>4697064.9699999988</v>
      </c>
      <c r="I47" s="55"/>
      <c r="J47" s="308" t="s">
        <v>162</v>
      </c>
      <c r="K47" s="308"/>
      <c r="L47" s="308"/>
      <c r="M47" s="308"/>
      <c r="N47" s="308"/>
      <c r="O47" s="57">
        <f>G47+O25+O44</f>
        <v>2811300.0200000014</v>
      </c>
      <c r="P47" s="57">
        <f>H47+P25+P44</f>
        <v>4473107.7499999991</v>
      </c>
      <c r="Q47" s="58"/>
    </row>
    <row r="48" spans="1:17" s="59" customFormat="1" ht="25.5" customHeight="1" x14ac:dyDescent="0.2">
      <c r="A48" s="55"/>
      <c r="B48" s="56"/>
      <c r="C48" s="261"/>
      <c r="D48" s="261"/>
      <c r="E48" s="261"/>
      <c r="F48" s="261"/>
      <c r="G48" s="60"/>
      <c r="H48" s="60"/>
      <c r="I48" s="55"/>
      <c r="J48" s="263"/>
      <c r="K48" s="263"/>
      <c r="L48" s="263"/>
      <c r="M48" s="263"/>
      <c r="N48" s="61" t="str">
        <f>IF(ROUND((O50-O49),0)&lt;&gt;ROUND(O47,0),"El saldo de Incrementos Neto en el Efectivo y Equivalentes al Efectivo: NO concuerda con el Efectivo y Equivalente del Estado de Cambios en la Situación Financiera","")</f>
        <v/>
      </c>
      <c r="O48" s="61" t="str">
        <f>IF(ROUND((O50-O49),2)&lt;&gt;ROUND(O47,2),O50-O49-O47,"")</f>
        <v/>
      </c>
      <c r="P48" s="57"/>
      <c r="Q48" s="58"/>
    </row>
    <row r="49" spans="1:17" s="59" customFormat="1" x14ac:dyDescent="0.2">
      <c r="A49" s="55"/>
      <c r="B49" s="56"/>
      <c r="C49" s="261"/>
      <c r="D49" s="261"/>
      <c r="E49" s="261"/>
      <c r="F49" s="261"/>
      <c r="G49" s="60"/>
      <c r="H49" s="60"/>
      <c r="I49" s="55"/>
      <c r="J49" s="308" t="s">
        <v>163</v>
      </c>
      <c r="K49" s="308"/>
      <c r="L49" s="308"/>
      <c r="M49" s="308"/>
      <c r="N49" s="308"/>
      <c r="O49" s="62">
        <v>7882891.79</v>
      </c>
      <c r="P49" s="62">
        <v>8854546.9000000004</v>
      </c>
      <c r="Q49" s="58"/>
    </row>
    <row r="50" spans="1:17" s="59" customFormat="1" x14ac:dyDescent="0.2">
      <c r="A50" s="55"/>
      <c r="B50" s="56"/>
      <c r="C50" s="261"/>
      <c r="D50" s="261"/>
      <c r="E50" s="261"/>
      <c r="F50" s="261"/>
      <c r="G50" s="60"/>
      <c r="H50" s="60"/>
      <c r="I50" s="55"/>
      <c r="J50" s="308" t="s">
        <v>164</v>
      </c>
      <c r="K50" s="308"/>
      <c r="L50" s="308"/>
      <c r="M50" s="308"/>
      <c r="N50" s="308"/>
      <c r="O50" s="63">
        <v>10694191.810000001</v>
      </c>
      <c r="P50" s="63">
        <v>13327654.65</v>
      </c>
      <c r="Q50" s="58"/>
    </row>
    <row r="51" spans="1:17" s="59" customFormat="1" ht="9.75" customHeight="1" x14ac:dyDescent="0.2">
      <c r="A51" s="55"/>
      <c r="B51" s="56"/>
      <c r="C51" s="261"/>
      <c r="D51" s="261"/>
      <c r="E51" s="261"/>
      <c r="F51" s="261"/>
      <c r="G51" s="60"/>
      <c r="H51" s="60"/>
      <c r="I51" s="55"/>
      <c r="J51" s="263"/>
      <c r="K51" s="263"/>
      <c r="L51" s="263"/>
      <c r="M51" s="263"/>
      <c r="N51" s="263"/>
      <c r="O51" s="60"/>
      <c r="P51" s="60"/>
      <c r="Q51" s="58"/>
    </row>
    <row r="52" spans="1:17" s="171" customFormat="1" ht="6" customHeight="1" x14ac:dyDescent="0.2">
      <c r="A52" s="169"/>
      <c r="B52" s="64"/>
      <c r="C52" s="65"/>
      <c r="D52" s="65"/>
      <c r="E52" s="65"/>
      <c r="F52" s="65"/>
      <c r="G52" s="66"/>
      <c r="H52" s="66"/>
      <c r="I52" s="153"/>
      <c r="J52" s="152"/>
      <c r="K52" s="152"/>
      <c r="L52" s="152"/>
      <c r="M52" s="152"/>
      <c r="N52" s="152"/>
      <c r="O52" s="152"/>
      <c r="P52" s="152"/>
      <c r="Q52" s="21"/>
    </row>
    <row r="53" spans="1:17" s="171" customFormat="1" ht="6" customHeight="1" x14ac:dyDescent="0.2">
      <c r="A53" s="169"/>
      <c r="B53" s="130"/>
      <c r="C53" s="130"/>
      <c r="D53" s="130"/>
      <c r="E53" s="130"/>
      <c r="F53" s="130"/>
      <c r="G53" s="169"/>
      <c r="H53" s="169"/>
      <c r="I53" s="169"/>
      <c r="J53" s="169"/>
      <c r="K53" s="50"/>
      <c r="L53" s="50"/>
      <c r="M53" s="50"/>
      <c r="N53" s="50"/>
      <c r="O53" s="52"/>
      <c r="P53" s="52"/>
      <c r="Q53" s="168"/>
    </row>
    <row r="54" spans="1:17" s="171" customFormat="1" ht="6" customHeight="1" x14ac:dyDescent="0.2">
      <c r="A54" s="169"/>
      <c r="B54" s="130"/>
      <c r="C54" s="130"/>
      <c r="D54" s="130"/>
      <c r="E54" s="130"/>
      <c r="F54" s="130"/>
      <c r="G54" s="169"/>
      <c r="H54" s="169"/>
      <c r="I54" s="169"/>
      <c r="J54" s="168"/>
      <c r="K54" s="168"/>
      <c r="L54" s="168"/>
      <c r="M54" s="168"/>
      <c r="N54" s="168"/>
      <c r="O54" s="168"/>
      <c r="P54" s="168"/>
      <c r="Q54" s="168"/>
    </row>
    <row r="55" spans="1:17" s="171" customFormat="1" ht="15" customHeight="1" x14ac:dyDescent="0.2">
      <c r="A55" s="168"/>
      <c r="B55" s="197" t="s">
        <v>60</v>
      </c>
      <c r="C55" s="197"/>
      <c r="D55" s="197"/>
      <c r="E55" s="197"/>
      <c r="F55" s="197"/>
      <c r="G55" s="197"/>
      <c r="H55" s="197"/>
      <c r="I55" s="197"/>
      <c r="J55" s="197"/>
      <c r="K55" s="168"/>
      <c r="L55" s="168"/>
      <c r="M55" s="168"/>
      <c r="N55" s="168"/>
      <c r="O55" s="168"/>
      <c r="P55" s="168"/>
      <c r="Q55" s="168"/>
    </row>
    <row r="56" spans="1:17" ht="40.5" customHeight="1" x14ac:dyDescent="0.2">
      <c r="A56" s="1"/>
      <c r="B56" s="9"/>
      <c r="C56" s="22"/>
      <c r="D56" s="309"/>
      <c r="E56" s="309"/>
      <c r="F56" s="309"/>
      <c r="G56" s="309"/>
      <c r="H56" s="22"/>
      <c r="I56" s="23"/>
      <c r="J56" s="23"/>
      <c r="K56" s="1"/>
      <c r="L56" s="291"/>
      <c r="M56" s="291"/>
      <c r="N56" s="291"/>
      <c r="O56" s="291"/>
      <c r="P56" s="1"/>
      <c r="Q56" s="1"/>
    </row>
    <row r="57" spans="1:17" s="1" customFormat="1" ht="14.1" customHeight="1" x14ac:dyDescent="0.2">
      <c r="B57" s="26"/>
      <c r="D57" s="291"/>
      <c r="E57" s="291"/>
      <c r="F57" s="291"/>
      <c r="G57" s="291"/>
      <c r="I57" s="27"/>
      <c r="K57" s="3"/>
      <c r="L57" s="291"/>
      <c r="M57" s="291"/>
      <c r="N57" s="291"/>
      <c r="O57" s="291"/>
    </row>
    <row r="58" spans="1:17" s="1" customFormat="1" ht="14.1" customHeight="1" x14ac:dyDescent="0.2">
      <c r="B58" s="28"/>
      <c r="D58" s="290"/>
      <c r="E58" s="290"/>
      <c r="F58" s="290"/>
      <c r="G58" s="290"/>
      <c r="I58" s="27"/>
      <c r="L58" s="290"/>
      <c r="M58" s="290"/>
      <c r="N58" s="290"/>
      <c r="O58" s="290"/>
    </row>
    <row r="59" spans="1:17" x14ac:dyDescent="0.2"/>
    <row r="60" spans="1:17" x14ac:dyDescent="0.2"/>
  </sheetData>
  <mergeCells count="72">
    <mergeCell ref="C47:F47"/>
    <mergeCell ref="J47:N47"/>
    <mergeCell ref="J50:N50"/>
    <mergeCell ref="K20:N20"/>
    <mergeCell ref="L23:N23"/>
    <mergeCell ref="D25:F25"/>
    <mergeCell ref="K25:N25"/>
    <mergeCell ref="D26:E26"/>
    <mergeCell ref="D38:F38"/>
    <mergeCell ref="L38:N38"/>
    <mergeCell ref="D39:F39"/>
    <mergeCell ref="L39:N39"/>
    <mergeCell ref="D40:F40"/>
    <mergeCell ref="L40:N40"/>
    <mergeCell ref="D41:F41"/>
    <mergeCell ref="L41:N41"/>
    <mergeCell ref="D58:G58"/>
    <mergeCell ref="L58:O58"/>
    <mergeCell ref="J49:N49"/>
    <mergeCell ref="D56:G56"/>
    <mergeCell ref="L56:O56"/>
    <mergeCell ref="D57:G57"/>
    <mergeCell ref="L57:O57"/>
    <mergeCell ref="D42:F42"/>
    <mergeCell ref="D43:F43"/>
    <mergeCell ref="L42:N42"/>
    <mergeCell ref="D44:F44"/>
    <mergeCell ref="K44:N44"/>
    <mergeCell ref="D37:F37"/>
    <mergeCell ref="D31:F31"/>
    <mergeCell ref="L31:N31"/>
    <mergeCell ref="D32:F32"/>
    <mergeCell ref="L32:N32"/>
    <mergeCell ref="D33:F33"/>
    <mergeCell ref="L33:N33"/>
    <mergeCell ref="D34:F34"/>
    <mergeCell ref="L34:N34"/>
    <mergeCell ref="D35:F35"/>
    <mergeCell ref="D36:F36"/>
    <mergeCell ref="L35:N35"/>
    <mergeCell ref="K37:N37"/>
    <mergeCell ref="D30:F30"/>
    <mergeCell ref="D22:F22"/>
    <mergeCell ref="L22:N22"/>
    <mergeCell ref="D23:F23"/>
    <mergeCell ref="D24:F24"/>
    <mergeCell ref="D29:F29"/>
    <mergeCell ref="C28:F28"/>
    <mergeCell ref="J28:N28"/>
    <mergeCell ref="K30:N30"/>
    <mergeCell ref="D21:F21"/>
    <mergeCell ref="L21:N21"/>
    <mergeCell ref="D16:F16"/>
    <mergeCell ref="L16:N16"/>
    <mergeCell ref="D17:F17"/>
    <mergeCell ref="L17:N17"/>
    <mergeCell ref="D18:F18"/>
    <mergeCell ref="D19:F19"/>
    <mergeCell ref="D20:F20"/>
    <mergeCell ref="C15:F15"/>
    <mergeCell ref="K15:N15"/>
    <mergeCell ref="L18:N18"/>
    <mergeCell ref="E2:O2"/>
    <mergeCell ref="E3:O3"/>
    <mergeCell ref="E4:O4"/>
    <mergeCell ref="E5:O5"/>
    <mergeCell ref="B7:D7"/>
    <mergeCell ref="E7:O7"/>
    <mergeCell ref="B10:E10"/>
    <mergeCell ref="J10:M10"/>
    <mergeCell ref="B13:F13"/>
    <mergeCell ref="J13:N13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Edo. de Act.2017</vt:lpstr>
      <vt:lpstr>Edo. Sit. Finan. 2017</vt:lpstr>
      <vt:lpstr>Edo. de VaHaPu2017</vt:lpstr>
      <vt:lpstr>Edo. Cambio Sit. Finan. 2017</vt:lpstr>
      <vt:lpstr>Inf. Pasivos Contigentes</vt:lpstr>
      <vt:lpstr>Edo. de Deuda2017</vt:lpstr>
      <vt:lpstr>Edo. Anali. Activo.2017</vt:lpstr>
      <vt:lpstr>Edo. de Flujo. del Efect. 2017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2016-07-08T17:43:12Z</dcterms:created>
  <dcterms:modified xsi:type="dcterms:W3CDTF">2017-05-12T17:21:44Z</dcterms:modified>
</cp:coreProperties>
</file>