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75" yWindow="30" windowWidth="9480" windowHeight="7485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Y126" i="1" l="1"/>
  <c r="Y121" i="1"/>
  <c r="Y122" i="1"/>
  <c r="Y123" i="1"/>
  <c r="Y124" i="1"/>
  <c r="Y125" i="1"/>
  <c r="Y120" i="1"/>
  <c r="Y128" i="1" s="1"/>
  <c r="Y108" i="1"/>
  <c r="Y109" i="1"/>
  <c r="Y110" i="1"/>
  <c r="Y111" i="1"/>
  <c r="Y112" i="1"/>
  <c r="Y113" i="1"/>
  <c r="Y114" i="1"/>
  <c r="Y115" i="1"/>
  <c r="Y107" i="1"/>
  <c r="Y93" i="1"/>
  <c r="Y94" i="1"/>
  <c r="Y95" i="1"/>
  <c r="Y96" i="1"/>
  <c r="Y97" i="1"/>
  <c r="Y98" i="1"/>
  <c r="Y99" i="1"/>
  <c r="Y100" i="1"/>
  <c r="Y101" i="1"/>
  <c r="Y102" i="1"/>
  <c r="Y92" i="1"/>
  <c r="Y87" i="1"/>
  <c r="Y86" i="1"/>
  <c r="Y89" i="1" s="1"/>
  <c r="Y76" i="1"/>
  <c r="Y77" i="1"/>
  <c r="Y78" i="1"/>
  <c r="Y79" i="1"/>
  <c r="Y80" i="1"/>
  <c r="Y81" i="1"/>
  <c r="Y75" i="1"/>
  <c r="Y64" i="1"/>
  <c r="Y65" i="1"/>
  <c r="Y66" i="1"/>
  <c r="Y67" i="1"/>
  <c r="Y68" i="1"/>
  <c r="Y69" i="1"/>
  <c r="Y70" i="1"/>
  <c r="Y63" i="1"/>
  <c r="Y48" i="1"/>
  <c r="Y49" i="1"/>
  <c r="Y50" i="1"/>
  <c r="Y51" i="1"/>
  <c r="Y52" i="1"/>
  <c r="Y53" i="1"/>
  <c r="Y54" i="1"/>
  <c r="Y55" i="1"/>
  <c r="Y56" i="1"/>
  <c r="Y57" i="1"/>
  <c r="Y58" i="1"/>
  <c r="Y47" i="1"/>
  <c r="Y35" i="1"/>
  <c r="Y36" i="1"/>
  <c r="Y37" i="1"/>
  <c r="Y38" i="1"/>
  <c r="Y39" i="1"/>
  <c r="Y40" i="1"/>
  <c r="Y41" i="1"/>
  <c r="Y42" i="1"/>
  <c r="Y34" i="1"/>
  <c r="Y20" i="1"/>
  <c r="Y21" i="1"/>
  <c r="Y22" i="1"/>
  <c r="Y23" i="1"/>
  <c r="Y24" i="1"/>
  <c r="Y25" i="1"/>
  <c r="Y26" i="1"/>
  <c r="Y27" i="1"/>
  <c r="Y28" i="1"/>
  <c r="Y29" i="1"/>
  <c r="Y19" i="1"/>
  <c r="Y12" i="1"/>
  <c r="Y13" i="1"/>
  <c r="Y14" i="1"/>
  <c r="Y11" i="1"/>
  <c r="Q121" i="1"/>
  <c r="Z121" i="1" s="1"/>
  <c r="Q122" i="1"/>
  <c r="Z122" i="1" s="1"/>
  <c r="Q123" i="1"/>
  <c r="Z123" i="1" s="1"/>
  <c r="Q124" i="1"/>
  <c r="Z124" i="1" s="1"/>
  <c r="Q125" i="1"/>
  <c r="Z125" i="1" s="1"/>
  <c r="Q126" i="1"/>
  <c r="Z126" i="1" s="1"/>
  <c r="Q120" i="1"/>
  <c r="Z120" i="1" s="1"/>
  <c r="Q108" i="1"/>
  <c r="Z108" i="1" s="1"/>
  <c r="Q109" i="1"/>
  <c r="Z109" i="1" s="1"/>
  <c r="Q110" i="1"/>
  <c r="Z110" i="1" s="1"/>
  <c r="Q111" i="1"/>
  <c r="Q112" i="1"/>
  <c r="Z112" i="1" s="1"/>
  <c r="Q113" i="1"/>
  <c r="Z113" i="1" s="1"/>
  <c r="Q114" i="1"/>
  <c r="Z114" i="1" s="1"/>
  <c r="Q115" i="1"/>
  <c r="Z115" i="1" s="1"/>
  <c r="Q107" i="1"/>
  <c r="Z107" i="1" s="1"/>
  <c r="Q93" i="1"/>
  <c r="Z93" i="1" s="1"/>
  <c r="Q94" i="1"/>
  <c r="Z94" i="1" s="1"/>
  <c r="Q95" i="1"/>
  <c r="Z95" i="1" s="1"/>
  <c r="Q96" i="1"/>
  <c r="Z96" i="1" s="1"/>
  <c r="Q97" i="1"/>
  <c r="Z97" i="1" s="1"/>
  <c r="Q98" i="1"/>
  <c r="Z98" i="1" s="1"/>
  <c r="Q99" i="1"/>
  <c r="Z99" i="1" s="1"/>
  <c r="Q100" i="1"/>
  <c r="Z100" i="1" s="1"/>
  <c r="Q101" i="1"/>
  <c r="Z101" i="1" s="1"/>
  <c r="Q102" i="1"/>
  <c r="Z102" i="1" s="1"/>
  <c r="Q92" i="1"/>
  <c r="Z92" i="1" s="1"/>
  <c r="Z104" i="1" s="1"/>
  <c r="Q87" i="1"/>
  <c r="Q86" i="1"/>
  <c r="Z86" i="1" s="1"/>
  <c r="Q76" i="1"/>
  <c r="Z76" i="1" s="1"/>
  <c r="Q77" i="1"/>
  <c r="Z77" i="1" s="1"/>
  <c r="Q78" i="1"/>
  <c r="Z78" i="1" s="1"/>
  <c r="Q79" i="1"/>
  <c r="Z79" i="1" s="1"/>
  <c r="Q80" i="1"/>
  <c r="Z80" i="1" s="1"/>
  <c r="Q81" i="1"/>
  <c r="Z81" i="1" s="1"/>
  <c r="Q75" i="1"/>
  <c r="Z75" i="1" s="1"/>
  <c r="Q64" i="1"/>
  <c r="Z64" i="1" s="1"/>
  <c r="Q65" i="1"/>
  <c r="Z65" i="1" s="1"/>
  <c r="Q66" i="1"/>
  <c r="Z66" i="1" s="1"/>
  <c r="Q67" i="1"/>
  <c r="Z67" i="1" s="1"/>
  <c r="Q68" i="1"/>
  <c r="Z68" i="1" s="1"/>
  <c r="Q69" i="1"/>
  <c r="Z69" i="1" s="1"/>
  <c r="Q70" i="1"/>
  <c r="Z70" i="1" s="1"/>
  <c r="Q63" i="1"/>
  <c r="Q48" i="1"/>
  <c r="Z48" i="1" s="1"/>
  <c r="Q49" i="1"/>
  <c r="Q50" i="1"/>
  <c r="Z50" i="1" s="1"/>
  <c r="Q51" i="1"/>
  <c r="Z51" i="1" s="1"/>
  <c r="Q52" i="1"/>
  <c r="Z52" i="1" s="1"/>
  <c r="Q53" i="1"/>
  <c r="Z53" i="1" s="1"/>
  <c r="Q54" i="1"/>
  <c r="Z54" i="1" s="1"/>
  <c r="Q55" i="1"/>
  <c r="Z55" i="1" s="1"/>
  <c r="Q56" i="1"/>
  <c r="Z56" i="1" s="1"/>
  <c r="Q57" i="1"/>
  <c r="Z57" i="1" s="1"/>
  <c r="Q58" i="1"/>
  <c r="Z58" i="1" s="1"/>
  <c r="Q47" i="1"/>
  <c r="Z47" i="1" s="1"/>
  <c r="Q35" i="1"/>
  <c r="Z35" i="1" s="1"/>
  <c r="Q36" i="1"/>
  <c r="Q37" i="1"/>
  <c r="Z37" i="1" s="1"/>
  <c r="Q38" i="1"/>
  <c r="Z38" i="1" s="1"/>
  <c r="Q39" i="1"/>
  <c r="Z39" i="1" s="1"/>
  <c r="Q40" i="1"/>
  <c r="Z40" i="1" s="1"/>
  <c r="Q41" i="1"/>
  <c r="Z41" i="1" s="1"/>
  <c r="Q42" i="1"/>
  <c r="Z42" i="1" s="1"/>
  <c r="Q34" i="1"/>
  <c r="Z34" i="1" s="1"/>
  <c r="Q20" i="1"/>
  <c r="Z20" i="1" s="1"/>
  <c r="Q21" i="1"/>
  <c r="Z21" i="1" s="1"/>
  <c r="Q22" i="1"/>
  <c r="Z22" i="1" s="1"/>
  <c r="Q23" i="1"/>
  <c r="Z23" i="1" s="1"/>
  <c r="Q24" i="1"/>
  <c r="Z24" i="1" s="1"/>
  <c r="Q25" i="1"/>
  <c r="Z25" i="1" s="1"/>
  <c r="Q26" i="1"/>
  <c r="Z26" i="1" s="1"/>
  <c r="Q27" i="1"/>
  <c r="Z27" i="1" s="1"/>
  <c r="Q28" i="1"/>
  <c r="Z28" i="1" s="1"/>
  <c r="Q29" i="1"/>
  <c r="Z29" i="1" s="1"/>
  <c r="Q19" i="1"/>
  <c r="Z19" i="1" s="1"/>
  <c r="Q12" i="1"/>
  <c r="Z12" i="1" s="1"/>
  <c r="Q13" i="1"/>
  <c r="Z13" i="1" s="1"/>
  <c r="Q14" i="1"/>
  <c r="Z14" i="1" s="1"/>
  <c r="Q11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R128" i="1"/>
  <c r="S128" i="1"/>
  <c r="T128" i="1"/>
  <c r="U128" i="1"/>
  <c r="V128" i="1"/>
  <c r="W128" i="1"/>
  <c r="X128" i="1"/>
  <c r="D128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R117" i="1"/>
  <c r="S117" i="1"/>
  <c r="T117" i="1"/>
  <c r="U117" i="1"/>
  <c r="V117" i="1"/>
  <c r="W117" i="1"/>
  <c r="X117" i="1"/>
  <c r="D117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D104" i="1"/>
  <c r="E89" i="1"/>
  <c r="F89" i="1"/>
  <c r="G89" i="1"/>
  <c r="H89" i="1"/>
  <c r="I89" i="1"/>
  <c r="J89" i="1"/>
  <c r="K89" i="1"/>
  <c r="L89" i="1"/>
  <c r="M89" i="1"/>
  <c r="N89" i="1"/>
  <c r="O89" i="1"/>
  <c r="P89" i="1"/>
  <c r="R89" i="1"/>
  <c r="S89" i="1"/>
  <c r="T89" i="1"/>
  <c r="U89" i="1"/>
  <c r="V89" i="1"/>
  <c r="W89" i="1"/>
  <c r="X89" i="1"/>
  <c r="D89" i="1"/>
  <c r="E83" i="1"/>
  <c r="F83" i="1"/>
  <c r="G83" i="1"/>
  <c r="H83" i="1"/>
  <c r="I83" i="1"/>
  <c r="J83" i="1"/>
  <c r="K83" i="1"/>
  <c r="L83" i="1"/>
  <c r="M83" i="1"/>
  <c r="N83" i="1"/>
  <c r="O83" i="1"/>
  <c r="P83" i="1"/>
  <c r="R83" i="1"/>
  <c r="S83" i="1"/>
  <c r="T83" i="1"/>
  <c r="U83" i="1"/>
  <c r="V83" i="1"/>
  <c r="W83" i="1"/>
  <c r="X83" i="1"/>
  <c r="D83" i="1"/>
  <c r="E72" i="1"/>
  <c r="F72" i="1"/>
  <c r="G72" i="1"/>
  <c r="H72" i="1"/>
  <c r="I72" i="1"/>
  <c r="J72" i="1"/>
  <c r="K72" i="1"/>
  <c r="L72" i="1"/>
  <c r="M72" i="1"/>
  <c r="N72" i="1"/>
  <c r="O72" i="1"/>
  <c r="P72" i="1"/>
  <c r="R72" i="1"/>
  <c r="S72" i="1"/>
  <c r="T72" i="1"/>
  <c r="U72" i="1"/>
  <c r="V72" i="1"/>
  <c r="W72" i="1"/>
  <c r="X72" i="1"/>
  <c r="D72" i="1"/>
  <c r="E60" i="1"/>
  <c r="F60" i="1"/>
  <c r="G60" i="1"/>
  <c r="H60" i="1"/>
  <c r="I60" i="1"/>
  <c r="J60" i="1"/>
  <c r="K60" i="1"/>
  <c r="L60" i="1"/>
  <c r="M60" i="1"/>
  <c r="N60" i="1"/>
  <c r="O60" i="1"/>
  <c r="P60" i="1"/>
  <c r="R60" i="1"/>
  <c r="S60" i="1"/>
  <c r="T60" i="1"/>
  <c r="U60" i="1"/>
  <c r="V60" i="1"/>
  <c r="W60" i="1"/>
  <c r="X60" i="1"/>
  <c r="D60" i="1"/>
  <c r="E44" i="1"/>
  <c r="F44" i="1"/>
  <c r="G44" i="1"/>
  <c r="H44" i="1"/>
  <c r="I44" i="1"/>
  <c r="J44" i="1"/>
  <c r="K44" i="1"/>
  <c r="L44" i="1"/>
  <c r="M44" i="1"/>
  <c r="N44" i="1"/>
  <c r="O44" i="1"/>
  <c r="P44" i="1"/>
  <c r="R44" i="1"/>
  <c r="S44" i="1"/>
  <c r="T44" i="1"/>
  <c r="U44" i="1"/>
  <c r="V44" i="1"/>
  <c r="W44" i="1"/>
  <c r="X44" i="1"/>
  <c r="D44" i="1"/>
  <c r="E31" i="1"/>
  <c r="F31" i="1"/>
  <c r="G31" i="1"/>
  <c r="G131" i="1" s="1"/>
  <c r="H31" i="1"/>
  <c r="I31" i="1"/>
  <c r="J31" i="1"/>
  <c r="K31" i="1"/>
  <c r="K131" i="1" s="1"/>
  <c r="L31" i="1"/>
  <c r="M31" i="1"/>
  <c r="N31" i="1"/>
  <c r="O31" i="1"/>
  <c r="O131" i="1" s="1"/>
  <c r="P31" i="1"/>
  <c r="R31" i="1"/>
  <c r="S31" i="1"/>
  <c r="T31" i="1"/>
  <c r="T131" i="1" s="1"/>
  <c r="U31" i="1"/>
  <c r="V31" i="1"/>
  <c r="W31" i="1"/>
  <c r="X31" i="1"/>
  <c r="X131" i="1" s="1"/>
  <c r="Y31" i="1"/>
  <c r="D31" i="1"/>
  <c r="E16" i="1"/>
  <c r="E131" i="1" s="1"/>
  <c r="F16" i="1"/>
  <c r="F131" i="1" s="1"/>
  <c r="G16" i="1"/>
  <c r="H16" i="1"/>
  <c r="H131" i="1" s="1"/>
  <c r="I16" i="1"/>
  <c r="I131" i="1" s="1"/>
  <c r="J16" i="1"/>
  <c r="J131" i="1" s="1"/>
  <c r="K16" i="1"/>
  <c r="L16" i="1"/>
  <c r="L131" i="1" s="1"/>
  <c r="M16" i="1"/>
  <c r="M131" i="1" s="1"/>
  <c r="N16" i="1"/>
  <c r="N131" i="1" s="1"/>
  <c r="O16" i="1"/>
  <c r="P16" i="1"/>
  <c r="P131" i="1" s="1"/>
  <c r="R16" i="1"/>
  <c r="R131" i="1" s="1"/>
  <c r="S16" i="1"/>
  <c r="S131" i="1" s="1"/>
  <c r="T16" i="1"/>
  <c r="U16" i="1"/>
  <c r="U131" i="1" s="1"/>
  <c r="V16" i="1"/>
  <c r="V131" i="1" s="1"/>
  <c r="W16" i="1"/>
  <c r="W131" i="1" s="1"/>
  <c r="X16" i="1"/>
  <c r="D16" i="1"/>
  <c r="D131" i="1" s="1"/>
  <c r="Z128" i="1" l="1"/>
  <c r="Z89" i="1"/>
  <c r="Z60" i="1"/>
  <c r="Q16" i="1"/>
  <c r="Q72" i="1"/>
  <c r="Q89" i="1"/>
  <c r="Z11" i="1"/>
  <c r="Z63" i="1"/>
  <c r="Z87" i="1"/>
  <c r="Q117" i="1"/>
  <c r="Z111" i="1"/>
  <c r="Z117" i="1" s="1"/>
  <c r="Q44" i="1"/>
  <c r="Q60" i="1"/>
  <c r="Y60" i="1"/>
  <c r="Y72" i="1"/>
  <c r="Y104" i="1"/>
  <c r="Z36" i="1"/>
  <c r="Z44" i="1" s="1"/>
  <c r="Z49" i="1"/>
  <c r="Y16" i="1"/>
  <c r="Z83" i="1"/>
  <c r="Z31" i="1"/>
  <c r="Z16" i="1"/>
  <c r="Y117" i="1"/>
  <c r="Y83" i="1"/>
  <c r="Y44" i="1"/>
  <c r="Q128" i="1"/>
  <c r="Q83" i="1"/>
  <c r="Q31" i="1"/>
  <c r="Z72" i="1"/>
  <c r="Q131" i="1" l="1"/>
  <c r="Y131" i="1"/>
  <c r="Z131" i="1"/>
</calcChain>
</file>

<file path=xl/sharedStrings.xml><?xml version="1.0" encoding="utf-8"?>
<sst xmlns="http://schemas.openxmlformats.org/spreadsheetml/2006/main" count="569" uniqueCount="261">
  <si>
    <t>INST DE INFORMACION ESTADISTICA Y GEOGRAFICA</t>
  </si>
  <si>
    <t>Código</t>
  </si>
  <si>
    <t>Empleado</t>
  </si>
  <si>
    <t>Sueldo</t>
  </si>
  <si>
    <t>Séptimo día</t>
  </si>
  <si>
    <t>Horas extras</t>
  </si>
  <si>
    <t>Ingresos Propios</t>
  </si>
  <si>
    <t>Ayuda de Despensa 3%</t>
  </si>
  <si>
    <t>Retroactivo</t>
  </si>
  <si>
    <t>Ajuste en sueldos</t>
  </si>
  <si>
    <t>Prima de vacaciones a tiempo</t>
  </si>
  <si>
    <t>Aguinaldo</t>
  </si>
  <si>
    <t>Ayuda para Despensas</t>
  </si>
  <si>
    <t>Ayuda para transportes</t>
  </si>
  <si>
    <t>Prima Quinquenal</t>
  </si>
  <si>
    <t>I.S.R. Art142</t>
  </si>
  <si>
    <t>I.S.R. (sp)</t>
  </si>
  <si>
    <t>Cuota sindical</t>
  </si>
  <si>
    <t>I.S.R. a compensar</t>
  </si>
  <si>
    <t>Ajuste al neto</t>
  </si>
  <si>
    <t>Cuota Pensiones</t>
  </si>
  <si>
    <t>Departamento 1 DIRECCION GENERAL</t>
  </si>
  <si>
    <t>0101</t>
  </si>
  <si>
    <t>Campos Cornejo David Rogelio</t>
  </si>
  <si>
    <t>0102</t>
  </si>
  <si>
    <t>Guevara Rubio Montserrat</t>
  </si>
  <si>
    <t>0103</t>
  </si>
  <si>
    <t>Esparza Guillen Homero</t>
  </si>
  <si>
    <t>0982</t>
  </si>
  <si>
    <t>Gomez Farrera Amaury</t>
  </si>
  <si>
    <t>Total Depto</t>
  </si>
  <si>
    <t xml:space="preserve">  -----------------------</t>
  </si>
  <si>
    <t>Departamento 2 UNIDAD ECONOMICO FINANCIERA</t>
  </si>
  <si>
    <t>0220</t>
  </si>
  <si>
    <t>Niño Diaz Hector Daniel</t>
  </si>
  <si>
    <t>0228</t>
  </si>
  <si>
    <t>Gonzalez Ramirez Rodrigo</t>
  </si>
  <si>
    <t>0232</t>
  </si>
  <si>
    <t>Garcia Romero Nestor Eduardo</t>
  </si>
  <si>
    <t>0233</t>
  </si>
  <si>
    <t>Garibaldi Castillo Carlos Eduardo</t>
  </si>
  <si>
    <t>0234</t>
  </si>
  <si>
    <t>Bringas Valenzuela Maria Fernanda</t>
  </si>
  <si>
    <t>0235</t>
  </si>
  <si>
    <t>Contreras Godinez Paulina Aranzazu</t>
  </si>
  <si>
    <t>0236</t>
  </si>
  <si>
    <t>Galindo Zamora  Susana</t>
  </si>
  <si>
    <t>0238</t>
  </si>
  <si>
    <t>Patiño Garcia  Patricia</t>
  </si>
  <si>
    <t>0239</t>
  </si>
  <si>
    <t>Peña Quevedo Bertha Olivia</t>
  </si>
  <si>
    <t>0240</t>
  </si>
  <si>
    <t>Vallin Alatorre Adriana Guadalupe</t>
  </si>
  <si>
    <t>0242</t>
  </si>
  <si>
    <t>Sanchez Martinez Gerardo</t>
  </si>
  <si>
    <t>Departamento 3 UNIDAD DE ADMINISTRACION</t>
  </si>
  <si>
    <t>0353</t>
  </si>
  <si>
    <t>Garcia Robles Rosa Gabriela</t>
  </si>
  <si>
    <t>0354</t>
  </si>
  <si>
    <t>Corona Gomez Rosa Cristina</t>
  </si>
  <si>
    <t>0355</t>
  </si>
  <si>
    <t>Espinosa Valdez Bertha Ninemi</t>
  </si>
  <si>
    <t>0356</t>
  </si>
  <si>
    <t>Mejia Reynoso Javier</t>
  </si>
  <si>
    <t>0357</t>
  </si>
  <si>
    <t>Torres Aguilar Roberto</t>
  </si>
  <si>
    <t>0358</t>
  </si>
  <si>
    <t>Robles Bonilla Raquel</t>
  </si>
  <si>
    <t>0359</t>
  </si>
  <si>
    <t>Lopez Sanchez Minerva</t>
  </si>
  <si>
    <t>0360</t>
  </si>
  <si>
    <t>Gallegos Castillo Enrique</t>
  </si>
  <si>
    <t>0361</t>
  </si>
  <si>
    <t>Gutierrez Velazquez Melquiades</t>
  </si>
  <si>
    <t>Departamento 4 UNIDAD DE TECNOLOGIAS DE  INFORMACION</t>
  </si>
  <si>
    <t>0104</t>
  </si>
  <si>
    <t>Villaseñor Martinez Alma Rosa</t>
  </si>
  <si>
    <t>0462</t>
  </si>
  <si>
    <t>Cardenas Martos  Salvador</t>
  </si>
  <si>
    <t>0463</t>
  </si>
  <si>
    <t>Ibarra Villanueva Denisse Virginia</t>
  </si>
  <si>
    <t>0464</t>
  </si>
  <si>
    <t>Delgadillo Rojas Dante</t>
  </si>
  <si>
    <t>0465</t>
  </si>
  <si>
    <t>Barraza Lopez Antonio</t>
  </si>
  <si>
    <t>0466</t>
  </si>
  <si>
    <t>Mariscal Gonzalez Benjamin</t>
  </si>
  <si>
    <t>0468</t>
  </si>
  <si>
    <t>Torres Naranjo Silvia Leticia</t>
  </si>
  <si>
    <t>0469</t>
  </si>
  <si>
    <t>Gutierrez Guerrero Jesus Abraham</t>
  </si>
  <si>
    <t>0470</t>
  </si>
  <si>
    <t>Lopez Cervantes Miguel Angel</t>
  </si>
  <si>
    <t>0472</t>
  </si>
  <si>
    <t>Cossio Franco Edgar Gonzalo</t>
  </si>
  <si>
    <t>0473</t>
  </si>
  <si>
    <t>Torres Aguilar Hermilo</t>
  </si>
  <si>
    <t>0837</t>
  </si>
  <si>
    <t>Garcia Delgadillo Luis Jorge</t>
  </si>
  <si>
    <t>Departamento 5 UNIDAD DE ASUNTOS JURIDICOS</t>
  </si>
  <si>
    <t>0543</t>
  </si>
  <si>
    <t>Ramirez Aguilera Ricardo</t>
  </si>
  <si>
    <t>0544</t>
  </si>
  <si>
    <t>Lopez Arciniega Sergio</t>
  </si>
  <si>
    <t>0545</t>
  </si>
  <si>
    <t>Castellanos Moya Luis Daniel</t>
  </si>
  <si>
    <t>0546</t>
  </si>
  <si>
    <t>Alonso Ramos Jose Raul</t>
  </si>
  <si>
    <t>0548</t>
  </si>
  <si>
    <t>Aguila Espinoza Javier</t>
  </si>
  <si>
    <t>0549</t>
  </si>
  <si>
    <t>Machuca Barraza Socorro Elena</t>
  </si>
  <si>
    <t>0550</t>
  </si>
  <si>
    <t>Larios Carrillo Maria Guadalupe</t>
  </si>
  <si>
    <t>Departamento 6 COORDINACION DEL SISTEMA</t>
  </si>
  <si>
    <t>0674</t>
  </si>
  <si>
    <t>Altamirano Limon Juan Pablo</t>
  </si>
  <si>
    <t>0675</t>
  </si>
  <si>
    <t>Campos Gutierrez  Jose Ramon</t>
  </si>
  <si>
    <t>0676</t>
  </si>
  <si>
    <t>Soto Arteaga Omar Eduardo</t>
  </si>
  <si>
    <t>0677</t>
  </si>
  <si>
    <t>Ochoa Valdovinos Jose De Jesus</t>
  </si>
  <si>
    <t>0678</t>
  </si>
  <si>
    <t>Castro Rosales Willaldo Francisco</t>
  </si>
  <si>
    <t>0679</t>
  </si>
  <si>
    <t>Fausto Ortiz Sandra</t>
  </si>
  <si>
    <t>0680</t>
  </si>
  <si>
    <t>Vazquez  Gutierrez Ines</t>
  </si>
  <si>
    <t>Departamento 7 ORGANO DE CONTROL Y VIGILANCIA</t>
  </si>
  <si>
    <t>0751</t>
  </si>
  <si>
    <t>Padilla Sanchez Jose Manuel</t>
  </si>
  <si>
    <t>0752</t>
  </si>
  <si>
    <t>Alvarez Barraza Laura Susana</t>
  </si>
  <si>
    <t>Departamento 8 UNIDAD GEOGRAFICA AMBIENTAL</t>
  </si>
  <si>
    <t>0821</t>
  </si>
  <si>
    <t>Bautista Andalon Maximiano</t>
  </si>
  <si>
    <t>0822</t>
  </si>
  <si>
    <t>Gomez Ortiz Jorge Alonso</t>
  </si>
  <si>
    <t>0823</t>
  </si>
  <si>
    <t>Saldaña Hernandez Jose Francisco</t>
  </si>
  <si>
    <t>0824</t>
  </si>
  <si>
    <t>Ortega Minakata Ana Teresa</t>
  </si>
  <si>
    <t>0825</t>
  </si>
  <si>
    <t>Ramirez Aceves Edgar Daniel</t>
  </si>
  <si>
    <t>0826</t>
  </si>
  <si>
    <t>Gomez Mora  Ivan</t>
  </si>
  <si>
    <t>0827</t>
  </si>
  <si>
    <t>Blanco Alonso  Maria Alejandra</t>
  </si>
  <si>
    <t>0829</t>
  </si>
  <si>
    <t>Chavez Balderrama Julian</t>
  </si>
  <si>
    <t>0830</t>
  </si>
  <si>
    <t>De La Torre Martinez Maria Alejandra</t>
  </si>
  <si>
    <t>0831</t>
  </si>
  <si>
    <t>Figueroa Gutierrez Mayra Karina</t>
  </si>
  <si>
    <t>0885</t>
  </si>
  <si>
    <t>Chavez Peña Diego Efren</t>
  </si>
  <si>
    <t>Departamento 9 UNIDAD SOCIO DEMOGRAFICA</t>
  </si>
  <si>
    <t>0912</t>
  </si>
  <si>
    <t>Ruiz Bastida Santiago</t>
  </si>
  <si>
    <t>0913</t>
  </si>
  <si>
    <t>Camarena De Obeso Maria Ines De La Luz</t>
  </si>
  <si>
    <t>0914</t>
  </si>
  <si>
    <t>Lara Garza Gabriela</t>
  </si>
  <si>
    <t>0915</t>
  </si>
  <si>
    <t>Gama Hernandez Viviana</t>
  </si>
  <si>
    <t>0916</t>
  </si>
  <si>
    <t>Gomez Ramirez Ma Dolores</t>
  </si>
  <si>
    <t>0919</t>
  </si>
  <si>
    <t>Ibarraran Arreola Adriana Gabriela</t>
  </si>
  <si>
    <t>0941</t>
  </si>
  <si>
    <t>Quintero Martinez Iris Ariadna</t>
  </si>
  <si>
    <t>0984</t>
  </si>
  <si>
    <t>Valdez Rivas Federico Antonio</t>
  </si>
  <si>
    <t>0987</t>
  </si>
  <si>
    <t>Aldrete Alvarez Karla Elizabeth</t>
  </si>
  <si>
    <t>Departamento 10 UNIDAD GOBIERNO, SEGURIDAD Y JUSTICIA</t>
  </si>
  <si>
    <t>1005</t>
  </si>
  <si>
    <t>Sanchez Torres Alejandro Salvador</t>
  </si>
  <si>
    <t>1007</t>
  </si>
  <si>
    <t>Sanchez Guzman Paloma Anayansi</t>
  </si>
  <si>
    <t>1008</t>
  </si>
  <si>
    <t>Trujillo  Hernandez Karina Margarita</t>
  </si>
  <si>
    <t>1009</t>
  </si>
  <si>
    <t>Jimenez Gonzalez Francia Edith</t>
  </si>
  <si>
    <t>1011</t>
  </si>
  <si>
    <t>Andrade Hernandez Jose De Jesus</t>
  </si>
  <si>
    <t>1018</t>
  </si>
  <si>
    <t>Aguirre Andrade Enrique</t>
  </si>
  <si>
    <t>1086</t>
  </si>
  <si>
    <t>Estrada Aguilera Paula Carolina</t>
  </si>
  <si>
    <t xml:space="preserve">  =============</t>
  </si>
  <si>
    <t>Total Gral.</t>
  </si>
  <si>
    <t xml:space="preserve"> </t>
  </si>
  <si>
    <t>0583</t>
  </si>
  <si>
    <t>Perez Pelayo Radillo Ana Delia</t>
  </si>
  <si>
    <t>Abogado de lo contencioso y gestión 
administrativa</t>
  </si>
  <si>
    <t>Puesto</t>
  </si>
  <si>
    <t>Director General</t>
  </si>
  <si>
    <t>Coordinador de Planeación e Información A</t>
  </si>
  <si>
    <t>Evaluador de Proyectos</t>
  </si>
  <si>
    <t>Asistente de Logística</t>
  </si>
  <si>
    <t>Técnico Especializado</t>
  </si>
  <si>
    <t>Analista en Microdatos y Proyectos</t>
  </si>
  <si>
    <t>Director de la Unidad</t>
  </si>
  <si>
    <t>Coordinador Especializado B</t>
  </si>
  <si>
    <t>Coordinador de Estadística Económica</t>
  </si>
  <si>
    <t>Coordinador de Análisis Económico Financiero</t>
  </si>
  <si>
    <t>Coordinador de Estadística Sectorial y
 Promocional</t>
  </si>
  <si>
    <t>Analista de Proyectos</t>
  </si>
  <si>
    <t>Coordinador de Recursos Financieros y 
Control Presupuestal</t>
  </si>
  <si>
    <t>Coordinador de Recursos Humanos y 
Capacitación</t>
  </si>
  <si>
    <t>Coordinador Administrativo B</t>
  </si>
  <si>
    <t>Especialista Administrativo A</t>
  </si>
  <si>
    <t>Especialista Operativo</t>
  </si>
  <si>
    <t>Auxiliar de Logística</t>
  </si>
  <si>
    <t>Técnico en Redes</t>
  </si>
  <si>
    <t>Coordinador de Planeación y Proyectos 
Estratégicos</t>
  </si>
  <si>
    <t>Coordinador de Proyectos Geomáticos</t>
  </si>
  <si>
    <t>Coordinador de Redes y Telecomunicaciones</t>
  </si>
  <si>
    <t>Coordinador de Desarrollo de Software</t>
  </si>
  <si>
    <t>Líder de Proyecto</t>
  </si>
  <si>
    <t>Técnico en Telecomunicaciones</t>
  </si>
  <si>
    <t>Analista de Sistemas B</t>
  </si>
  <si>
    <t>Técnico en Informática</t>
  </si>
  <si>
    <t>Analista de Sistemas</t>
  </si>
  <si>
    <t>Coordinador Jurídico</t>
  </si>
  <si>
    <t>Abogado para convenios e instrumentos de
 transparencia</t>
  </si>
  <si>
    <t>Coordinador de convenios, contratos y
 atención a órganos de Gobierno</t>
  </si>
  <si>
    <t>Coordinador de transparencia</t>
  </si>
  <si>
    <t>Asistente de logística</t>
  </si>
  <si>
    <t>Gestor</t>
  </si>
  <si>
    <t>Coordinador de imagen y difusión</t>
  </si>
  <si>
    <t>Coordinador de vinculación y gestión</t>
  </si>
  <si>
    <t>Coordinador de comunicación y apoyo A</t>
  </si>
  <si>
    <t>Comisario</t>
  </si>
  <si>
    <t>Coordinador de análisis de procesos</t>
  </si>
  <si>
    <t>Coordinador de integración y análisis de informacióngeográfica y de medio ambiente</t>
  </si>
  <si>
    <t>Coordinador de estudios de campo</t>
  </si>
  <si>
    <t>Analista en integración de información geográfica y de medio ambiente</t>
  </si>
  <si>
    <t>Coordinador de vinculación regional y proyectos especiales</t>
  </si>
  <si>
    <t>Coordinador de análisis de información geográfica y de medio ambiente.</t>
  </si>
  <si>
    <t>Coordinador de integración de información geográfica y de medio ambiente</t>
  </si>
  <si>
    <t>Técnico en geodesia y SIG</t>
  </si>
  <si>
    <t>Analista de evaluación y proyectos</t>
  </si>
  <si>
    <t>Técnico especializado en análisis de información de geografía y medio ambiente</t>
  </si>
  <si>
    <t>Coordinador de proyectos especiales</t>
  </si>
  <si>
    <t>Coordinador demográfico</t>
  </si>
  <si>
    <t>Coordinador A</t>
  </si>
  <si>
    <t>Analista demográfico</t>
  </si>
  <si>
    <t>Asistente Técnico</t>
  </si>
  <si>
    <t>Administrador de sistemas</t>
  </si>
  <si>
    <t>Coordinador de control de la gestión</t>
  </si>
  <si>
    <t>Coordinador de evaluación y seguimiento</t>
  </si>
  <si>
    <t>Coordinador de análisis y proyectos A</t>
  </si>
  <si>
    <t>Vacaciones reportadas</t>
  </si>
  <si>
    <t>PERCEPCIONES BRUTAS</t>
  </si>
  <si>
    <t>OTRAS DEDUCCIONES</t>
  </si>
  <si>
    <t>DEDUCCIONES BRUTAS</t>
  </si>
  <si>
    <t>PERCEPCIONES NETAS</t>
  </si>
  <si>
    <t>REMUNERACIONES MENSUALES POR PUESTO JUNIO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</si>
</sst>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8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164" fontId="8" fillId="0" borderId="0" xfId="0" applyNumberFormat="1" applyFont="1"/>
    <xf numFmtId="164" fontId="1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8" fillId="2" borderId="1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/>
    <xf numFmtId="164" fontId="1" fillId="0" borderId="0" xfId="0" applyNumberFormat="1" applyFont="1"/>
    <xf numFmtId="164" fontId="8" fillId="0" borderId="0" xfId="0" applyNumberFormat="1" applyFont="1"/>
    <xf numFmtId="8" fontId="1" fillId="0" borderId="0" xfId="0" applyNumberFormat="1" applyFont="1" applyAlignment="1">
      <alignment wrapText="1"/>
    </xf>
    <xf numFmtId="164" fontId="12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0</xdr:row>
      <xdr:rowOff>171450</xdr:rowOff>
    </xdr:from>
    <xdr:to>
      <xdr:col>2</xdr:col>
      <xdr:colOff>1028700</xdr:colOff>
      <xdr:row>4</xdr:row>
      <xdr:rowOff>85725</xdr:rowOff>
    </xdr:to>
    <xdr:pic>
      <xdr:nvPicPr>
        <xdr:cNvPr id="2" name="Picture 1" descr="https://encrypted-tbn0.gstatic.com/images?q=tbn:ANd9GcRcdm5ts9G6mRVfBfsFAlyjK_AnNN-tbEaou4GdegdMSLiBe2Ia7Q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71450"/>
          <a:ext cx="2628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0</xdr:colOff>
      <xdr:row>1</xdr:row>
      <xdr:rowOff>0</xdr:rowOff>
    </xdr:from>
    <xdr:to>
      <xdr:col>10</xdr:col>
      <xdr:colOff>866775</xdr:colOff>
      <xdr:row>5</xdr:row>
      <xdr:rowOff>114300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1400" y="228600"/>
          <a:ext cx="19145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4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7" sqref="A7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30.7109375" style="20" customWidth="1"/>
    <col min="4" max="26" width="15.7109375" style="1" customWidth="1"/>
    <col min="27" max="16384" width="11.42578125" style="1"/>
  </cols>
  <sheetData>
    <row r="1" spans="1:26" ht="18" customHeight="1" x14ac:dyDescent="0.25">
      <c r="A1" s="3"/>
      <c r="B1" s="44" t="s">
        <v>193</v>
      </c>
      <c r="C1" s="44"/>
      <c r="D1" s="45"/>
      <c r="E1" s="45"/>
      <c r="F1" s="45"/>
      <c r="G1" s="45"/>
    </row>
    <row r="2" spans="1:26" ht="24.95" customHeight="1" x14ac:dyDescent="0.2">
      <c r="A2" s="4"/>
      <c r="C2" s="47"/>
      <c r="D2" s="47" t="s">
        <v>0</v>
      </c>
      <c r="E2" s="48"/>
      <c r="F2" s="48"/>
      <c r="G2" s="48"/>
    </row>
    <row r="3" spans="1:26" ht="15.75" x14ac:dyDescent="0.25">
      <c r="B3" s="49"/>
      <c r="C3" s="49"/>
      <c r="D3" s="49" t="s">
        <v>260</v>
      </c>
      <c r="E3" s="6"/>
      <c r="F3" s="6"/>
      <c r="G3" s="6"/>
      <c r="H3" s="8"/>
    </row>
    <row r="4" spans="1:26" ht="15" x14ac:dyDescent="0.25">
      <c r="B4" s="46"/>
      <c r="C4" s="46"/>
      <c r="D4" s="45"/>
      <c r="E4" s="45"/>
      <c r="F4" s="45"/>
      <c r="G4" s="45"/>
      <c r="H4" s="8"/>
    </row>
    <row r="5" spans="1:26" x14ac:dyDescent="0.2">
      <c r="B5" s="7"/>
      <c r="C5" s="21"/>
    </row>
    <row r="6" spans="1:26" x14ac:dyDescent="0.2">
      <c r="B6" s="7"/>
      <c r="C6" s="21"/>
    </row>
    <row r="8" spans="1:26" s="5" customFormat="1" ht="34.5" thickBot="1" x14ac:dyDescent="0.25">
      <c r="A8" s="9" t="s">
        <v>1</v>
      </c>
      <c r="B8" s="10" t="s">
        <v>2</v>
      </c>
      <c r="C8" s="23" t="s">
        <v>197</v>
      </c>
      <c r="D8" s="10" t="s">
        <v>3</v>
      </c>
      <c r="E8" s="10" t="s">
        <v>4</v>
      </c>
      <c r="F8" s="10" t="s">
        <v>5</v>
      </c>
      <c r="G8" s="10" t="s">
        <v>6</v>
      </c>
      <c r="H8" s="10" t="s">
        <v>7</v>
      </c>
      <c r="I8" s="10" t="s">
        <v>8</v>
      </c>
      <c r="J8" s="10" t="s">
        <v>9</v>
      </c>
      <c r="K8" s="10" t="s">
        <v>10</v>
      </c>
      <c r="L8" s="10" t="s">
        <v>11</v>
      </c>
      <c r="M8" s="10" t="s">
        <v>12</v>
      </c>
      <c r="N8" s="10" t="s">
        <v>13</v>
      </c>
      <c r="O8" s="10" t="s">
        <v>14</v>
      </c>
      <c r="P8" s="11" t="s">
        <v>255</v>
      </c>
      <c r="Q8" s="11" t="s">
        <v>256</v>
      </c>
      <c r="R8" s="10" t="s">
        <v>15</v>
      </c>
      <c r="S8" s="10" t="s">
        <v>16</v>
      </c>
      <c r="T8" s="10" t="s">
        <v>17</v>
      </c>
      <c r="U8" s="10" t="s">
        <v>18</v>
      </c>
      <c r="V8" s="10" t="s">
        <v>19</v>
      </c>
      <c r="W8" s="10" t="s">
        <v>20</v>
      </c>
      <c r="X8" s="11" t="s">
        <v>257</v>
      </c>
      <c r="Y8" s="11" t="s">
        <v>258</v>
      </c>
      <c r="Z8" s="12" t="s">
        <v>259</v>
      </c>
    </row>
    <row r="9" spans="1:26" ht="12" thickTop="1" x14ac:dyDescent="0.2"/>
    <row r="10" spans="1:26" x14ac:dyDescent="0.2">
      <c r="A10" s="13" t="s">
        <v>21</v>
      </c>
    </row>
    <row r="11" spans="1:26" x14ac:dyDescent="0.2">
      <c r="A11" s="2" t="s">
        <v>22</v>
      </c>
      <c r="B11" s="1" t="s">
        <v>23</v>
      </c>
      <c r="C11" s="24" t="s">
        <v>198</v>
      </c>
      <c r="D11" s="14">
        <v>58758.9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2288.02</v>
      </c>
      <c r="N11" s="14">
        <v>1617</v>
      </c>
      <c r="O11" s="14">
        <v>0</v>
      </c>
      <c r="P11" s="14">
        <v>0</v>
      </c>
      <c r="Q11" s="14">
        <f>D11+E11+F11+G11+H11+I11+J11+K11+L11+M11+N11+O11+P11</f>
        <v>62663.92</v>
      </c>
      <c r="R11" s="14">
        <v>0</v>
      </c>
      <c r="S11" s="14">
        <v>15188.2</v>
      </c>
      <c r="T11" s="14">
        <v>0</v>
      </c>
      <c r="U11" s="14">
        <v>0</v>
      </c>
      <c r="V11" s="14">
        <v>0</v>
      </c>
      <c r="W11" s="14">
        <v>6169.68</v>
      </c>
      <c r="X11" s="14">
        <v>10171.68</v>
      </c>
      <c r="Y11" s="14">
        <f>R11+S11+T11+U11+V11+W11+X11</f>
        <v>31529.56</v>
      </c>
      <c r="Z11" s="14">
        <f>Q11-Y11</f>
        <v>31134.359999999997</v>
      </c>
    </row>
    <row r="12" spans="1:26" x14ac:dyDescent="0.2">
      <c r="A12" s="2" t="s">
        <v>24</v>
      </c>
      <c r="B12" s="1" t="s">
        <v>25</v>
      </c>
      <c r="C12" s="24" t="s">
        <v>199</v>
      </c>
      <c r="D12" s="14">
        <v>24533.1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1549</v>
      </c>
      <c r="N12" s="14">
        <v>1016</v>
      </c>
      <c r="O12" s="14">
        <v>140.19999999999999</v>
      </c>
      <c r="P12" s="14">
        <v>0</v>
      </c>
      <c r="Q12" s="40">
        <f t="shared" ref="Q12:Q14" si="0">D12+E12+F12+G12+H12+I12+J12+K12+L12+M12+N12+O12+P12</f>
        <v>27238.3</v>
      </c>
      <c r="R12" s="14">
        <v>0</v>
      </c>
      <c r="S12" s="14">
        <v>4869.2</v>
      </c>
      <c r="T12" s="14">
        <v>0</v>
      </c>
      <c r="U12" s="14">
        <v>0</v>
      </c>
      <c r="V12" s="14">
        <v>0</v>
      </c>
      <c r="W12" s="14">
        <v>2575.98</v>
      </c>
      <c r="X12" s="40">
        <v>10003.460000000001</v>
      </c>
      <c r="Y12" s="40">
        <f t="shared" ref="Y12:Y14" si="1">R12+S12+T12+U12+V12+W12+X12</f>
        <v>17448.64</v>
      </c>
      <c r="Z12" s="40">
        <f t="shared" ref="Z12:Z14" si="2">Q12-Y12</f>
        <v>9789.66</v>
      </c>
    </row>
    <row r="13" spans="1:26" x14ac:dyDescent="0.2">
      <c r="A13" s="2" t="s">
        <v>26</v>
      </c>
      <c r="B13" s="1" t="s">
        <v>27</v>
      </c>
      <c r="C13" s="24" t="s">
        <v>200</v>
      </c>
      <c r="D13" s="14">
        <v>13966.98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1163</v>
      </c>
      <c r="N13" s="14">
        <v>722</v>
      </c>
      <c r="O13" s="14">
        <v>0</v>
      </c>
      <c r="P13" s="14">
        <v>0</v>
      </c>
      <c r="Q13" s="40">
        <f t="shared" si="0"/>
        <v>15851.98</v>
      </c>
      <c r="R13" s="14">
        <v>0</v>
      </c>
      <c r="S13" s="14">
        <v>2291.46</v>
      </c>
      <c r="T13" s="14">
        <v>0</v>
      </c>
      <c r="U13" s="14">
        <v>0</v>
      </c>
      <c r="V13" s="14">
        <v>0</v>
      </c>
      <c r="W13" s="14">
        <v>1466.54</v>
      </c>
      <c r="X13" s="40">
        <v>0</v>
      </c>
      <c r="Y13" s="40">
        <f t="shared" si="1"/>
        <v>3758</v>
      </c>
      <c r="Z13" s="40">
        <f t="shared" si="2"/>
        <v>12093.98</v>
      </c>
    </row>
    <row r="14" spans="1:26" x14ac:dyDescent="0.2">
      <c r="A14" s="2" t="s">
        <v>28</v>
      </c>
      <c r="B14" s="1" t="s">
        <v>29</v>
      </c>
      <c r="C14" s="24" t="s">
        <v>201</v>
      </c>
      <c r="D14" s="14">
        <v>13214.1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1128</v>
      </c>
      <c r="N14" s="14">
        <v>703</v>
      </c>
      <c r="O14" s="14">
        <v>0</v>
      </c>
      <c r="P14" s="14">
        <v>0</v>
      </c>
      <c r="Q14" s="40">
        <f t="shared" si="0"/>
        <v>15045.1</v>
      </c>
      <c r="R14" s="14">
        <v>0</v>
      </c>
      <c r="S14" s="14">
        <v>2119.1</v>
      </c>
      <c r="T14" s="14">
        <v>0</v>
      </c>
      <c r="U14" s="14">
        <v>0</v>
      </c>
      <c r="V14" s="14">
        <v>0</v>
      </c>
      <c r="W14" s="14">
        <v>1387.48</v>
      </c>
      <c r="X14" s="40">
        <v>0</v>
      </c>
      <c r="Y14" s="40">
        <f t="shared" si="1"/>
        <v>3506.58</v>
      </c>
      <c r="Z14" s="40">
        <f t="shared" si="2"/>
        <v>11538.52</v>
      </c>
    </row>
    <row r="15" spans="1:26" s="8" customFormat="1" x14ac:dyDescent="0.2">
      <c r="A15" s="16" t="s">
        <v>30</v>
      </c>
      <c r="C15" s="22"/>
      <c r="D15" s="8" t="s">
        <v>31</v>
      </c>
      <c r="E15" s="8" t="s">
        <v>31</v>
      </c>
      <c r="F15" s="8" t="s">
        <v>31</v>
      </c>
      <c r="G15" s="8" t="s">
        <v>31</v>
      </c>
      <c r="H15" s="8" t="s">
        <v>31</v>
      </c>
      <c r="I15" s="8" t="s">
        <v>31</v>
      </c>
      <c r="J15" s="8" t="s">
        <v>31</v>
      </c>
      <c r="K15" s="8" t="s">
        <v>31</v>
      </c>
      <c r="L15" s="8" t="s">
        <v>31</v>
      </c>
      <c r="M15" s="8" t="s">
        <v>31</v>
      </c>
      <c r="N15" s="8" t="s">
        <v>31</v>
      </c>
      <c r="O15" s="8" t="s">
        <v>31</v>
      </c>
      <c r="P15" s="8" t="s">
        <v>31</v>
      </c>
      <c r="Q15" s="8" t="s">
        <v>31</v>
      </c>
      <c r="R15" s="8" t="s">
        <v>31</v>
      </c>
      <c r="S15" s="8" t="s">
        <v>31</v>
      </c>
      <c r="T15" s="8" t="s">
        <v>31</v>
      </c>
      <c r="U15" s="8" t="s">
        <v>31</v>
      </c>
      <c r="V15" s="8" t="s">
        <v>31</v>
      </c>
      <c r="W15" s="8" t="s">
        <v>31</v>
      </c>
      <c r="X15" s="8" t="s">
        <v>31</v>
      </c>
      <c r="Y15" s="8" t="s">
        <v>31</v>
      </c>
      <c r="Z15" s="8" t="s">
        <v>31</v>
      </c>
    </row>
    <row r="16" spans="1:26" x14ac:dyDescent="0.2">
      <c r="D16" s="18">
        <f>D11+D12+D13+D14</f>
        <v>110473.08</v>
      </c>
      <c r="E16" s="41">
        <f t="shared" ref="E16:Z16" si="3">E11+E12+E13+E14</f>
        <v>0</v>
      </c>
      <c r="F16" s="41">
        <f t="shared" si="3"/>
        <v>0</v>
      </c>
      <c r="G16" s="41">
        <f t="shared" si="3"/>
        <v>0</v>
      </c>
      <c r="H16" s="41">
        <f t="shared" si="3"/>
        <v>0</v>
      </c>
      <c r="I16" s="41">
        <f t="shared" si="3"/>
        <v>0</v>
      </c>
      <c r="J16" s="41">
        <f t="shared" si="3"/>
        <v>0</v>
      </c>
      <c r="K16" s="41">
        <f t="shared" si="3"/>
        <v>0</v>
      </c>
      <c r="L16" s="41">
        <f t="shared" si="3"/>
        <v>0</v>
      </c>
      <c r="M16" s="41">
        <f t="shared" si="3"/>
        <v>6128.02</v>
      </c>
      <c r="N16" s="41">
        <f t="shared" si="3"/>
        <v>4058</v>
      </c>
      <c r="O16" s="41">
        <f t="shared" si="3"/>
        <v>140.19999999999999</v>
      </c>
      <c r="P16" s="41">
        <f t="shared" si="3"/>
        <v>0</v>
      </c>
      <c r="Q16" s="41">
        <f t="shared" si="3"/>
        <v>120799.3</v>
      </c>
      <c r="R16" s="41">
        <f t="shared" si="3"/>
        <v>0</v>
      </c>
      <c r="S16" s="41">
        <f t="shared" si="3"/>
        <v>24467.96</v>
      </c>
      <c r="T16" s="41">
        <f t="shared" si="3"/>
        <v>0</v>
      </c>
      <c r="U16" s="41">
        <f t="shared" si="3"/>
        <v>0</v>
      </c>
      <c r="V16" s="41">
        <f t="shared" si="3"/>
        <v>0</v>
      </c>
      <c r="W16" s="41">
        <f t="shared" si="3"/>
        <v>11599.68</v>
      </c>
      <c r="X16" s="41">
        <f t="shared" si="3"/>
        <v>20175.14</v>
      </c>
      <c r="Y16" s="41">
        <f t="shared" si="3"/>
        <v>56242.78</v>
      </c>
      <c r="Z16" s="41">
        <f t="shared" si="3"/>
        <v>64556.520000000004</v>
      </c>
    </row>
    <row r="18" spans="1:26" x14ac:dyDescent="0.2">
      <c r="A18" s="13" t="s">
        <v>32</v>
      </c>
    </row>
    <row r="19" spans="1:26" x14ac:dyDescent="0.2">
      <c r="A19" s="2" t="s">
        <v>33</v>
      </c>
      <c r="B19" s="1" t="s">
        <v>34</v>
      </c>
      <c r="C19" s="25" t="s">
        <v>202</v>
      </c>
      <c r="D19" s="14">
        <v>13213.98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1128</v>
      </c>
      <c r="N19" s="14">
        <v>703</v>
      </c>
      <c r="O19" s="14">
        <v>0</v>
      </c>
      <c r="P19" s="14">
        <v>0</v>
      </c>
      <c r="Q19" s="14">
        <f t="shared" ref="Q19:Q29" si="4">D19+E19+F19+G19+H19+I19+J19+K19+L19+M19+N19+O19+P19</f>
        <v>15044.98</v>
      </c>
      <c r="R19" s="14">
        <v>0</v>
      </c>
      <c r="S19" s="14">
        <v>2119.08</v>
      </c>
      <c r="T19" s="14">
        <v>66.069999999999993</v>
      </c>
      <c r="U19" s="14">
        <v>0</v>
      </c>
      <c r="V19" s="14">
        <v>0</v>
      </c>
      <c r="W19" s="14">
        <v>1387.46</v>
      </c>
      <c r="X19" s="14">
        <v>0</v>
      </c>
      <c r="Y19" s="14">
        <f t="shared" ref="Y19:Y29" si="5">R19+S19+T19+U19+V19+W19+X19</f>
        <v>3572.61</v>
      </c>
      <c r="Z19" s="14">
        <f t="shared" ref="Z19:Z29" si="6">Q19-Y19</f>
        <v>11472.369999999999</v>
      </c>
    </row>
    <row r="20" spans="1:26" x14ac:dyDescent="0.2">
      <c r="A20" s="2" t="s">
        <v>35</v>
      </c>
      <c r="B20" s="1" t="s">
        <v>36</v>
      </c>
      <c r="C20" s="25" t="s">
        <v>203</v>
      </c>
      <c r="D20" s="14">
        <v>13966.8</v>
      </c>
      <c r="E20" s="14">
        <v>0</v>
      </c>
      <c r="F20" s="14">
        <v>0</v>
      </c>
      <c r="G20" s="14">
        <v>0</v>
      </c>
      <c r="H20" s="14">
        <v>419</v>
      </c>
      <c r="I20" s="14">
        <v>0</v>
      </c>
      <c r="J20" s="14">
        <v>0</v>
      </c>
      <c r="K20" s="14">
        <v>0</v>
      </c>
      <c r="L20" s="14">
        <v>0</v>
      </c>
      <c r="M20" s="14">
        <v>1163</v>
      </c>
      <c r="N20" s="14">
        <v>722</v>
      </c>
      <c r="O20" s="14">
        <v>140.19999999999999</v>
      </c>
      <c r="P20" s="14">
        <v>0</v>
      </c>
      <c r="Q20" s="40">
        <f t="shared" si="4"/>
        <v>16411</v>
      </c>
      <c r="R20" s="14">
        <v>0</v>
      </c>
      <c r="S20" s="14">
        <v>2410.86</v>
      </c>
      <c r="T20" s="14">
        <v>139.66</v>
      </c>
      <c r="U20" s="14">
        <v>0</v>
      </c>
      <c r="V20" s="14">
        <v>0</v>
      </c>
      <c r="W20" s="14">
        <v>1466.52</v>
      </c>
      <c r="X20" s="40">
        <v>4404.24</v>
      </c>
      <c r="Y20" s="40">
        <f t="shared" si="5"/>
        <v>8421.2799999999988</v>
      </c>
      <c r="Z20" s="40">
        <f t="shared" si="6"/>
        <v>7989.7200000000012</v>
      </c>
    </row>
    <row r="21" spans="1:26" x14ac:dyDescent="0.2">
      <c r="A21" s="2" t="s">
        <v>37</v>
      </c>
      <c r="B21" s="1" t="s">
        <v>38</v>
      </c>
      <c r="C21" s="25" t="s">
        <v>204</v>
      </c>
      <c r="D21" s="14">
        <v>42279.9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1865</v>
      </c>
      <c r="N21" s="14">
        <v>1345</v>
      </c>
      <c r="O21" s="14">
        <v>0</v>
      </c>
      <c r="P21" s="14">
        <v>0</v>
      </c>
      <c r="Q21" s="40">
        <f t="shared" si="4"/>
        <v>45489.9</v>
      </c>
      <c r="R21" s="14">
        <v>0</v>
      </c>
      <c r="S21" s="14">
        <v>10016.280000000001</v>
      </c>
      <c r="T21" s="14">
        <v>0</v>
      </c>
      <c r="U21" s="14">
        <v>0</v>
      </c>
      <c r="V21" s="14">
        <v>0</v>
      </c>
      <c r="W21" s="14">
        <v>4439.38</v>
      </c>
      <c r="X21" s="40">
        <v>0</v>
      </c>
      <c r="Y21" s="40">
        <f t="shared" si="5"/>
        <v>14455.66</v>
      </c>
      <c r="Z21" s="40">
        <f t="shared" si="6"/>
        <v>31034.240000000002</v>
      </c>
    </row>
    <row r="22" spans="1:26" x14ac:dyDescent="0.2">
      <c r="A22" s="2" t="s">
        <v>39</v>
      </c>
      <c r="B22" s="1" t="s">
        <v>40</v>
      </c>
      <c r="C22" s="25" t="s">
        <v>205</v>
      </c>
      <c r="D22" s="14">
        <v>17708.400000000001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1286</v>
      </c>
      <c r="N22" s="14">
        <v>857</v>
      </c>
      <c r="O22" s="14">
        <v>0</v>
      </c>
      <c r="P22" s="14">
        <v>0</v>
      </c>
      <c r="Q22" s="40">
        <f t="shared" si="4"/>
        <v>19851.400000000001</v>
      </c>
      <c r="R22" s="14">
        <v>0</v>
      </c>
      <c r="S22" s="14">
        <v>3145.74</v>
      </c>
      <c r="T22" s="14">
        <v>0</v>
      </c>
      <c r="U22" s="14">
        <v>0</v>
      </c>
      <c r="V22" s="14">
        <v>0</v>
      </c>
      <c r="W22" s="14">
        <v>1859.38</v>
      </c>
      <c r="X22" s="40">
        <v>192.1</v>
      </c>
      <c r="Y22" s="40">
        <f t="shared" si="5"/>
        <v>5197.22</v>
      </c>
      <c r="Z22" s="40">
        <f t="shared" si="6"/>
        <v>14654.18</v>
      </c>
    </row>
    <row r="23" spans="1:26" x14ac:dyDescent="0.2">
      <c r="A23" s="2" t="s">
        <v>41</v>
      </c>
      <c r="B23" s="1" t="s">
        <v>42</v>
      </c>
      <c r="C23" s="25" t="s">
        <v>206</v>
      </c>
      <c r="D23" s="14">
        <v>22185.9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1465</v>
      </c>
      <c r="N23" s="14">
        <v>987</v>
      </c>
      <c r="O23" s="14">
        <v>0</v>
      </c>
      <c r="P23" s="14">
        <v>0</v>
      </c>
      <c r="Q23" s="40">
        <f t="shared" si="4"/>
        <v>24637.9</v>
      </c>
      <c r="R23" s="14">
        <v>0</v>
      </c>
      <c r="S23" s="14">
        <v>4257.58</v>
      </c>
      <c r="T23" s="14">
        <v>0</v>
      </c>
      <c r="U23" s="14">
        <v>0</v>
      </c>
      <c r="V23" s="14">
        <v>0</v>
      </c>
      <c r="W23" s="14">
        <v>2329.52</v>
      </c>
      <c r="X23" s="40">
        <v>6706</v>
      </c>
      <c r="Y23" s="40">
        <f t="shared" si="5"/>
        <v>13293.1</v>
      </c>
      <c r="Z23" s="40">
        <f t="shared" si="6"/>
        <v>11344.800000000001</v>
      </c>
    </row>
    <row r="24" spans="1:26" x14ac:dyDescent="0.2">
      <c r="A24" s="2" t="s">
        <v>43</v>
      </c>
      <c r="B24" s="1" t="s">
        <v>44</v>
      </c>
      <c r="C24" s="25" t="s">
        <v>207</v>
      </c>
      <c r="D24" s="14">
        <v>22185.9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1465</v>
      </c>
      <c r="N24" s="14">
        <v>987</v>
      </c>
      <c r="O24" s="14">
        <v>0</v>
      </c>
      <c r="P24" s="14">
        <v>0</v>
      </c>
      <c r="Q24" s="40">
        <f t="shared" si="4"/>
        <v>24637.9</v>
      </c>
      <c r="R24" s="14">
        <v>0</v>
      </c>
      <c r="S24" s="14">
        <v>4257.58</v>
      </c>
      <c r="T24" s="14">
        <v>0</v>
      </c>
      <c r="U24" s="14">
        <v>0</v>
      </c>
      <c r="V24" s="14">
        <v>0</v>
      </c>
      <c r="W24" s="14">
        <v>2329.52</v>
      </c>
      <c r="X24" s="40">
        <v>8603.58</v>
      </c>
      <c r="Y24" s="40">
        <f t="shared" si="5"/>
        <v>15190.68</v>
      </c>
      <c r="Z24" s="40">
        <f t="shared" si="6"/>
        <v>9447.2200000000012</v>
      </c>
    </row>
    <row r="25" spans="1:26" ht="22.5" x14ac:dyDescent="0.2">
      <c r="A25" s="2" t="s">
        <v>45</v>
      </c>
      <c r="B25" s="1" t="s">
        <v>46</v>
      </c>
      <c r="C25" s="26" t="s">
        <v>208</v>
      </c>
      <c r="D25" s="14">
        <v>17708.400000000001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1286</v>
      </c>
      <c r="N25" s="14">
        <v>857</v>
      </c>
      <c r="O25" s="14">
        <v>350.5</v>
      </c>
      <c r="P25" s="14">
        <v>0</v>
      </c>
      <c r="Q25" s="40">
        <f t="shared" si="4"/>
        <v>20201.900000000001</v>
      </c>
      <c r="R25" s="14">
        <v>0</v>
      </c>
      <c r="S25" s="14">
        <v>3220.6</v>
      </c>
      <c r="T25" s="14">
        <v>0</v>
      </c>
      <c r="U25" s="14">
        <v>0</v>
      </c>
      <c r="V25" s="14">
        <v>0</v>
      </c>
      <c r="W25" s="14">
        <v>1859.38</v>
      </c>
      <c r="X25" s="40">
        <v>2358.84</v>
      </c>
      <c r="Y25" s="40">
        <f t="shared" si="5"/>
        <v>7438.82</v>
      </c>
      <c r="Z25" s="40">
        <f t="shared" si="6"/>
        <v>12763.080000000002</v>
      </c>
    </row>
    <row r="26" spans="1:26" x14ac:dyDescent="0.2">
      <c r="A26" s="2" t="s">
        <v>47</v>
      </c>
      <c r="B26" s="1" t="s">
        <v>48</v>
      </c>
      <c r="C26" s="25" t="s">
        <v>209</v>
      </c>
      <c r="D26" s="14">
        <v>15426.3</v>
      </c>
      <c r="E26" s="14">
        <v>0</v>
      </c>
      <c r="F26" s="14">
        <v>0</v>
      </c>
      <c r="G26" s="14">
        <v>0</v>
      </c>
      <c r="H26" s="14">
        <v>462.78</v>
      </c>
      <c r="I26" s="14">
        <v>0</v>
      </c>
      <c r="J26" s="14">
        <v>0</v>
      </c>
      <c r="K26" s="14">
        <v>0</v>
      </c>
      <c r="L26" s="14">
        <v>0</v>
      </c>
      <c r="M26" s="14">
        <v>836.88</v>
      </c>
      <c r="N26" s="14">
        <v>564.17999999999995</v>
      </c>
      <c r="O26" s="14">
        <v>350.5</v>
      </c>
      <c r="P26" s="14">
        <v>0</v>
      </c>
      <c r="Q26" s="40">
        <f t="shared" si="4"/>
        <v>17640.64</v>
      </c>
      <c r="R26" s="14">
        <v>0</v>
      </c>
      <c r="S26" s="14">
        <v>2673.52</v>
      </c>
      <c r="T26" s="14">
        <v>154.26</v>
      </c>
      <c r="U26" s="14">
        <v>0</v>
      </c>
      <c r="V26" s="14">
        <v>0</v>
      </c>
      <c r="W26" s="14">
        <v>1619.76</v>
      </c>
      <c r="X26" s="40">
        <v>0</v>
      </c>
      <c r="Y26" s="40">
        <f t="shared" si="5"/>
        <v>4447.54</v>
      </c>
      <c r="Z26" s="40">
        <f t="shared" si="6"/>
        <v>13193.099999999999</v>
      </c>
    </row>
    <row r="27" spans="1:26" x14ac:dyDescent="0.2">
      <c r="A27" s="2" t="s">
        <v>49</v>
      </c>
      <c r="B27" s="1" t="s">
        <v>50</v>
      </c>
      <c r="C27" s="25" t="s">
        <v>202</v>
      </c>
      <c r="D27" s="14">
        <v>13213.98</v>
      </c>
      <c r="E27" s="14">
        <v>0</v>
      </c>
      <c r="F27" s="14">
        <v>0</v>
      </c>
      <c r="G27" s="14">
        <v>0</v>
      </c>
      <c r="H27" s="14">
        <v>396.42</v>
      </c>
      <c r="I27" s="14">
        <v>0</v>
      </c>
      <c r="J27" s="14">
        <v>0</v>
      </c>
      <c r="K27" s="14">
        <v>0</v>
      </c>
      <c r="L27" s="14">
        <v>0</v>
      </c>
      <c r="M27" s="14">
        <v>812.64</v>
      </c>
      <c r="N27" s="14">
        <v>703</v>
      </c>
      <c r="O27" s="14">
        <v>210.3</v>
      </c>
      <c r="P27" s="14">
        <v>0</v>
      </c>
      <c r="Q27" s="40">
        <f t="shared" si="4"/>
        <v>15336.339999999998</v>
      </c>
      <c r="R27" s="14">
        <v>0</v>
      </c>
      <c r="S27" s="14">
        <v>2181.3200000000002</v>
      </c>
      <c r="T27" s="14">
        <v>132.13999999999999</v>
      </c>
      <c r="U27" s="14">
        <v>0</v>
      </c>
      <c r="V27" s="14">
        <v>0</v>
      </c>
      <c r="W27" s="14">
        <v>1387.46</v>
      </c>
      <c r="X27" s="40">
        <v>2493.4</v>
      </c>
      <c r="Y27" s="40">
        <f t="shared" si="5"/>
        <v>6194.32</v>
      </c>
      <c r="Z27" s="40">
        <f t="shared" si="6"/>
        <v>9142.0199999999986</v>
      </c>
    </row>
    <row r="28" spans="1:26" x14ac:dyDescent="0.2">
      <c r="A28" s="2" t="s">
        <v>51</v>
      </c>
      <c r="B28" s="1" t="s">
        <v>52</v>
      </c>
      <c r="C28" s="25" t="s">
        <v>202</v>
      </c>
      <c r="D28" s="14">
        <v>13213.98</v>
      </c>
      <c r="E28" s="14">
        <v>0</v>
      </c>
      <c r="F28" s="14">
        <v>0</v>
      </c>
      <c r="G28" s="14">
        <v>0</v>
      </c>
      <c r="H28" s="14">
        <v>396.42</v>
      </c>
      <c r="I28" s="14">
        <v>0</v>
      </c>
      <c r="J28" s="14">
        <v>0</v>
      </c>
      <c r="K28" s="14">
        <v>0</v>
      </c>
      <c r="L28" s="14">
        <v>0</v>
      </c>
      <c r="M28" s="14">
        <v>812.64</v>
      </c>
      <c r="N28" s="14">
        <v>703</v>
      </c>
      <c r="O28" s="14">
        <v>420.6</v>
      </c>
      <c r="P28" s="14">
        <v>0</v>
      </c>
      <c r="Q28" s="40">
        <f t="shared" si="4"/>
        <v>15546.64</v>
      </c>
      <c r="R28" s="14">
        <v>0</v>
      </c>
      <c r="S28" s="14">
        <v>2226.2399999999998</v>
      </c>
      <c r="T28" s="14">
        <v>132.13999999999999</v>
      </c>
      <c r="U28" s="14">
        <v>0</v>
      </c>
      <c r="V28" s="14">
        <v>0</v>
      </c>
      <c r="W28" s="14">
        <v>1387.46</v>
      </c>
      <c r="X28" s="40">
        <v>4000</v>
      </c>
      <c r="Y28" s="40">
        <f t="shared" si="5"/>
        <v>7745.84</v>
      </c>
      <c r="Z28" s="40">
        <f t="shared" si="6"/>
        <v>7800.7999999999993</v>
      </c>
    </row>
    <row r="29" spans="1:26" x14ac:dyDescent="0.2">
      <c r="A29" s="2" t="s">
        <v>53</v>
      </c>
      <c r="B29" s="1" t="s">
        <v>54</v>
      </c>
      <c r="C29" s="25" t="s">
        <v>202</v>
      </c>
      <c r="D29" s="14">
        <v>10126.200000000001</v>
      </c>
      <c r="E29" s="14">
        <v>0</v>
      </c>
      <c r="F29" s="14">
        <v>0</v>
      </c>
      <c r="G29" s="14">
        <v>0</v>
      </c>
      <c r="H29" s="14">
        <v>303.77999999999997</v>
      </c>
      <c r="I29" s="14">
        <v>0</v>
      </c>
      <c r="J29" s="14">
        <v>0</v>
      </c>
      <c r="K29" s="14">
        <v>0</v>
      </c>
      <c r="L29" s="14">
        <v>0</v>
      </c>
      <c r="M29" s="14">
        <v>742.04</v>
      </c>
      <c r="N29" s="14">
        <v>415.82</v>
      </c>
      <c r="O29" s="14">
        <v>0</v>
      </c>
      <c r="P29" s="14">
        <v>0</v>
      </c>
      <c r="Q29" s="40">
        <f t="shared" si="4"/>
        <v>11587.84</v>
      </c>
      <c r="R29" s="14">
        <v>0</v>
      </c>
      <c r="S29" s="14">
        <v>1380.64</v>
      </c>
      <c r="T29" s="14">
        <v>101.26</v>
      </c>
      <c r="U29" s="14">
        <v>0</v>
      </c>
      <c r="V29" s="14">
        <v>0</v>
      </c>
      <c r="W29" s="14">
        <v>1063.26</v>
      </c>
      <c r="X29" s="40">
        <v>0</v>
      </c>
      <c r="Y29" s="40">
        <f t="shared" si="5"/>
        <v>2545.16</v>
      </c>
      <c r="Z29" s="40">
        <f t="shared" si="6"/>
        <v>9042.68</v>
      </c>
    </row>
    <row r="30" spans="1:26" s="8" customFormat="1" x14ac:dyDescent="0.2">
      <c r="A30" s="16" t="s">
        <v>30</v>
      </c>
      <c r="C30" s="22"/>
      <c r="D30" s="8" t="s">
        <v>31</v>
      </c>
      <c r="E30" s="8" t="s">
        <v>31</v>
      </c>
      <c r="F30" s="8" t="s">
        <v>31</v>
      </c>
      <c r="G30" s="8" t="s">
        <v>31</v>
      </c>
      <c r="H30" s="8" t="s">
        <v>31</v>
      </c>
      <c r="I30" s="8" t="s">
        <v>31</v>
      </c>
      <c r="J30" s="8" t="s">
        <v>31</v>
      </c>
      <c r="K30" s="8" t="s">
        <v>31</v>
      </c>
      <c r="L30" s="8" t="s">
        <v>31</v>
      </c>
      <c r="M30" s="8" t="s">
        <v>31</v>
      </c>
      <c r="N30" s="8" t="s">
        <v>31</v>
      </c>
      <c r="O30" s="8" t="s">
        <v>31</v>
      </c>
      <c r="P30" s="8" t="s">
        <v>31</v>
      </c>
      <c r="Q30" s="8" t="s">
        <v>31</v>
      </c>
      <c r="R30" s="8" t="s">
        <v>31</v>
      </c>
      <c r="S30" s="8" t="s">
        <v>31</v>
      </c>
      <c r="T30" s="8" t="s">
        <v>31</v>
      </c>
      <c r="U30" s="8" t="s">
        <v>31</v>
      </c>
      <c r="V30" s="8" t="s">
        <v>31</v>
      </c>
      <c r="W30" s="8" t="s">
        <v>31</v>
      </c>
      <c r="X30" s="8" t="s">
        <v>31</v>
      </c>
      <c r="Y30" s="8" t="s">
        <v>31</v>
      </c>
      <c r="Z30" s="8" t="s">
        <v>31</v>
      </c>
    </row>
    <row r="31" spans="1:26" x14ac:dyDescent="0.2">
      <c r="D31" s="18">
        <f>D19+D20+D21+D22+D23+D24+D25+D26+D27+D28+D29</f>
        <v>201229.74</v>
      </c>
      <c r="E31" s="41">
        <f t="shared" ref="E31:Z31" si="7">E19+E20+E21+E22+E23+E24+E25+E26+E27+E28+E29</f>
        <v>0</v>
      </c>
      <c r="F31" s="41">
        <f t="shared" si="7"/>
        <v>0</v>
      </c>
      <c r="G31" s="41">
        <f t="shared" si="7"/>
        <v>0</v>
      </c>
      <c r="H31" s="41">
        <f t="shared" si="7"/>
        <v>1978.4</v>
      </c>
      <c r="I31" s="41">
        <f t="shared" si="7"/>
        <v>0</v>
      </c>
      <c r="J31" s="41">
        <f t="shared" si="7"/>
        <v>0</v>
      </c>
      <c r="K31" s="41">
        <f t="shared" si="7"/>
        <v>0</v>
      </c>
      <c r="L31" s="41">
        <f t="shared" si="7"/>
        <v>0</v>
      </c>
      <c r="M31" s="41">
        <f t="shared" si="7"/>
        <v>12862.199999999997</v>
      </c>
      <c r="N31" s="41">
        <f t="shared" si="7"/>
        <v>8844</v>
      </c>
      <c r="O31" s="41">
        <f t="shared" si="7"/>
        <v>1472.1</v>
      </c>
      <c r="P31" s="41">
        <f t="shared" si="7"/>
        <v>0</v>
      </c>
      <c r="Q31" s="41">
        <f t="shared" si="7"/>
        <v>226386.43999999997</v>
      </c>
      <c r="R31" s="41">
        <f t="shared" si="7"/>
        <v>0</v>
      </c>
      <c r="S31" s="41">
        <f t="shared" si="7"/>
        <v>37889.440000000002</v>
      </c>
      <c r="T31" s="41">
        <f t="shared" si="7"/>
        <v>725.53</v>
      </c>
      <c r="U31" s="41">
        <f t="shared" si="7"/>
        <v>0</v>
      </c>
      <c r="V31" s="41">
        <f t="shared" si="7"/>
        <v>0</v>
      </c>
      <c r="W31" s="41">
        <f t="shared" si="7"/>
        <v>21129.1</v>
      </c>
      <c r="X31" s="41">
        <f t="shared" si="7"/>
        <v>28758.16</v>
      </c>
      <c r="Y31" s="41">
        <f t="shared" si="7"/>
        <v>88502.229999999981</v>
      </c>
      <c r="Z31" s="41">
        <f t="shared" si="7"/>
        <v>137884.21</v>
      </c>
    </row>
    <row r="33" spans="1:26" x14ac:dyDescent="0.2">
      <c r="A33" s="13" t="s">
        <v>55</v>
      </c>
    </row>
    <row r="34" spans="1:26" x14ac:dyDescent="0.2">
      <c r="A34" s="2" t="s">
        <v>56</v>
      </c>
      <c r="B34" s="1" t="s">
        <v>57</v>
      </c>
      <c r="C34" s="27" t="s">
        <v>204</v>
      </c>
      <c r="D34" s="14">
        <v>38208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1808</v>
      </c>
      <c r="N34" s="14">
        <v>1299</v>
      </c>
      <c r="O34" s="14">
        <v>0</v>
      </c>
      <c r="P34" s="14">
        <v>0</v>
      </c>
      <c r="Q34" s="14">
        <f t="shared" ref="Q34:Q42" si="8">D34+E34+F34+G34+H34+I34+J34+K34+L34+M34+N34+O34+P34</f>
        <v>41315</v>
      </c>
      <c r="R34" s="14">
        <v>0</v>
      </c>
      <c r="S34" s="14">
        <v>8763.7999999999993</v>
      </c>
      <c r="T34" s="14">
        <v>0</v>
      </c>
      <c r="U34" s="14">
        <v>0</v>
      </c>
      <c r="V34" s="14">
        <v>0</v>
      </c>
      <c r="W34" s="14">
        <v>4011.84</v>
      </c>
      <c r="X34" s="14">
        <v>12736</v>
      </c>
      <c r="Y34" s="14">
        <f t="shared" ref="Y34:Y42" si="9">R34+S34+T34+U34+V34+W34+X34</f>
        <v>25511.64</v>
      </c>
      <c r="Z34" s="14">
        <f t="shared" ref="Z34:Z42" si="10">Q34-Y34</f>
        <v>15803.36</v>
      </c>
    </row>
    <row r="35" spans="1:26" ht="22.5" x14ac:dyDescent="0.2">
      <c r="A35" s="2" t="s">
        <v>58</v>
      </c>
      <c r="B35" s="1" t="s">
        <v>59</v>
      </c>
      <c r="C35" s="28" t="s">
        <v>210</v>
      </c>
      <c r="D35" s="14">
        <v>22185.9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1465</v>
      </c>
      <c r="N35" s="14">
        <v>987</v>
      </c>
      <c r="O35" s="14">
        <v>0</v>
      </c>
      <c r="P35" s="14">
        <v>0</v>
      </c>
      <c r="Q35" s="40">
        <f t="shared" si="8"/>
        <v>24637.9</v>
      </c>
      <c r="R35" s="14">
        <v>0</v>
      </c>
      <c r="S35" s="14">
        <v>4257.58</v>
      </c>
      <c r="T35" s="14">
        <v>0</v>
      </c>
      <c r="U35" s="14">
        <v>0</v>
      </c>
      <c r="V35" s="14">
        <v>0</v>
      </c>
      <c r="W35" s="14">
        <v>2329.52</v>
      </c>
      <c r="X35" s="40">
        <v>10000</v>
      </c>
      <c r="Y35" s="40">
        <f t="shared" si="9"/>
        <v>16587.099999999999</v>
      </c>
      <c r="Z35" s="40">
        <f t="shared" si="10"/>
        <v>8050.8000000000029</v>
      </c>
    </row>
    <row r="36" spans="1:26" ht="22.5" x14ac:dyDescent="0.2">
      <c r="A36" s="2" t="s">
        <v>60</v>
      </c>
      <c r="B36" s="1" t="s">
        <v>61</v>
      </c>
      <c r="C36" s="28" t="s">
        <v>211</v>
      </c>
      <c r="D36" s="14">
        <v>17212.98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1247</v>
      </c>
      <c r="N36" s="14">
        <v>779</v>
      </c>
      <c r="O36" s="14">
        <v>350.5</v>
      </c>
      <c r="P36" s="14">
        <v>0</v>
      </c>
      <c r="Q36" s="40">
        <f t="shared" si="8"/>
        <v>19589.48</v>
      </c>
      <c r="R36" s="14">
        <v>0</v>
      </c>
      <c r="S36" s="14">
        <v>3089.78</v>
      </c>
      <c r="T36" s="14">
        <v>0</v>
      </c>
      <c r="U36" s="14">
        <v>0</v>
      </c>
      <c r="V36" s="14">
        <v>0</v>
      </c>
      <c r="W36" s="14">
        <v>1807.36</v>
      </c>
      <c r="X36" s="40">
        <v>589.77</v>
      </c>
      <c r="Y36" s="40">
        <f t="shared" si="9"/>
        <v>5486.91</v>
      </c>
      <c r="Z36" s="40">
        <f t="shared" si="10"/>
        <v>14102.57</v>
      </c>
    </row>
    <row r="37" spans="1:26" x14ac:dyDescent="0.2">
      <c r="A37" s="2" t="s">
        <v>62</v>
      </c>
      <c r="B37" s="1" t="s">
        <v>63</v>
      </c>
      <c r="C37" s="27" t="s">
        <v>212</v>
      </c>
      <c r="D37" s="14">
        <v>17212.98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1247</v>
      </c>
      <c r="N37" s="14">
        <v>779</v>
      </c>
      <c r="O37" s="14">
        <v>0</v>
      </c>
      <c r="P37" s="14">
        <v>0</v>
      </c>
      <c r="Q37" s="40">
        <f t="shared" si="8"/>
        <v>19238.98</v>
      </c>
      <c r="R37" s="14">
        <v>0</v>
      </c>
      <c r="S37" s="14">
        <v>3014.92</v>
      </c>
      <c r="T37" s="14">
        <v>0</v>
      </c>
      <c r="U37" s="14">
        <v>0</v>
      </c>
      <c r="V37" s="14">
        <v>0</v>
      </c>
      <c r="W37" s="14">
        <v>1807.36</v>
      </c>
      <c r="X37" s="40">
        <v>2634</v>
      </c>
      <c r="Y37" s="40">
        <f t="shared" si="9"/>
        <v>7456.28</v>
      </c>
      <c r="Z37" s="40">
        <f t="shared" si="10"/>
        <v>11782.7</v>
      </c>
    </row>
    <row r="38" spans="1:26" x14ac:dyDescent="0.2">
      <c r="A38" s="2" t="s">
        <v>64</v>
      </c>
      <c r="B38" s="1" t="s">
        <v>65</v>
      </c>
      <c r="C38" s="27" t="s">
        <v>213</v>
      </c>
      <c r="D38" s="14">
        <v>13967.1</v>
      </c>
      <c r="E38" s="14">
        <v>0</v>
      </c>
      <c r="F38" s="14">
        <v>0</v>
      </c>
      <c r="G38" s="14">
        <v>0</v>
      </c>
      <c r="H38" s="14">
        <v>419.02</v>
      </c>
      <c r="I38" s="14">
        <v>0</v>
      </c>
      <c r="J38" s="14">
        <v>0</v>
      </c>
      <c r="K38" s="14">
        <v>0</v>
      </c>
      <c r="L38" s="14">
        <v>0</v>
      </c>
      <c r="M38" s="14">
        <v>1163</v>
      </c>
      <c r="N38" s="14">
        <v>722</v>
      </c>
      <c r="O38" s="14">
        <v>210.3</v>
      </c>
      <c r="P38" s="14">
        <v>0</v>
      </c>
      <c r="Q38" s="40">
        <f t="shared" si="8"/>
        <v>16481.420000000002</v>
      </c>
      <c r="R38" s="14">
        <v>0</v>
      </c>
      <c r="S38" s="14">
        <v>2425.9</v>
      </c>
      <c r="T38" s="14">
        <v>139.68</v>
      </c>
      <c r="U38" s="14">
        <v>0</v>
      </c>
      <c r="V38" s="14">
        <v>0</v>
      </c>
      <c r="W38" s="14">
        <v>1466.54</v>
      </c>
      <c r="X38" s="40">
        <v>1142</v>
      </c>
      <c r="Y38" s="40">
        <f t="shared" si="9"/>
        <v>5174.12</v>
      </c>
      <c r="Z38" s="40">
        <f t="shared" si="10"/>
        <v>11307.300000000003</v>
      </c>
    </row>
    <row r="39" spans="1:26" x14ac:dyDescent="0.2">
      <c r="A39" s="2" t="s">
        <v>66</v>
      </c>
      <c r="B39" s="1" t="s">
        <v>67</v>
      </c>
      <c r="C39" s="27" t="s">
        <v>202</v>
      </c>
      <c r="D39" s="14">
        <v>13213.98</v>
      </c>
      <c r="E39" s="14">
        <v>0</v>
      </c>
      <c r="F39" s="14">
        <v>440.47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1128</v>
      </c>
      <c r="N39" s="14">
        <v>703</v>
      </c>
      <c r="O39" s="14">
        <v>280.39999999999998</v>
      </c>
      <c r="P39" s="14">
        <v>0</v>
      </c>
      <c r="Q39" s="40">
        <f t="shared" si="8"/>
        <v>15765.849999999999</v>
      </c>
      <c r="R39" s="14">
        <v>0</v>
      </c>
      <c r="S39" s="14">
        <v>2226.02</v>
      </c>
      <c r="T39" s="14">
        <v>132.13999999999999</v>
      </c>
      <c r="U39" s="14">
        <v>0</v>
      </c>
      <c r="V39" s="14">
        <v>0</v>
      </c>
      <c r="W39" s="14">
        <v>1387.46</v>
      </c>
      <c r="X39" s="40">
        <v>4200</v>
      </c>
      <c r="Y39" s="40">
        <f t="shared" si="9"/>
        <v>7945.62</v>
      </c>
      <c r="Z39" s="40">
        <f t="shared" si="10"/>
        <v>7820.2299999999987</v>
      </c>
    </row>
    <row r="40" spans="1:26" x14ac:dyDescent="0.2">
      <c r="A40" s="2" t="s">
        <v>68</v>
      </c>
      <c r="B40" s="1" t="s">
        <v>69</v>
      </c>
      <c r="C40" s="27" t="s">
        <v>202</v>
      </c>
      <c r="D40" s="14">
        <v>10126.200000000001</v>
      </c>
      <c r="E40" s="14">
        <v>0</v>
      </c>
      <c r="F40" s="14">
        <v>0</v>
      </c>
      <c r="G40" s="14">
        <v>0</v>
      </c>
      <c r="H40" s="14">
        <v>303.77999999999997</v>
      </c>
      <c r="I40" s="14">
        <v>0</v>
      </c>
      <c r="J40" s="14">
        <v>0</v>
      </c>
      <c r="K40" s="14">
        <v>0</v>
      </c>
      <c r="L40" s="14">
        <v>0</v>
      </c>
      <c r="M40" s="14">
        <v>742.04</v>
      </c>
      <c r="N40" s="14">
        <v>415.82</v>
      </c>
      <c r="O40" s="14">
        <v>0</v>
      </c>
      <c r="P40" s="14">
        <v>0</v>
      </c>
      <c r="Q40" s="40">
        <f t="shared" si="8"/>
        <v>11587.84</v>
      </c>
      <c r="R40" s="14">
        <v>0</v>
      </c>
      <c r="S40" s="14">
        <v>1380.64</v>
      </c>
      <c r="T40" s="14">
        <v>50.63</v>
      </c>
      <c r="U40" s="14">
        <v>0</v>
      </c>
      <c r="V40" s="14">
        <v>0</v>
      </c>
      <c r="W40" s="14">
        <v>1063.26</v>
      </c>
      <c r="X40" s="40">
        <v>0</v>
      </c>
      <c r="Y40" s="40">
        <f t="shared" si="9"/>
        <v>2494.5300000000002</v>
      </c>
      <c r="Z40" s="40">
        <f t="shared" si="10"/>
        <v>9093.31</v>
      </c>
    </row>
    <row r="41" spans="1:26" x14ac:dyDescent="0.2">
      <c r="A41" s="2" t="s">
        <v>70</v>
      </c>
      <c r="B41" s="1" t="s">
        <v>71</v>
      </c>
      <c r="C41" s="27" t="s">
        <v>214</v>
      </c>
      <c r="D41" s="14">
        <v>12355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1021</v>
      </c>
      <c r="N41" s="14">
        <v>666</v>
      </c>
      <c r="O41" s="14">
        <v>280.39999999999998</v>
      </c>
      <c r="P41" s="14">
        <v>0</v>
      </c>
      <c r="Q41" s="40">
        <f t="shared" si="8"/>
        <v>14322.4</v>
      </c>
      <c r="R41" s="14">
        <v>0</v>
      </c>
      <c r="S41" s="14">
        <v>1964.74</v>
      </c>
      <c r="T41" s="14">
        <v>123.54</v>
      </c>
      <c r="U41" s="14">
        <v>0</v>
      </c>
      <c r="V41" s="14">
        <v>0</v>
      </c>
      <c r="W41" s="14">
        <v>1297.28</v>
      </c>
      <c r="X41" s="40">
        <v>3260</v>
      </c>
      <c r="Y41" s="40">
        <f t="shared" si="9"/>
        <v>6645.56</v>
      </c>
      <c r="Z41" s="40">
        <f t="shared" si="10"/>
        <v>7676.8399999999992</v>
      </c>
    </row>
    <row r="42" spans="1:26" x14ac:dyDescent="0.2">
      <c r="A42" s="2" t="s">
        <v>72</v>
      </c>
      <c r="B42" s="1" t="s">
        <v>73</v>
      </c>
      <c r="C42" s="27" t="s">
        <v>215</v>
      </c>
      <c r="D42" s="14">
        <v>11106</v>
      </c>
      <c r="E42" s="14">
        <v>0</v>
      </c>
      <c r="F42" s="14">
        <v>3331.8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941</v>
      </c>
      <c r="N42" s="14">
        <v>645</v>
      </c>
      <c r="O42" s="14">
        <v>210.3</v>
      </c>
      <c r="P42" s="14">
        <v>0</v>
      </c>
      <c r="Q42" s="40">
        <f t="shared" si="8"/>
        <v>16234.099999999999</v>
      </c>
      <c r="R42" s="14">
        <v>0</v>
      </c>
      <c r="S42" s="14">
        <v>2089.1799999999998</v>
      </c>
      <c r="T42" s="14">
        <v>111.06</v>
      </c>
      <c r="U42" s="14">
        <v>0</v>
      </c>
      <c r="V42" s="14">
        <v>0</v>
      </c>
      <c r="W42" s="14">
        <v>1166.1199999999999</v>
      </c>
      <c r="X42" s="40">
        <v>5328</v>
      </c>
      <c r="Y42" s="40">
        <f t="shared" si="9"/>
        <v>8694.36</v>
      </c>
      <c r="Z42" s="40">
        <f t="shared" si="10"/>
        <v>7539.739999999998</v>
      </c>
    </row>
    <row r="43" spans="1:26" s="8" customFormat="1" x14ac:dyDescent="0.2">
      <c r="A43" s="16" t="s">
        <v>30</v>
      </c>
      <c r="C43" s="22"/>
      <c r="D43" s="8" t="s">
        <v>31</v>
      </c>
      <c r="E43" s="8" t="s">
        <v>31</v>
      </c>
      <c r="F43" s="8" t="s">
        <v>31</v>
      </c>
      <c r="G43" s="8" t="s">
        <v>31</v>
      </c>
      <c r="H43" s="8" t="s">
        <v>31</v>
      </c>
      <c r="I43" s="8" t="s">
        <v>31</v>
      </c>
      <c r="J43" s="8" t="s">
        <v>31</v>
      </c>
      <c r="K43" s="8" t="s">
        <v>31</v>
      </c>
      <c r="L43" s="8" t="s">
        <v>31</v>
      </c>
      <c r="M43" s="8" t="s">
        <v>31</v>
      </c>
      <c r="N43" s="8" t="s">
        <v>31</v>
      </c>
      <c r="O43" s="8" t="s">
        <v>31</v>
      </c>
      <c r="P43" s="8" t="s">
        <v>31</v>
      </c>
      <c r="Q43" s="8" t="s">
        <v>31</v>
      </c>
      <c r="R43" s="8" t="s">
        <v>31</v>
      </c>
      <c r="S43" s="8" t="s">
        <v>31</v>
      </c>
      <c r="T43" s="8" t="s">
        <v>31</v>
      </c>
      <c r="U43" s="8" t="s">
        <v>31</v>
      </c>
      <c r="V43" s="8" t="s">
        <v>31</v>
      </c>
      <c r="W43" s="8" t="s">
        <v>31</v>
      </c>
      <c r="X43" s="8" t="s">
        <v>31</v>
      </c>
      <c r="Y43" s="8" t="s">
        <v>31</v>
      </c>
      <c r="Z43" s="8" t="s">
        <v>31</v>
      </c>
    </row>
    <row r="44" spans="1:26" x14ac:dyDescent="0.2">
      <c r="D44" s="18">
        <f>D34+D35+D36+D37+D38+D39+D40+D41+D42</f>
        <v>155588.14000000001</v>
      </c>
      <c r="E44" s="41">
        <f t="shared" ref="E44:Z44" si="11">E34+E35+E36+E37+E38+E39+E40+E41+E42</f>
        <v>0</v>
      </c>
      <c r="F44" s="41">
        <f t="shared" si="11"/>
        <v>3772.2700000000004</v>
      </c>
      <c r="G44" s="41">
        <f t="shared" si="11"/>
        <v>0</v>
      </c>
      <c r="H44" s="41">
        <f t="shared" si="11"/>
        <v>722.8</v>
      </c>
      <c r="I44" s="41">
        <f t="shared" si="11"/>
        <v>0</v>
      </c>
      <c r="J44" s="41">
        <f t="shared" si="11"/>
        <v>0</v>
      </c>
      <c r="K44" s="41">
        <f t="shared" si="11"/>
        <v>0</v>
      </c>
      <c r="L44" s="41">
        <f t="shared" si="11"/>
        <v>0</v>
      </c>
      <c r="M44" s="41">
        <f t="shared" si="11"/>
        <v>10762.04</v>
      </c>
      <c r="N44" s="41">
        <f t="shared" si="11"/>
        <v>6995.82</v>
      </c>
      <c r="O44" s="41">
        <f t="shared" si="11"/>
        <v>1331.8999999999999</v>
      </c>
      <c r="P44" s="41">
        <f t="shared" si="11"/>
        <v>0</v>
      </c>
      <c r="Q44" s="41">
        <f t="shared" si="11"/>
        <v>179172.96999999997</v>
      </c>
      <c r="R44" s="41">
        <f t="shared" si="11"/>
        <v>0</v>
      </c>
      <c r="S44" s="41">
        <f t="shared" si="11"/>
        <v>29212.560000000005</v>
      </c>
      <c r="T44" s="41">
        <f t="shared" si="11"/>
        <v>557.04999999999995</v>
      </c>
      <c r="U44" s="41">
        <f t="shared" si="11"/>
        <v>0</v>
      </c>
      <c r="V44" s="41">
        <f t="shared" si="11"/>
        <v>0</v>
      </c>
      <c r="W44" s="41">
        <f t="shared" si="11"/>
        <v>16336.739999999998</v>
      </c>
      <c r="X44" s="41">
        <f t="shared" si="11"/>
        <v>39889.770000000004</v>
      </c>
      <c r="Y44" s="41">
        <f t="shared" si="11"/>
        <v>85996.12</v>
      </c>
      <c r="Z44" s="41">
        <f t="shared" si="11"/>
        <v>93176.85</v>
      </c>
    </row>
    <row r="46" spans="1:26" x14ac:dyDescent="0.2">
      <c r="A46" s="13" t="s">
        <v>74</v>
      </c>
    </row>
    <row r="47" spans="1:26" x14ac:dyDescent="0.2">
      <c r="A47" s="2" t="s">
        <v>75</v>
      </c>
      <c r="B47" s="1" t="s">
        <v>76</v>
      </c>
      <c r="C47" s="29" t="s">
        <v>216</v>
      </c>
      <c r="D47" s="14">
        <v>15424.98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1206</v>
      </c>
      <c r="N47" s="14">
        <v>755</v>
      </c>
      <c r="O47" s="14">
        <v>420.6</v>
      </c>
      <c r="P47" s="14">
        <v>0</v>
      </c>
      <c r="Q47" s="14">
        <f t="shared" ref="Q47:Q58" si="12">D47+E47+F47+G47+H47+I47+J47+K47+L47+M47+N47+O47+P47</f>
        <v>17806.579999999998</v>
      </c>
      <c r="R47" s="14">
        <v>0</v>
      </c>
      <c r="S47" s="14">
        <v>2708.96</v>
      </c>
      <c r="T47" s="14">
        <v>0</v>
      </c>
      <c r="U47" s="14">
        <v>0</v>
      </c>
      <c r="V47" s="14">
        <v>0</v>
      </c>
      <c r="W47" s="14">
        <v>1619.62</v>
      </c>
      <c r="X47" s="14">
        <v>3200</v>
      </c>
      <c r="Y47" s="14">
        <f t="shared" ref="Y47:Y58" si="13">R47+S47+T47+U47+V47+W47+X47</f>
        <v>7528.58</v>
      </c>
      <c r="Z47" s="14">
        <f t="shared" ref="Z47:Z58" si="14">Q47-Y47</f>
        <v>10277.999999999998</v>
      </c>
    </row>
    <row r="48" spans="1:26" x14ac:dyDescent="0.2">
      <c r="A48" s="2" t="s">
        <v>77</v>
      </c>
      <c r="B48" s="1" t="s">
        <v>78</v>
      </c>
      <c r="C48" s="29" t="s">
        <v>204</v>
      </c>
      <c r="D48" s="14">
        <v>38208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1808</v>
      </c>
      <c r="N48" s="14">
        <v>1299</v>
      </c>
      <c r="O48" s="14">
        <v>0</v>
      </c>
      <c r="P48" s="14">
        <v>0</v>
      </c>
      <c r="Q48" s="40">
        <f t="shared" si="12"/>
        <v>41315</v>
      </c>
      <c r="R48" s="14">
        <v>0</v>
      </c>
      <c r="S48" s="14">
        <v>8763.7999999999993</v>
      </c>
      <c r="T48" s="14">
        <v>0</v>
      </c>
      <c r="U48" s="14">
        <v>0</v>
      </c>
      <c r="V48" s="14">
        <v>0</v>
      </c>
      <c r="W48" s="14">
        <v>4011.84</v>
      </c>
      <c r="X48" s="40">
        <v>0</v>
      </c>
      <c r="Y48" s="40">
        <f t="shared" si="13"/>
        <v>12775.64</v>
      </c>
      <c r="Z48" s="40">
        <f t="shared" si="14"/>
        <v>28539.360000000001</v>
      </c>
    </row>
    <row r="49" spans="1:26" ht="22.5" x14ac:dyDescent="0.2">
      <c r="A49" s="2" t="s">
        <v>79</v>
      </c>
      <c r="B49" s="1" t="s">
        <v>80</v>
      </c>
      <c r="C49" s="30" t="s">
        <v>217</v>
      </c>
      <c r="D49" s="14">
        <v>30882.9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1671</v>
      </c>
      <c r="N49" s="14">
        <v>1133</v>
      </c>
      <c r="O49" s="14">
        <v>0</v>
      </c>
      <c r="P49" s="14">
        <v>0</v>
      </c>
      <c r="Q49" s="40">
        <f t="shared" si="12"/>
        <v>33686.9</v>
      </c>
      <c r="R49" s="14">
        <v>0</v>
      </c>
      <c r="S49" s="14">
        <v>6475.38</v>
      </c>
      <c r="T49" s="14">
        <v>0</v>
      </c>
      <c r="U49" s="14">
        <v>0</v>
      </c>
      <c r="V49" s="14">
        <v>0</v>
      </c>
      <c r="W49" s="14">
        <v>3242.7</v>
      </c>
      <c r="X49" s="40">
        <v>6619</v>
      </c>
      <c r="Y49" s="40">
        <f t="shared" si="13"/>
        <v>16337.08</v>
      </c>
      <c r="Z49" s="40">
        <f t="shared" si="14"/>
        <v>17349.82</v>
      </c>
    </row>
    <row r="50" spans="1:26" x14ac:dyDescent="0.2">
      <c r="A50" s="2" t="s">
        <v>81</v>
      </c>
      <c r="B50" s="1" t="s">
        <v>82</v>
      </c>
      <c r="C50" s="29" t="s">
        <v>218</v>
      </c>
      <c r="D50" s="14">
        <v>30882.9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1671</v>
      </c>
      <c r="N50" s="14">
        <v>1133</v>
      </c>
      <c r="O50" s="14">
        <v>0</v>
      </c>
      <c r="P50" s="14">
        <v>0</v>
      </c>
      <c r="Q50" s="40">
        <f t="shared" si="12"/>
        <v>33686.9</v>
      </c>
      <c r="R50" s="14">
        <v>0</v>
      </c>
      <c r="S50" s="14">
        <v>6475.38</v>
      </c>
      <c r="T50" s="14">
        <v>0</v>
      </c>
      <c r="U50" s="14">
        <v>0</v>
      </c>
      <c r="V50" s="14">
        <v>0</v>
      </c>
      <c r="W50" s="14">
        <v>3242.7</v>
      </c>
      <c r="X50" s="40">
        <v>3999.48</v>
      </c>
      <c r="Y50" s="40">
        <f t="shared" si="13"/>
        <v>13717.56</v>
      </c>
      <c r="Z50" s="40">
        <f t="shared" si="14"/>
        <v>19969.340000000004</v>
      </c>
    </row>
    <row r="51" spans="1:26" x14ac:dyDescent="0.2">
      <c r="A51" s="2" t="s">
        <v>83</v>
      </c>
      <c r="B51" s="1" t="s">
        <v>84</v>
      </c>
      <c r="C51" s="29" t="s">
        <v>219</v>
      </c>
      <c r="D51" s="14">
        <v>19532.099999999999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1286</v>
      </c>
      <c r="N51" s="14">
        <v>857</v>
      </c>
      <c r="O51" s="14">
        <v>210.3</v>
      </c>
      <c r="P51" s="14">
        <v>0</v>
      </c>
      <c r="Q51" s="40">
        <f t="shared" si="12"/>
        <v>21885.399999999998</v>
      </c>
      <c r="R51" s="14">
        <v>0</v>
      </c>
      <c r="S51" s="14">
        <v>3610.18</v>
      </c>
      <c r="T51" s="14">
        <v>0</v>
      </c>
      <c r="U51" s="14">
        <v>0</v>
      </c>
      <c r="V51" s="14">
        <v>0</v>
      </c>
      <c r="W51" s="14">
        <v>2050.88</v>
      </c>
      <c r="X51" s="40">
        <v>10096.219999999999</v>
      </c>
      <c r="Y51" s="40">
        <f t="shared" si="13"/>
        <v>15757.279999999999</v>
      </c>
      <c r="Z51" s="40">
        <f t="shared" si="14"/>
        <v>6128.119999999999</v>
      </c>
    </row>
    <row r="52" spans="1:26" x14ac:dyDescent="0.2">
      <c r="A52" s="2" t="s">
        <v>85</v>
      </c>
      <c r="B52" s="1" t="s">
        <v>86</v>
      </c>
      <c r="C52" s="29" t="s">
        <v>220</v>
      </c>
      <c r="D52" s="14">
        <v>17708.400000000001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1286</v>
      </c>
      <c r="N52" s="14">
        <v>857</v>
      </c>
      <c r="O52" s="14">
        <v>280.39999999999998</v>
      </c>
      <c r="P52" s="14">
        <v>0</v>
      </c>
      <c r="Q52" s="40">
        <f t="shared" si="12"/>
        <v>20131.800000000003</v>
      </c>
      <c r="R52" s="14">
        <v>0</v>
      </c>
      <c r="S52" s="14">
        <v>3205.62</v>
      </c>
      <c r="T52" s="14">
        <v>0</v>
      </c>
      <c r="U52" s="14">
        <v>0</v>
      </c>
      <c r="V52" s="14">
        <v>0</v>
      </c>
      <c r="W52" s="14">
        <v>1859.38</v>
      </c>
      <c r="X52" s="40">
        <v>7100.12</v>
      </c>
      <c r="Y52" s="40">
        <f t="shared" si="13"/>
        <v>12165.119999999999</v>
      </c>
      <c r="Z52" s="40">
        <f t="shared" si="14"/>
        <v>7966.6800000000039</v>
      </c>
    </row>
    <row r="53" spans="1:26" x14ac:dyDescent="0.2">
      <c r="A53" s="2" t="s">
        <v>87</v>
      </c>
      <c r="B53" s="1" t="s">
        <v>88</v>
      </c>
      <c r="C53" s="29" t="s">
        <v>221</v>
      </c>
      <c r="D53" s="14">
        <v>17708.400000000001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1286</v>
      </c>
      <c r="N53" s="14">
        <v>857</v>
      </c>
      <c r="O53" s="14">
        <v>140.19999999999999</v>
      </c>
      <c r="P53" s="14">
        <v>0</v>
      </c>
      <c r="Q53" s="40">
        <f t="shared" si="12"/>
        <v>19991.600000000002</v>
      </c>
      <c r="R53" s="14">
        <v>0</v>
      </c>
      <c r="S53" s="14">
        <v>3175.68</v>
      </c>
      <c r="T53" s="14">
        <v>0</v>
      </c>
      <c r="U53" s="14">
        <v>0</v>
      </c>
      <c r="V53" s="14">
        <v>0</v>
      </c>
      <c r="W53" s="14">
        <v>1859.38</v>
      </c>
      <c r="X53" s="40">
        <v>4382</v>
      </c>
      <c r="Y53" s="40">
        <f t="shared" si="13"/>
        <v>9417.06</v>
      </c>
      <c r="Z53" s="40">
        <f t="shared" si="14"/>
        <v>10574.540000000003</v>
      </c>
    </row>
    <row r="54" spans="1:26" x14ac:dyDescent="0.2">
      <c r="A54" s="2" t="s">
        <v>89</v>
      </c>
      <c r="B54" s="1" t="s">
        <v>90</v>
      </c>
      <c r="C54" s="29" t="s">
        <v>221</v>
      </c>
      <c r="D54" s="14">
        <v>17708.400000000001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1286</v>
      </c>
      <c r="N54" s="14">
        <v>857</v>
      </c>
      <c r="O54" s="14">
        <v>70.099999999999994</v>
      </c>
      <c r="P54" s="14">
        <v>0</v>
      </c>
      <c r="Q54" s="40">
        <f t="shared" si="12"/>
        <v>19921.5</v>
      </c>
      <c r="R54" s="14">
        <v>0</v>
      </c>
      <c r="S54" s="14">
        <v>3160.71</v>
      </c>
      <c r="T54" s="14">
        <v>0</v>
      </c>
      <c r="U54" s="14">
        <v>0</v>
      </c>
      <c r="V54" s="14">
        <v>0</v>
      </c>
      <c r="W54" s="14">
        <v>1859.38</v>
      </c>
      <c r="X54" s="40">
        <v>2860.5</v>
      </c>
      <c r="Y54" s="40">
        <f t="shared" si="13"/>
        <v>7880.59</v>
      </c>
      <c r="Z54" s="40">
        <f t="shared" si="14"/>
        <v>12040.91</v>
      </c>
    </row>
    <row r="55" spans="1:26" x14ac:dyDescent="0.2">
      <c r="A55" s="2" t="s">
        <v>91</v>
      </c>
      <c r="B55" s="1" t="s">
        <v>92</v>
      </c>
      <c r="C55" s="29" t="s">
        <v>222</v>
      </c>
      <c r="D55" s="14">
        <v>17212.98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1247</v>
      </c>
      <c r="N55" s="14">
        <v>779</v>
      </c>
      <c r="O55" s="14">
        <v>280.39999999999998</v>
      </c>
      <c r="P55" s="14">
        <v>0</v>
      </c>
      <c r="Q55" s="40">
        <f t="shared" si="12"/>
        <v>19519.38</v>
      </c>
      <c r="R55" s="14">
        <v>0</v>
      </c>
      <c r="S55" s="14">
        <v>3074.82</v>
      </c>
      <c r="T55" s="14">
        <v>0</v>
      </c>
      <c r="U55" s="14">
        <v>0</v>
      </c>
      <c r="V55" s="14">
        <v>0</v>
      </c>
      <c r="W55" s="14">
        <v>1807.36</v>
      </c>
      <c r="X55" s="40">
        <v>2856.7</v>
      </c>
      <c r="Y55" s="40">
        <f t="shared" si="13"/>
        <v>7738.88</v>
      </c>
      <c r="Z55" s="40">
        <f t="shared" si="14"/>
        <v>11780.5</v>
      </c>
    </row>
    <row r="56" spans="1:26" x14ac:dyDescent="0.2">
      <c r="A56" s="2" t="s">
        <v>93</v>
      </c>
      <c r="B56" s="1" t="s">
        <v>94</v>
      </c>
      <c r="C56" s="29" t="s">
        <v>223</v>
      </c>
      <c r="D56" s="14">
        <v>13967.1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1163</v>
      </c>
      <c r="N56" s="14">
        <v>722</v>
      </c>
      <c r="O56" s="14">
        <v>210.3</v>
      </c>
      <c r="P56" s="14">
        <v>0</v>
      </c>
      <c r="Q56" s="40">
        <f t="shared" si="12"/>
        <v>16062.4</v>
      </c>
      <c r="R56" s="14">
        <v>0</v>
      </c>
      <c r="S56" s="14">
        <v>2336.4</v>
      </c>
      <c r="T56" s="14">
        <v>0</v>
      </c>
      <c r="U56" s="14">
        <v>0</v>
      </c>
      <c r="V56" s="14">
        <v>0</v>
      </c>
      <c r="W56" s="14">
        <v>1466.54</v>
      </c>
      <c r="X56" s="40">
        <v>0</v>
      </c>
      <c r="Y56" s="40">
        <f t="shared" si="13"/>
        <v>3802.94</v>
      </c>
      <c r="Z56" s="40">
        <f t="shared" si="14"/>
        <v>12259.46</v>
      </c>
    </row>
    <row r="57" spans="1:26" x14ac:dyDescent="0.2">
      <c r="A57" s="2" t="s">
        <v>95</v>
      </c>
      <c r="B57" s="1" t="s">
        <v>96</v>
      </c>
      <c r="C57" s="29" t="s">
        <v>224</v>
      </c>
      <c r="D57" s="14">
        <v>12355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1021</v>
      </c>
      <c r="N57" s="14">
        <v>666</v>
      </c>
      <c r="O57" s="14">
        <v>0</v>
      </c>
      <c r="P57" s="14">
        <v>0</v>
      </c>
      <c r="Q57" s="40">
        <f t="shared" si="12"/>
        <v>14042</v>
      </c>
      <c r="R57" s="14">
        <v>0</v>
      </c>
      <c r="S57" s="14">
        <v>1904.84</v>
      </c>
      <c r="T57" s="14">
        <v>61.77</v>
      </c>
      <c r="U57" s="14">
        <v>0</v>
      </c>
      <c r="V57" s="14">
        <v>0</v>
      </c>
      <c r="W57" s="14">
        <v>1297.28</v>
      </c>
      <c r="X57" s="40">
        <v>0</v>
      </c>
      <c r="Y57" s="40">
        <f t="shared" si="13"/>
        <v>3263.89</v>
      </c>
      <c r="Z57" s="40">
        <f t="shared" si="14"/>
        <v>10778.11</v>
      </c>
    </row>
    <row r="58" spans="1:26" x14ac:dyDescent="0.2">
      <c r="A58" s="2" t="s">
        <v>97</v>
      </c>
      <c r="B58" s="1" t="s">
        <v>98</v>
      </c>
      <c r="C58" s="29" t="s">
        <v>225</v>
      </c>
      <c r="D58" s="14">
        <v>17708.400000000001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1286</v>
      </c>
      <c r="N58" s="14">
        <v>857</v>
      </c>
      <c r="O58" s="14">
        <v>0</v>
      </c>
      <c r="P58" s="14">
        <v>0</v>
      </c>
      <c r="Q58" s="40">
        <f t="shared" si="12"/>
        <v>19851.400000000001</v>
      </c>
      <c r="R58" s="14">
        <v>0</v>
      </c>
      <c r="S58" s="14">
        <v>3145.74</v>
      </c>
      <c r="T58" s="14">
        <v>0</v>
      </c>
      <c r="U58" s="14">
        <v>0</v>
      </c>
      <c r="V58" s="14">
        <v>0</v>
      </c>
      <c r="W58" s="14">
        <v>1859.38</v>
      </c>
      <c r="X58" s="40">
        <v>0</v>
      </c>
      <c r="Y58" s="40">
        <f t="shared" si="13"/>
        <v>5005.12</v>
      </c>
      <c r="Z58" s="40">
        <f t="shared" si="14"/>
        <v>14846.280000000002</v>
      </c>
    </row>
    <row r="59" spans="1:26" s="8" customFormat="1" x14ac:dyDescent="0.2">
      <c r="A59" s="16" t="s">
        <v>30</v>
      </c>
      <c r="C59" s="22"/>
      <c r="D59" s="8" t="s">
        <v>31</v>
      </c>
      <c r="E59" s="8" t="s">
        <v>31</v>
      </c>
      <c r="F59" s="8" t="s">
        <v>31</v>
      </c>
      <c r="G59" s="8" t="s">
        <v>31</v>
      </c>
      <c r="H59" s="8" t="s">
        <v>31</v>
      </c>
      <c r="I59" s="8" t="s">
        <v>31</v>
      </c>
      <c r="J59" s="8" t="s">
        <v>31</v>
      </c>
      <c r="K59" s="8" t="s">
        <v>31</v>
      </c>
      <c r="L59" s="8" t="s">
        <v>31</v>
      </c>
      <c r="M59" s="8" t="s">
        <v>31</v>
      </c>
      <c r="N59" s="8" t="s">
        <v>31</v>
      </c>
      <c r="O59" s="8" t="s">
        <v>31</v>
      </c>
      <c r="P59" s="8" t="s">
        <v>31</v>
      </c>
      <c r="Q59" s="8" t="s">
        <v>31</v>
      </c>
      <c r="R59" s="8" t="s">
        <v>31</v>
      </c>
      <c r="S59" s="8" t="s">
        <v>31</v>
      </c>
      <c r="T59" s="8" t="s">
        <v>31</v>
      </c>
      <c r="U59" s="8" t="s">
        <v>31</v>
      </c>
      <c r="V59" s="8" t="s">
        <v>31</v>
      </c>
      <c r="W59" s="8" t="s">
        <v>31</v>
      </c>
      <c r="X59" s="8" t="s">
        <v>31</v>
      </c>
      <c r="Y59" s="8" t="s">
        <v>31</v>
      </c>
      <c r="Z59" s="8" t="s">
        <v>31</v>
      </c>
    </row>
    <row r="60" spans="1:26" x14ac:dyDescent="0.2">
      <c r="D60" s="18">
        <f>D47+D48+D49+D50+D51+D52+D53+D54+D55+D56+D57+D58</f>
        <v>249299.56</v>
      </c>
      <c r="E60" s="41">
        <f t="shared" ref="E60:Z60" si="15">E47+E48+E49+E50+E51+E52+E53+E54+E55+E56+E57+E58</f>
        <v>0</v>
      </c>
      <c r="F60" s="41">
        <f t="shared" si="15"/>
        <v>0</v>
      </c>
      <c r="G60" s="41">
        <f t="shared" si="15"/>
        <v>0</v>
      </c>
      <c r="H60" s="41">
        <f t="shared" si="15"/>
        <v>0</v>
      </c>
      <c r="I60" s="41">
        <f t="shared" si="15"/>
        <v>0</v>
      </c>
      <c r="J60" s="41">
        <f t="shared" si="15"/>
        <v>0</v>
      </c>
      <c r="K60" s="41">
        <f t="shared" si="15"/>
        <v>0</v>
      </c>
      <c r="L60" s="41">
        <f t="shared" si="15"/>
        <v>0</v>
      </c>
      <c r="M60" s="41">
        <f t="shared" si="15"/>
        <v>16217</v>
      </c>
      <c r="N60" s="41">
        <f t="shared" si="15"/>
        <v>10772</v>
      </c>
      <c r="O60" s="41">
        <f t="shared" si="15"/>
        <v>1612.3</v>
      </c>
      <c r="P60" s="41">
        <f t="shared" si="15"/>
        <v>0</v>
      </c>
      <c r="Q60" s="41">
        <f t="shared" si="15"/>
        <v>277900.86000000004</v>
      </c>
      <c r="R60" s="41">
        <f t="shared" si="15"/>
        <v>0</v>
      </c>
      <c r="S60" s="41">
        <f t="shared" si="15"/>
        <v>48037.509999999995</v>
      </c>
      <c r="T60" s="41">
        <f t="shared" si="15"/>
        <v>61.77</v>
      </c>
      <c r="U60" s="41">
        <f t="shared" si="15"/>
        <v>0</v>
      </c>
      <c r="V60" s="41">
        <f t="shared" si="15"/>
        <v>0</v>
      </c>
      <c r="W60" s="41">
        <f t="shared" si="15"/>
        <v>26176.440000000006</v>
      </c>
      <c r="X60" s="41">
        <f t="shared" si="15"/>
        <v>41114.01999999999</v>
      </c>
      <c r="Y60" s="41">
        <f t="shared" si="15"/>
        <v>115389.73999999999</v>
      </c>
      <c r="Z60" s="41">
        <f t="shared" si="15"/>
        <v>162511.12000000002</v>
      </c>
    </row>
    <row r="62" spans="1:26" x14ac:dyDescent="0.2">
      <c r="A62" s="13" t="s">
        <v>99</v>
      </c>
    </row>
    <row r="63" spans="1:26" x14ac:dyDescent="0.2">
      <c r="A63" s="2" t="s">
        <v>100</v>
      </c>
      <c r="B63" s="1" t="s">
        <v>101</v>
      </c>
      <c r="C63" s="31" t="s">
        <v>204</v>
      </c>
      <c r="D63" s="14">
        <v>42279.9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1865</v>
      </c>
      <c r="N63" s="14">
        <v>1345</v>
      </c>
      <c r="O63" s="14">
        <v>0</v>
      </c>
      <c r="P63" s="14">
        <v>0</v>
      </c>
      <c r="Q63" s="14">
        <f t="shared" ref="Q63:Q70" si="16">D63+E63+F63+G63+H63+I63+J63+K63+L63+M63+N63+O63+P63</f>
        <v>45489.9</v>
      </c>
      <c r="R63" s="14">
        <v>0</v>
      </c>
      <c r="S63" s="14">
        <v>10016.280000000001</v>
      </c>
      <c r="T63" s="14">
        <v>0</v>
      </c>
      <c r="U63" s="14">
        <v>0</v>
      </c>
      <c r="V63" s="14">
        <v>0</v>
      </c>
      <c r="W63" s="14">
        <v>4439.38</v>
      </c>
      <c r="X63" s="14">
        <v>0</v>
      </c>
      <c r="Y63" s="14">
        <f t="shared" ref="Y63:Y70" si="17">R63+S63+T63+U63+V63+W63+X63</f>
        <v>14455.66</v>
      </c>
      <c r="Z63" s="14">
        <f t="shared" ref="Z63:Z70" si="18">Q63-Y63</f>
        <v>31034.240000000002</v>
      </c>
    </row>
    <row r="64" spans="1:26" x14ac:dyDescent="0.2">
      <c r="A64" s="2" t="s">
        <v>102</v>
      </c>
      <c r="B64" s="1" t="s">
        <v>103</v>
      </c>
      <c r="C64" s="31" t="s">
        <v>226</v>
      </c>
      <c r="D64" s="14">
        <v>24533.1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1549</v>
      </c>
      <c r="N64" s="14">
        <v>1016</v>
      </c>
      <c r="O64" s="14">
        <v>0</v>
      </c>
      <c r="P64" s="14">
        <v>0</v>
      </c>
      <c r="Q64" s="40">
        <f t="shared" si="16"/>
        <v>27098.1</v>
      </c>
      <c r="R64" s="14">
        <v>0</v>
      </c>
      <c r="S64" s="14">
        <v>4836.22</v>
      </c>
      <c r="T64" s="14">
        <v>0</v>
      </c>
      <c r="U64" s="14">
        <v>0</v>
      </c>
      <c r="V64" s="14">
        <v>0</v>
      </c>
      <c r="W64" s="14">
        <v>2575.98</v>
      </c>
      <c r="X64" s="40">
        <v>3354</v>
      </c>
      <c r="Y64" s="40">
        <f t="shared" si="17"/>
        <v>10766.2</v>
      </c>
      <c r="Z64" s="40">
        <f t="shared" si="18"/>
        <v>16331.899999999998</v>
      </c>
    </row>
    <row r="65" spans="1:26" ht="33.75" x14ac:dyDescent="0.2">
      <c r="A65" s="2" t="s">
        <v>104</v>
      </c>
      <c r="B65" s="1" t="s">
        <v>105</v>
      </c>
      <c r="C65" s="32" t="s">
        <v>227</v>
      </c>
      <c r="D65" s="14">
        <v>15426.3</v>
      </c>
      <c r="E65" s="14">
        <v>0</v>
      </c>
      <c r="F65" s="14">
        <v>0</v>
      </c>
      <c r="G65" s="14">
        <v>0</v>
      </c>
      <c r="H65" s="14">
        <v>462.78</v>
      </c>
      <c r="I65" s="14">
        <v>0</v>
      </c>
      <c r="J65" s="14">
        <v>0</v>
      </c>
      <c r="K65" s="14">
        <v>0</v>
      </c>
      <c r="L65" s="14">
        <v>0</v>
      </c>
      <c r="M65" s="14">
        <v>836.88</v>
      </c>
      <c r="N65" s="14">
        <v>564.17999999999995</v>
      </c>
      <c r="O65" s="14">
        <v>210.3</v>
      </c>
      <c r="P65" s="14">
        <v>0</v>
      </c>
      <c r="Q65" s="40">
        <f t="shared" si="16"/>
        <v>17500.439999999999</v>
      </c>
      <c r="R65" s="14">
        <v>0</v>
      </c>
      <c r="S65" s="14">
        <v>2643.56</v>
      </c>
      <c r="T65" s="14">
        <v>154.26</v>
      </c>
      <c r="U65" s="14">
        <v>0</v>
      </c>
      <c r="V65" s="14">
        <v>0</v>
      </c>
      <c r="W65" s="14">
        <v>1619.76</v>
      </c>
      <c r="X65" s="40">
        <v>9053.34</v>
      </c>
      <c r="Y65" s="40">
        <f t="shared" si="17"/>
        <v>13470.92</v>
      </c>
      <c r="Z65" s="40">
        <f t="shared" si="18"/>
        <v>4029.5199999999986</v>
      </c>
    </row>
    <row r="66" spans="1:26" ht="22.5" x14ac:dyDescent="0.2">
      <c r="A66" s="2" t="s">
        <v>106</v>
      </c>
      <c r="B66" s="1" t="s">
        <v>107</v>
      </c>
      <c r="C66" s="32" t="s">
        <v>228</v>
      </c>
      <c r="D66" s="14">
        <v>17212.98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1247</v>
      </c>
      <c r="N66" s="14">
        <v>779</v>
      </c>
      <c r="O66" s="14">
        <v>0</v>
      </c>
      <c r="P66" s="14">
        <v>0</v>
      </c>
      <c r="Q66" s="40">
        <f t="shared" si="16"/>
        <v>19238.98</v>
      </c>
      <c r="R66" s="14">
        <v>0</v>
      </c>
      <c r="S66" s="14">
        <v>3014.92</v>
      </c>
      <c r="T66" s="14">
        <v>0</v>
      </c>
      <c r="U66" s="14">
        <v>0</v>
      </c>
      <c r="V66" s="14">
        <v>0</v>
      </c>
      <c r="W66" s="14">
        <v>1807.36</v>
      </c>
      <c r="X66" s="40">
        <v>0</v>
      </c>
      <c r="Y66" s="40">
        <f t="shared" si="17"/>
        <v>4822.28</v>
      </c>
      <c r="Z66" s="40">
        <f t="shared" si="18"/>
        <v>14416.7</v>
      </c>
    </row>
    <row r="67" spans="1:26" x14ac:dyDescent="0.2">
      <c r="A67" s="2" t="s">
        <v>108</v>
      </c>
      <c r="B67" s="1" t="s">
        <v>109</v>
      </c>
      <c r="C67" s="31" t="s">
        <v>229</v>
      </c>
      <c r="D67" s="14">
        <v>15425.1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1206</v>
      </c>
      <c r="N67" s="14">
        <v>755</v>
      </c>
      <c r="O67" s="14">
        <v>0</v>
      </c>
      <c r="P67" s="14">
        <v>0</v>
      </c>
      <c r="Q67" s="40">
        <f t="shared" si="16"/>
        <v>17386.099999999999</v>
      </c>
      <c r="R67" s="14">
        <v>0</v>
      </c>
      <c r="S67" s="14">
        <v>2619.14</v>
      </c>
      <c r="T67" s="14">
        <v>0</v>
      </c>
      <c r="U67" s="14">
        <v>0</v>
      </c>
      <c r="V67" s="14">
        <v>0</v>
      </c>
      <c r="W67" s="14">
        <v>1619.64</v>
      </c>
      <c r="X67" s="40">
        <v>3428</v>
      </c>
      <c r="Y67" s="40">
        <f t="shared" si="17"/>
        <v>7666.78</v>
      </c>
      <c r="Z67" s="40">
        <f t="shared" si="18"/>
        <v>9719.32</v>
      </c>
    </row>
    <row r="68" spans="1:26" x14ac:dyDescent="0.2">
      <c r="A68" s="2" t="s">
        <v>110</v>
      </c>
      <c r="B68" s="1" t="s">
        <v>111</v>
      </c>
      <c r="C68" s="31" t="s">
        <v>230</v>
      </c>
      <c r="D68" s="14">
        <v>13966.98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1163</v>
      </c>
      <c r="N68" s="14">
        <v>722</v>
      </c>
      <c r="O68" s="14">
        <v>280.39999999999998</v>
      </c>
      <c r="P68" s="14">
        <v>0</v>
      </c>
      <c r="Q68" s="40">
        <f t="shared" si="16"/>
        <v>16132.38</v>
      </c>
      <c r="R68" s="14">
        <v>0</v>
      </c>
      <c r="S68" s="14">
        <v>2351.36</v>
      </c>
      <c r="T68" s="14">
        <v>0</v>
      </c>
      <c r="U68" s="14">
        <v>0</v>
      </c>
      <c r="V68" s="14">
        <v>0</v>
      </c>
      <c r="W68" s="14">
        <v>1466.54</v>
      </c>
      <c r="X68" s="40">
        <v>0</v>
      </c>
      <c r="Y68" s="40">
        <f t="shared" si="17"/>
        <v>3817.9</v>
      </c>
      <c r="Z68" s="40">
        <f t="shared" si="18"/>
        <v>12314.48</v>
      </c>
    </row>
    <row r="69" spans="1:26" x14ac:dyDescent="0.2">
      <c r="A69" s="2" t="s">
        <v>112</v>
      </c>
      <c r="B69" s="1" t="s">
        <v>113</v>
      </c>
      <c r="C69" s="31" t="s">
        <v>231</v>
      </c>
      <c r="D69" s="14">
        <v>12355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1068</v>
      </c>
      <c r="N69" s="14">
        <v>679</v>
      </c>
      <c r="O69" s="14">
        <v>210.3</v>
      </c>
      <c r="P69" s="14">
        <v>0</v>
      </c>
      <c r="Q69" s="40">
        <f t="shared" si="16"/>
        <v>14312.3</v>
      </c>
      <c r="R69" s="14">
        <v>0</v>
      </c>
      <c r="S69" s="14">
        <v>1962.58</v>
      </c>
      <c r="T69" s="14">
        <v>123.54</v>
      </c>
      <c r="U69" s="14">
        <v>0</v>
      </c>
      <c r="V69" s="14">
        <v>0</v>
      </c>
      <c r="W69" s="14">
        <v>1297.28</v>
      </c>
      <c r="X69" s="40">
        <v>3581.92</v>
      </c>
      <c r="Y69" s="40">
        <f t="shared" si="17"/>
        <v>6965.32</v>
      </c>
      <c r="Z69" s="40">
        <f t="shared" si="18"/>
        <v>7346.98</v>
      </c>
    </row>
    <row r="70" spans="1:26" ht="22.5" x14ac:dyDescent="0.2">
      <c r="A70" s="2" t="s">
        <v>194</v>
      </c>
      <c r="B70" s="20" t="s">
        <v>195</v>
      </c>
      <c r="C70" s="32" t="s">
        <v>196</v>
      </c>
      <c r="D70" s="42">
        <v>8380.08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740.24</v>
      </c>
      <c r="L70" s="14">
        <v>7397.75</v>
      </c>
      <c r="M70" s="14">
        <v>697.8</v>
      </c>
      <c r="N70" s="14">
        <v>433.2</v>
      </c>
      <c r="O70" s="14">
        <v>0</v>
      </c>
      <c r="P70" s="14">
        <v>2960.96</v>
      </c>
      <c r="Q70" s="40">
        <f t="shared" si="16"/>
        <v>20610.03</v>
      </c>
      <c r="R70" s="14">
        <v>1130.96</v>
      </c>
      <c r="S70" s="14">
        <v>1569.74</v>
      </c>
      <c r="T70" s="14">
        <v>0</v>
      </c>
      <c r="U70" s="19">
        <v>-1130.96</v>
      </c>
      <c r="V70" s="14">
        <v>0</v>
      </c>
      <c r="W70" s="14">
        <v>879.9</v>
      </c>
      <c r="X70" s="40">
        <v>0</v>
      </c>
      <c r="Y70" s="40">
        <f t="shared" si="17"/>
        <v>2449.64</v>
      </c>
      <c r="Z70" s="40">
        <f t="shared" si="18"/>
        <v>18160.39</v>
      </c>
    </row>
    <row r="71" spans="1:26" s="8" customFormat="1" x14ac:dyDescent="0.2">
      <c r="A71" s="16" t="s">
        <v>30</v>
      </c>
      <c r="C71" s="22"/>
      <c r="D71" s="8" t="s">
        <v>31</v>
      </c>
      <c r="E71" s="8" t="s">
        <v>31</v>
      </c>
      <c r="F71" s="8" t="s">
        <v>31</v>
      </c>
      <c r="G71" s="8" t="s">
        <v>31</v>
      </c>
      <c r="H71" s="8" t="s">
        <v>31</v>
      </c>
      <c r="I71" s="8" t="s">
        <v>31</v>
      </c>
      <c r="J71" s="8" t="s">
        <v>31</v>
      </c>
      <c r="K71" s="8" t="s">
        <v>31</v>
      </c>
      <c r="L71" s="8" t="s">
        <v>31</v>
      </c>
      <c r="M71" s="8" t="s">
        <v>31</v>
      </c>
      <c r="N71" s="8" t="s">
        <v>31</v>
      </c>
      <c r="O71" s="8" t="s">
        <v>31</v>
      </c>
      <c r="P71" s="8" t="s">
        <v>31</v>
      </c>
      <c r="Q71" s="8" t="s">
        <v>31</v>
      </c>
      <c r="R71" s="8" t="s">
        <v>31</v>
      </c>
      <c r="S71" s="8" t="s">
        <v>31</v>
      </c>
      <c r="T71" s="8" t="s">
        <v>31</v>
      </c>
      <c r="U71" s="8" t="s">
        <v>31</v>
      </c>
      <c r="V71" s="8" t="s">
        <v>31</v>
      </c>
      <c r="W71" s="8" t="s">
        <v>31</v>
      </c>
      <c r="X71" s="8" t="s">
        <v>31</v>
      </c>
      <c r="Y71" s="8" t="s">
        <v>31</v>
      </c>
      <c r="Z71" s="8" t="s">
        <v>31</v>
      </c>
    </row>
    <row r="72" spans="1:26" x14ac:dyDescent="0.2">
      <c r="D72" s="18">
        <f>D63+D64+D65+D66+D67+D68+D69+D70</f>
        <v>149579.43999999997</v>
      </c>
      <c r="E72" s="41">
        <f t="shared" ref="E72:Z72" si="19">E63+E64+E65+E66+E67+E68+E69+E70</f>
        <v>0</v>
      </c>
      <c r="F72" s="41">
        <f t="shared" si="19"/>
        <v>0</v>
      </c>
      <c r="G72" s="41">
        <f t="shared" si="19"/>
        <v>0</v>
      </c>
      <c r="H72" s="41">
        <f t="shared" si="19"/>
        <v>462.78</v>
      </c>
      <c r="I72" s="41">
        <f t="shared" si="19"/>
        <v>0</v>
      </c>
      <c r="J72" s="41">
        <f t="shared" si="19"/>
        <v>0</v>
      </c>
      <c r="K72" s="41">
        <f t="shared" si="19"/>
        <v>740.24</v>
      </c>
      <c r="L72" s="41">
        <f t="shared" si="19"/>
        <v>7397.75</v>
      </c>
      <c r="M72" s="41">
        <f t="shared" si="19"/>
        <v>9632.68</v>
      </c>
      <c r="N72" s="41">
        <f t="shared" si="19"/>
        <v>6293.38</v>
      </c>
      <c r="O72" s="41">
        <f t="shared" si="19"/>
        <v>701</v>
      </c>
      <c r="P72" s="41">
        <f t="shared" si="19"/>
        <v>2960.96</v>
      </c>
      <c r="Q72" s="41">
        <f t="shared" si="19"/>
        <v>177768.22999999998</v>
      </c>
      <c r="R72" s="41">
        <f t="shared" si="19"/>
        <v>1130.96</v>
      </c>
      <c r="S72" s="41">
        <f t="shared" si="19"/>
        <v>29013.800000000007</v>
      </c>
      <c r="T72" s="41">
        <f t="shared" si="19"/>
        <v>277.8</v>
      </c>
      <c r="U72" s="41">
        <f t="shared" si="19"/>
        <v>-1130.96</v>
      </c>
      <c r="V72" s="41">
        <f t="shared" si="19"/>
        <v>0</v>
      </c>
      <c r="W72" s="41">
        <f t="shared" si="19"/>
        <v>15705.84</v>
      </c>
      <c r="X72" s="41">
        <f t="shared" si="19"/>
        <v>19417.260000000002</v>
      </c>
      <c r="Y72" s="41">
        <f t="shared" si="19"/>
        <v>64414.7</v>
      </c>
      <c r="Z72" s="41">
        <f t="shared" si="19"/>
        <v>113353.52999999998</v>
      </c>
    </row>
    <row r="74" spans="1:26" x14ac:dyDescent="0.2">
      <c r="A74" s="13" t="s">
        <v>114</v>
      </c>
    </row>
    <row r="75" spans="1:26" x14ac:dyDescent="0.2">
      <c r="A75" s="2" t="s">
        <v>115</v>
      </c>
      <c r="B75" s="1" t="s">
        <v>116</v>
      </c>
      <c r="C75" s="33" t="s">
        <v>204</v>
      </c>
      <c r="D75" s="14">
        <v>38208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1808</v>
      </c>
      <c r="N75" s="14">
        <v>1299</v>
      </c>
      <c r="O75" s="14">
        <v>0</v>
      </c>
      <c r="P75" s="14">
        <v>0</v>
      </c>
      <c r="Q75" s="14">
        <f t="shared" ref="Q75:Q81" si="20">D75+E75+F75+G75+H75+I75+J75+K75+L75+M75+N75+O75+P75</f>
        <v>41315</v>
      </c>
      <c r="R75" s="14">
        <v>0</v>
      </c>
      <c r="S75" s="14">
        <v>8763.7999999999993</v>
      </c>
      <c r="T75" s="14">
        <v>0</v>
      </c>
      <c r="U75" s="14">
        <v>0</v>
      </c>
      <c r="V75" s="14">
        <v>0</v>
      </c>
      <c r="W75" s="14">
        <v>4011.84</v>
      </c>
      <c r="X75" s="14">
        <v>0</v>
      </c>
      <c r="Y75" s="14">
        <f t="shared" ref="Y75:Y81" si="21">R75+S75+T75+U75+V75+W75+X75</f>
        <v>12775.64</v>
      </c>
      <c r="Z75" s="14">
        <f t="shared" ref="Z75:Z81" si="22">Q75-Y75</f>
        <v>28539.360000000001</v>
      </c>
    </row>
    <row r="76" spans="1:26" x14ac:dyDescent="0.2">
      <c r="A76" s="2" t="s">
        <v>117</v>
      </c>
      <c r="B76" s="1" t="s">
        <v>118</v>
      </c>
      <c r="C76" s="33" t="s">
        <v>232</v>
      </c>
      <c r="D76" s="14">
        <v>17708.400000000001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1286</v>
      </c>
      <c r="N76" s="14">
        <v>857</v>
      </c>
      <c r="O76" s="14">
        <v>140.19999999999999</v>
      </c>
      <c r="P76" s="14">
        <v>0</v>
      </c>
      <c r="Q76" s="40">
        <f t="shared" si="20"/>
        <v>19991.600000000002</v>
      </c>
      <c r="R76" s="14">
        <v>0</v>
      </c>
      <c r="S76" s="14">
        <v>3175.68</v>
      </c>
      <c r="T76" s="14">
        <v>0</v>
      </c>
      <c r="U76" s="14">
        <v>0</v>
      </c>
      <c r="V76" s="14">
        <v>0</v>
      </c>
      <c r="W76" s="14">
        <v>1859.38</v>
      </c>
      <c r="X76" s="40">
        <v>5904</v>
      </c>
      <c r="Y76" s="40">
        <f t="shared" si="21"/>
        <v>10939.06</v>
      </c>
      <c r="Z76" s="40">
        <f t="shared" si="22"/>
        <v>9052.5400000000027</v>
      </c>
    </row>
    <row r="77" spans="1:26" x14ac:dyDescent="0.2">
      <c r="A77" s="2" t="s">
        <v>119</v>
      </c>
      <c r="B77" s="1" t="s">
        <v>120</v>
      </c>
      <c r="C77" s="33" t="s">
        <v>233</v>
      </c>
      <c r="D77" s="14">
        <v>17708.400000000001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1286</v>
      </c>
      <c r="N77" s="14">
        <v>857</v>
      </c>
      <c r="O77" s="14">
        <v>140.19999999999999</v>
      </c>
      <c r="P77" s="14">
        <v>0</v>
      </c>
      <c r="Q77" s="40">
        <f t="shared" si="20"/>
        <v>19991.600000000002</v>
      </c>
      <c r="R77" s="14">
        <v>0</v>
      </c>
      <c r="S77" s="14">
        <v>3175.68</v>
      </c>
      <c r="T77" s="14">
        <v>0</v>
      </c>
      <c r="U77" s="14">
        <v>0</v>
      </c>
      <c r="V77" s="14">
        <v>0</v>
      </c>
      <c r="W77" s="14">
        <v>1859.38</v>
      </c>
      <c r="X77" s="40">
        <v>6254.12</v>
      </c>
      <c r="Y77" s="40">
        <f t="shared" si="21"/>
        <v>11289.18</v>
      </c>
      <c r="Z77" s="40">
        <f t="shared" si="22"/>
        <v>8702.4200000000019</v>
      </c>
    </row>
    <row r="78" spans="1:26" x14ac:dyDescent="0.2">
      <c r="A78" s="2" t="s">
        <v>121</v>
      </c>
      <c r="B78" s="1" t="s">
        <v>122</v>
      </c>
      <c r="C78" s="33" t="s">
        <v>205</v>
      </c>
      <c r="D78" s="14">
        <v>17708.400000000001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1286</v>
      </c>
      <c r="N78" s="14">
        <v>857</v>
      </c>
      <c r="O78" s="14">
        <v>0</v>
      </c>
      <c r="P78" s="14">
        <v>0</v>
      </c>
      <c r="Q78" s="40">
        <f t="shared" si="20"/>
        <v>19851.400000000001</v>
      </c>
      <c r="R78" s="14">
        <v>0</v>
      </c>
      <c r="S78" s="14">
        <v>3145.74</v>
      </c>
      <c r="T78" s="14">
        <v>0</v>
      </c>
      <c r="U78" s="14">
        <v>0</v>
      </c>
      <c r="V78" s="14">
        <v>0</v>
      </c>
      <c r="W78" s="14">
        <v>1859.38</v>
      </c>
      <c r="X78" s="40">
        <v>5904</v>
      </c>
      <c r="Y78" s="40">
        <f t="shared" si="21"/>
        <v>10909.119999999999</v>
      </c>
      <c r="Z78" s="40">
        <f t="shared" si="22"/>
        <v>8942.2800000000025</v>
      </c>
    </row>
    <row r="79" spans="1:26" x14ac:dyDescent="0.2">
      <c r="A79" s="2" t="s">
        <v>123</v>
      </c>
      <c r="B79" s="1" t="s">
        <v>124</v>
      </c>
      <c r="C79" s="33" t="s">
        <v>234</v>
      </c>
      <c r="D79" s="14">
        <v>17708.400000000001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1286</v>
      </c>
      <c r="N79" s="14">
        <v>857</v>
      </c>
      <c r="O79" s="14">
        <v>0</v>
      </c>
      <c r="P79" s="14">
        <v>0</v>
      </c>
      <c r="Q79" s="40">
        <f t="shared" si="20"/>
        <v>19851.400000000001</v>
      </c>
      <c r="R79" s="14">
        <v>0</v>
      </c>
      <c r="S79" s="14">
        <v>3145.74</v>
      </c>
      <c r="T79" s="14">
        <v>0</v>
      </c>
      <c r="U79" s="14">
        <v>0</v>
      </c>
      <c r="V79" s="14">
        <v>0</v>
      </c>
      <c r="W79" s="14">
        <v>1859.38</v>
      </c>
      <c r="X79" s="40">
        <v>0</v>
      </c>
      <c r="Y79" s="40">
        <f t="shared" si="21"/>
        <v>5005.12</v>
      </c>
      <c r="Z79" s="40">
        <f t="shared" si="22"/>
        <v>14846.280000000002</v>
      </c>
    </row>
    <row r="80" spans="1:26" x14ac:dyDescent="0.2">
      <c r="A80" s="2" t="s">
        <v>125</v>
      </c>
      <c r="B80" s="1" t="s">
        <v>126</v>
      </c>
      <c r="C80" s="33" t="s">
        <v>202</v>
      </c>
      <c r="D80" s="14">
        <v>13213.98</v>
      </c>
      <c r="E80" s="14">
        <v>0</v>
      </c>
      <c r="F80" s="14">
        <v>0</v>
      </c>
      <c r="G80" s="14">
        <v>0</v>
      </c>
      <c r="H80" s="14">
        <v>396.42</v>
      </c>
      <c r="I80" s="14">
        <v>0</v>
      </c>
      <c r="J80" s="14">
        <v>0</v>
      </c>
      <c r="K80" s="14">
        <v>0</v>
      </c>
      <c r="L80" s="14">
        <v>0</v>
      </c>
      <c r="M80" s="14">
        <v>812.64</v>
      </c>
      <c r="N80" s="14">
        <v>703</v>
      </c>
      <c r="O80" s="14">
        <v>350.5</v>
      </c>
      <c r="P80" s="14">
        <v>0</v>
      </c>
      <c r="Q80" s="40">
        <f t="shared" si="20"/>
        <v>15476.539999999999</v>
      </c>
      <c r="R80" s="14">
        <v>0</v>
      </c>
      <c r="S80" s="14">
        <v>2211.2600000000002</v>
      </c>
      <c r="T80" s="14">
        <v>132.13999999999999</v>
      </c>
      <c r="U80" s="14">
        <v>0</v>
      </c>
      <c r="V80" s="14">
        <v>0</v>
      </c>
      <c r="W80" s="14">
        <v>1387.46</v>
      </c>
      <c r="X80" s="40">
        <v>4928</v>
      </c>
      <c r="Y80" s="40">
        <f t="shared" si="21"/>
        <v>8658.86</v>
      </c>
      <c r="Z80" s="40">
        <f t="shared" si="22"/>
        <v>6817.6799999999985</v>
      </c>
    </row>
    <row r="81" spans="1:26" x14ac:dyDescent="0.2">
      <c r="A81" s="2" t="s">
        <v>127</v>
      </c>
      <c r="B81" s="1" t="s">
        <v>128</v>
      </c>
      <c r="C81" s="33" t="s">
        <v>202</v>
      </c>
      <c r="D81" s="14">
        <v>13213.98</v>
      </c>
      <c r="E81" s="14">
        <v>0</v>
      </c>
      <c r="F81" s="14">
        <v>0</v>
      </c>
      <c r="G81" s="14">
        <v>0</v>
      </c>
      <c r="H81" s="14">
        <v>396.42</v>
      </c>
      <c r="I81" s="14">
        <v>0</v>
      </c>
      <c r="J81" s="14">
        <v>0</v>
      </c>
      <c r="K81" s="14">
        <v>0</v>
      </c>
      <c r="L81" s="14">
        <v>0</v>
      </c>
      <c r="M81" s="14">
        <v>812.64</v>
      </c>
      <c r="N81" s="14">
        <v>703</v>
      </c>
      <c r="O81" s="14">
        <v>280.39999999999998</v>
      </c>
      <c r="P81" s="14">
        <v>0</v>
      </c>
      <c r="Q81" s="40">
        <f t="shared" si="20"/>
        <v>15406.439999999999</v>
      </c>
      <c r="R81" s="14">
        <v>0</v>
      </c>
      <c r="S81" s="14">
        <v>2196.2800000000002</v>
      </c>
      <c r="T81" s="14">
        <v>132.13999999999999</v>
      </c>
      <c r="U81" s="14">
        <v>0</v>
      </c>
      <c r="V81" s="14">
        <v>0</v>
      </c>
      <c r="W81" s="14">
        <v>1387.46</v>
      </c>
      <c r="X81" s="40">
        <v>6112.8</v>
      </c>
      <c r="Y81" s="40">
        <f t="shared" si="21"/>
        <v>9828.68</v>
      </c>
      <c r="Z81" s="40">
        <f t="shared" si="22"/>
        <v>5577.7599999999984</v>
      </c>
    </row>
    <row r="82" spans="1:26" s="8" customFormat="1" x14ac:dyDescent="0.2">
      <c r="A82" s="16" t="s">
        <v>30</v>
      </c>
      <c r="C82" s="22"/>
      <c r="D82" s="8" t="s">
        <v>31</v>
      </c>
      <c r="E82" s="8" t="s">
        <v>31</v>
      </c>
      <c r="F82" s="8" t="s">
        <v>31</v>
      </c>
      <c r="G82" s="8" t="s">
        <v>31</v>
      </c>
      <c r="H82" s="8" t="s">
        <v>31</v>
      </c>
      <c r="I82" s="8" t="s">
        <v>31</v>
      </c>
      <c r="J82" s="8" t="s">
        <v>31</v>
      </c>
      <c r="K82" s="8" t="s">
        <v>31</v>
      </c>
      <c r="L82" s="8" t="s">
        <v>31</v>
      </c>
      <c r="M82" s="8" t="s">
        <v>31</v>
      </c>
      <c r="N82" s="8" t="s">
        <v>31</v>
      </c>
      <c r="O82" s="8" t="s">
        <v>31</v>
      </c>
      <c r="P82" s="8" t="s">
        <v>31</v>
      </c>
      <c r="Q82" s="8" t="s">
        <v>31</v>
      </c>
      <c r="R82" s="8" t="s">
        <v>31</v>
      </c>
      <c r="S82" s="8" t="s">
        <v>31</v>
      </c>
      <c r="T82" s="8" t="s">
        <v>31</v>
      </c>
      <c r="U82" s="8" t="s">
        <v>31</v>
      </c>
      <c r="V82" s="8" t="s">
        <v>31</v>
      </c>
      <c r="W82" s="8" t="s">
        <v>31</v>
      </c>
      <c r="X82" s="8" t="s">
        <v>31</v>
      </c>
      <c r="Y82" s="8" t="s">
        <v>31</v>
      </c>
      <c r="Z82" s="8" t="s">
        <v>31</v>
      </c>
    </row>
    <row r="83" spans="1:26" x14ac:dyDescent="0.2">
      <c r="D83" s="18">
        <f>D75+D76+D77+D78+D79+D80+D81</f>
        <v>135469.56</v>
      </c>
      <c r="E83" s="41">
        <f t="shared" ref="E83:Z83" si="23">E75+E76+E77+E78+E79+E80+E81</f>
        <v>0</v>
      </c>
      <c r="F83" s="41">
        <f t="shared" si="23"/>
        <v>0</v>
      </c>
      <c r="G83" s="41">
        <f t="shared" si="23"/>
        <v>0</v>
      </c>
      <c r="H83" s="41">
        <f t="shared" si="23"/>
        <v>792.84</v>
      </c>
      <c r="I83" s="41">
        <f t="shared" si="23"/>
        <v>0</v>
      </c>
      <c r="J83" s="41">
        <f t="shared" si="23"/>
        <v>0</v>
      </c>
      <c r="K83" s="41">
        <f t="shared" si="23"/>
        <v>0</v>
      </c>
      <c r="L83" s="41">
        <f t="shared" si="23"/>
        <v>0</v>
      </c>
      <c r="M83" s="41">
        <f t="shared" si="23"/>
        <v>8577.2800000000007</v>
      </c>
      <c r="N83" s="41">
        <f t="shared" si="23"/>
        <v>6133</v>
      </c>
      <c r="O83" s="41">
        <f t="shared" si="23"/>
        <v>911.3</v>
      </c>
      <c r="P83" s="41">
        <f t="shared" si="23"/>
        <v>0</v>
      </c>
      <c r="Q83" s="41">
        <f t="shared" si="23"/>
        <v>151883.98000000001</v>
      </c>
      <c r="R83" s="41">
        <f t="shared" si="23"/>
        <v>0</v>
      </c>
      <c r="S83" s="41">
        <f t="shared" si="23"/>
        <v>25814.18</v>
      </c>
      <c r="T83" s="41">
        <f t="shared" si="23"/>
        <v>264.27999999999997</v>
      </c>
      <c r="U83" s="41">
        <f t="shared" si="23"/>
        <v>0</v>
      </c>
      <c r="V83" s="41">
        <f t="shared" si="23"/>
        <v>0</v>
      </c>
      <c r="W83" s="41">
        <f t="shared" si="23"/>
        <v>14224.279999999999</v>
      </c>
      <c r="X83" s="41">
        <f t="shared" si="23"/>
        <v>29102.92</v>
      </c>
      <c r="Y83" s="41">
        <f t="shared" si="23"/>
        <v>69405.66</v>
      </c>
      <c r="Z83" s="41">
        <f t="shared" si="23"/>
        <v>82478.319999999992</v>
      </c>
    </row>
    <row r="85" spans="1:26" x14ac:dyDescent="0.2">
      <c r="A85" s="13" t="s">
        <v>129</v>
      </c>
    </row>
    <row r="86" spans="1:26" x14ac:dyDescent="0.2">
      <c r="A86" s="2" t="s">
        <v>130</v>
      </c>
      <c r="B86" s="1" t="s">
        <v>131</v>
      </c>
      <c r="C86" s="34" t="s">
        <v>235</v>
      </c>
      <c r="D86" s="14">
        <v>42279.9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1865</v>
      </c>
      <c r="N86" s="14">
        <v>1345</v>
      </c>
      <c r="O86" s="14">
        <v>280.39999999999998</v>
      </c>
      <c r="P86" s="14">
        <v>0</v>
      </c>
      <c r="Q86" s="14">
        <f t="shared" ref="Q86:Q87" si="24">D86+E86+F86+G86+H86+I86+J86+K86+L86+M86+N86+O86+P86</f>
        <v>45770.3</v>
      </c>
      <c r="R86" s="14">
        <v>0</v>
      </c>
      <c r="S86" s="14">
        <v>10100.4</v>
      </c>
      <c r="T86" s="14">
        <v>0</v>
      </c>
      <c r="U86" s="14">
        <v>0</v>
      </c>
      <c r="V86" s="14">
        <v>0</v>
      </c>
      <c r="W86" s="14">
        <v>4439.38</v>
      </c>
      <c r="X86" s="14">
        <v>10454.959999999999</v>
      </c>
      <c r="Y86" s="14">
        <f t="shared" ref="Y86:Y87" si="25">R86+S86+T86+U86+V86+W86+X86</f>
        <v>24994.739999999998</v>
      </c>
      <c r="Z86" s="14">
        <f t="shared" ref="Z86:Z87" si="26">Q86-Y86</f>
        <v>20775.560000000005</v>
      </c>
    </row>
    <row r="87" spans="1:26" x14ac:dyDescent="0.2">
      <c r="A87" s="2" t="s">
        <v>132</v>
      </c>
      <c r="B87" s="1" t="s">
        <v>133</v>
      </c>
      <c r="C87" s="34" t="s">
        <v>236</v>
      </c>
      <c r="D87" s="14">
        <v>15424.8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1206</v>
      </c>
      <c r="N87" s="14">
        <v>755</v>
      </c>
      <c r="O87" s="14">
        <v>280.39999999999998</v>
      </c>
      <c r="P87" s="14">
        <v>0</v>
      </c>
      <c r="Q87" s="40">
        <f t="shared" si="24"/>
        <v>17666.2</v>
      </c>
      <c r="R87" s="14">
        <v>0</v>
      </c>
      <c r="S87" s="14">
        <v>2678.98</v>
      </c>
      <c r="T87" s="14">
        <v>0</v>
      </c>
      <c r="U87" s="14">
        <v>0</v>
      </c>
      <c r="V87" s="14">
        <v>0</v>
      </c>
      <c r="W87" s="14">
        <v>1619.6</v>
      </c>
      <c r="X87" s="40">
        <v>4771.8999999999996</v>
      </c>
      <c r="Y87" s="40">
        <f t="shared" si="25"/>
        <v>9070.48</v>
      </c>
      <c r="Z87" s="40">
        <f t="shared" si="26"/>
        <v>8595.7200000000012</v>
      </c>
    </row>
    <row r="88" spans="1:26" s="8" customFormat="1" x14ac:dyDescent="0.2">
      <c r="A88" s="16" t="s">
        <v>30</v>
      </c>
      <c r="C88" s="22"/>
      <c r="D88" s="8" t="s">
        <v>31</v>
      </c>
      <c r="E88" s="8" t="s">
        <v>31</v>
      </c>
      <c r="F88" s="8" t="s">
        <v>31</v>
      </c>
      <c r="G88" s="8" t="s">
        <v>31</v>
      </c>
      <c r="H88" s="8" t="s">
        <v>31</v>
      </c>
      <c r="I88" s="8" t="s">
        <v>31</v>
      </c>
      <c r="J88" s="8" t="s">
        <v>31</v>
      </c>
      <c r="K88" s="8" t="s">
        <v>31</v>
      </c>
      <c r="L88" s="8" t="s">
        <v>31</v>
      </c>
      <c r="M88" s="8" t="s">
        <v>31</v>
      </c>
      <c r="N88" s="8" t="s">
        <v>31</v>
      </c>
      <c r="O88" s="8" t="s">
        <v>31</v>
      </c>
      <c r="P88" s="8" t="s">
        <v>31</v>
      </c>
      <c r="Q88" s="8" t="s">
        <v>31</v>
      </c>
      <c r="R88" s="8" t="s">
        <v>31</v>
      </c>
      <c r="S88" s="8" t="s">
        <v>31</v>
      </c>
      <c r="T88" s="8" t="s">
        <v>31</v>
      </c>
      <c r="U88" s="8" t="s">
        <v>31</v>
      </c>
      <c r="V88" s="8" t="s">
        <v>31</v>
      </c>
      <c r="W88" s="8" t="s">
        <v>31</v>
      </c>
      <c r="X88" s="8" t="s">
        <v>31</v>
      </c>
      <c r="Y88" s="8" t="s">
        <v>31</v>
      </c>
      <c r="Z88" s="8" t="s">
        <v>31</v>
      </c>
    </row>
    <row r="89" spans="1:26" x14ac:dyDescent="0.2">
      <c r="D89" s="18">
        <f>D86+D87</f>
        <v>57704.7</v>
      </c>
      <c r="E89" s="41">
        <f t="shared" ref="E89:Z89" si="27">E86+E87</f>
        <v>0</v>
      </c>
      <c r="F89" s="41">
        <f t="shared" si="27"/>
        <v>0</v>
      </c>
      <c r="G89" s="41">
        <f t="shared" si="27"/>
        <v>0</v>
      </c>
      <c r="H89" s="41">
        <f t="shared" si="27"/>
        <v>0</v>
      </c>
      <c r="I89" s="41">
        <f t="shared" si="27"/>
        <v>0</v>
      </c>
      <c r="J89" s="41">
        <f t="shared" si="27"/>
        <v>0</v>
      </c>
      <c r="K89" s="41">
        <f t="shared" si="27"/>
        <v>0</v>
      </c>
      <c r="L89" s="41">
        <f t="shared" si="27"/>
        <v>0</v>
      </c>
      <c r="M89" s="41">
        <f t="shared" si="27"/>
        <v>3071</v>
      </c>
      <c r="N89" s="41">
        <f t="shared" si="27"/>
        <v>2100</v>
      </c>
      <c r="O89" s="41">
        <f t="shared" si="27"/>
        <v>560.79999999999995</v>
      </c>
      <c r="P89" s="41">
        <f t="shared" si="27"/>
        <v>0</v>
      </c>
      <c r="Q89" s="41">
        <f t="shared" si="27"/>
        <v>63436.5</v>
      </c>
      <c r="R89" s="41">
        <f t="shared" si="27"/>
        <v>0</v>
      </c>
      <c r="S89" s="41">
        <f t="shared" si="27"/>
        <v>12779.38</v>
      </c>
      <c r="T89" s="41">
        <f t="shared" si="27"/>
        <v>0</v>
      </c>
      <c r="U89" s="41">
        <f t="shared" si="27"/>
        <v>0</v>
      </c>
      <c r="V89" s="41">
        <f t="shared" si="27"/>
        <v>0</v>
      </c>
      <c r="W89" s="41">
        <f t="shared" si="27"/>
        <v>6058.98</v>
      </c>
      <c r="X89" s="41">
        <f t="shared" si="27"/>
        <v>15226.859999999999</v>
      </c>
      <c r="Y89" s="41">
        <f t="shared" si="27"/>
        <v>34065.22</v>
      </c>
      <c r="Z89" s="41">
        <f t="shared" si="27"/>
        <v>29371.280000000006</v>
      </c>
    </row>
    <row r="91" spans="1:26" x14ac:dyDescent="0.2">
      <c r="A91" s="13" t="s">
        <v>134</v>
      </c>
    </row>
    <row r="92" spans="1:26" x14ac:dyDescent="0.2">
      <c r="A92" s="2" t="s">
        <v>135</v>
      </c>
      <c r="B92" s="1" t="s">
        <v>136</v>
      </c>
      <c r="C92" s="35" t="s">
        <v>204</v>
      </c>
      <c r="D92" s="14">
        <v>42279.9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1865</v>
      </c>
      <c r="N92" s="14">
        <v>1345</v>
      </c>
      <c r="O92" s="14">
        <v>210.3</v>
      </c>
      <c r="P92" s="14">
        <v>0</v>
      </c>
      <c r="Q92" s="14">
        <f t="shared" ref="Q92:Q102" si="28">D92+E92+F92+G92+H92+I92+J92+K92+L92+M92+N92+O92+P92</f>
        <v>45700.200000000004</v>
      </c>
      <c r="R92" s="14">
        <v>0</v>
      </c>
      <c r="S92" s="14">
        <v>10079.36</v>
      </c>
      <c r="T92" s="14">
        <v>0</v>
      </c>
      <c r="U92" s="14">
        <v>0</v>
      </c>
      <c r="V92" s="14">
        <v>0</v>
      </c>
      <c r="W92" s="14">
        <v>4439.38</v>
      </c>
      <c r="X92" s="14">
        <v>21446.12</v>
      </c>
      <c r="Y92" s="14">
        <f t="shared" ref="Y92:Y102" si="29">R92+S92+T92+U92+V92+W92+X92</f>
        <v>35964.86</v>
      </c>
      <c r="Z92" s="14">
        <f t="shared" ref="Z92:Z102" si="30">Q92-Y92</f>
        <v>9735.3400000000038</v>
      </c>
    </row>
    <row r="93" spans="1:26" ht="33.75" x14ac:dyDescent="0.2">
      <c r="A93" s="2" t="s">
        <v>137</v>
      </c>
      <c r="B93" s="1" t="s">
        <v>138</v>
      </c>
      <c r="C93" s="36" t="s">
        <v>237</v>
      </c>
      <c r="D93" s="14">
        <v>30882.98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1671</v>
      </c>
      <c r="N93" s="14">
        <v>1133</v>
      </c>
      <c r="O93" s="14">
        <v>280.39999999999998</v>
      </c>
      <c r="P93" s="14">
        <v>0</v>
      </c>
      <c r="Q93" s="40">
        <f t="shared" si="28"/>
        <v>33967.379999999997</v>
      </c>
      <c r="R93" s="14">
        <v>0</v>
      </c>
      <c r="S93" s="14">
        <v>6559.52</v>
      </c>
      <c r="T93" s="14">
        <v>0</v>
      </c>
      <c r="U93" s="14">
        <v>0</v>
      </c>
      <c r="V93" s="14">
        <v>0</v>
      </c>
      <c r="W93" s="14">
        <v>3242.72</v>
      </c>
      <c r="X93" s="40">
        <v>10939.84</v>
      </c>
      <c r="Y93" s="40">
        <f t="shared" si="29"/>
        <v>20742.080000000002</v>
      </c>
      <c r="Z93" s="40">
        <f t="shared" si="30"/>
        <v>13225.299999999996</v>
      </c>
    </row>
    <row r="94" spans="1:26" x14ac:dyDescent="0.2">
      <c r="A94" s="2" t="s">
        <v>139</v>
      </c>
      <c r="B94" s="1" t="s">
        <v>140</v>
      </c>
      <c r="C94" s="35" t="s">
        <v>238</v>
      </c>
      <c r="D94" s="14">
        <v>28227.599999999999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1671</v>
      </c>
      <c r="N94" s="14">
        <v>1133</v>
      </c>
      <c r="O94" s="14">
        <v>280.39999999999998</v>
      </c>
      <c r="P94" s="14">
        <v>0</v>
      </c>
      <c r="Q94" s="40">
        <f t="shared" si="28"/>
        <v>31312</v>
      </c>
      <c r="R94" s="14">
        <v>0</v>
      </c>
      <c r="S94" s="14">
        <v>5827.32</v>
      </c>
      <c r="T94" s="14">
        <v>0</v>
      </c>
      <c r="U94" s="14">
        <v>0</v>
      </c>
      <c r="V94" s="14">
        <v>0</v>
      </c>
      <c r="W94" s="14">
        <v>2963.9</v>
      </c>
      <c r="X94" s="40">
        <v>5940.68</v>
      </c>
      <c r="Y94" s="40">
        <f t="shared" si="29"/>
        <v>14731.9</v>
      </c>
      <c r="Z94" s="40">
        <f t="shared" si="30"/>
        <v>16580.099999999999</v>
      </c>
    </row>
    <row r="95" spans="1:26" ht="22.5" x14ac:dyDescent="0.2">
      <c r="A95" s="2" t="s">
        <v>141</v>
      </c>
      <c r="B95" s="1" t="s">
        <v>142</v>
      </c>
      <c r="C95" s="36" t="s">
        <v>239</v>
      </c>
      <c r="D95" s="14">
        <v>24532.799999999999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1549</v>
      </c>
      <c r="N95" s="14">
        <v>1016</v>
      </c>
      <c r="O95" s="14">
        <v>140.19999999999999</v>
      </c>
      <c r="P95" s="14">
        <v>0</v>
      </c>
      <c r="Q95" s="40">
        <f t="shared" si="28"/>
        <v>27238</v>
      </c>
      <c r="R95" s="14">
        <v>0</v>
      </c>
      <c r="S95" s="14">
        <v>4869.12</v>
      </c>
      <c r="T95" s="14">
        <v>0</v>
      </c>
      <c r="U95" s="14">
        <v>0</v>
      </c>
      <c r="V95" s="14">
        <v>0</v>
      </c>
      <c r="W95" s="14">
        <v>2575.94</v>
      </c>
      <c r="X95" s="40">
        <v>0</v>
      </c>
      <c r="Y95" s="40">
        <f t="shared" si="29"/>
        <v>7445.0599999999995</v>
      </c>
      <c r="Z95" s="40">
        <f t="shared" si="30"/>
        <v>19792.940000000002</v>
      </c>
    </row>
    <row r="96" spans="1:26" ht="22.5" x14ac:dyDescent="0.2">
      <c r="A96" s="2" t="s">
        <v>143</v>
      </c>
      <c r="B96" s="1" t="s">
        <v>144</v>
      </c>
      <c r="C96" s="37" t="s">
        <v>240</v>
      </c>
      <c r="D96" s="14">
        <v>24532.799999999999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1549</v>
      </c>
      <c r="N96" s="14">
        <v>1016</v>
      </c>
      <c r="O96" s="14">
        <v>0</v>
      </c>
      <c r="P96" s="14">
        <v>0</v>
      </c>
      <c r="Q96" s="40">
        <f t="shared" si="28"/>
        <v>27097.8</v>
      </c>
      <c r="R96" s="14">
        <v>0</v>
      </c>
      <c r="S96" s="14">
        <v>4836.1400000000003</v>
      </c>
      <c r="T96" s="14">
        <v>0</v>
      </c>
      <c r="U96" s="14">
        <v>0</v>
      </c>
      <c r="V96" s="14">
        <v>0</v>
      </c>
      <c r="W96" s="14">
        <v>2575.94</v>
      </c>
      <c r="X96" s="40">
        <v>0</v>
      </c>
      <c r="Y96" s="40">
        <f t="shared" si="29"/>
        <v>7412.08</v>
      </c>
      <c r="Z96" s="40">
        <f t="shared" si="30"/>
        <v>19685.72</v>
      </c>
    </row>
    <row r="97" spans="1:26" ht="22.5" x14ac:dyDescent="0.2">
      <c r="A97" s="2" t="s">
        <v>145</v>
      </c>
      <c r="B97" s="1" t="s">
        <v>146</v>
      </c>
      <c r="C97" s="36" t="s">
        <v>241</v>
      </c>
      <c r="D97" s="14">
        <v>24532.799999999999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1549</v>
      </c>
      <c r="N97" s="14">
        <v>1016</v>
      </c>
      <c r="O97" s="14">
        <v>210.3</v>
      </c>
      <c r="P97" s="14">
        <v>0</v>
      </c>
      <c r="Q97" s="40">
        <f t="shared" si="28"/>
        <v>27308.1</v>
      </c>
      <c r="R97" s="14">
        <v>0</v>
      </c>
      <c r="S97" s="14">
        <v>4885.6000000000004</v>
      </c>
      <c r="T97" s="14">
        <v>0</v>
      </c>
      <c r="U97" s="14">
        <v>0</v>
      </c>
      <c r="V97" s="14">
        <v>0</v>
      </c>
      <c r="W97" s="14">
        <v>2575.94</v>
      </c>
      <c r="X97" s="40">
        <v>9221.619999999999</v>
      </c>
      <c r="Y97" s="40">
        <f t="shared" si="29"/>
        <v>16683.16</v>
      </c>
      <c r="Z97" s="40">
        <f t="shared" si="30"/>
        <v>10624.939999999999</v>
      </c>
    </row>
    <row r="98" spans="1:26" ht="22.5" x14ac:dyDescent="0.2">
      <c r="A98" s="2" t="s">
        <v>147</v>
      </c>
      <c r="B98" s="1" t="s">
        <v>148</v>
      </c>
      <c r="C98" s="36" t="s">
        <v>242</v>
      </c>
      <c r="D98" s="14">
        <v>22185.9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1465</v>
      </c>
      <c r="N98" s="14">
        <v>987</v>
      </c>
      <c r="O98" s="14">
        <v>0</v>
      </c>
      <c r="P98" s="14">
        <v>0</v>
      </c>
      <c r="Q98" s="40">
        <f t="shared" si="28"/>
        <v>24637.9</v>
      </c>
      <c r="R98" s="14">
        <v>0</v>
      </c>
      <c r="S98" s="14">
        <v>4257.58</v>
      </c>
      <c r="T98" s="14">
        <v>0</v>
      </c>
      <c r="U98" s="14">
        <v>0</v>
      </c>
      <c r="V98" s="14">
        <v>0</v>
      </c>
      <c r="W98" s="14">
        <v>2329.52</v>
      </c>
      <c r="X98" s="40">
        <v>0</v>
      </c>
      <c r="Y98" s="40">
        <f t="shared" si="29"/>
        <v>6587.1</v>
      </c>
      <c r="Z98" s="40">
        <f t="shared" si="30"/>
        <v>18050.800000000003</v>
      </c>
    </row>
    <row r="99" spans="1:26" x14ac:dyDescent="0.2">
      <c r="A99" s="2" t="s">
        <v>149</v>
      </c>
      <c r="B99" s="1" t="s">
        <v>150</v>
      </c>
      <c r="C99" s="35" t="s">
        <v>243</v>
      </c>
      <c r="D99" s="14">
        <v>13966.8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1163</v>
      </c>
      <c r="N99" s="14">
        <v>722</v>
      </c>
      <c r="O99" s="14">
        <v>210.3</v>
      </c>
      <c r="P99" s="14">
        <v>0</v>
      </c>
      <c r="Q99" s="40">
        <f t="shared" si="28"/>
        <v>16062.099999999999</v>
      </c>
      <c r="R99" s="14">
        <v>0</v>
      </c>
      <c r="S99" s="14">
        <v>2336.34</v>
      </c>
      <c r="T99" s="14">
        <v>139.66</v>
      </c>
      <c r="U99" s="14">
        <v>0</v>
      </c>
      <c r="V99" s="14">
        <v>0</v>
      </c>
      <c r="W99" s="14">
        <v>1466.52</v>
      </c>
      <c r="X99" s="40">
        <v>0</v>
      </c>
      <c r="Y99" s="40">
        <f t="shared" si="29"/>
        <v>3942.52</v>
      </c>
      <c r="Z99" s="40">
        <f t="shared" si="30"/>
        <v>12119.579999999998</v>
      </c>
    </row>
    <row r="100" spans="1:26" x14ac:dyDescent="0.2">
      <c r="A100" s="2" t="s">
        <v>151</v>
      </c>
      <c r="B100" s="1" t="s">
        <v>152</v>
      </c>
      <c r="C100" s="36" t="s">
        <v>244</v>
      </c>
      <c r="D100" s="14">
        <v>13213.98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1128</v>
      </c>
      <c r="N100" s="14">
        <v>703</v>
      </c>
      <c r="O100" s="14">
        <v>280.39999999999998</v>
      </c>
      <c r="P100" s="14">
        <v>0</v>
      </c>
      <c r="Q100" s="40">
        <f t="shared" si="28"/>
        <v>15325.38</v>
      </c>
      <c r="R100" s="14">
        <v>0</v>
      </c>
      <c r="S100" s="14">
        <v>2178.98</v>
      </c>
      <c r="T100" s="14">
        <v>132.13999999999999</v>
      </c>
      <c r="U100" s="14">
        <v>0</v>
      </c>
      <c r="V100" s="14">
        <v>0</v>
      </c>
      <c r="W100" s="14">
        <v>1387.46</v>
      </c>
      <c r="X100" s="40">
        <v>0</v>
      </c>
      <c r="Y100" s="40">
        <f t="shared" si="29"/>
        <v>3698.58</v>
      </c>
      <c r="Z100" s="40">
        <f t="shared" si="30"/>
        <v>11626.8</v>
      </c>
    </row>
    <row r="101" spans="1:26" ht="33.75" x14ac:dyDescent="0.2">
      <c r="A101" s="2" t="s">
        <v>153</v>
      </c>
      <c r="B101" s="1" t="s">
        <v>154</v>
      </c>
      <c r="C101" s="36" t="s">
        <v>245</v>
      </c>
      <c r="D101" s="14">
        <v>13213.98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1128</v>
      </c>
      <c r="N101" s="14">
        <v>703</v>
      </c>
      <c r="O101" s="14">
        <v>0</v>
      </c>
      <c r="P101" s="14">
        <v>0</v>
      </c>
      <c r="Q101" s="40">
        <f t="shared" si="28"/>
        <v>15044.98</v>
      </c>
      <c r="R101" s="14">
        <v>0</v>
      </c>
      <c r="S101" s="14">
        <v>2119.08</v>
      </c>
      <c r="T101" s="14">
        <v>132.13999999999999</v>
      </c>
      <c r="U101" s="14">
        <v>0</v>
      </c>
      <c r="V101" s="14">
        <v>0</v>
      </c>
      <c r="W101" s="14">
        <v>1387.46</v>
      </c>
      <c r="X101" s="40">
        <v>0</v>
      </c>
      <c r="Y101" s="40">
        <f t="shared" si="29"/>
        <v>3638.68</v>
      </c>
      <c r="Z101" s="40">
        <f t="shared" si="30"/>
        <v>11406.3</v>
      </c>
    </row>
    <row r="102" spans="1:26" ht="22.5" x14ac:dyDescent="0.2">
      <c r="A102" s="2" t="s">
        <v>155</v>
      </c>
      <c r="B102" s="1" t="s">
        <v>156</v>
      </c>
      <c r="C102" s="37" t="s">
        <v>239</v>
      </c>
      <c r="D102" s="14">
        <v>13966.8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1163</v>
      </c>
      <c r="N102" s="14">
        <v>722</v>
      </c>
      <c r="O102" s="14">
        <v>0</v>
      </c>
      <c r="P102" s="14">
        <v>0</v>
      </c>
      <c r="Q102" s="40">
        <f t="shared" si="28"/>
        <v>15851.8</v>
      </c>
      <c r="R102" s="14">
        <v>0</v>
      </c>
      <c r="S102" s="14">
        <v>2291.42</v>
      </c>
      <c r="T102" s="14">
        <v>0</v>
      </c>
      <c r="U102" s="14">
        <v>0</v>
      </c>
      <c r="V102" s="14">
        <v>0</v>
      </c>
      <c r="W102" s="14">
        <v>1466.52</v>
      </c>
      <c r="X102" s="40">
        <v>0</v>
      </c>
      <c r="Y102" s="40">
        <f t="shared" si="29"/>
        <v>3757.94</v>
      </c>
      <c r="Z102" s="40">
        <f t="shared" si="30"/>
        <v>12093.859999999999</v>
      </c>
    </row>
    <row r="103" spans="1:26" s="8" customFormat="1" x14ac:dyDescent="0.2">
      <c r="A103" s="16" t="s">
        <v>30</v>
      </c>
      <c r="C103" s="22"/>
      <c r="D103" s="8" t="s">
        <v>31</v>
      </c>
      <c r="E103" s="8" t="s">
        <v>31</v>
      </c>
      <c r="F103" s="8" t="s">
        <v>31</v>
      </c>
      <c r="G103" s="8" t="s">
        <v>31</v>
      </c>
      <c r="H103" s="8" t="s">
        <v>31</v>
      </c>
      <c r="I103" s="8" t="s">
        <v>31</v>
      </c>
      <c r="J103" s="8" t="s">
        <v>31</v>
      </c>
      <c r="K103" s="8" t="s">
        <v>31</v>
      </c>
      <c r="L103" s="8" t="s">
        <v>31</v>
      </c>
      <c r="M103" s="8" t="s">
        <v>31</v>
      </c>
      <c r="N103" s="8" t="s">
        <v>31</v>
      </c>
      <c r="O103" s="8" t="s">
        <v>31</v>
      </c>
      <c r="P103" s="8" t="s">
        <v>31</v>
      </c>
      <c r="Q103" s="8" t="s">
        <v>31</v>
      </c>
      <c r="R103" s="8" t="s">
        <v>31</v>
      </c>
      <c r="S103" s="8" t="s">
        <v>31</v>
      </c>
      <c r="T103" s="8" t="s">
        <v>31</v>
      </c>
      <c r="U103" s="8" t="s">
        <v>31</v>
      </c>
      <c r="V103" s="8" t="s">
        <v>31</v>
      </c>
      <c r="W103" s="8" t="s">
        <v>31</v>
      </c>
      <c r="X103" s="8" t="s">
        <v>31</v>
      </c>
      <c r="Y103" s="8" t="s">
        <v>31</v>
      </c>
      <c r="Z103" s="8" t="s">
        <v>31</v>
      </c>
    </row>
    <row r="104" spans="1:26" x14ac:dyDescent="0.2">
      <c r="D104" s="18">
        <f>D92+D93+D94+D95+D96+D97+D98+D99+D100+D101+D102</f>
        <v>251536.34</v>
      </c>
      <c r="E104" s="41">
        <f t="shared" ref="E104:Z104" si="31">E92+E93+E94+E95+E96+E97+E98+E99+E100+E101+E102</f>
        <v>0</v>
      </c>
      <c r="F104" s="41">
        <f t="shared" si="31"/>
        <v>0</v>
      </c>
      <c r="G104" s="41">
        <f t="shared" si="31"/>
        <v>0</v>
      </c>
      <c r="H104" s="41">
        <f t="shared" si="31"/>
        <v>0</v>
      </c>
      <c r="I104" s="41">
        <f t="shared" si="31"/>
        <v>0</v>
      </c>
      <c r="J104" s="41">
        <f t="shared" si="31"/>
        <v>0</v>
      </c>
      <c r="K104" s="41">
        <f t="shared" si="31"/>
        <v>0</v>
      </c>
      <c r="L104" s="41">
        <f t="shared" si="31"/>
        <v>0</v>
      </c>
      <c r="M104" s="41">
        <f t="shared" si="31"/>
        <v>15901</v>
      </c>
      <c r="N104" s="41">
        <f t="shared" si="31"/>
        <v>10496</v>
      </c>
      <c r="O104" s="41">
        <f t="shared" si="31"/>
        <v>1612.2999999999997</v>
      </c>
      <c r="P104" s="41">
        <f t="shared" si="31"/>
        <v>0</v>
      </c>
      <c r="Q104" s="41">
        <f t="shared" si="31"/>
        <v>279545.64</v>
      </c>
      <c r="R104" s="41">
        <f t="shared" si="31"/>
        <v>0</v>
      </c>
      <c r="S104" s="41">
        <f t="shared" si="31"/>
        <v>50240.46</v>
      </c>
      <c r="T104" s="41">
        <f t="shared" si="31"/>
        <v>403.93999999999994</v>
      </c>
      <c r="U104" s="41">
        <f t="shared" si="31"/>
        <v>0</v>
      </c>
      <c r="V104" s="41">
        <f t="shared" si="31"/>
        <v>0</v>
      </c>
      <c r="W104" s="41">
        <f t="shared" si="31"/>
        <v>26411.3</v>
      </c>
      <c r="X104" s="41">
        <f t="shared" si="31"/>
        <v>47548.259999999995</v>
      </c>
      <c r="Y104" s="41">
        <f t="shared" si="31"/>
        <v>124603.96</v>
      </c>
      <c r="Z104" s="41">
        <f t="shared" si="31"/>
        <v>154941.67999999996</v>
      </c>
    </row>
    <row r="106" spans="1:26" x14ac:dyDescent="0.2">
      <c r="A106" s="13" t="s">
        <v>157</v>
      </c>
    </row>
    <row r="107" spans="1:26" x14ac:dyDescent="0.2">
      <c r="A107" s="2" t="s">
        <v>158</v>
      </c>
      <c r="B107" s="1" t="s">
        <v>159</v>
      </c>
      <c r="C107" s="38" t="s">
        <v>204</v>
      </c>
      <c r="D107" s="14">
        <v>38208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1808</v>
      </c>
      <c r="N107" s="14">
        <v>1299</v>
      </c>
      <c r="O107" s="14">
        <v>0</v>
      </c>
      <c r="P107" s="14">
        <v>0</v>
      </c>
      <c r="Q107" s="14">
        <f t="shared" ref="Q107:Q115" si="32">D107+E107+F107+G107+H107+I107+J107+K107+L107+M107+N107+O107+P107</f>
        <v>41315</v>
      </c>
      <c r="R107" s="14">
        <v>0</v>
      </c>
      <c r="S107" s="14">
        <v>8763.7999999999993</v>
      </c>
      <c r="T107" s="14">
        <v>0</v>
      </c>
      <c r="U107" s="14">
        <v>0</v>
      </c>
      <c r="V107" s="14">
        <v>0</v>
      </c>
      <c r="W107" s="14">
        <v>4011.84</v>
      </c>
      <c r="X107" s="14">
        <v>0</v>
      </c>
      <c r="Y107" s="14">
        <f t="shared" ref="Y107:Y115" si="33">R107+S107+T107+U107+V107+W107+X107</f>
        <v>12775.64</v>
      </c>
      <c r="Z107" s="14">
        <f t="shared" ref="Z107:Z115" si="34">Q107-Y107</f>
        <v>28539.360000000001</v>
      </c>
    </row>
    <row r="108" spans="1:26" x14ac:dyDescent="0.2">
      <c r="A108" s="2" t="s">
        <v>160</v>
      </c>
      <c r="B108" s="1" t="s">
        <v>161</v>
      </c>
      <c r="C108" s="38" t="s">
        <v>246</v>
      </c>
      <c r="D108" s="14">
        <v>24533.1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1549</v>
      </c>
      <c r="N108" s="14">
        <v>1016</v>
      </c>
      <c r="O108" s="14">
        <v>0</v>
      </c>
      <c r="P108" s="14">
        <v>0</v>
      </c>
      <c r="Q108" s="40">
        <f t="shared" si="32"/>
        <v>27098.1</v>
      </c>
      <c r="R108" s="14">
        <v>0</v>
      </c>
      <c r="S108" s="14">
        <v>4836.22</v>
      </c>
      <c r="T108" s="14">
        <v>0</v>
      </c>
      <c r="U108" s="14">
        <v>0</v>
      </c>
      <c r="V108" s="14">
        <v>0</v>
      </c>
      <c r="W108" s="14">
        <v>2575.98</v>
      </c>
      <c r="X108" s="40">
        <v>0</v>
      </c>
      <c r="Y108" s="40">
        <f t="shared" si="33"/>
        <v>7412.2000000000007</v>
      </c>
      <c r="Z108" s="40">
        <f t="shared" si="34"/>
        <v>19685.899999999998</v>
      </c>
    </row>
    <row r="109" spans="1:26" x14ac:dyDescent="0.2">
      <c r="A109" s="2" t="s">
        <v>162</v>
      </c>
      <c r="B109" s="1" t="s">
        <v>163</v>
      </c>
      <c r="C109" s="38" t="s">
        <v>247</v>
      </c>
      <c r="D109" s="14">
        <v>19532.099999999999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1286</v>
      </c>
      <c r="N109" s="14">
        <v>857</v>
      </c>
      <c r="O109" s="14">
        <v>420.6</v>
      </c>
      <c r="P109" s="14">
        <v>0</v>
      </c>
      <c r="Q109" s="40">
        <f t="shared" si="32"/>
        <v>22095.699999999997</v>
      </c>
      <c r="R109" s="14">
        <v>0</v>
      </c>
      <c r="S109" s="14">
        <v>3659.66</v>
      </c>
      <c r="T109" s="14">
        <v>0</v>
      </c>
      <c r="U109" s="14">
        <v>0</v>
      </c>
      <c r="V109" s="14">
        <v>0</v>
      </c>
      <c r="W109" s="14">
        <v>2050.88</v>
      </c>
      <c r="X109" s="40">
        <v>9767.92</v>
      </c>
      <c r="Y109" s="40">
        <f t="shared" si="33"/>
        <v>15478.46</v>
      </c>
      <c r="Z109" s="40">
        <f t="shared" si="34"/>
        <v>6617.239999999998</v>
      </c>
    </row>
    <row r="110" spans="1:26" x14ac:dyDescent="0.2">
      <c r="A110" s="2" t="s">
        <v>164</v>
      </c>
      <c r="B110" s="1" t="s">
        <v>165</v>
      </c>
      <c r="C110" s="38" t="s">
        <v>248</v>
      </c>
      <c r="D110" s="14">
        <v>13967.1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1163</v>
      </c>
      <c r="N110" s="14">
        <v>722</v>
      </c>
      <c r="O110" s="14">
        <v>0</v>
      </c>
      <c r="P110" s="14">
        <v>0</v>
      </c>
      <c r="Q110" s="40">
        <f t="shared" si="32"/>
        <v>15852.1</v>
      </c>
      <c r="R110" s="14">
        <v>0</v>
      </c>
      <c r="S110" s="14">
        <v>2291.48</v>
      </c>
      <c r="T110" s="14">
        <v>0</v>
      </c>
      <c r="U110" s="14">
        <v>0</v>
      </c>
      <c r="V110" s="14">
        <v>0</v>
      </c>
      <c r="W110" s="14">
        <v>1466.54</v>
      </c>
      <c r="X110" s="40">
        <v>0</v>
      </c>
      <c r="Y110" s="40">
        <f t="shared" si="33"/>
        <v>3758.02</v>
      </c>
      <c r="Z110" s="40">
        <f t="shared" si="34"/>
        <v>12094.08</v>
      </c>
    </row>
    <row r="111" spans="1:26" x14ac:dyDescent="0.2">
      <c r="A111" s="2" t="s">
        <v>166</v>
      </c>
      <c r="B111" s="1" t="s">
        <v>167</v>
      </c>
      <c r="C111" s="38" t="s">
        <v>202</v>
      </c>
      <c r="D111" s="14">
        <v>13213.98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1128</v>
      </c>
      <c r="N111" s="14">
        <v>703</v>
      </c>
      <c r="O111" s="14">
        <v>0</v>
      </c>
      <c r="P111" s="14">
        <v>0</v>
      </c>
      <c r="Q111" s="40">
        <f t="shared" si="32"/>
        <v>15044.98</v>
      </c>
      <c r="R111" s="14">
        <v>0</v>
      </c>
      <c r="S111" s="14">
        <v>2119.08</v>
      </c>
      <c r="T111" s="14">
        <v>0</v>
      </c>
      <c r="U111" s="14">
        <v>0</v>
      </c>
      <c r="V111" s="14">
        <v>0</v>
      </c>
      <c r="W111" s="14">
        <v>1387.46</v>
      </c>
      <c r="X111" s="40">
        <v>3250.26</v>
      </c>
      <c r="Y111" s="40">
        <f t="shared" si="33"/>
        <v>6756.8</v>
      </c>
      <c r="Z111" s="40">
        <f t="shared" si="34"/>
        <v>8288.18</v>
      </c>
    </row>
    <row r="112" spans="1:26" x14ac:dyDescent="0.2">
      <c r="A112" s="2" t="s">
        <v>168</v>
      </c>
      <c r="B112" s="1" t="s">
        <v>169</v>
      </c>
      <c r="C112" s="38" t="s">
        <v>249</v>
      </c>
      <c r="D112" s="14">
        <v>13197.98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1099</v>
      </c>
      <c r="N112" s="14">
        <v>689</v>
      </c>
      <c r="O112" s="14">
        <v>0</v>
      </c>
      <c r="P112" s="14">
        <v>0</v>
      </c>
      <c r="Q112" s="40">
        <f t="shared" si="32"/>
        <v>14985.98</v>
      </c>
      <c r="R112" s="14">
        <v>0</v>
      </c>
      <c r="S112" s="14">
        <v>2106.48</v>
      </c>
      <c r="T112" s="14">
        <v>0</v>
      </c>
      <c r="U112" s="14">
        <v>0</v>
      </c>
      <c r="V112" s="14">
        <v>0</v>
      </c>
      <c r="W112" s="14">
        <v>1385.78</v>
      </c>
      <c r="X112" s="40">
        <v>1313.76</v>
      </c>
      <c r="Y112" s="40">
        <f t="shared" si="33"/>
        <v>4806.0200000000004</v>
      </c>
      <c r="Z112" s="40">
        <f t="shared" si="34"/>
        <v>10179.959999999999</v>
      </c>
    </row>
    <row r="113" spans="1:26" x14ac:dyDescent="0.2">
      <c r="A113" s="2" t="s">
        <v>170</v>
      </c>
      <c r="B113" s="1" t="s">
        <v>171</v>
      </c>
      <c r="C113" s="38" t="s">
        <v>250</v>
      </c>
      <c r="D113" s="14">
        <v>13132.98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1093</v>
      </c>
      <c r="N113" s="14">
        <v>679</v>
      </c>
      <c r="O113" s="14">
        <v>0</v>
      </c>
      <c r="P113" s="14">
        <v>0</v>
      </c>
      <c r="Q113" s="40">
        <f t="shared" si="32"/>
        <v>14904.98</v>
      </c>
      <c r="R113" s="14">
        <v>0</v>
      </c>
      <c r="S113" s="14">
        <v>2089.1799999999998</v>
      </c>
      <c r="T113" s="14">
        <v>65.66</v>
      </c>
      <c r="U113" s="14">
        <v>0</v>
      </c>
      <c r="V113" s="14">
        <v>0</v>
      </c>
      <c r="W113" s="14">
        <v>1378.96</v>
      </c>
      <c r="X113" s="40">
        <v>0</v>
      </c>
      <c r="Y113" s="40">
        <f t="shared" si="33"/>
        <v>3533.7999999999997</v>
      </c>
      <c r="Z113" s="40">
        <f t="shared" si="34"/>
        <v>11371.18</v>
      </c>
    </row>
    <row r="114" spans="1:26" x14ac:dyDescent="0.2">
      <c r="A114" s="2" t="s">
        <v>172</v>
      </c>
      <c r="B114" s="1" t="s">
        <v>173</v>
      </c>
      <c r="C114" s="38" t="s">
        <v>202</v>
      </c>
      <c r="D114" s="14">
        <v>9912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846</v>
      </c>
      <c r="N114" s="14">
        <v>528</v>
      </c>
      <c r="O114" s="14">
        <v>0</v>
      </c>
      <c r="P114" s="14">
        <v>0</v>
      </c>
      <c r="Q114" s="40">
        <f t="shared" si="32"/>
        <v>11286</v>
      </c>
      <c r="R114" s="14">
        <v>0</v>
      </c>
      <c r="S114" s="14">
        <v>1316.16</v>
      </c>
      <c r="T114" s="14">
        <v>0</v>
      </c>
      <c r="U114" s="14">
        <v>0</v>
      </c>
      <c r="V114" s="14">
        <v>0</v>
      </c>
      <c r="W114" s="14">
        <v>1040.76</v>
      </c>
      <c r="X114" s="40">
        <v>0</v>
      </c>
      <c r="Y114" s="40">
        <f t="shared" si="33"/>
        <v>2356.92</v>
      </c>
      <c r="Z114" s="40">
        <f t="shared" si="34"/>
        <v>8929.08</v>
      </c>
    </row>
    <row r="115" spans="1:26" x14ac:dyDescent="0.2">
      <c r="A115" s="2" t="s">
        <v>174</v>
      </c>
      <c r="B115" s="1" t="s">
        <v>175</v>
      </c>
      <c r="C115" s="38" t="s">
        <v>202</v>
      </c>
      <c r="D115" s="14">
        <v>9912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846</v>
      </c>
      <c r="N115" s="14">
        <v>528</v>
      </c>
      <c r="O115" s="14">
        <v>0</v>
      </c>
      <c r="P115" s="14">
        <v>0</v>
      </c>
      <c r="Q115" s="40">
        <f t="shared" si="32"/>
        <v>11286</v>
      </c>
      <c r="R115" s="14">
        <v>0</v>
      </c>
      <c r="S115" s="14">
        <v>1316.16</v>
      </c>
      <c r="T115" s="14">
        <v>0</v>
      </c>
      <c r="U115" s="14">
        <v>0</v>
      </c>
      <c r="V115" s="14">
        <v>0</v>
      </c>
      <c r="W115" s="14">
        <v>1040.76</v>
      </c>
      <c r="X115" s="40">
        <v>0</v>
      </c>
      <c r="Y115" s="40">
        <f t="shared" si="33"/>
        <v>2356.92</v>
      </c>
      <c r="Z115" s="40">
        <f t="shared" si="34"/>
        <v>8929.08</v>
      </c>
    </row>
    <row r="116" spans="1:26" s="8" customFormat="1" x14ac:dyDescent="0.2">
      <c r="A116" s="16" t="s">
        <v>30</v>
      </c>
      <c r="C116" s="22"/>
      <c r="D116" s="8" t="s">
        <v>31</v>
      </c>
      <c r="E116" s="8" t="s">
        <v>31</v>
      </c>
      <c r="F116" s="8" t="s">
        <v>31</v>
      </c>
      <c r="G116" s="8" t="s">
        <v>31</v>
      </c>
      <c r="H116" s="8" t="s">
        <v>31</v>
      </c>
      <c r="I116" s="8" t="s">
        <v>31</v>
      </c>
      <c r="J116" s="8" t="s">
        <v>31</v>
      </c>
      <c r="K116" s="8" t="s">
        <v>31</v>
      </c>
      <c r="L116" s="8" t="s">
        <v>31</v>
      </c>
      <c r="M116" s="8" t="s">
        <v>31</v>
      </c>
      <c r="N116" s="8" t="s">
        <v>31</v>
      </c>
      <c r="O116" s="8" t="s">
        <v>31</v>
      </c>
      <c r="P116" s="8" t="s">
        <v>31</v>
      </c>
      <c r="Q116" s="8" t="s">
        <v>31</v>
      </c>
      <c r="R116" s="8" t="s">
        <v>31</v>
      </c>
      <c r="S116" s="8" t="s">
        <v>31</v>
      </c>
      <c r="T116" s="8" t="s">
        <v>31</v>
      </c>
      <c r="U116" s="8" t="s">
        <v>31</v>
      </c>
      <c r="V116" s="8" t="s">
        <v>31</v>
      </c>
      <c r="W116" s="8" t="s">
        <v>31</v>
      </c>
      <c r="X116" s="8" t="s">
        <v>31</v>
      </c>
      <c r="Y116" s="8" t="s">
        <v>31</v>
      </c>
      <c r="Z116" s="8" t="s">
        <v>31</v>
      </c>
    </row>
    <row r="117" spans="1:26" x14ac:dyDescent="0.2">
      <c r="D117" s="18">
        <f>D107+D108+D109+D110+D111+D112+D113+D114+D115</f>
        <v>155609.24</v>
      </c>
      <c r="E117" s="41">
        <f t="shared" ref="E117:Z117" si="35">E107+E108+E109+E110+E111+E112+E113+E114+E115</f>
        <v>0</v>
      </c>
      <c r="F117" s="41">
        <f t="shared" si="35"/>
        <v>0</v>
      </c>
      <c r="G117" s="41">
        <f t="shared" si="35"/>
        <v>0</v>
      </c>
      <c r="H117" s="41">
        <f t="shared" si="35"/>
        <v>0</v>
      </c>
      <c r="I117" s="41">
        <f t="shared" si="35"/>
        <v>0</v>
      </c>
      <c r="J117" s="41">
        <f t="shared" si="35"/>
        <v>0</v>
      </c>
      <c r="K117" s="41">
        <f t="shared" si="35"/>
        <v>0</v>
      </c>
      <c r="L117" s="41">
        <f t="shared" si="35"/>
        <v>0</v>
      </c>
      <c r="M117" s="41">
        <f t="shared" si="35"/>
        <v>10818</v>
      </c>
      <c r="N117" s="41">
        <f t="shared" si="35"/>
        <v>7021</v>
      </c>
      <c r="O117" s="41">
        <f t="shared" si="35"/>
        <v>420.6</v>
      </c>
      <c r="P117" s="41">
        <f t="shared" si="35"/>
        <v>0</v>
      </c>
      <c r="Q117" s="41">
        <f t="shared" si="35"/>
        <v>173868.84000000003</v>
      </c>
      <c r="R117" s="41">
        <f t="shared" si="35"/>
        <v>0</v>
      </c>
      <c r="S117" s="41">
        <f t="shared" si="35"/>
        <v>28498.219999999998</v>
      </c>
      <c r="T117" s="41">
        <f t="shared" si="35"/>
        <v>65.66</v>
      </c>
      <c r="U117" s="41">
        <f t="shared" si="35"/>
        <v>0</v>
      </c>
      <c r="V117" s="41">
        <f t="shared" si="35"/>
        <v>0</v>
      </c>
      <c r="W117" s="41">
        <f t="shared" si="35"/>
        <v>16338.960000000003</v>
      </c>
      <c r="X117" s="41">
        <f t="shared" si="35"/>
        <v>14331.94</v>
      </c>
      <c r="Y117" s="41">
        <f t="shared" si="35"/>
        <v>59234.78</v>
      </c>
      <c r="Z117" s="41">
        <f t="shared" si="35"/>
        <v>114634.05999999997</v>
      </c>
    </row>
    <row r="119" spans="1:26" x14ac:dyDescent="0.2">
      <c r="A119" s="13" t="s">
        <v>176</v>
      </c>
    </row>
    <row r="120" spans="1:26" x14ac:dyDescent="0.2">
      <c r="A120" s="2" t="s">
        <v>177</v>
      </c>
      <c r="B120" s="1" t="s">
        <v>178</v>
      </c>
      <c r="C120" s="39" t="s">
        <v>204</v>
      </c>
      <c r="D120" s="14">
        <v>38208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1808</v>
      </c>
      <c r="N120" s="14">
        <v>1299</v>
      </c>
      <c r="O120" s="14">
        <v>0</v>
      </c>
      <c r="P120" s="14">
        <v>0</v>
      </c>
      <c r="Q120" s="14">
        <f t="shared" ref="Q120:Q126" si="36">D120+E120+F120+G120+H120+I120+J120+K120+L120+M120+N120+O120+P120</f>
        <v>41315</v>
      </c>
      <c r="R120" s="14">
        <v>0</v>
      </c>
      <c r="S120" s="14">
        <v>8763.7999999999993</v>
      </c>
      <c r="T120" s="14">
        <v>0</v>
      </c>
      <c r="U120" s="14">
        <v>0</v>
      </c>
      <c r="V120" s="14">
        <v>0</v>
      </c>
      <c r="W120" s="14">
        <v>4011.84</v>
      </c>
      <c r="X120" s="14">
        <v>0</v>
      </c>
      <c r="Y120" s="14">
        <f t="shared" ref="Y120:Y125" si="37">R120+S120+T120+U120+V120+W120+X120</f>
        <v>12775.64</v>
      </c>
      <c r="Z120" s="14">
        <f t="shared" ref="Z120:Z126" si="38">Q120-Y120</f>
        <v>28539.360000000001</v>
      </c>
    </row>
    <row r="121" spans="1:26" x14ac:dyDescent="0.2">
      <c r="A121" s="2" t="s">
        <v>179</v>
      </c>
      <c r="B121" s="1" t="s">
        <v>180</v>
      </c>
      <c r="C121" s="39" t="s">
        <v>251</v>
      </c>
      <c r="D121" s="14">
        <v>17212.98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1247</v>
      </c>
      <c r="N121" s="14">
        <v>779</v>
      </c>
      <c r="O121" s="14">
        <v>0</v>
      </c>
      <c r="P121" s="14">
        <v>0</v>
      </c>
      <c r="Q121" s="40">
        <f t="shared" si="36"/>
        <v>19238.98</v>
      </c>
      <c r="R121" s="14">
        <v>0</v>
      </c>
      <c r="S121" s="14">
        <v>3014.92</v>
      </c>
      <c r="T121" s="14">
        <v>0</v>
      </c>
      <c r="U121" s="14">
        <v>0</v>
      </c>
      <c r="V121" s="14">
        <v>0</v>
      </c>
      <c r="W121" s="14">
        <v>1807.36</v>
      </c>
      <c r="X121" s="40">
        <v>8403.48</v>
      </c>
      <c r="Y121" s="40">
        <f t="shared" si="37"/>
        <v>13225.759999999998</v>
      </c>
      <c r="Z121" s="40">
        <f t="shared" si="38"/>
        <v>6013.2200000000012</v>
      </c>
    </row>
    <row r="122" spans="1:26" x14ac:dyDescent="0.2">
      <c r="A122" s="2" t="s">
        <v>181</v>
      </c>
      <c r="B122" s="1" t="s">
        <v>182</v>
      </c>
      <c r="C122" s="39" t="s">
        <v>252</v>
      </c>
      <c r="D122" s="14">
        <v>15425.1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1206</v>
      </c>
      <c r="N122" s="14">
        <v>755</v>
      </c>
      <c r="O122" s="14">
        <v>210.3</v>
      </c>
      <c r="P122" s="14">
        <v>0</v>
      </c>
      <c r="Q122" s="40">
        <f t="shared" si="36"/>
        <v>17596.399999999998</v>
      </c>
      <c r="R122" s="14">
        <v>0</v>
      </c>
      <c r="S122" s="14">
        <v>2664.06</v>
      </c>
      <c r="T122" s="14">
        <v>0</v>
      </c>
      <c r="U122" s="14">
        <v>0</v>
      </c>
      <c r="V122" s="14">
        <v>0</v>
      </c>
      <c r="W122" s="14">
        <v>1619.64</v>
      </c>
      <c r="X122" s="40">
        <v>7271.86</v>
      </c>
      <c r="Y122" s="40">
        <f t="shared" si="37"/>
        <v>11555.56</v>
      </c>
      <c r="Z122" s="40">
        <f t="shared" si="38"/>
        <v>6040.8399999999983</v>
      </c>
    </row>
    <row r="123" spans="1:26" x14ac:dyDescent="0.2">
      <c r="A123" s="2" t="s">
        <v>183</v>
      </c>
      <c r="B123" s="1" t="s">
        <v>184</v>
      </c>
      <c r="C123" s="39" t="s">
        <v>253</v>
      </c>
      <c r="D123" s="14">
        <v>15425.1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1206</v>
      </c>
      <c r="N123" s="14">
        <v>755</v>
      </c>
      <c r="O123" s="14">
        <v>0</v>
      </c>
      <c r="P123" s="14">
        <v>0</v>
      </c>
      <c r="Q123" s="40">
        <f t="shared" si="36"/>
        <v>17386.099999999999</v>
      </c>
      <c r="R123" s="14">
        <v>0</v>
      </c>
      <c r="S123" s="14">
        <v>2619.14</v>
      </c>
      <c r="T123" s="14">
        <v>0</v>
      </c>
      <c r="U123" s="14">
        <v>0</v>
      </c>
      <c r="V123" s="14">
        <v>0</v>
      </c>
      <c r="W123" s="14">
        <v>1619.64</v>
      </c>
      <c r="X123" s="40">
        <v>2980</v>
      </c>
      <c r="Y123" s="40">
        <f t="shared" si="37"/>
        <v>7218.78</v>
      </c>
      <c r="Z123" s="40">
        <f t="shared" si="38"/>
        <v>10167.32</v>
      </c>
    </row>
    <row r="124" spans="1:26" x14ac:dyDescent="0.2">
      <c r="A124" s="2" t="s">
        <v>185</v>
      </c>
      <c r="B124" s="1" t="s">
        <v>186</v>
      </c>
      <c r="C124" s="39" t="s">
        <v>202</v>
      </c>
      <c r="D124" s="14">
        <v>13213.98</v>
      </c>
      <c r="E124" s="14">
        <v>0</v>
      </c>
      <c r="F124" s="14">
        <v>0</v>
      </c>
      <c r="G124" s="14">
        <v>0</v>
      </c>
      <c r="H124" s="14">
        <v>396.42</v>
      </c>
      <c r="I124" s="14">
        <v>0</v>
      </c>
      <c r="J124" s="14">
        <v>0</v>
      </c>
      <c r="K124" s="14">
        <v>0</v>
      </c>
      <c r="L124" s="14">
        <v>0</v>
      </c>
      <c r="M124" s="14">
        <v>812.64</v>
      </c>
      <c r="N124" s="14">
        <v>703</v>
      </c>
      <c r="O124" s="14">
        <v>210.3</v>
      </c>
      <c r="P124" s="14">
        <v>0</v>
      </c>
      <c r="Q124" s="40">
        <f t="shared" si="36"/>
        <v>15336.339999999998</v>
      </c>
      <c r="R124" s="14">
        <v>0</v>
      </c>
      <c r="S124" s="14">
        <v>2181.3200000000002</v>
      </c>
      <c r="T124" s="14">
        <v>0</v>
      </c>
      <c r="U124" s="14">
        <v>0</v>
      </c>
      <c r="V124" s="14">
        <v>0</v>
      </c>
      <c r="W124" s="14">
        <v>1387.46</v>
      </c>
      <c r="X124" s="40">
        <v>2810</v>
      </c>
      <c r="Y124" s="40">
        <f t="shared" si="37"/>
        <v>6378.7800000000007</v>
      </c>
      <c r="Z124" s="40">
        <f t="shared" si="38"/>
        <v>8957.5599999999977</v>
      </c>
    </row>
    <row r="125" spans="1:26" x14ac:dyDescent="0.2">
      <c r="A125" s="2" t="s">
        <v>187</v>
      </c>
      <c r="B125" s="1" t="s">
        <v>188</v>
      </c>
      <c r="C125" s="39" t="s">
        <v>202</v>
      </c>
      <c r="D125" s="14">
        <v>13213.98</v>
      </c>
      <c r="E125" s="14">
        <v>0</v>
      </c>
      <c r="F125" s="14">
        <v>0</v>
      </c>
      <c r="G125" s="14">
        <v>0</v>
      </c>
      <c r="H125" s="14">
        <v>396.42</v>
      </c>
      <c r="I125" s="14">
        <v>0</v>
      </c>
      <c r="J125" s="14">
        <v>0</v>
      </c>
      <c r="K125" s="14">
        <v>0</v>
      </c>
      <c r="L125" s="14">
        <v>0</v>
      </c>
      <c r="M125" s="14">
        <v>812.64</v>
      </c>
      <c r="N125" s="14">
        <v>703</v>
      </c>
      <c r="O125" s="14">
        <v>490.7</v>
      </c>
      <c r="P125" s="14">
        <v>0</v>
      </c>
      <c r="Q125" s="40">
        <f t="shared" si="36"/>
        <v>15616.74</v>
      </c>
      <c r="R125" s="14">
        <v>0</v>
      </c>
      <c r="S125" s="14">
        <v>2241.1999999999998</v>
      </c>
      <c r="T125" s="14">
        <v>0</v>
      </c>
      <c r="U125" s="14">
        <v>0</v>
      </c>
      <c r="V125" s="14">
        <v>0</v>
      </c>
      <c r="W125" s="14">
        <v>1387.46</v>
      </c>
      <c r="X125" s="40">
        <v>0</v>
      </c>
      <c r="Y125" s="40">
        <f t="shared" si="37"/>
        <v>3628.66</v>
      </c>
      <c r="Z125" s="40">
        <f t="shared" si="38"/>
        <v>11988.08</v>
      </c>
    </row>
    <row r="126" spans="1:26" x14ac:dyDescent="0.2">
      <c r="A126" s="2" t="s">
        <v>189</v>
      </c>
      <c r="B126" s="1" t="s">
        <v>190</v>
      </c>
      <c r="C126" s="39" t="s">
        <v>254</v>
      </c>
      <c r="D126" s="14">
        <v>30882.9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1671</v>
      </c>
      <c r="N126" s="14">
        <v>1133</v>
      </c>
      <c r="O126" s="14">
        <v>0</v>
      </c>
      <c r="P126" s="14">
        <v>0</v>
      </c>
      <c r="Q126" s="40">
        <f t="shared" si="36"/>
        <v>33686.9</v>
      </c>
      <c r="R126" s="14">
        <v>0</v>
      </c>
      <c r="S126" s="14">
        <v>6475.38</v>
      </c>
      <c r="T126" s="14">
        <v>0</v>
      </c>
      <c r="U126" s="14">
        <v>0</v>
      </c>
      <c r="V126" s="14">
        <v>0</v>
      </c>
      <c r="W126" s="14">
        <v>3242.7</v>
      </c>
      <c r="X126" s="40">
        <v>0</v>
      </c>
      <c r="Y126" s="40">
        <f>R126+S126+T126+U126+V126+W126+X126</f>
        <v>9718.08</v>
      </c>
      <c r="Z126" s="40">
        <f t="shared" si="38"/>
        <v>23968.82</v>
      </c>
    </row>
    <row r="127" spans="1:26" s="8" customFormat="1" x14ac:dyDescent="0.2">
      <c r="A127" s="16" t="s">
        <v>30</v>
      </c>
      <c r="C127" s="22"/>
      <c r="D127" s="8" t="s">
        <v>31</v>
      </c>
      <c r="E127" s="8" t="s">
        <v>31</v>
      </c>
      <c r="F127" s="8" t="s">
        <v>31</v>
      </c>
      <c r="G127" s="8" t="s">
        <v>31</v>
      </c>
      <c r="H127" s="8" t="s">
        <v>31</v>
      </c>
      <c r="I127" s="8" t="s">
        <v>31</v>
      </c>
      <c r="J127" s="8" t="s">
        <v>31</v>
      </c>
      <c r="K127" s="8" t="s">
        <v>31</v>
      </c>
      <c r="L127" s="8" t="s">
        <v>31</v>
      </c>
      <c r="M127" s="8" t="s">
        <v>31</v>
      </c>
      <c r="N127" s="8" t="s">
        <v>31</v>
      </c>
      <c r="O127" s="8" t="s">
        <v>31</v>
      </c>
      <c r="P127" s="8" t="s">
        <v>31</v>
      </c>
      <c r="Q127" s="8" t="s">
        <v>31</v>
      </c>
      <c r="R127" s="8" t="s">
        <v>31</v>
      </c>
      <c r="S127" s="8" t="s">
        <v>31</v>
      </c>
      <c r="T127" s="8" t="s">
        <v>31</v>
      </c>
      <c r="U127" s="8" t="s">
        <v>31</v>
      </c>
      <c r="V127" s="8" t="s">
        <v>31</v>
      </c>
      <c r="W127" s="8" t="s">
        <v>31</v>
      </c>
      <c r="X127" s="8" t="s">
        <v>31</v>
      </c>
      <c r="Y127" s="8" t="s">
        <v>31</v>
      </c>
      <c r="Z127" s="8" t="s">
        <v>31</v>
      </c>
    </row>
    <row r="128" spans="1:26" x14ac:dyDescent="0.2">
      <c r="D128" s="18">
        <f>D120+D121+D122+D123+D124+D125+D126</f>
        <v>143582.04</v>
      </c>
      <c r="E128" s="41">
        <f t="shared" ref="E128:Z128" si="39">E120+E121+E122+E123+E124+E125+E126</f>
        <v>0</v>
      </c>
      <c r="F128" s="41">
        <f t="shared" si="39"/>
        <v>0</v>
      </c>
      <c r="G128" s="41">
        <f t="shared" si="39"/>
        <v>0</v>
      </c>
      <c r="H128" s="41">
        <f t="shared" si="39"/>
        <v>792.84</v>
      </c>
      <c r="I128" s="41">
        <f t="shared" si="39"/>
        <v>0</v>
      </c>
      <c r="J128" s="41">
        <f t="shared" si="39"/>
        <v>0</v>
      </c>
      <c r="K128" s="41">
        <f t="shared" si="39"/>
        <v>0</v>
      </c>
      <c r="L128" s="41">
        <f t="shared" si="39"/>
        <v>0</v>
      </c>
      <c r="M128" s="41">
        <f t="shared" si="39"/>
        <v>8763.2800000000007</v>
      </c>
      <c r="N128" s="41">
        <f t="shared" si="39"/>
        <v>6127</v>
      </c>
      <c r="O128" s="41">
        <f t="shared" si="39"/>
        <v>911.3</v>
      </c>
      <c r="P128" s="41">
        <f t="shared" si="39"/>
        <v>0</v>
      </c>
      <c r="Q128" s="41">
        <f t="shared" si="39"/>
        <v>160176.46</v>
      </c>
      <c r="R128" s="41">
        <f t="shared" si="39"/>
        <v>0</v>
      </c>
      <c r="S128" s="41">
        <f t="shared" si="39"/>
        <v>27959.82</v>
      </c>
      <c r="T128" s="41">
        <f t="shared" si="39"/>
        <v>0</v>
      </c>
      <c r="U128" s="41">
        <f t="shared" si="39"/>
        <v>0</v>
      </c>
      <c r="V128" s="41">
        <f t="shared" si="39"/>
        <v>0</v>
      </c>
      <c r="W128" s="41">
        <f t="shared" si="39"/>
        <v>15076.099999999999</v>
      </c>
      <c r="X128" s="41">
        <f t="shared" si="39"/>
        <v>21465.34</v>
      </c>
      <c r="Y128" s="41">
        <f t="shared" si="39"/>
        <v>64501.259999999995</v>
      </c>
      <c r="Z128" s="41">
        <f t="shared" si="39"/>
        <v>95675.199999999983</v>
      </c>
    </row>
    <row r="130" spans="1:26" s="8" customFormat="1" x14ac:dyDescent="0.2">
      <c r="A130" s="15"/>
      <c r="C130" s="22"/>
      <c r="D130" s="8" t="s">
        <v>191</v>
      </c>
      <c r="E130" s="8" t="s">
        <v>191</v>
      </c>
      <c r="F130" s="8" t="s">
        <v>191</v>
      </c>
      <c r="G130" s="8" t="s">
        <v>191</v>
      </c>
      <c r="H130" s="8" t="s">
        <v>191</v>
      </c>
      <c r="I130" s="8" t="s">
        <v>191</v>
      </c>
      <c r="J130" s="8" t="s">
        <v>191</v>
      </c>
      <c r="K130" s="8" t="s">
        <v>191</v>
      </c>
      <c r="L130" s="8" t="s">
        <v>191</v>
      </c>
      <c r="M130" s="8" t="s">
        <v>191</v>
      </c>
      <c r="N130" s="8" t="s">
        <v>191</v>
      </c>
      <c r="O130" s="8" t="s">
        <v>191</v>
      </c>
      <c r="P130" s="8" t="s">
        <v>191</v>
      </c>
      <c r="Q130" s="8" t="s">
        <v>191</v>
      </c>
      <c r="R130" s="8" t="s">
        <v>191</v>
      </c>
      <c r="S130" s="8" t="s">
        <v>191</v>
      </c>
      <c r="T130" s="8" t="s">
        <v>191</v>
      </c>
      <c r="U130" s="8" t="s">
        <v>191</v>
      </c>
      <c r="V130" s="8" t="s">
        <v>191</v>
      </c>
      <c r="W130" s="8" t="s">
        <v>191</v>
      </c>
      <c r="X130" s="8" t="s">
        <v>191</v>
      </c>
      <c r="Y130" s="8" t="s">
        <v>191</v>
      </c>
      <c r="Z130" s="8" t="s">
        <v>191</v>
      </c>
    </row>
    <row r="131" spans="1:26" x14ac:dyDescent="0.2">
      <c r="A131" s="16" t="s">
        <v>192</v>
      </c>
      <c r="B131" s="1" t="s">
        <v>193</v>
      </c>
      <c r="D131" s="18">
        <f>D16+D31+D44+D60+D72+D83+D89+D104+D117+D128</f>
        <v>1610071.84</v>
      </c>
      <c r="E131" s="41">
        <f t="shared" ref="E131:Z131" si="40">E16+E31+E44+E60+E72+E83+E89+E104+E117+E128</f>
        <v>0</v>
      </c>
      <c r="F131" s="41">
        <f t="shared" si="40"/>
        <v>3772.2700000000004</v>
      </c>
      <c r="G131" s="41">
        <f t="shared" si="40"/>
        <v>0</v>
      </c>
      <c r="H131" s="41">
        <f t="shared" si="40"/>
        <v>4749.66</v>
      </c>
      <c r="I131" s="41">
        <f t="shared" si="40"/>
        <v>0</v>
      </c>
      <c r="J131" s="41">
        <f t="shared" si="40"/>
        <v>0</v>
      </c>
      <c r="K131" s="41">
        <f t="shared" si="40"/>
        <v>740.24</v>
      </c>
      <c r="L131" s="41">
        <f t="shared" si="40"/>
        <v>7397.75</v>
      </c>
      <c r="M131" s="41">
        <f t="shared" si="40"/>
        <v>102732.5</v>
      </c>
      <c r="N131" s="41">
        <f t="shared" si="40"/>
        <v>68840.2</v>
      </c>
      <c r="O131" s="41">
        <f t="shared" si="40"/>
        <v>9673.7999999999993</v>
      </c>
      <c r="P131" s="41">
        <f t="shared" si="40"/>
        <v>2960.96</v>
      </c>
      <c r="Q131" s="41">
        <f t="shared" si="40"/>
        <v>1810939.22</v>
      </c>
      <c r="R131" s="41">
        <f t="shared" si="40"/>
        <v>1130.96</v>
      </c>
      <c r="S131" s="41">
        <f t="shared" si="40"/>
        <v>313913.33</v>
      </c>
      <c r="T131" s="41">
        <f t="shared" si="40"/>
        <v>2356.0299999999997</v>
      </c>
      <c r="U131" s="43">
        <f t="shared" si="40"/>
        <v>-1130.96</v>
      </c>
      <c r="V131" s="41">
        <f t="shared" si="40"/>
        <v>0</v>
      </c>
      <c r="W131" s="41">
        <f t="shared" si="40"/>
        <v>169057.41999999998</v>
      </c>
      <c r="X131" s="41">
        <f t="shared" si="40"/>
        <v>277029.67000000004</v>
      </c>
      <c r="Y131" s="41">
        <f t="shared" si="40"/>
        <v>762356.45</v>
      </c>
      <c r="Z131" s="41">
        <f t="shared" si="40"/>
        <v>1048582.7699999998</v>
      </c>
    </row>
    <row r="133" spans="1:26" x14ac:dyDescent="0.2">
      <c r="D133" s="1" t="s">
        <v>193</v>
      </c>
      <c r="E133" s="1" t="s">
        <v>193</v>
      </c>
      <c r="F133" s="1" t="s">
        <v>193</v>
      </c>
      <c r="G133" s="1" t="s">
        <v>193</v>
      </c>
      <c r="H133" s="1" t="s">
        <v>193</v>
      </c>
      <c r="I133" s="1" t="s">
        <v>193</v>
      </c>
      <c r="J133" s="1" t="s">
        <v>193</v>
      </c>
      <c r="K133" s="1" t="s">
        <v>193</v>
      </c>
      <c r="L133" s="1" t="s">
        <v>193</v>
      </c>
      <c r="M133" s="1" t="s">
        <v>193</v>
      </c>
      <c r="N133" s="1" t="s">
        <v>193</v>
      </c>
      <c r="O133" s="1" t="s">
        <v>193</v>
      </c>
      <c r="P133" s="1" t="s">
        <v>193</v>
      </c>
      <c r="Q133" s="1" t="s">
        <v>193</v>
      </c>
      <c r="R133" s="1" t="s">
        <v>193</v>
      </c>
      <c r="S133" s="1" t="s">
        <v>193</v>
      </c>
      <c r="T133" s="1" t="s">
        <v>193</v>
      </c>
      <c r="U133" s="1" t="s">
        <v>193</v>
      </c>
      <c r="V133" s="1" t="s">
        <v>193</v>
      </c>
      <c r="W133" s="1" t="s">
        <v>193</v>
      </c>
      <c r="X133" s="1" t="s">
        <v>193</v>
      </c>
      <c r="Y133" s="1" t="s">
        <v>193</v>
      </c>
      <c r="Z133" s="1" t="s">
        <v>193</v>
      </c>
    </row>
    <row r="134" spans="1:26" x14ac:dyDescent="0.2">
      <c r="A134" s="2" t="s">
        <v>193</v>
      </c>
      <c r="B134" s="1" t="s">
        <v>193</v>
      </c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</sheetData>
  <mergeCells count="2">
    <mergeCell ref="B1:G1"/>
    <mergeCell ref="B4:G4"/>
  </mergeCells>
  <pageMargins left="0.70866141732283472" right="0.70866141732283472" top="0.74803149606299213" bottom="0.74803149606299213" header="0.31496062992125984" footer="0.31496062992125984"/>
  <pageSetup paperSize="5" scale="36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rtorres</cp:lastModifiedBy>
  <cp:lastPrinted>2015-07-08T17:38:06Z</cp:lastPrinted>
  <dcterms:created xsi:type="dcterms:W3CDTF">2015-07-07T17:30:33Z</dcterms:created>
  <dcterms:modified xsi:type="dcterms:W3CDTF">2015-07-08T17:38:56Z</dcterms:modified>
</cp:coreProperties>
</file>