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Hoja1" sheetId="1" r:id="rId1"/>
  </sheets>
  <calcPr calcId="145621"/>
</workbook>
</file>

<file path=xl/calcChain.xml><?xml version="1.0" encoding="utf-8"?>
<calcChain xmlns="http://schemas.openxmlformats.org/spreadsheetml/2006/main">
  <c r="W116" i="1" l="1"/>
  <c r="W123" i="1"/>
  <c r="W124" i="1"/>
  <c r="W125" i="1"/>
  <c r="W126" i="1"/>
  <c r="W127" i="1"/>
  <c r="W128" i="1"/>
  <c r="W122" i="1"/>
  <c r="W130" i="1" s="1"/>
  <c r="W109" i="1"/>
  <c r="W110" i="1"/>
  <c r="W111" i="1"/>
  <c r="W112" i="1"/>
  <c r="W113" i="1"/>
  <c r="W114" i="1"/>
  <c r="W115" i="1"/>
  <c r="W117" i="1"/>
  <c r="W108" i="1"/>
  <c r="W119" i="1" s="1"/>
  <c r="W93" i="1"/>
  <c r="W94" i="1"/>
  <c r="W95" i="1"/>
  <c r="W96" i="1"/>
  <c r="W97" i="1"/>
  <c r="W98" i="1"/>
  <c r="W99" i="1"/>
  <c r="W100" i="1"/>
  <c r="W101" i="1"/>
  <c r="W102" i="1"/>
  <c r="W103" i="1"/>
  <c r="W92" i="1"/>
  <c r="W105" i="1" s="1"/>
  <c r="W87" i="1"/>
  <c r="W86" i="1"/>
  <c r="W89" i="1" s="1"/>
  <c r="W76" i="1"/>
  <c r="W83" i="1" s="1"/>
  <c r="W77" i="1"/>
  <c r="W78" i="1"/>
  <c r="W79" i="1"/>
  <c r="W80" i="1"/>
  <c r="W81" i="1"/>
  <c r="W75" i="1"/>
  <c r="W64" i="1"/>
  <c r="W65" i="1"/>
  <c r="W72" i="1" s="1"/>
  <c r="W66" i="1"/>
  <c r="W67" i="1"/>
  <c r="W68" i="1"/>
  <c r="W69" i="1"/>
  <c r="W70" i="1"/>
  <c r="W63" i="1"/>
  <c r="W48" i="1"/>
  <c r="W49" i="1"/>
  <c r="W50" i="1"/>
  <c r="W51" i="1"/>
  <c r="W52" i="1"/>
  <c r="W53" i="1"/>
  <c r="W54" i="1"/>
  <c r="W55" i="1"/>
  <c r="W56" i="1"/>
  <c r="W57" i="1"/>
  <c r="W58" i="1"/>
  <c r="W47" i="1"/>
  <c r="W60" i="1" s="1"/>
  <c r="W35" i="1"/>
  <c r="W36" i="1"/>
  <c r="W37" i="1"/>
  <c r="W38" i="1"/>
  <c r="W39" i="1"/>
  <c r="W40" i="1"/>
  <c r="W41" i="1"/>
  <c r="W42" i="1"/>
  <c r="W34" i="1"/>
  <c r="W44" i="1" s="1"/>
  <c r="W20" i="1"/>
  <c r="W31" i="1" s="1"/>
  <c r="W21" i="1"/>
  <c r="W22" i="1"/>
  <c r="W23" i="1"/>
  <c r="W24" i="1"/>
  <c r="W25" i="1"/>
  <c r="W26" i="1"/>
  <c r="W27" i="1"/>
  <c r="W28" i="1"/>
  <c r="W29" i="1"/>
  <c r="W19" i="1"/>
  <c r="W12" i="1"/>
  <c r="W13" i="1"/>
  <c r="W16" i="1" s="1"/>
  <c r="W14" i="1"/>
  <c r="W11" i="1"/>
  <c r="V133" i="1"/>
  <c r="R133" i="1"/>
  <c r="S133" i="1"/>
  <c r="T133" i="1"/>
  <c r="U133" i="1"/>
  <c r="Q133" i="1"/>
  <c r="O133" i="1"/>
  <c r="M133" i="1"/>
  <c r="L133" i="1"/>
  <c r="K133" i="1"/>
  <c r="F133" i="1"/>
  <c r="E133" i="1"/>
  <c r="D133" i="1"/>
  <c r="W133" i="1" l="1"/>
</calcChain>
</file>

<file path=xl/sharedStrings.xml><?xml version="1.0" encoding="utf-8"?>
<sst xmlns="http://schemas.openxmlformats.org/spreadsheetml/2006/main" count="529" uniqueCount="262">
  <si>
    <t>Código</t>
  </si>
  <si>
    <t>Empleado</t>
  </si>
  <si>
    <t>Sueldo</t>
  </si>
  <si>
    <t>Horas extras</t>
  </si>
  <si>
    <t>Ayuda de Despensa 3%</t>
  </si>
  <si>
    <t>Ayuda para Despensas</t>
  </si>
  <si>
    <t>Ayuda para transportes</t>
  </si>
  <si>
    <t>Prima Quinquenal</t>
  </si>
  <si>
    <t>*Otras* *Percepciones*</t>
  </si>
  <si>
    <t>I.S.R. (sp)</t>
  </si>
  <si>
    <t>Cuota sindical</t>
  </si>
  <si>
    <t>Cuota Pensiones</t>
  </si>
  <si>
    <t>Departamento 1 DIRECCION GENERAL</t>
  </si>
  <si>
    <t>0101</t>
  </si>
  <si>
    <t>Campos Cornejo David Rogelio</t>
  </si>
  <si>
    <t>0102</t>
  </si>
  <si>
    <t>Guevara Rubio Montserrat</t>
  </si>
  <si>
    <t>0103</t>
  </si>
  <si>
    <t>Esparza Guillen Homero</t>
  </si>
  <si>
    <t>0982</t>
  </si>
  <si>
    <t>Gomez Farrera Amaury</t>
  </si>
  <si>
    <t>Total Depto</t>
  </si>
  <si>
    <t xml:space="preserve">  -----------------------</t>
  </si>
  <si>
    <t>Departamento 2 UNIDAD ECONOMICO FINANCIERA</t>
  </si>
  <si>
    <t>0220</t>
  </si>
  <si>
    <t>Niño Diaz Hector Daniel</t>
  </si>
  <si>
    <t>0228</t>
  </si>
  <si>
    <t>Gonzalez Ramirez Rodrigo</t>
  </si>
  <si>
    <t>0232</t>
  </si>
  <si>
    <t>Garcia Romero Nestor Eduardo</t>
  </si>
  <si>
    <t>0233</t>
  </si>
  <si>
    <t>Garibaldi Castillo Carlos Eduardo</t>
  </si>
  <si>
    <t>0234</t>
  </si>
  <si>
    <t>Bringas Valenzuela Maria Fernanda</t>
  </si>
  <si>
    <t>0235</t>
  </si>
  <si>
    <t>Contreras Godinez Paulina Aranzazu</t>
  </si>
  <si>
    <t>0236</t>
  </si>
  <si>
    <t>Galindo Zamora  Susana</t>
  </si>
  <si>
    <t>0238</t>
  </si>
  <si>
    <t>Patiño Garcia  Patricia</t>
  </si>
  <si>
    <t>0239</t>
  </si>
  <si>
    <t>Peña Quevedo Bertha Olivia</t>
  </si>
  <si>
    <t>0240</t>
  </si>
  <si>
    <t>Vallin Alatorre Adriana Guadalupe</t>
  </si>
  <si>
    <t>0242</t>
  </si>
  <si>
    <t>Sanchez Martinez Gerardo</t>
  </si>
  <si>
    <t>Departamento 3 UNIDAD DE ADMINISTRACION</t>
  </si>
  <si>
    <t>0353</t>
  </si>
  <si>
    <t>Garcia Robles Rosa Gabriela</t>
  </si>
  <si>
    <t>0354</t>
  </si>
  <si>
    <t>Corona Gomez Rosa Cristina</t>
  </si>
  <si>
    <t>0355</t>
  </si>
  <si>
    <t>Espinosa Valdez Bertha Ninemi</t>
  </si>
  <si>
    <t>0356</t>
  </si>
  <si>
    <t>Mejia Reynoso Javier</t>
  </si>
  <si>
    <t>0357</t>
  </si>
  <si>
    <t>Torres Aguilar Roberto</t>
  </si>
  <si>
    <t>0358</t>
  </si>
  <si>
    <t>Robles Bonilla Raquel</t>
  </si>
  <si>
    <t>0359</t>
  </si>
  <si>
    <t>Lopez Sanchez Minerva</t>
  </si>
  <si>
    <t>0360</t>
  </si>
  <si>
    <t>Gallegos Castillo Enrique</t>
  </si>
  <si>
    <t>0361</t>
  </si>
  <si>
    <t>Gutierrez Velazquez Melquiades</t>
  </si>
  <si>
    <t>Departamento 4 UNIDAD DE TECNOLOGIAS DE  INFORMACION</t>
  </si>
  <si>
    <t>0104</t>
  </si>
  <si>
    <t>Villaseñor Martinez Alma Rosa</t>
  </si>
  <si>
    <t>0462</t>
  </si>
  <si>
    <t>Cardenas Martos  Salvador</t>
  </si>
  <si>
    <t>0463</t>
  </si>
  <si>
    <t>Ibarra Villanueva Denisse Virginia</t>
  </si>
  <si>
    <t>0464</t>
  </si>
  <si>
    <t>Delgadillo Rojas Dante</t>
  </si>
  <si>
    <t>0465</t>
  </si>
  <si>
    <t>Barraza Lopez Antonio</t>
  </si>
  <si>
    <t>0466</t>
  </si>
  <si>
    <t>Mariscal Gonzalez Benjamin</t>
  </si>
  <si>
    <t>0468</t>
  </si>
  <si>
    <t>Torres Naranjo Silvia Leticia</t>
  </si>
  <si>
    <t>0469</t>
  </si>
  <si>
    <t>Gutierrez Guerrero Jesus Abraham</t>
  </si>
  <si>
    <t>0470</t>
  </si>
  <si>
    <t>Lopez Cervantes Miguel Angel</t>
  </si>
  <si>
    <t>0472</t>
  </si>
  <si>
    <t>Cossio Franco Edgar Gonzalo</t>
  </si>
  <si>
    <t>0473</t>
  </si>
  <si>
    <t>Torres Aguilar Hermilo</t>
  </si>
  <si>
    <t>0837</t>
  </si>
  <si>
    <t>Garcia Delgadillo Luis Jorge</t>
  </si>
  <si>
    <t>Departamento 5 UNIDAD DE ASUNTOS JURIDICOS</t>
  </si>
  <si>
    <t>0543</t>
  </si>
  <si>
    <t>Ramirez Aguilera Ricardo</t>
  </si>
  <si>
    <t>0544</t>
  </si>
  <si>
    <t>Lopez Arciniega Sergio</t>
  </si>
  <si>
    <t>0545</t>
  </si>
  <si>
    <t>Castellanos Moya Luis Daniel</t>
  </si>
  <si>
    <t>0546</t>
  </si>
  <si>
    <t>Alonso Ramos Jose Raul</t>
  </si>
  <si>
    <t>0548</t>
  </si>
  <si>
    <t>Aguila Espinoza Javier</t>
  </si>
  <si>
    <t>0549</t>
  </si>
  <si>
    <t>Machuca Barraza Socorro Elena</t>
  </si>
  <si>
    <t>0550</t>
  </si>
  <si>
    <t>Larios Carrillo Maria Guadalupe</t>
  </si>
  <si>
    <t>0588</t>
  </si>
  <si>
    <t>Muñoz Bernal Claudia Del Refugio</t>
  </si>
  <si>
    <t>Departamento 6 COORDINACION DEL SISTEMA</t>
  </si>
  <si>
    <t>0674</t>
  </si>
  <si>
    <t>Altamirano Limon Juan Pablo</t>
  </si>
  <si>
    <t>0675</t>
  </si>
  <si>
    <t>Campos Gutierrez  Jose Ramon</t>
  </si>
  <si>
    <t>0676</t>
  </si>
  <si>
    <t>Soto Arteaga Omar Eduardo</t>
  </si>
  <si>
    <t>0677</t>
  </si>
  <si>
    <t>Ochoa Valdovinos Jose De Jesus</t>
  </si>
  <si>
    <t>0678</t>
  </si>
  <si>
    <t>Castro Rosales Willaldo Francisco</t>
  </si>
  <si>
    <t>0679</t>
  </si>
  <si>
    <t>Fausto Ortiz Sandra</t>
  </si>
  <si>
    <t>0680</t>
  </si>
  <si>
    <t>Vazquez  Gutierrez Ines</t>
  </si>
  <si>
    <t>Departamento 7 ORGANO DE CONTROL Y VIGILANCIA</t>
  </si>
  <si>
    <t>0751</t>
  </si>
  <si>
    <t>Padilla Sanchez Jose Manuel</t>
  </si>
  <si>
    <t>0752</t>
  </si>
  <si>
    <t>Alvarez Barraza Laura Susana</t>
  </si>
  <si>
    <t>Departamento 8 UNIDAD GEOGRAFICA AMBIENTAL</t>
  </si>
  <si>
    <t>0821</t>
  </si>
  <si>
    <t>Bautista Andalon Maximiano</t>
  </si>
  <si>
    <t>0822</t>
  </si>
  <si>
    <t>Gomez Ortiz Jorge Alonso</t>
  </si>
  <si>
    <t>0823</t>
  </si>
  <si>
    <t>Saldaña Hernandez Jose Francisco</t>
  </si>
  <si>
    <t>0824</t>
  </si>
  <si>
    <t>Ortega Minakata Ana Teresa</t>
  </si>
  <si>
    <t>0825</t>
  </si>
  <si>
    <t>Ramirez Aceves Edgar Daniel</t>
  </si>
  <si>
    <t>0826</t>
  </si>
  <si>
    <t>Gomez Mora  Ivan</t>
  </si>
  <si>
    <t>0829</t>
  </si>
  <si>
    <t>Chavez Balderrama Julian</t>
  </si>
  <si>
    <t>0830</t>
  </si>
  <si>
    <t>De La Torre Martinez Maria Alejandra</t>
  </si>
  <si>
    <t>0831</t>
  </si>
  <si>
    <t>Figueroa Gutierrez Mayra Karina</t>
  </si>
  <si>
    <t>0885</t>
  </si>
  <si>
    <t>Chavez Peña Diego Efren</t>
  </si>
  <si>
    <t>0889</t>
  </si>
  <si>
    <t>Tadeo De La Torre Miroslava</t>
  </si>
  <si>
    <t>Departamento 9 UNIDAD SOCIO DEMOGRAFICA</t>
  </si>
  <si>
    <t>0912</t>
  </si>
  <si>
    <t>Ruiz Bastida Santiago</t>
  </si>
  <si>
    <t>0913</t>
  </si>
  <si>
    <t>Camarena De Obeso Maria Ines De La Luz</t>
  </si>
  <si>
    <t>0914</t>
  </si>
  <si>
    <t>Lara Garza Gabriela</t>
  </si>
  <si>
    <t>0915</t>
  </si>
  <si>
    <t>Gama Hernandez Viviana</t>
  </si>
  <si>
    <t>0916</t>
  </si>
  <si>
    <t>Gomez Ramirez Ma Dolores</t>
  </si>
  <si>
    <t>0919</t>
  </si>
  <si>
    <t>Ibarraran Arreola Adriana Gabriela</t>
  </si>
  <si>
    <t>0941</t>
  </si>
  <si>
    <t>Quintero Martinez Iris Ariadna</t>
  </si>
  <si>
    <t>0984</t>
  </si>
  <si>
    <t>Valdez Rivas Federico Antonio</t>
  </si>
  <si>
    <t>0990</t>
  </si>
  <si>
    <t>Gómez Valdez Silvia Georgina</t>
  </si>
  <si>
    <t>Departamento 10 UNIDAD GOBIERNO, SEGURIDAD Y JUSTICIA</t>
  </si>
  <si>
    <t>1005</t>
  </si>
  <si>
    <t>Sanchez Torres Alejandro Salvador</t>
  </si>
  <si>
    <t>1007</t>
  </si>
  <si>
    <t>Sanchez Guzman Paloma Anayansi</t>
  </si>
  <si>
    <t>1008</t>
  </si>
  <si>
    <t>Trujillo  Hernandez Karina Margarita</t>
  </si>
  <si>
    <t>1009</t>
  </si>
  <si>
    <t>Jimenez Gonzalez Francia Edith</t>
  </si>
  <si>
    <t>1011</t>
  </si>
  <si>
    <t>Andrade Hernandez Jose De Jesus</t>
  </si>
  <si>
    <t>1018</t>
  </si>
  <si>
    <t>Aguirre Andrade Enrique</t>
  </si>
  <si>
    <t>1086</t>
  </si>
  <si>
    <t>Estrada Aguilera Paula Carolina</t>
  </si>
  <si>
    <t xml:space="preserve">  =============</t>
  </si>
  <si>
    <t>Total Gral.</t>
  </si>
  <si>
    <t xml:space="preserve"> </t>
  </si>
  <si>
    <t>INSTITUTO DE INFORMACION ESTADISTICA Y GEOGRAFICA</t>
  </si>
  <si>
    <t>Puesto</t>
  </si>
  <si>
    <t>Director General</t>
  </si>
  <si>
    <t>Coordinador de Planeación e Información A</t>
  </si>
  <si>
    <t>Evaluador de Proyectos</t>
  </si>
  <si>
    <t>Asistente de Logística</t>
  </si>
  <si>
    <t>Técnico Especializado</t>
  </si>
  <si>
    <t>Analista en Microdatos y Proyectos</t>
  </si>
  <si>
    <t>Director de la Unidad</t>
  </si>
  <si>
    <t>Coordinador Especializado B</t>
  </si>
  <si>
    <t>Coordinador de Estadística Económica</t>
  </si>
  <si>
    <t>Coordinador de Análisis Económico Financiero</t>
  </si>
  <si>
    <t>Coordinador de Estadística Sectorial y
 Promocional</t>
  </si>
  <si>
    <t>Analista de Proyectos</t>
  </si>
  <si>
    <t>Coordinador de Recursos Financieros y 
Control Presupuestal</t>
  </si>
  <si>
    <t>Coordinador de Recursos Humanos y 
Capacitación</t>
  </si>
  <si>
    <t>Coordinador Administrativo B</t>
  </si>
  <si>
    <t>Especialista Administrativo A</t>
  </si>
  <si>
    <t>Especialista Operativo</t>
  </si>
  <si>
    <t>Auxiliar de Logística</t>
  </si>
  <si>
    <t>Técnico en Redes</t>
  </si>
  <si>
    <t>Coordinador de Planeación y Proyectos 
Estratégicos</t>
  </si>
  <si>
    <t>Coordinador de Proyectos Geomáticos</t>
  </si>
  <si>
    <t>Coordinador de Redes y Telecomunicaciones</t>
  </si>
  <si>
    <t>Coordinador de Desarrollo de Software</t>
  </si>
  <si>
    <t>Líder de Proyecto</t>
  </si>
  <si>
    <t>Técnico en Telecomunicaciones</t>
  </si>
  <si>
    <t>Analista de Sistemas B</t>
  </si>
  <si>
    <t>Técnico en Informática</t>
  </si>
  <si>
    <t>Analista de Sistemas</t>
  </si>
  <si>
    <t>Coordinador Jurídico</t>
  </si>
  <si>
    <t>Abogado para convenios e instrumentos de
 transparencia</t>
  </si>
  <si>
    <t>Coordinador de convenios, contratos y
 atención a órganos de Gobierno</t>
  </si>
  <si>
    <t>Coordinador de transparencia</t>
  </si>
  <si>
    <t>Asistente de logística</t>
  </si>
  <si>
    <t>Gestor</t>
  </si>
  <si>
    <t>Coordinador de imagen y difusión</t>
  </si>
  <si>
    <t>Coordinador de vinculación y gestión</t>
  </si>
  <si>
    <t>Coordinador de comunicación y apoyo A</t>
  </si>
  <si>
    <t>Comisario</t>
  </si>
  <si>
    <t>Coordinador de análisis de procesos</t>
  </si>
  <si>
    <t>Coordinador de integración y análisis de informacióngeográfica y de medio ambiente</t>
  </si>
  <si>
    <t>Coordinador de estudios de campo</t>
  </si>
  <si>
    <t>Coordinador de integración de información geográfica y de medio ambiente</t>
  </si>
  <si>
    <t>Coordinador de vinculación regional y proyectos especiales</t>
  </si>
  <si>
    <t>Coordinador de análisis de información geográfica y de medio ambiente.</t>
  </si>
  <si>
    <t>Coordinador Especializado A</t>
  </si>
  <si>
    <t>Técnico en geodesia y SIG</t>
  </si>
  <si>
    <t>Analista de evaluación y proyectos</t>
  </si>
  <si>
    <t>Técnico especializado en análisis de información de geografía y medio ambiente</t>
  </si>
  <si>
    <t>Analista en integración de información geográfica y de medio ambiente</t>
  </si>
  <si>
    <t>0827</t>
  </si>
  <si>
    <t>Blanco Alonso María Alejandra</t>
  </si>
  <si>
    <t>Coordinador de proyectos especiales</t>
  </si>
  <si>
    <t>Coordinador demográfico</t>
  </si>
  <si>
    <t>Coordinador A</t>
  </si>
  <si>
    <t>Analista demográfico</t>
  </si>
  <si>
    <t>Asistente Técnico</t>
  </si>
  <si>
    <t>Administrador de sistemas</t>
  </si>
  <si>
    <t>Coordinador de control de la gestión</t>
  </si>
  <si>
    <t>Coordinador de evaluación y seguimiento</t>
  </si>
  <si>
    <t>Coordinador de análisis y proyectos A</t>
  </si>
  <si>
    <t>PERCEPCIONES BRUTAS</t>
  </si>
  <si>
    <t>OTRAS DEDUCCIONES</t>
  </si>
  <si>
    <t>DEDUCCIONES BRUTAS</t>
  </si>
  <si>
    <t>PERCEPCIONES NETAS</t>
  </si>
  <si>
    <t>Vacaciones a tiempo</t>
  </si>
  <si>
    <t>Vacaciones reportadas $</t>
  </si>
  <si>
    <t>Prima de Vacaciones reportadas $</t>
  </si>
  <si>
    <t>Aguinaldo</t>
  </si>
  <si>
    <t>I.S.R. Art. 142</t>
  </si>
  <si>
    <t>I.S.R. a Compensar</t>
  </si>
  <si>
    <t>0987</t>
  </si>
  <si>
    <t>Aldrete Alvarez Karla Elizabeth</t>
  </si>
  <si>
    <t>REMUNERACIONES MENSUALES POR PUESTO AGOSTO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</si>
</sst>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4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b/>
      <sz val="8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49" fontId="7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horizontal="right"/>
    </xf>
    <xf numFmtId="49" fontId="7" fillId="0" borderId="0" xfId="0" applyNumberFormat="1" applyFont="1" applyAlignment="1">
      <alignment horizontal="left"/>
    </xf>
    <xf numFmtId="0" fontId="7" fillId="0" borderId="0" xfId="0" applyFont="1"/>
    <xf numFmtId="164" fontId="7" fillId="0" borderId="0" xfId="0" applyNumberFormat="1" applyFont="1"/>
    <xf numFmtId="0" fontId="1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10" fillId="2" borderId="1" xfId="0" applyFont="1" applyFill="1" applyBorder="1" applyAlignment="1">
      <alignment horizontal="center" wrapText="1"/>
    </xf>
    <xf numFmtId="164" fontId="11" fillId="0" borderId="0" xfId="0" applyNumberFormat="1" applyFont="1"/>
    <xf numFmtId="164" fontId="12" fillId="0" borderId="0" xfId="0" applyNumberFormat="1" applyFont="1"/>
    <xf numFmtId="0" fontId="0" fillId="0" borderId="0" xfId="0" applyAlignment="1"/>
    <xf numFmtId="0" fontId="4" fillId="0" borderId="0" xfId="0" applyFont="1" applyAlignment="1">
      <alignment horizontal="center"/>
    </xf>
    <xf numFmtId="0" fontId="0" fillId="0" borderId="0" xfId="0" applyAlignment="1"/>
    <xf numFmtId="0" fontId="6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1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1</xdr:row>
      <xdr:rowOff>0</xdr:rowOff>
    </xdr:from>
    <xdr:to>
      <xdr:col>1</xdr:col>
      <xdr:colOff>2000250</xdr:colOff>
      <xdr:row>5</xdr:row>
      <xdr:rowOff>0</xdr:rowOff>
    </xdr:to>
    <xdr:pic>
      <xdr:nvPicPr>
        <xdr:cNvPr id="2" name="Picture 1" descr="https://encrypted-tbn0.gstatic.com/images?q=tbn:ANd9GcRcdm5ts9G6mRVfBfsFAlyjK_AnNN-tbEaou4GdegdMSLiBe2Ia7Q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228600"/>
          <a:ext cx="26289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0</xdr:colOff>
      <xdr:row>1</xdr:row>
      <xdr:rowOff>0</xdr:rowOff>
    </xdr:from>
    <xdr:to>
      <xdr:col>8</xdr:col>
      <xdr:colOff>866775</xdr:colOff>
      <xdr:row>5</xdr:row>
      <xdr:rowOff>114300</xdr:rowOff>
    </xdr:to>
    <xdr:pic>
      <xdr:nvPicPr>
        <xdr:cNvPr id="3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5900" y="228600"/>
          <a:ext cx="19145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36"/>
  <sheetViews>
    <sheetView tabSelected="1" workbookViewId="0">
      <pane xSplit="2" ySplit="10" topLeftCell="C11" activePane="bottomRight" state="frozen"/>
      <selection pane="topRight" activeCell="C1" sqref="C1"/>
      <selection pane="bottomLeft" activeCell="A14" sqref="A14"/>
      <selection pane="bottomRight" activeCell="B4" sqref="B4:E4"/>
    </sheetView>
  </sheetViews>
  <sheetFormatPr baseColWidth="10" defaultRowHeight="11.25" x14ac:dyDescent="0.2"/>
  <cols>
    <col min="1" max="1" width="12.28515625" style="2" customWidth="1"/>
    <col min="2" max="3" width="30.7109375" style="1" customWidth="1"/>
    <col min="4" max="23" width="15.7109375" style="1" customWidth="1"/>
    <col min="24" max="16384" width="11.42578125" style="1"/>
  </cols>
  <sheetData>
    <row r="1" spans="1:23" ht="18" customHeight="1" x14ac:dyDescent="0.25">
      <c r="A1" s="3"/>
      <c r="B1" s="24" t="s">
        <v>186</v>
      </c>
      <c r="C1" s="24"/>
      <c r="D1" s="25"/>
      <c r="E1" s="25"/>
    </row>
    <row r="2" spans="1:23" ht="24.95" customHeight="1" x14ac:dyDescent="0.2">
      <c r="A2" s="4"/>
      <c r="C2" s="27" t="s">
        <v>187</v>
      </c>
      <c r="D2" s="28"/>
      <c r="E2" s="28"/>
    </row>
    <row r="3" spans="1:23" ht="15.75" x14ac:dyDescent="0.25">
      <c r="C3" s="29" t="s">
        <v>261</v>
      </c>
      <c r="D3" s="23"/>
      <c r="E3" s="23"/>
      <c r="F3" s="7"/>
      <c r="G3" s="7"/>
      <c r="H3" s="7"/>
      <c r="I3" s="7"/>
      <c r="J3" s="7"/>
    </row>
    <row r="4" spans="1:23" ht="15" x14ac:dyDescent="0.25">
      <c r="B4" s="26"/>
      <c r="C4" s="26"/>
      <c r="D4" s="25"/>
      <c r="E4" s="25"/>
      <c r="F4" s="7"/>
      <c r="G4" s="7"/>
      <c r="H4" s="7"/>
      <c r="I4" s="7"/>
      <c r="J4" s="7"/>
    </row>
    <row r="5" spans="1:23" x14ac:dyDescent="0.2">
      <c r="B5" s="6"/>
      <c r="C5" s="6"/>
    </row>
    <row r="6" spans="1:23" x14ac:dyDescent="0.2">
      <c r="B6" s="6"/>
      <c r="C6" s="6"/>
    </row>
    <row r="8" spans="1:23" s="5" customFormat="1" ht="34.5" thickBot="1" x14ac:dyDescent="0.25">
      <c r="A8" s="8" t="s">
        <v>0</v>
      </c>
      <c r="B8" s="9" t="s">
        <v>1</v>
      </c>
      <c r="C8" s="9" t="s">
        <v>188</v>
      </c>
      <c r="D8" s="9" t="s">
        <v>2</v>
      </c>
      <c r="E8" s="9" t="s">
        <v>3</v>
      </c>
      <c r="F8" s="9" t="s">
        <v>4</v>
      </c>
      <c r="G8" s="9" t="s">
        <v>253</v>
      </c>
      <c r="H8" s="9" t="s">
        <v>254</v>
      </c>
      <c r="I8" s="9" t="s">
        <v>255</v>
      </c>
      <c r="J8" s="9" t="s">
        <v>256</v>
      </c>
      <c r="K8" s="9" t="s">
        <v>5</v>
      </c>
      <c r="L8" s="9" t="s">
        <v>6</v>
      </c>
      <c r="M8" s="9" t="s">
        <v>7</v>
      </c>
      <c r="N8" s="10" t="s">
        <v>8</v>
      </c>
      <c r="O8" s="10" t="s">
        <v>249</v>
      </c>
      <c r="P8" s="20" t="s">
        <v>257</v>
      </c>
      <c r="Q8" s="9" t="s">
        <v>9</v>
      </c>
      <c r="R8" s="9" t="s">
        <v>10</v>
      </c>
      <c r="S8" s="9" t="s">
        <v>258</v>
      </c>
      <c r="T8" s="9" t="s">
        <v>11</v>
      </c>
      <c r="U8" s="10" t="s">
        <v>250</v>
      </c>
      <c r="V8" s="10" t="s">
        <v>251</v>
      </c>
      <c r="W8" s="11" t="s">
        <v>252</v>
      </c>
    </row>
    <row r="9" spans="1:23" ht="12" thickTop="1" x14ac:dyDescent="0.2"/>
    <row r="10" spans="1:23" x14ac:dyDescent="0.2">
      <c r="A10" s="12" t="s">
        <v>12</v>
      </c>
    </row>
    <row r="11" spans="1:23" x14ac:dyDescent="0.2">
      <c r="A11" s="2" t="s">
        <v>13</v>
      </c>
      <c r="B11" s="1" t="s">
        <v>14</v>
      </c>
      <c r="C11" s="1" t="s">
        <v>189</v>
      </c>
      <c r="D11" s="13">
        <v>58758.9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2288.02</v>
      </c>
      <c r="L11" s="13">
        <v>1617</v>
      </c>
      <c r="M11" s="13">
        <v>0</v>
      </c>
      <c r="N11" s="13">
        <v>0</v>
      </c>
      <c r="O11" s="13">
        <v>62663.92</v>
      </c>
      <c r="P11" s="13">
        <v>0</v>
      </c>
      <c r="Q11" s="13">
        <v>15188.2</v>
      </c>
      <c r="R11" s="13">
        <v>0</v>
      </c>
      <c r="S11" s="13">
        <v>0</v>
      </c>
      <c r="T11" s="13">
        <v>6169.68</v>
      </c>
      <c r="U11" s="13">
        <v>10171.68</v>
      </c>
      <c r="V11" s="13">
        <v>31529.56</v>
      </c>
      <c r="W11" s="13">
        <f>O11-V11</f>
        <v>31134.359999999997</v>
      </c>
    </row>
    <row r="12" spans="1:23" x14ac:dyDescent="0.2">
      <c r="A12" s="2" t="s">
        <v>15</v>
      </c>
      <c r="B12" s="1" t="s">
        <v>16</v>
      </c>
      <c r="C12" s="1" t="s">
        <v>190</v>
      </c>
      <c r="D12" s="13">
        <v>24533.1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1549</v>
      </c>
      <c r="L12" s="13">
        <v>1016</v>
      </c>
      <c r="M12" s="13">
        <v>175.25</v>
      </c>
      <c r="N12" s="13">
        <v>0</v>
      </c>
      <c r="O12" s="13">
        <v>27273.35</v>
      </c>
      <c r="P12" s="13">
        <v>0</v>
      </c>
      <c r="Q12" s="13">
        <v>4877.4399999999996</v>
      </c>
      <c r="R12" s="13">
        <v>0</v>
      </c>
      <c r="S12" s="13">
        <v>0</v>
      </c>
      <c r="T12" s="13">
        <v>2575.98</v>
      </c>
      <c r="U12" s="13">
        <v>10003.460000000001</v>
      </c>
      <c r="V12" s="13">
        <v>17456.88</v>
      </c>
      <c r="W12" s="13">
        <f t="shared" ref="W12:W14" si="0">O12-V12</f>
        <v>9816.4699999999975</v>
      </c>
    </row>
    <row r="13" spans="1:23" x14ac:dyDescent="0.2">
      <c r="A13" s="2" t="s">
        <v>17</v>
      </c>
      <c r="B13" s="1" t="s">
        <v>18</v>
      </c>
      <c r="C13" s="1" t="s">
        <v>191</v>
      </c>
      <c r="D13" s="13">
        <v>13966.98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1163</v>
      </c>
      <c r="L13" s="13">
        <v>722</v>
      </c>
      <c r="M13" s="13">
        <v>0</v>
      </c>
      <c r="N13" s="13">
        <v>0</v>
      </c>
      <c r="O13" s="13">
        <v>15851.98</v>
      </c>
      <c r="P13" s="13">
        <v>0</v>
      </c>
      <c r="Q13" s="13">
        <v>2291.46</v>
      </c>
      <c r="R13" s="13">
        <v>0</v>
      </c>
      <c r="S13" s="13">
        <v>0</v>
      </c>
      <c r="T13" s="13">
        <v>1466.54</v>
      </c>
      <c r="U13" s="13">
        <v>0</v>
      </c>
      <c r="V13" s="13">
        <v>3758</v>
      </c>
      <c r="W13" s="13">
        <f t="shared" si="0"/>
        <v>12093.98</v>
      </c>
    </row>
    <row r="14" spans="1:23" x14ac:dyDescent="0.2">
      <c r="A14" s="2" t="s">
        <v>19</v>
      </c>
      <c r="B14" s="1" t="s">
        <v>20</v>
      </c>
      <c r="C14" s="1" t="s">
        <v>192</v>
      </c>
      <c r="D14" s="13">
        <v>13214.1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1128</v>
      </c>
      <c r="L14" s="13">
        <v>703</v>
      </c>
      <c r="M14" s="13">
        <v>0</v>
      </c>
      <c r="N14" s="13">
        <v>0</v>
      </c>
      <c r="O14" s="13">
        <v>15045.1</v>
      </c>
      <c r="P14" s="13">
        <v>0</v>
      </c>
      <c r="Q14" s="13">
        <v>2119.1</v>
      </c>
      <c r="R14" s="13">
        <v>0</v>
      </c>
      <c r="S14" s="13">
        <v>0</v>
      </c>
      <c r="T14" s="13">
        <v>1387.48</v>
      </c>
      <c r="U14" s="13">
        <v>0</v>
      </c>
      <c r="V14" s="13">
        <v>3506.58</v>
      </c>
      <c r="W14" s="13">
        <f t="shared" si="0"/>
        <v>11538.52</v>
      </c>
    </row>
    <row r="15" spans="1:23" s="7" customFormat="1" x14ac:dyDescent="0.2">
      <c r="A15" s="15" t="s">
        <v>21</v>
      </c>
      <c r="D15" s="7" t="s">
        <v>22</v>
      </c>
      <c r="E15" s="7" t="s">
        <v>22</v>
      </c>
      <c r="F15" s="7" t="s">
        <v>22</v>
      </c>
      <c r="G15" s="7" t="s">
        <v>22</v>
      </c>
      <c r="H15" s="7" t="s">
        <v>22</v>
      </c>
      <c r="I15" s="7" t="s">
        <v>22</v>
      </c>
      <c r="J15" s="7" t="s">
        <v>22</v>
      </c>
      <c r="K15" s="7" t="s">
        <v>22</v>
      </c>
      <c r="L15" s="7" t="s">
        <v>22</v>
      </c>
      <c r="M15" s="7" t="s">
        <v>22</v>
      </c>
      <c r="N15" s="7" t="s">
        <v>22</v>
      </c>
      <c r="O15" s="7" t="s">
        <v>22</v>
      </c>
      <c r="P15" s="7" t="s">
        <v>22</v>
      </c>
      <c r="Q15" s="7" t="s">
        <v>22</v>
      </c>
      <c r="R15" s="7" t="s">
        <v>22</v>
      </c>
      <c r="S15" s="7" t="s">
        <v>22</v>
      </c>
      <c r="T15" s="7" t="s">
        <v>22</v>
      </c>
      <c r="U15" s="7" t="s">
        <v>22</v>
      </c>
      <c r="V15" s="7" t="s">
        <v>22</v>
      </c>
      <c r="W15" s="7" t="s">
        <v>22</v>
      </c>
    </row>
    <row r="16" spans="1:23" x14ac:dyDescent="0.2">
      <c r="D16" s="17">
        <v>110473.08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6128.02</v>
      </c>
      <c r="L16" s="17">
        <v>4058</v>
      </c>
      <c r="M16" s="17">
        <v>175.25</v>
      </c>
      <c r="N16" s="17">
        <v>0</v>
      </c>
      <c r="O16" s="17">
        <v>120834.35</v>
      </c>
      <c r="P16" s="17">
        <v>0</v>
      </c>
      <c r="Q16" s="17">
        <v>24476.2</v>
      </c>
      <c r="R16" s="17">
        <v>0</v>
      </c>
      <c r="S16" s="17">
        <v>0</v>
      </c>
      <c r="T16" s="17">
        <v>11599.68</v>
      </c>
      <c r="U16" s="17">
        <v>20175.14</v>
      </c>
      <c r="V16" s="17">
        <v>56251.02</v>
      </c>
      <c r="W16" s="17">
        <f>W11+W12+W13+W14</f>
        <v>64583.33</v>
      </c>
    </row>
    <row r="18" spans="1:23" x14ac:dyDescent="0.2">
      <c r="A18" s="12" t="s">
        <v>23</v>
      </c>
    </row>
    <row r="19" spans="1:23" x14ac:dyDescent="0.2">
      <c r="A19" s="2" t="s">
        <v>24</v>
      </c>
      <c r="B19" s="1" t="s">
        <v>25</v>
      </c>
      <c r="C19" s="1" t="s">
        <v>193</v>
      </c>
      <c r="D19" s="13">
        <v>13213.98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1128</v>
      </c>
      <c r="L19" s="13">
        <v>703</v>
      </c>
      <c r="M19" s="13">
        <v>0</v>
      </c>
      <c r="N19" s="13">
        <v>0</v>
      </c>
      <c r="O19" s="13">
        <v>15044.98</v>
      </c>
      <c r="P19" s="13">
        <v>0</v>
      </c>
      <c r="Q19" s="13">
        <v>2119.08</v>
      </c>
      <c r="R19" s="13">
        <v>132.13999999999999</v>
      </c>
      <c r="S19" s="13">
        <v>0</v>
      </c>
      <c r="T19" s="13">
        <v>1387.46</v>
      </c>
      <c r="U19" s="13">
        <v>0</v>
      </c>
      <c r="V19" s="13">
        <v>3638.68</v>
      </c>
      <c r="W19" s="13">
        <f t="shared" ref="W19:W29" si="1">O19-V19</f>
        <v>11406.3</v>
      </c>
    </row>
    <row r="20" spans="1:23" x14ac:dyDescent="0.2">
      <c r="A20" s="2" t="s">
        <v>26</v>
      </c>
      <c r="B20" s="1" t="s">
        <v>27</v>
      </c>
      <c r="C20" s="1" t="s">
        <v>194</v>
      </c>
      <c r="D20" s="13">
        <v>13966.8</v>
      </c>
      <c r="E20" s="13">
        <v>0</v>
      </c>
      <c r="F20" s="13">
        <v>419</v>
      </c>
      <c r="G20" s="13">
        <v>0</v>
      </c>
      <c r="H20" s="13">
        <v>0</v>
      </c>
      <c r="I20" s="13">
        <v>0</v>
      </c>
      <c r="J20" s="13">
        <v>0</v>
      </c>
      <c r="K20" s="13">
        <v>1163</v>
      </c>
      <c r="L20" s="13">
        <v>722</v>
      </c>
      <c r="M20" s="13">
        <v>140.19999999999999</v>
      </c>
      <c r="N20" s="13">
        <v>0</v>
      </c>
      <c r="O20" s="13">
        <v>16411</v>
      </c>
      <c r="P20" s="13">
        <v>0</v>
      </c>
      <c r="Q20" s="13">
        <v>2410.86</v>
      </c>
      <c r="R20" s="13">
        <v>139.66</v>
      </c>
      <c r="S20" s="13">
        <v>0</v>
      </c>
      <c r="T20" s="13">
        <v>1466.52</v>
      </c>
      <c r="U20" s="13">
        <v>4404.24</v>
      </c>
      <c r="V20" s="13">
        <v>8421.2800000000007</v>
      </c>
      <c r="W20" s="13">
        <f t="shared" si="1"/>
        <v>7989.7199999999993</v>
      </c>
    </row>
    <row r="21" spans="1:23" x14ac:dyDescent="0.2">
      <c r="A21" s="2" t="s">
        <v>28</v>
      </c>
      <c r="B21" s="1" t="s">
        <v>29</v>
      </c>
      <c r="C21" s="1" t="s">
        <v>195</v>
      </c>
      <c r="D21" s="13">
        <v>42279.9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1865</v>
      </c>
      <c r="L21" s="13">
        <v>1345</v>
      </c>
      <c r="M21" s="13">
        <v>0</v>
      </c>
      <c r="N21" s="13">
        <v>0</v>
      </c>
      <c r="O21" s="13">
        <v>45489.9</v>
      </c>
      <c r="P21" s="13">
        <v>0</v>
      </c>
      <c r="Q21" s="13">
        <v>10016.280000000001</v>
      </c>
      <c r="R21" s="13">
        <v>0</v>
      </c>
      <c r="S21" s="13">
        <v>0</v>
      </c>
      <c r="T21" s="13">
        <v>4439.38</v>
      </c>
      <c r="U21" s="13">
        <v>0</v>
      </c>
      <c r="V21" s="13">
        <v>14455.66</v>
      </c>
      <c r="W21" s="13">
        <f t="shared" si="1"/>
        <v>31034.240000000002</v>
      </c>
    </row>
    <row r="22" spans="1:23" x14ac:dyDescent="0.2">
      <c r="A22" s="2" t="s">
        <v>30</v>
      </c>
      <c r="B22" s="1" t="s">
        <v>31</v>
      </c>
      <c r="C22" s="1" t="s">
        <v>196</v>
      </c>
      <c r="D22" s="13">
        <v>17708.400000000001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1286</v>
      </c>
      <c r="L22" s="13">
        <v>857</v>
      </c>
      <c r="M22" s="13">
        <v>0</v>
      </c>
      <c r="N22" s="13">
        <v>0</v>
      </c>
      <c r="O22" s="13">
        <v>19851.400000000001</v>
      </c>
      <c r="P22" s="13">
        <v>0</v>
      </c>
      <c r="Q22" s="13">
        <v>3145.74</v>
      </c>
      <c r="R22" s="13">
        <v>0</v>
      </c>
      <c r="S22" s="13">
        <v>0</v>
      </c>
      <c r="T22" s="13">
        <v>1859.38</v>
      </c>
      <c r="U22" s="13">
        <v>192.1</v>
      </c>
      <c r="V22" s="13">
        <v>5197.22</v>
      </c>
      <c r="W22" s="13">
        <f t="shared" si="1"/>
        <v>14654.18</v>
      </c>
    </row>
    <row r="23" spans="1:23" x14ac:dyDescent="0.2">
      <c r="A23" s="2" t="s">
        <v>32</v>
      </c>
      <c r="B23" s="1" t="s">
        <v>33</v>
      </c>
      <c r="C23" s="1" t="s">
        <v>197</v>
      </c>
      <c r="D23" s="13">
        <v>22185.9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1465</v>
      </c>
      <c r="L23" s="13">
        <v>987</v>
      </c>
      <c r="M23" s="13">
        <v>0</v>
      </c>
      <c r="N23" s="13">
        <v>0</v>
      </c>
      <c r="O23" s="13">
        <v>24637.9</v>
      </c>
      <c r="P23" s="13">
        <v>0</v>
      </c>
      <c r="Q23" s="13">
        <v>4257.58</v>
      </c>
      <c r="R23" s="13">
        <v>0</v>
      </c>
      <c r="S23" s="13">
        <v>0</v>
      </c>
      <c r="T23" s="13">
        <v>2329.52</v>
      </c>
      <c r="U23" s="13">
        <v>6706</v>
      </c>
      <c r="V23" s="13">
        <v>13293.1</v>
      </c>
      <c r="W23" s="13">
        <f t="shared" si="1"/>
        <v>11344.800000000001</v>
      </c>
    </row>
    <row r="24" spans="1:23" x14ac:dyDescent="0.2">
      <c r="A24" s="2" t="s">
        <v>34</v>
      </c>
      <c r="B24" s="1" t="s">
        <v>35</v>
      </c>
      <c r="C24" s="1" t="s">
        <v>198</v>
      </c>
      <c r="D24" s="13">
        <v>22185.9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1465</v>
      </c>
      <c r="L24" s="13">
        <v>987</v>
      </c>
      <c r="M24" s="13">
        <v>0</v>
      </c>
      <c r="N24" s="13">
        <v>0</v>
      </c>
      <c r="O24" s="13">
        <v>24637.9</v>
      </c>
      <c r="P24" s="13">
        <v>0</v>
      </c>
      <c r="Q24" s="13">
        <v>4257.58</v>
      </c>
      <c r="R24" s="13">
        <v>0</v>
      </c>
      <c r="S24" s="13">
        <v>0</v>
      </c>
      <c r="T24" s="13">
        <v>2329.52</v>
      </c>
      <c r="U24" s="13">
        <v>8603.58</v>
      </c>
      <c r="V24" s="13">
        <v>15190.68</v>
      </c>
      <c r="W24" s="13">
        <f t="shared" si="1"/>
        <v>9447.2200000000012</v>
      </c>
    </row>
    <row r="25" spans="1:23" x14ac:dyDescent="0.2">
      <c r="A25" s="2" t="s">
        <v>36</v>
      </c>
      <c r="B25" s="1" t="s">
        <v>37</v>
      </c>
      <c r="C25" s="1" t="s">
        <v>199</v>
      </c>
      <c r="D25" s="13">
        <v>17708.400000000001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1286</v>
      </c>
      <c r="L25" s="13">
        <v>857</v>
      </c>
      <c r="M25" s="13">
        <v>350.5</v>
      </c>
      <c r="N25" s="13">
        <v>0</v>
      </c>
      <c r="O25" s="13">
        <v>20201.900000000001</v>
      </c>
      <c r="P25" s="13">
        <v>0</v>
      </c>
      <c r="Q25" s="13">
        <v>3220.6</v>
      </c>
      <c r="R25" s="13">
        <v>0</v>
      </c>
      <c r="S25" s="13">
        <v>0</v>
      </c>
      <c r="T25" s="13">
        <v>1859.38</v>
      </c>
      <c r="U25" s="13">
        <v>2358.84</v>
      </c>
      <c r="V25" s="13">
        <v>7438.82</v>
      </c>
      <c r="W25" s="13">
        <f t="shared" si="1"/>
        <v>12763.080000000002</v>
      </c>
    </row>
    <row r="26" spans="1:23" x14ac:dyDescent="0.2">
      <c r="A26" s="2" t="s">
        <v>38</v>
      </c>
      <c r="B26" s="1" t="s">
        <v>39</v>
      </c>
      <c r="C26" s="1" t="s">
        <v>200</v>
      </c>
      <c r="D26" s="13">
        <v>15426.3</v>
      </c>
      <c r="E26" s="13">
        <v>0</v>
      </c>
      <c r="F26" s="13">
        <v>462.78</v>
      </c>
      <c r="G26" s="13">
        <v>0</v>
      </c>
      <c r="H26" s="13">
        <v>0</v>
      </c>
      <c r="I26" s="13">
        <v>0</v>
      </c>
      <c r="J26" s="13">
        <v>0</v>
      </c>
      <c r="K26" s="13">
        <v>836.88</v>
      </c>
      <c r="L26" s="13">
        <v>564.17999999999995</v>
      </c>
      <c r="M26" s="13">
        <v>350.5</v>
      </c>
      <c r="N26" s="13">
        <v>0</v>
      </c>
      <c r="O26" s="13">
        <v>17640.64</v>
      </c>
      <c r="P26" s="13">
        <v>0</v>
      </c>
      <c r="Q26" s="13">
        <v>2673.52</v>
      </c>
      <c r="R26" s="13">
        <v>154.26</v>
      </c>
      <c r="S26" s="13">
        <v>0</v>
      </c>
      <c r="T26" s="13">
        <v>1619.76</v>
      </c>
      <c r="U26" s="13">
        <v>0</v>
      </c>
      <c r="V26" s="13">
        <v>4447.54</v>
      </c>
      <c r="W26" s="13">
        <f t="shared" si="1"/>
        <v>13193.099999999999</v>
      </c>
    </row>
    <row r="27" spans="1:23" x14ac:dyDescent="0.2">
      <c r="A27" s="2" t="s">
        <v>40</v>
      </c>
      <c r="B27" s="1" t="s">
        <v>41</v>
      </c>
      <c r="C27" s="1" t="s">
        <v>193</v>
      </c>
      <c r="D27" s="13">
        <v>13213.98</v>
      </c>
      <c r="E27" s="13">
        <v>0</v>
      </c>
      <c r="F27" s="13">
        <v>396.42</v>
      </c>
      <c r="G27" s="13">
        <v>0</v>
      </c>
      <c r="H27" s="13">
        <v>0</v>
      </c>
      <c r="I27" s="13">
        <v>0</v>
      </c>
      <c r="J27" s="13">
        <v>0</v>
      </c>
      <c r="K27" s="13">
        <v>970.32</v>
      </c>
      <c r="L27" s="13">
        <v>703</v>
      </c>
      <c r="M27" s="13">
        <v>210.3</v>
      </c>
      <c r="N27" s="13">
        <v>0</v>
      </c>
      <c r="O27" s="13">
        <v>15494.02</v>
      </c>
      <c r="P27" s="13">
        <v>0</v>
      </c>
      <c r="Q27" s="13">
        <v>2215</v>
      </c>
      <c r="R27" s="13">
        <v>132.13999999999999</v>
      </c>
      <c r="S27" s="13">
        <v>0</v>
      </c>
      <c r="T27" s="13">
        <v>1387.46</v>
      </c>
      <c r="U27" s="13">
        <v>2493.4</v>
      </c>
      <c r="V27" s="13">
        <v>6228</v>
      </c>
      <c r="W27" s="13">
        <f t="shared" si="1"/>
        <v>9266.02</v>
      </c>
    </row>
    <row r="28" spans="1:23" x14ac:dyDescent="0.2">
      <c r="A28" s="2" t="s">
        <v>42</v>
      </c>
      <c r="B28" s="1" t="s">
        <v>43</v>
      </c>
      <c r="C28" s="1" t="s">
        <v>193</v>
      </c>
      <c r="D28" s="13">
        <v>13213.98</v>
      </c>
      <c r="E28" s="13">
        <v>0</v>
      </c>
      <c r="F28" s="13">
        <v>396.42</v>
      </c>
      <c r="G28" s="13">
        <v>0</v>
      </c>
      <c r="H28" s="13">
        <v>0</v>
      </c>
      <c r="I28" s="13">
        <v>0</v>
      </c>
      <c r="J28" s="13">
        <v>0</v>
      </c>
      <c r="K28" s="13">
        <v>970.32</v>
      </c>
      <c r="L28" s="13">
        <v>703</v>
      </c>
      <c r="M28" s="13">
        <v>420.6</v>
      </c>
      <c r="N28" s="13">
        <v>0</v>
      </c>
      <c r="O28" s="13">
        <v>15704.32</v>
      </c>
      <c r="P28" s="13">
        <v>0</v>
      </c>
      <c r="Q28" s="13">
        <v>2259.92</v>
      </c>
      <c r="R28" s="13">
        <v>132.13999999999999</v>
      </c>
      <c r="S28" s="13">
        <v>0</v>
      </c>
      <c r="T28" s="13">
        <v>1387.46</v>
      </c>
      <c r="U28" s="13">
        <v>4000</v>
      </c>
      <c r="V28" s="13">
        <v>7779.52</v>
      </c>
      <c r="W28" s="13">
        <f t="shared" si="1"/>
        <v>7924.7999999999993</v>
      </c>
    </row>
    <row r="29" spans="1:23" x14ac:dyDescent="0.2">
      <c r="A29" s="2" t="s">
        <v>44</v>
      </c>
      <c r="B29" s="1" t="s">
        <v>45</v>
      </c>
      <c r="C29" s="1" t="s">
        <v>193</v>
      </c>
      <c r="D29" s="13">
        <v>10126.200000000001</v>
      </c>
      <c r="E29" s="13">
        <v>0</v>
      </c>
      <c r="F29" s="13">
        <v>303.77999999999997</v>
      </c>
      <c r="G29" s="13">
        <v>0</v>
      </c>
      <c r="H29" s="13">
        <v>0</v>
      </c>
      <c r="I29" s="13">
        <v>0</v>
      </c>
      <c r="J29" s="13">
        <v>0</v>
      </c>
      <c r="K29" s="13">
        <v>742.04</v>
      </c>
      <c r="L29" s="13">
        <v>415.82</v>
      </c>
      <c r="M29" s="13">
        <v>140.19999999999999</v>
      </c>
      <c r="N29" s="13">
        <v>0</v>
      </c>
      <c r="O29" s="13">
        <v>11728.04</v>
      </c>
      <c r="P29" s="13">
        <v>0</v>
      </c>
      <c r="Q29" s="13">
        <v>1410.58</v>
      </c>
      <c r="R29" s="13">
        <v>101.26</v>
      </c>
      <c r="S29" s="13">
        <v>0</v>
      </c>
      <c r="T29" s="13">
        <v>1063.26</v>
      </c>
      <c r="U29" s="13">
        <v>0</v>
      </c>
      <c r="V29" s="13">
        <v>2575.1</v>
      </c>
      <c r="W29" s="13">
        <f t="shared" si="1"/>
        <v>9152.94</v>
      </c>
    </row>
    <row r="30" spans="1:23" s="7" customFormat="1" x14ac:dyDescent="0.2">
      <c r="A30" s="15" t="s">
        <v>21</v>
      </c>
      <c r="D30" s="7" t="s">
        <v>22</v>
      </c>
      <c r="E30" s="7" t="s">
        <v>22</v>
      </c>
      <c r="F30" s="7" t="s">
        <v>22</v>
      </c>
      <c r="G30" s="7" t="s">
        <v>22</v>
      </c>
      <c r="H30" s="7" t="s">
        <v>22</v>
      </c>
      <c r="I30" s="7" t="s">
        <v>22</v>
      </c>
      <c r="J30" s="7" t="s">
        <v>22</v>
      </c>
      <c r="K30" s="7" t="s">
        <v>22</v>
      </c>
      <c r="L30" s="7" t="s">
        <v>22</v>
      </c>
      <c r="M30" s="7" t="s">
        <v>22</v>
      </c>
      <c r="N30" s="7" t="s">
        <v>22</v>
      </c>
      <c r="O30" s="7" t="s">
        <v>22</v>
      </c>
      <c r="P30" s="7" t="s">
        <v>22</v>
      </c>
      <c r="Q30" s="7" t="s">
        <v>22</v>
      </c>
      <c r="R30" s="7" t="s">
        <v>22</v>
      </c>
      <c r="S30" s="7" t="s">
        <v>22</v>
      </c>
      <c r="T30" s="7" t="s">
        <v>22</v>
      </c>
      <c r="U30" s="7" t="s">
        <v>22</v>
      </c>
      <c r="V30" s="7" t="s">
        <v>22</v>
      </c>
      <c r="W30" s="7" t="s">
        <v>22</v>
      </c>
    </row>
    <row r="31" spans="1:23" x14ac:dyDescent="0.2">
      <c r="D31" s="17">
        <v>201229.74</v>
      </c>
      <c r="E31" s="17">
        <v>0</v>
      </c>
      <c r="F31" s="17">
        <v>1978.4</v>
      </c>
      <c r="G31" s="17">
        <v>0</v>
      </c>
      <c r="H31" s="17">
        <v>0</v>
      </c>
      <c r="I31" s="17">
        <v>0</v>
      </c>
      <c r="J31" s="17">
        <v>0</v>
      </c>
      <c r="K31" s="17">
        <v>13177.56</v>
      </c>
      <c r="L31" s="17">
        <v>8844</v>
      </c>
      <c r="M31" s="17">
        <v>1612.3</v>
      </c>
      <c r="N31" s="17">
        <v>0</v>
      </c>
      <c r="O31" s="17">
        <v>226842</v>
      </c>
      <c r="P31" s="17">
        <v>0</v>
      </c>
      <c r="Q31" s="17">
        <v>37986.74</v>
      </c>
      <c r="R31" s="17">
        <v>791.6</v>
      </c>
      <c r="S31" s="17">
        <v>0</v>
      </c>
      <c r="T31" s="17">
        <v>21129.1</v>
      </c>
      <c r="U31" s="17">
        <v>28758.16</v>
      </c>
      <c r="V31" s="17">
        <v>88665.600000000006</v>
      </c>
      <c r="W31" s="17">
        <f>W19+W20+W21+W22+W23+W24+W25+W26+W27+W28+W29</f>
        <v>138176.4</v>
      </c>
    </row>
    <row r="33" spans="1:23" x14ac:dyDescent="0.2">
      <c r="A33" s="12" t="s">
        <v>46</v>
      </c>
    </row>
    <row r="34" spans="1:23" x14ac:dyDescent="0.2">
      <c r="A34" s="2" t="s">
        <v>47</v>
      </c>
      <c r="B34" s="1" t="s">
        <v>48</v>
      </c>
      <c r="C34" s="1" t="s">
        <v>195</v>
      </c>
      <c r="D34" s="13">
        <v>38208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1808</v>
      </c>
      <c r="L34" s="13">
        <v>1299</v>
      </c>
      <c r="M34" s="13">
        <v>0</v>
      </c>
      <c r="N34" s="13">
        <v>0</v>
      </c>
      <c r="O34" s="13">
        <v>41315</v>
      </c>
      <c r="P34" s="13">
        <v>0</v>
      </c>
      <c r="Q34" s="13">
        <v>8763.7999999999993</v>
      </c>
      <c r="R34" s="13">
        <v>0</v>
      </c>
      <c r="S34" s="13">
        <v>0</v>
      </c>
      <c r="T34" s="13">
        <v>4011.84</v>
      </c>
      <c r="U34" s="13">
        <v>12736</v>
      </c>
      <c r="V34" s="13">
        <v>25511.64</v>
      </c>
      <c r="W34" s="13">
        <f t="shared" ref="W34:W42" si="2">O34-V34</f>
        <v>15803.36</v>
      </c>
    </row>
    <row r="35" spans="1:23" ht="22.5" x14ac:dyDescent="0.2">
      <c r="A35" s="2" t="s">
        <v>49</v>
      </c>
      <c r="B35" s="1" t="s">
        <v>50</v>
      </c>
      <c r="C35" s="18" t="s">
        <v>201</v>
      </c>
      <c r="D35" s="13">
        <v>22185.9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1465</v>
      </c>
      <c r="L35" s="13">
        <v>987</v>
      </c>
      <c r="M35" s="13">
        <v>0</v>
      </c>
      <c r="N35" s="13">
        <v>0</v>
      </c>
      <c r="O35" s="13">
        <v>24637.9</v>
      </c>
      <c r="P35" s="13">
        <v>0</v>
      </c>
      <c r="Q35" s="13">
        <v>4257.58</v>
      </c>
      <c r="R35" s="13">
        <v>0</v>
      </c>
      <c r="S35" s="13">
        <v>0</v>
      </c>
      <c r="T35" s="13">
        <v>2329.52</v>
      </c>
      <c r="U35" s="13">
        <v>10000</v>
      </c>
      <c r="V35" s="13">
        <v>16587.099999999999</v>
      </c>
      <c r="W35" s="13">
        <f t="shared" si="2"/>
        <v>8050.8000000000029</v>
      </c>
    </row>
    <row r="36" spans="1:23" ht="22.5" x14ac:dyDescent="0.2">
      <c r="A36" s="2" t="s">
        <v>51</v>
      </c>
      <c r="B36" s="1" t="s">
        <v>52</v>
      </c>
      <c r="C36" s="18" t="s">
        <v>202</v>
      </c>
      <c r="D36" s="13">
        <v>17212.98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1247</v>
      </c>
      <c r="L36" s="13">
        <v>779</v>
      </c>
      <c r="M36" s="13">
        <v>350.5</v>
      </c>
      <c r="N36" s="13">
        <v>0</v>
      </c>
      <c r="O36" s="13">
        <v>19589.48</v>
      </c>
      <c r="P36" s="13">
        <v>0</v>
      </c>
      <c r="Q36" s="13">
        <v>3089.78</v>
      </c>
      <c r="R36" s="13">
        <v>0</v>
      </c>
      <c r="S36" s="13">
        <v>0</v>
      </c>
      <c r="T36" s="13">
        <v>1807.36</v>
      </c>
      <c r="U36" s="13">
        <v>1000</v>
      </c>
      <c r="V36" s="13">
        <v>5897.14</v>
      </c>
      <c r="W36" s="13">
        <f t="shared" si="2"/>
        <v>13692.34</v>
      </c>
    </row>
    <row r="37" spans="1:23" x14ac:dyDescent="0.2">
      <c r="A37" s="2" t="s">
        <v>53</v>
      </c>
      <c r="B37" s="1" t="s">
        <v>54</v>
      </c>
      <c r="C37" s="1" t="s">
        <v>203</v>
      </c>
      <c r="D37" s="13">
        <v>17212.98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1247</v>
      </c>
      <c r="L37" s="13">
        <v>779</v>
      </c>
      <c r="M37" s="13">
        <v>0</v>
      </c>
      <c r="N37" s="13">
        <v>0</v>
      </c>
      <c r="O37" s="13">
        <v>19238.98</v>
      </c>
      <c r="P37" s="13">
        <v>0</v>
      </c>
      <c r="Q37" s="13">
        <v>3014.92</v>
      </c>
      <c r="R37" s="13">
        <v>0</v>
      </c>
      <c r="S37" s="13">
        <v>0</v>
      </c>
      <c r="T37" s="13">
        <v>1807.36</v>
      </c>
      <c r="U37" s="13">
        <v>3230</v>
      </c>
      <c r="V37" s="13">
        <v>8052.28</v>
      </c>
      <c r="W37" s="13">
        <f t="shared" si="2"/>
        <v>11186.7</v>
      </c>
    </row>
    <row r="38" spans="1:23" x14ac:dyDescent="0.2">
      <c r="A38" s="2" t="s">
        <v>55</v>
      </c>
      <c r="B38" s="1" t="s">
        <v>56</v>
      </c>
      <c r="C38" s="1" t="s">
        <v>204</v>
      </c>
      <c r="D38" s="13">
        <v>13967.1</v>
      </c>
      <c r="E38" s="13">
        <v>0</v>
      </c>
      <c r="F38" s="13">
        <v>419.02</v>
      </c>
      <c r="G38" s="13">
        <v>0</v>
      </c>
      <c r="H38" s="13">
        <v>0</v>
      </c>
      <c r="I38" s="13">
        <v>0</v>
      </c>
      <c r="J38" s="13">
        <v>0</v>
      </c>
      <c r="K38" s="13">
        <v>1163</v>
      </c>
      <c r="L38" s="13">
        <v>722</v>
      </c>
      <c r="M38" s="13">
        <v>210.3</v>
      </c>
      <c r="N38" s="13">
        <v>0</v>
      </c>
      <c r="O38" s="13">
        <v>16481.419999999998</v>
      </c>
      <c r="P38" s="13">
        <v>0</v>
      </c>
      <c r="Q38" s="13">
        <v>2425.9</v>
      </c>
      <c r="R38" s="13">
        <v>139.68</v>
      </c>
      <c r="S38" s="13">
        <v>0</v>
      </c>
      <c r="T38" s="13">
        <v>1466.54</v>
      </c>
      <c r="U38" s="13">
        <v>1142</v>
      </c>
      <c r="V38" s="13">
        <v>5174.12</v>
      </c>
      <c r="W38" s="13">
        <f t="shared" si="2"/>
        <v>11307.3</v>
      </c>
    </row>
    <row r="39" spans="1:23" x14ac:dyDescent="0.2">
      <c r="A39" s="2" t="s">
        <v>57</v>
      </c>
      <c r="B39" s="1" t="s">
        <v>58</v>
      </c>
      <c r="C39" s="1" t="s">
        <v>193</v>
      </c>
      <c r="D39" s="13">
        <v>13213.98</v>
      </c>
      <c r="E39" s="13">
        <v>1541.63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1128</v>
      </c>
      <c r="L39" s="13">
        <v>703</v>
      </c>
      <c r="M39" s="13">
        <v>280.39999999999998</v>
      </c>
      <c r="N39" s="13">
        <v>0</v>
      </c>
      <c r="O39" s="13">
        <v>16867.009999999998</v>
      </c>
      <c r="P39" s="13">
        <v>0</v>
      </c>
      <c r="Q39" s="13">
        <v>2374.6</v>
      </c>
      <c r="R39" s="13">
        <v>132.13999999999999</v>
      </c>
      <c r="S39" s="13">
        <v>0</v>
      </c>
      <c r="T39" s="13">
        <v>1387.46</v>
      </c>
      <c r="U39" s="13">
        <v>4200</v>
      </c>
      <c r="V39" s="13">
        <v>8094.2</v>
      </c>
      <c r="W39" s="13">
        <f t="shared" si="2"/>
        <v>8772.8099999999977</v>
      </c>
    </row>
    <row r="40" spans="1:23" x14ac:dyDescent="0.2">
      <c r="A40" s="2" t="s">
        <v>59</v>
      </c>
      <c r="B40" s="1" t="s">
        <v>60</v>
      </c>
      <c r="C40" s="1" t="s">
        <v>193</v>
      </c>
      <c r="D40" s="13">
        <v>10126.200000000001</v>
      </c>
      <c r="E40" s="13">
        <v>0</v>
      </c>
      <c r="F40" s="13">
        <v>303.77999999999997</v>
      </c>
      <c r="G40" s="13">
        <v>0</v>
      </c>
      <c r="H40" s="13">
        <v>0</v>
      </c>
      <c r="I40" s="13">
        <v>0</v>
      </c>
      <c r="J40" s="13">
        <v>0</v>
      </c>
      <c r="K40" s="13">
        <v>742.04</v>
      </c>
      <c r="L40" s="13">
        <v>415.82</v>
      </c>
      <c r="M40" s="13">
        <v>0</v>
      </c>
      <c r="N40" s="13">
        <v>0</v>
      </c>
      <c r="O40" s="13">
        <v>11587.84</v>
      </c>
      <c r="P40" s="13">
        <v>0</v>
      </c>
      <c r="Q40" s="13">
        <v>1380.64</v>
      </c>
      <c r="R40" s="13">
        <v>101.26</v>
      </c>
      <c r="S40" s="13">
        <v>0</v>
      </c>
      <c r="T40" s="13">
        <v>1063.26</v>
      </c>
      <c r="U40" s="13">
        <v>0</v>
      </c>
      <c r="V40" s="13">
        <v>2545.16</v>
      </c>
      <c r="W40" s="13">
        <f t="shared" si="2"/>
        <v>9042.68</v>
      </c>
    </row>
    <row r="41" spans="1:23" x14ac:dyDescent="0.2">
      <c r="A41" s="2" t="s">
        <v>61</v>
      </c>
      <c r="B41" s="1" t="s">
        <v>62</v>
      </c>
      <c r="C41" s="1" t="s">
        <v>205</v>
      </c>
      <c r="D41" s="13">
        <v>12355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1021</v>
      </c>
      <c r="L41" s="13">
        <v>666</v>
      </c>
      <c r="M41" s="13">
        <v>280.39999999999998</v>
      </c>
      <c r="N41" s="13">
        <v>0</v>
      </c>
      <c r="O41" s="13">
        <v>14322.4</v>
      </c>
      <c r="P41" s="13">
        <v>0</v>
      </c>
      <c r="Q41" s="13">
        <v>1964.74</v>
      </c>
      <c r="R41" s="13">
        <v>123.54</v>
      </c>
      <c r="S41" s="13">
        <v>0</v>
      </c>
      <c r="T41" s="13">
        <v>1297.28</v>
      </c>
      <c r="U41" s="13">
        <v>3260</v>
      </c>
      <c r="V41" s="13">
        <v>6645.56</v>
      </c>
      <c r="W41" s="13">
        <f t="shared" si="2"/>
        <v>7676.8399999999992</v>
      </c>
    </row>
    <row r="42" spans="1:23" x14ac:dyDescent="0.2">
      <c r="A42" s="2" t="s">
        <v>63</v>
      </c>
      <c r="B42" s="1" t="s">
        <v>64</v>
      </c>
      <c r="C42" s="1" t="s">
        <v>206</v>
      </c>
      <c r="D42" s="13">
        <v>11106</v>
      </c>
      <c r="E42" s="13">
        <v>3331.8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941</v>
      </c>
      <c r="L42" s="13">
        <v>645</v>
      </c>
      <c r="M42" s="13">
        <v>210.3</v>
      </c>
      <c r="N42" s="13">
        <v>0</v>
      </c>
      <c r="O42" s="13">
        <v>16234.1</v>
      </c>
      <c r="P42" s="13">
        <v>0</v>
      </c>
      <c r="Q42" s="13">
        <v>2073.62</v>
      </c>
      <c r="R42" s="13">
        <v>111.06</v>
      </c>
      <c r="S42" s="13">
        <v>0</v>
      </c>
      <c r="T42" s="13">
        <v>1166.1199999999999</v>
      </c>
      <c r="U42" s="13">
        <v>5328</v>
      </c>
      <c r="V42" s="13">
        <v>8678.7999999999993</v>
      </c>
      <c r="W42" s="13">
        <f t="shared" si="2"/>
        <v>7555.3000000000011</v>
      </c>
    </row>
    <row r="43" spans="1:23" s="7" customFormat="1" x14ac:dyDescent="0.2">
      <c r="A43" s="15" t="s">
        <v>21</v>
      </c>
      <c r="D43" s="7" t="s">
        <v>22</v>
      </c>
      <c r="E43" s="7" t="s">
        <v>22</v>
      </c>
      <c r="F43" s="7" t="s">
        <v>22</v>
      </c>
      <c r="G43" s="7" t="s">
        <v>22</v>
      </c>
      <c r="H43" s="7" t="s">
        <v>22</v>
      </c>
      <c r="I43" s="7" t="s">
        <v>22</v>
      </c>
      <c r="J43" s="7" t="s">
        <v>22</v>
      </c>
      <c r="K43" s="7" t="s">
        <v>22</v>
      </c>
      <c r="L43" s="7" t="s">
        <v>22</v>
      </c>
      <c r="M43" s="7" t="s">
        <v>22</v>
      </c>
      <c r="N43" s="7" t="s">
        <v>22</v>
      </c>
      <c r="O43" s="7" t="s">
        <v>22</v>
      </c>
      <c r="P43" s="7" t="s">
        <v>22</v>
      </c>
      <c r="Q43" s="7" t="s">
        <v>22</v>
      </c>
      <c r="R43" s="7" t="s">
        <v>22</v>
      </c>
      <c r="S43" s="7" t="s">
        <v>22</v>
      </c>
      <c r="T43" s="7" t="s">
        <v>22</v>
      </c>
      <c r="U43" s="7" t="s">
        <v>22</v>
      </c>
      <c r="V43" s="7" t="s">
        <v>22</v>
      </c>
      <c r="W43" s="7" t="s">
        <v>22</v>
      </c>
    </row>
    <row r="44" spans="1:23" x14ac:dyDescent="0.2">
      <c r="D44" s="17">
        <v>155588.14000000001</v>
      </c>
      <c r="E44" s="17">
        <v>4873.43</v>
      </c>
      <c r="F44" s="17">
        <v>722.8</v>
      </c>
      <c r="G44" s="17">
        <v>0</v>
      </c>
      <c r="H44" s="17">
        <v>0</v>
      </c>
      <c r="I44" s="17">
        <v>0</v>
      </c>
      <c r="J44" s="17">
        <v>0</v>
      </c>
      <c r="K44" s="17">
        <v>10762.04</v>
      </c>
      <c r="L44" s="17">
        <v>6995.82</v>
      </c>
      <c r="M44" s="17">
        <v>1331.9</v>
      </c>
      <c r="N44" s="17">
        <v>0</v>
      </c>
      <c r="O44" s="17">
        <v>180274.13</v>
      </c>
      <c r="P44" s="17">
        <v>0</v>
      </c>
      <c r="Q44" s="17">
        <v>29345.58</v>
      </c>
      <c r="R44" s="17">
        <v>607.67999999999995</v>
      </c>
      <c r="S44" s="17">
        <v>0</v>
      </c>
      <c r="T44" s="17">
        <v>16336.74</v>
      </c>
      <c r="U44" s="17">
        <v>40896</v>
      </c>
      <c r="V44" s="17">
        <v>87186</v>
      </c>
      <c r="W44" s="17">
        <f>W34+W35+W36+W37+W38+W39+W40+W41+W42</f>
        <v>93088.12999999999</v>
      </c>
    </row>
    <row r="46" spans="1:23" x14ac:dyDescent="0.2">
      <c r="A46" s="12" t="s">
        <v>65</v>
      </c>
    </row>
    <row r="47" spans="1:23" x14ac:dyDescent="0.2">
      <c r="A47" s="2" t="s">
        <v>66</v>
      </c>
      <c r="B47" s="1" t="s">
        <v>67</v>
      </c>
      <c r="C47" s="1" t="s">
        <v>207</v>
      </c>
      <c r="D47" s="13">
        <v>15424.98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1206</v>
      </c>
      <c r="L47" s="13">
        <v>755</v>
      </c>
      <c r="M47" s="13">
        <v>420.6</v>
      </c>
      <c r="N47" s="13">
        <v>0</v>
      </c>
      <c r="O47" s="13">
        <v>17806.580000000002</v>
      </c>
      <c r="P47" s="13">
        <v>0</v>
      </c>
      <c r="Q47" s="13">
        <v>2708.96</v>
      </c>
      <c r="R47" s="13">
        <v>0</v>
      </c>
      <c r="S47" s="13">
        <v>0</v>
      </c>
      <c r="T47" s="13">
        <v>1619.62</v>
      </c>
      <c r="U47" s="13">
        <v>3184</v>
      </c>
      <c r="V47" s="13">
        <v>7512.58</v>
      </c>
      <c r="W47" s="13">
        <f t="shared" ref="W47:W58" si="3">O47-V47</f>
        <v>10294.000000000002</v>
      </c>
    </row>
    <row r="48" spans="1:23" x14ac:dyDescent="0.2">
      <c r="A48" s="2" t="s">
        <v>68</v>
      </c>
      <c r="B48" s="1" t="s">
        <v>69</v>
      </c>
      <c r="C48" s="1" t="s">
        <v>195</v>
      </c>
      <c r="D48" s="13">
        <v>38208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1808</v>
      </c>
      <c r="L48" s="13">
        <v>1299</v>
      </c>
      <c r="M48" s="13">
        <v>0</v>
      </c>
      <c r="N48" s="13">
        <v>0</v>
      </c>
      <c r="O48" s="13">
        <v>41315</v>
      </c>
      <c r="P48" s="13">
        <v>0</v>
      </c>
      <c r="Q48" s="13">
        <v>8763.7999999999993</v>
      </c>
      <c r="R48" s="13">
        <v>0</v>
      </c>
      <c r="S48" s="13">
        <v>0</v>
      </c>
      <c r="T48" s="13">
        <v>4011.84</v>
      </c>
      <c r="U48" s="13">
        <v>0</v>
      </c>
      <c r="V48" s="13">
        <v>12775.64</v>
      </c>
      <c r="W48" s="13">
        <f t="shared" si="3"/>
        <v>28539.360000000001</v>
      </c>
    </row>
    <row r="49" spans="1:23" ht="22.5" x14ac:dyDescent="0.2">
      <c r="A49" s="2" t="s">
        <v>70</v>
      </c>
      <c r="B49" s="1" t="s">
        <v>71</v>
      </c>
      <c r="C49" s="18" t="s">
        <v>208</v>
      </c>
      <c r="D49" s="13">
        <v>30882.9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1671</v>
      </c>
      <c r="L49" s="13">
        <v>1133</v>
      </c>
      <c r="M49" s="13">
        <v>0</v>
      </c>
      <c r="N49" s="13">
        <v>0</v>
      </c>
      <c r="O49" s="13">
        <v>33686.9</v>
      </c>
      <c r="P49" s="13">
        <v>0</v>
      </c>
      <c r="Q49" s="13">
        <v>6475.38</v>
      </c>
      <c r="R49" s="13">
        <v>0</v>
      </c>
      <c r="S49" s="13">
        <v>0</v>
      </c>
      <c r="T49" s="13">
        <v>3242.7</v>
      </c>
      <c r="U49" s="13">
        <v>6619</v>
      </c>
      <c r="V49" s="13">
        <v>16337.08</v>
      </c>
      <c r="W49" s="13">
        <f t="shared" si="3"/>
        <v>17349.82</v>
      </c>
    </row>
    <row r="50" spans="1:23" x14ac:dyDescent="0.2">
      <c r="A50" s="2" t="s">
        <v>72</v>
      </c>
      <c r="B50" s="1" t="s">
        <v>73</v>
      </c>
      <c r="C50" s="1" t="s">
        <v>209</v>
      </c>
      <c r="D50" s="13">
        <v>30882.9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1671</v>
      </c>
      <c r="L50" s="13">
        <v>1133</v>
      </c>
      <c r="M50" s="13">
        <v>0</v>
      </c>
      <c r="N50" s="13">
        <v>0</v>
      </c>
      <c r="O50" s="13">
        <v>33686.9</v>
      </c>
      <c r="P50" s="13">
        <v>0</v>
      </c>
      <c r="Q50" s="13">
        <v>6475.38</v>
      </c>
      <c r="R50" s="13">
        <v>0</v>
      </c>
      <c r="S50" s="13">
        <v>0</v>
      </c>
      <c r="T50" s="13">
        <v>3242.7</v>
      </c>
      <c r="U50" s="13">
        <v>0</v>
      </c>
      <c r="V50" s="13">
        <v>9718.08</v>
      </c>
      <c r="W50" s="13">
        <f t="shared" si="3"/>
        <v>23968.82</v>
      </c>
    </row>
    <row r="51" spans="1:23" x14ac:dyDescent="0.2">
      <c r="A51" s="2" t="s">
        <v>74</v>
      </c>
      <c r="B51" s="1" t="s">
        <v>75</v>
      </c>
      <c r="C51" s="1" t="s">
        <v>210</v>
      </c>
      <c r="D51" s="13">
        <v>19532.099999999999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1286</v>
      </c>
      <c r="L51" s="13">
        <v>857</v>
      </c>
      <c r="M51" s="13">
        <v>210.3</v>
      </c>
      <c r="N51" s="13">
        <v>0</v>
      </c>
      <c r="O51" s="13">
        <v>21885.4</v>
      </c>
      <c r="P51" s="13">
        <v>0</v>
      </c>
      <c r="Q51" s="13">
        <v>3610.18</v>
      </c>
      <c r="R51" s="13">
        <v>0</v>
      </c>
      <c r="S51" s="13">
        <v>0</v>
      </c>
      <c r="T51" s="13">
        <v>2050.88</v>
      </c>
      <c r="U51" s="13">
        <v>10096.219999999999</v>
      </c>
      <c r="V51" s="13">
        <v>15757.28</v>
      </c>
      <c r="W51" s="13">
        <f t="shared" si="3"/>
        <v>6128.1200000000008</v>
      </c>
    </row>
    <row r="52" spans="1:23" x14ac:dyDescent="0.2">
      <c r="A52" s="2" t="s">
        <v>76</v>
      </c>
      <c r="B52" s="1" t="s">
        <v>77</v>
      </c>
      <c r="C52" s="1" t="s">
        <v>211</v>
      </c>
      <c r="D52" s="13">
        <v>17708.400000000001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1286</v>
      </c>
      <c r="L52" s="13">
        <v>857</v>
      </c>
      <c r="M52" s="13">
        <v>280.39999999999998</v>
      </c>
      <c r="N52" s="13">
        <v>0</v>
      </c>
      <c r="O52" s="13">
        <v>20131.8</v>
      </c>
      <c r="P52" s="13">
        <v>0</v>
      </c>
      <c r="Q52" s="13">
        <v>3205.62</v>
      </c>
      <c r="R52" s="13">
        <v>0</v>
      </c>
      <c r="S52" s="13">
        <v>0</v>
      </c>
      <c r="T52" s="13">
        <v>1859.38</v>
      </c>
      <c r="U52" s="13">
        <v>7100.12</v>
      </c>
      <c r="V52" s="13">
        <v>12165.12</v>
      </c>
      <c r="W52" s="13">
        <f t="shared" si="3"/>
        <v>7966.6799999999985</v>
      </c>
    </row>
    <row r="53" spans="1:23" x14ac:dyDescent="0.2">
      <c r="A53" s="2" t="s">
        <v>78</v>
      </c>
      <c r="B53" s="1" t="s">
        <v>79</v>
      </c>
      <c r="C53" s="1" t="s">
        <v>212</v>
      </c>
      <c r="D53" s="13">
        <v>17708.400000000001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1286</v>
      </c>
      <c r="L53" s="13">
        <v>857</v>
      </c>
      <c r="M53" s="13">
        <v>140.19999999999999</v>
      </c>
      <c r="N53" s="13">
        <v>0</v>
      </c>
      <c r="O53" s="13">
        <v>19991.599999999999</v>
      </c>
      <c r="P53" s="13">
        <v>0</v>
      </c>
      <c r="Q53" s="13">
        <v>3175.68</v>
      </c>
      <c r="R53" s="13">
        <v>0</v>
      </c>
      <c r="S53" s="13">
        <v>0</v>
      </c>
      <c r="T53" s="13">
        <v>1859.38</v>
      </c>
      <c r="U53" s="13">
        <v>4382</v>
      </c>
      <c r="V53" s="13">
        <v>9417.06</v>
      </c>
      <c r="W53" s="13">
        <f t="shared" si="3"/>
        <v>10574.539999999999</v>
      </c>
    </row>
    <row r="54" spans="1:23" x14ac:dyDescent="0.2">
      <c r="A54" s="2" t="s">
        <v>80</v>
      </c>
      <c r="B54" s="1" t="s">
        <v>81</v>
      </c>
      <c r="C54" s="1" t="s">
        <v>212</v>
      </c>
      <c r="D54" s="13">
        <v>17708.400000000001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1286</v>
      </c>
      <c r="L54" s="13">
        <v>857</v>
      </c>
      <c r="M54" s="13">
        <v>140.19999999999999</v>
      </c>
      <c r="N54" s="13">
        <v>0</v>
      </c>
      <c r="O54" s="13">
        <v>19991.599999999999</v>
      </c>
      <c r="P54" s="13">
        <v>0</v>
      </c>
      <c r="Q54" s="13">
        <v>3175.68</v>
      </c>
      <c r="R54" s="13">
        <v>0</v>
      </c>
      <c r="S54" s="13">
        <v>0</v>
      </c>
      <c r="T54" s="13">
        <v>1859.38</v>
      </c>
      <c r="U54" s="13">
        <v>2860.5</v>
      </c>
      <c r="V54" s="13">
        <v>7895.56</v>
      </c>
      <c r="W54" s="13">
        <f t="shared" si="3"/>
        <v>12096.039999999997</v>
      </c>
    </row>
    <row r="55" spans="1:23" x14ac:dyDescent="0.2">
      <c r="A55" s="2" t="s">
        <v>82</v>
      </c>
      <c r="B55" s="1" t="s">
        <v>83</v>
      </c>
      <c r="C55" s="1" t="s">
        <v>213</v>
      </c>
      <c r="D55" s="13">
        <v>17212.98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1247</v>
      </c>
      <c r="L55" s="13">
        <v>779</v>
      </c>
      <c r="M55" s="13">
        <v>280.39999999999998</v>
      </c>
      <c r="N55" s="13">
        <v>0</v>
      </c>
      <c r="O55" s="13">
        <v>19519.38</v>
      </c>
      <c r="P55" s="13">
        <v>0</v>
      </c>
      <c r="Q55" s="13">
        <v>3074.82</v>
      </c>
      <c r="R55" s="13">
        <v>0</v>
      </c>
      <c r="S55" s="13">
        <v>0</v>
      </c>
      <c r="T55" s="13">
        <v>1807.36</v>
      </c>
      <c r="U55" s="13">
        <v>2856.7</v>
      </c>
      <c r="V55" s="13">
        <v>7738.88</v>
      </c>
      <c r="W55" s="13">
        <f t="shared" si="3"/>
        <v>11780.5</v>
      </c>
    </row>
    <row r="56" spans="1:23" x14ac:dyDescent="0.2">
      <c r="A56" s="2" t="s">
        <v>84</v>
      </c>
      <c r="B56" s="1" t="s">
        <v>85</v>
      </c>
      <c r="C56" s="1" t="s">
        <v>214</v>
      </c>
      <c r="D56" s="13">
        <v>13967.1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1163</v>
      </c>
      <c r="L56" s="13">
        <v>722</v>
      </c>
      <c r="M56" s="13">
        <v>210.3</v>
      </c>
      <c r="N56" s="13">
        <v>0</v>
      </c>
      <c r="O56" s="13">
        <v>16062.4</v>
      </c>
      <c r="P56" s="13">
        <v>0</v>
      </c>
      <c r="Q56" s="13">
        <v>2336.4</v>
      </c>
      <c r="R56" s="13">
        <v>0</v>
      </c>
      <c r="S56" s="13">
        <v>0</v>
      </c>
      <c r="T56" s="13">
        <v>1466.54</v>
      </c>
      <c r="U56" s="13">
        <v>0</v>
      </c>
      <c r="V56" s="13">
        <v>3802.94</v>
      </c>
      <c r="W56" s="13">
        <f t="shared" si="3"/>
        <v>12259.46</v>
      </c>
    </row>
    <row r="57" spans="1:23" x14ac:dyDescent="0.2">
      <c r="A57" s="2" t="s">
        <v>86</v>
      </c>
      <c r="B57" s="1" t="s">
        <v>87</v>
      </c>
      <c r="C57" s="1" t="s">
        <v>215</v>
      </c>
      <c r="D57" s="13">
        <v>12355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1021</v>
      </c>
      <c r="L57" s="13">
        <v>666</v>
      </c>
      <c r="M57" s="13">
        <v>0</v>
      </c>
      <c r="N57" s="13">
        <v>0</v>
      </c>
      <c r="O57" s="13">
        <v>14042</v>
      </c>
      <c r="P57" s="13">
        <v>0</v>
      </c>
      <c r="Q57" s="13">
        <v>1904.84</v>
      </c>
      <c r="R57" s="13">
        <v>123.54</v>
      </c>
      <c r="S57" s="13">
        <v>0</v>
      </c>
      <c r="T57" s="13">
        <v>1297.28</v>
      </c>
      <c r="U57" s="13">
        <v>0</v>
      </c>
      <c r="V57" s="13">
        <v>3325.66</v>
      </c>
      <c r="W57" s="13">
        <f t="shared" si="3"/>
        <v>10716.34</v>
      </c>
    </row>
    <row r="58" spans="1:23" x14ac:dyDescent="0.2">
      <c r="A58" s="2" t="s">
        <v>88</v>
      </c>
      <c r="B58" s="1" t="s">
        <v>89</v>
      </c>
      <c r="C58" s="1" t="s">
        <v>216</v>
      </c>
      <c r="D58" s="13">
        <v>17708.400000000001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1286</v>
      </c>
      <c r="L58" s="13">
        <v>857</v>
      </c>
      <c r="M58" s="13">
        <v>0</v>
      </c>
      <c r="N58" s="13">
        <v>0</v>
      </c>
      <c r="O58" s="13">
        <v>19851.400000000001</v>
      </c>
      <c r="P58" s="13">
        <v>0</v>
      </c>
      <c r="Q58" s="13">
        <v>3145.74</v>
      </c>
      <c r="R58" s="13">
        <v>0</v>
      </c>
      <c r="S58" s="13">
        <v>0</v>
      </c>
      <c r="T58" s="13">
        <v>1859.38</v>
      </c>
      <c r="U58" s="13">
        <v>0</v>
      </c>
      <c r="V58" s="13">
        <v>5005.12</v>
      </c>
      <c r="W58" s="13">
        <f t="shared" si="3"/>
        <v>14846.280000000002</v>
      </c>
    </row>
    <row r="59" spans="1:23" s="7" customFormat="1" x14ac:dyDescent="0.2">
      <c r="A59" s="15" t="s">
        <v>21</v>
      </c>
      <c r="D59" s="7" t="s">
        <v>22</v>
      </c>
      <c r="E59" s="7" t="s">
        <v>22</v>
      </c>
      <c r="F59" s="7" t="s">
        <v>22</v>
      </c>
      <c r="G59" s="7" t="s">
        <v>22</v>
      </c>
      <c r="H59" s="7" t="s">
        <v>22</v>
      </c>
      <c r="I59" s="7" t="s">
        <v>22</v>
      </c>
      <c r="J59" s="7" t="s">
        <v>22</v>
      </c>
      <c r="K59" s="7" t="s">
        <v>22</v>
      </c>
      <c r="L59" s="7" t="s">
        <v>22</v>
      </c>
      <c r="M59" s="7" t="s">
        <v>22</v>
      </c>
      <c r="N59" s="7" t="s">
        <v>22</v>
      </c>
      <c r="O59" s="7" t="s">
        <v>22</v>
      </c>
      <c r="P59" s="7" t="s">
        <v>22</v>
      </c>
      <c r="Q59" s="7" t="s">
        <v>22</v>
      </c>
      <c r="R59" s="7" t="s">
        <v>22</v>
      </c>
      <c r="S59" s="7" t="s">
        <v>22</v>
      </c>
      <c r="T59" s="7" t="s">
        <v>22</v>
      </c>
      <c r="U59" s="7" t="s">
        <v>22</v>
      </c>
      <c r="V59" s="7" t="s">
        <v>22</v>
      </c>
      <c r="W59" s="7" t="s">
        <v>22</v>
      </c>
    </row>
    <row r="60" spans="1:23" x14ac:dyDescent="0.2">
      <c r="D60" s="17">
        <v>249299.56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16217</v>
      </c>
      <c r="L60" s="17">
        <v>10772</v>
      </c>
      <c r="M60" s="17">
        <v>1682.4</v>
      </c>
      <c r="N60" s="17">
        <v>0</v>
      </c>
      <c r="O60" s="17">
        <v>277970.96000000002</v>
      </c>
      <c r="P60" s="17">
        <v>0</v>
      </c>
      <c r="Q60" s="17">
        <v>48052.480000000003</v>
      </c>
      <c r="R60" s="17">
        <v>123.54</v>
      </c>
      <c r="S60" s="17">
        <v>0</v>
      </c>
      <c r="T60" s="17">
        <v>26176.44</v>
      </c>
      <c r="U60" s="17">
        <v>37098.539999999994</v>
      </c>
      <c r="V60" s="17">
        <v>111451</v>
      </c>
      <c r="W60" s="17">
        <f>W47+W48+W49+W50+W51+W52+W53+W54+W55+W56+W57+W58</f>
        <v>166519.95999999996</v>
      </c>
    </row>
    <row r="62" spans="1:23" x14ac:dyDescent="0.2">
      <c r="A62" s="12" t="s">
        <v>90</v>
      </c>
    </row>
    <row r="63" spans="1:23" x14ac:dyDescent="0.2">
      <c r="A63" s="2" t="s">
        <v>91</v>
      </c>
      <c r="B63" s="1" t="s">
        <v>92</v>
      </c>
      <c r="C63" s="1" t="s">
        <v>195</v>
      </c>
      <c r="D63" s="13">
        <v>42279.9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1865</v>
      </c>
      <c r="L63" s="13">
        <v>1345</v>
      </c>
      <c r="M63" s="13">
        <v>0</v>
      </c>
      <c r="N63" s="13">
        <v>0</v>
      </c>
      <c r="O63" s="13">
        <v>45489.9</v>
      </c>
      <c r="P63" s="13">
        <v>0</v>
      </c>
      <c r="Q63" s="13">
        <v>10016.280000000001</v>
      </c>
      <c r="R63" s="13">
        <v>0</v>
      </c>
      <c r="S63" s="13">
        <v>0</v>
      </c>
      <c r="T63" s="13">
        <v>4439.38</v>
      </c>
      <c r="U63" s="13">
        <v>0</v>
      </c>
      <c r="V63" s="13">
        <v>14455.66</v>
      </c>
      <c r="W63" s="13">
        <f t="shared" ref="W63:W70" si="4">O63-V63</f>
        <v>31034.240000000002</v>
      </c>
    </row>
    <row r="64" spans="1:23" x14ac:dyDescent="0.2">
      <c r="A64" s="2" t="s">
        <v>93</v>
      </c>
      <c r="B64" s="1" t="s">
        <v>94</v>
      </c>
      <c r="C64" s="1" t="s">
        <v>217</v>
      </c>
      <c r="D64" s="13">
        <v>24533.1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1549</v>
      </c>
      <c r="L64" s="13">
        <v>1016</v>
      </c>
      <c r="M64" s="13">
        <v>0</v>
      </c>
      <c r="N64" s="13">
        <v>0</v>
      </c>
      <c r="O64" s="13">
        <v>27098.1</v>
      </c>
      <c r="P64" s="13">
        <v>0</v>
      </c>
      <c r="Q64" s="13">
        <v>4836.22</v>
      </c>
      <c r="R64" s="13">
        <v>0</v>
      </c>
      <c r="S64" s="13">
        <v>0</v>
      </c>
      <c r="T64" s="13">
        <v>2575.98</v>
      </c>
      <c r="U64" s="13">
        <v>3354</v>
      </c>
      <c r="V64" s="13">
        <v>10766.2</v>
      </c>
      <c r="W64" s="13">
        <f t="shared" si="4"/>
        <v>16331.899999999998</v>
      </c>
    </row>
    <row r="65" spans="1:23" ht="33.75" x14ac:dyDescent="0.2">
      <c r="A65" s="2" t="s">
        <v>95</v>
      </c>
      <c r="B65" s="1" t="s">
        <v>96</v>
      </c>
      <c r="C65" s="18" t="s">
        <v>218</v>
      </c>
      <c r="D65" s="13">
        <v>15426.3</v>
      </c>
      <c r="E65" s="13">
        <v>0</v>
      </c>
      <c r="F65" s="13">
        <v>462.78</v>
      </c>
      <c r="G65" s="13">
        <v>0</v>
      </c>
      <c r="H65" s="13">
        <v>0</v>
      </c>
      <c r="I65" s="13">
        <v>0</v>
      </c>
      <c r="J65" s="13">
        <v>0</v>
      </c>
      <c r="K65" s="13">
        <v>836.88</v>
      </c>
      <c r="L65" s="13">
        <v>564.17999999999995</v>
      </c>
      <c r="M65" s="13">
        <v>210.3</v>
      </c>
      <c r="N65" s="13">
        <v>0</v>
      </c>
      <c r="O65" s="13">
        <v>17500.439999999999</v>
      </c>
      <c r="P65" s="13">
        <v>0</v>
      </c>
      <c r="Q65" s="13">
        <v>2643.56</v>
      </c>
      <c r="R65" s="13">
        <v>154.26</v>
      </c>
      <c r="S65" s="13">
        <v>0</v>
      </c>
      <c r="T65" s="13">
        <v>1619.76</v>
      </c>
      <c r="U65" s="13">
        <v>7942.12</v>
      </c>
      <c r="V65" s="13">
        <v>12359.7</v>
      </c>
      <c r="W65" s="13">
        <f t="shared" si="4"/>
        <v>5140.739999999998</v>
      </c>
    </row>
    <row r="66" spans="1:23" ht="22.5" x14ac:dyDescent="0.2">
      <c r="A66" s="2" t="s">
        <v>97</v>
      </c>
      <c r="B66" s="1" t="s">
        <v>98</v>
      </c>
      <c r="C66" s="18" t="s">
        <v>219</v>
      </c>
      <c r="D66" s="13">
        <v>17212.98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1247</v>
      </c>
      <c r="L66" s="13">
        <v>779</v>
      </c>
      <c r="M66" s="13">
        <v>0</v>
      </c>
      <c r="N66" s="13">
        <v>0</v>
      </c>
      <c r="O66" s="13">
        <v>19238.98</v>
      </c>
      <c r="P66" s="13">
        <v>0</v>
      </c>
      <c r="Q66" s="13">
        <v>3014.92</v>
      </c>
      <c r="R66" s="13">
        <v>0</v>
      </c>
      <c r="S66" s="13">
        <v>0</v>
      </c>
      <c r="T66" s="13">
        <v>1807.36</v>
      </c>
      <c r="U66" s="13">
        <v>0</v>
      </c>
      <c r="V66" s="13">
        <v>4822.28</v>
      </c>
      <c r="W66" s="13">
        <f t="shared" si="4"/>
        <v>14416.7</v>
      </c>
    </row>
    <row r="67" spans="1:23" x14ac:dyDescent="0.2">
      <c r="A67" s="2" t="s">
        <v>99</v>
      </c>
      <c r="B67" s="1" t="s">
        <v>100</v>
      </c>
      <c r="C67" s="1" t="s">
        <v>220</v>
      </c>
      <c r="D67" s="13">
        <v>15425.1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1206</v>
      </c>
      <c r="L67" s="13">
        <v>755</v>
      </c>
      <c r="M67" s="13">
        <v>0</v>
      </c>
      <c r="N67" s="13">
        <v>0</v>
      </c>
      <c r="O67" s="13">
        <v>17386.099999999999</v>
      </c>
      <c r="P67" s="13">
        <v>0</v>
      </c>
      <c r="Q67" s="13">
        <v>2619.14</v>
      </c>
      <c r="R67" s="13">
        <v>0</v>
      </c>
      <c r="S67" s="13">
        <v>0</v>
      </c>
      <c r="T67" s="13">
        <v>1619.64</v>
      </c>
      <c r="U67" s="13">
        <v>3428</v>
      </c>
      <c r="V67" s="13">
        <v>7666.78</v>
      </c>
      <c r="W67" s="13">
        <f t="shared" si="4"/>
        <v>9719.32</v>
      </c>
    </row>
    <row r="68" spans="1:23" x14ac:dyDescent="0.2">
      <c r="A68" s="2" t="s">
        <v>101</v>
      </c>
      <c r="B68" s="1" t="s">
        <v>102</v>
      </c>
      <c r="C68" s="1" t="s">
        <v>221</v>
      </c>
      <c r="D68" s="13">
        <v>13966.98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1163</v>
      </c>
      <c r="L68" s="13">
        <v>722</v>
      </c>
      <c r="M68" s="13">
        <v>280.39999999999998</v>
      </c>
      <c r="N68" s="13">
        <v>0</v>
      </c>
      <c r="O68" s="13">
        <v>16132.38</v>
      </c>
      <c r="P68" s="13">
        <v>0</v>
      </c>
      <c r="Q68" s="13">
        <v>2351.36</v>
      </c>
      <c r="R68" s="13">
        <v>0</v>
      </c>
      <c r="S68" s="13">
        <v>0</v>
      </c>
      <c r="T68" s="13">
        <v>1466.54</v>
      </c>
      <c r="U68" s="13">
        <v>0</v>
      </c>
      <c r="V68" s="13">
        <v>3817.9</v>
      </c>
      <c r="W68" s="13">
        <f t="shared" si="4"/>
        <v>12314.48</v>
      </c>
    </row>
    <row r="69" spans="1:23" x14ac:dyDescent="0.2">
      <c r="A69" s="2" t="s">
        <v>103</v>
      </c>
      <c r="B69" s="1" t="s">
        <v>104</v>
      </c>
      <c r="C69" s="1" t="s">
        <v>222</v>
      </c>
      <c r="D69" s="13">
        <v>12355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1068</v>
      </c>
      <c r="L69" s="13">
        <v>679</v>
      </c>
      <c r="M69" s="13">
        <v>210.3</v>
      </c>
      <c r="N69" s="13">
        <v>0</v>
      </c>
      <c r="O69" s="13">
        <v>14312.3</v>
      </c>
      <c r="P69" s="13">
        <v>0</v>
      </c>
      <c r="Q69" s="13">
        <v>1962.58</v>
      </c>
      <c r="R69" s="13">
        <v>123.54</v>
      </c>
      <c r="S69" s="13">
        <v>0</v>
      </c>
      <c r="T69" s="13">
        <v>1297.28</v>
      </c>
      <c r="U69" s="13">
        <v>3581.92</v>
      </c>
      <c r="V69" s="13">
        <v>6965.32</v>
      </c>
      <c r="W69" s="13">
        <f t="shared" si="4"/>
        <v>7346.98</v>
      </c>
    </row>
    <row r="70" spans="1:23" x14ac:dyDescent="0.2">
      <c r="A70" s="2" t="s">
        <v>105</v>
      </c>
      <c r="B70" s="1" t="s">
        <v>106</v>
      </c>
      <c r="D70" s="13">
        <v>13967.1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1163</v>
      </c>
      <c r="L70" s="13">
        <v>722</v>
      </c>
      <c r="M70" s="13">
        <v>0</v>
      </c>
      <c r="N70" s="13">
        <v>0</v>
      </c>
      <c r="O70" s="13">
        <v>15852.1</v>
      </c>
      <c r="P70" s="13">
        <v>0</v>
      </c>
      <c r="Q70" s="13">
        <v>2291.48</v>
      </c>
      <c r="R70" s="13">
        <v>0</v>
      </c>
      <c r="S70" s="13">
        <v>0</v>
      </c>
      <c r="T70" s="13">
        <v>1466.54</v>
      </c>
      <c r="U70" s="13">
        <v>0</v>
      </c>
      <c r="V70" s="13">
        <v>3758.02</v>
      </c>
      <c r="W70" s="13">
        <f t="shared" si="4"/>
        <v>12094.08</v>
      </c>
    </row>
    <row r="71" spans="1:23" s="7" customFormat="1" x14ac:dyDescent="0.2">
      <c r="A71" s="15" t="s">
        <v>21</v>
      </c>
      <c r="D71" s="7" t="s">
        <v>22</v>
      </c>
      <c r="E71" s="7" t="s">
        <v>22</v>
      </c>
      <c r="F71" s="7" t="s">
        <v>22</v>
      </c>
      <c r="G71" s="7" t="s">
        <v>22</v>
      </c>
      <c r="H71" s="7" t="s">
        <v>22</v>
      </c>
      <c r="I71" s="7" t="s">
        <v>22</v>
      </c>
      <c r="J71" s="7" t="s">
        <v>22</v>
      </c>
      <c r="K71" s="7" t="s">
        <v>22</v>
      </c>
      <c r="L71" s="7" t="s">
        <v>22</v>
      </c>
      <c r="M71" s="7" t="s">
        <v>22</v>
      </c>
      <c r="N71" s="7" t="s">
        <v>22</v>
      </c>
      <c r="O71" s="7" t="s">
        <v>22</v>
      </c>
      <c r="P71" s="7" t="s">
        <v>22</v>
      </c>
      <c r="Q71" s="7" t="s">
        <v>22</v>
      </c>
      <c r="R71" s="7" t="s">
        <v>22</v>
      </c>
      <c r="S71" s="7" t="s">
        <v>22</v>
      </c>
      <c r="T71" s="7" t="s">
        <v>22</v>
      </c>
      <c r="U71" s="7" t="s">
        <v>22</v>
      </c>
      <c r="V71" s="7" t="s">
        <v>22</v>
      </c>
      <c r="W71" s="7" t="s">
        <v>22</v>
      </c>
    </row>
    <row r="72" spans="1:23" x14ac:dyDescent="0.2">
      <c r="D72" s="17">
        <v>155166.46</v>
      </c>
      <c r="E72" s="17">
        <v>0</v>
      </c>
      <c r="F72" s="17">
        <v>462.78</v>
      </c>
      <c r="G72" s="17">
        <v>0</v>
      </c>
      <c r="H72" s="17">
        <v>0</v>
      </c>
      <c r="I72" s="17">
        <v>0</v>
      </c>
      <c r="J72" s="17">
        <v>0</v>
      </c>
      <c r="K72" s="17">
        <v>10097.879999999999</v>
      </c>
      <c r="L72" s="17">
        <v>6582.18</v>
      </c>
      <c r="M72" s="17">
        <v>701</v>
      </c>
      <c r="N72" s="17">
        <v>0</v>
      </c>
      <c r="O72" s="17">
        <v>173010.3</v>
      </c>
      <c r="P72" s="17">
        <v>0</v>
      </c>
      <c r="Q72" s="17">
        <v>29735.54</v>
      </c>
      <c r="R72" s="17">
        <v>277.8</v>
      </c>
      <c r="S72" s="17">
        <v>0</v>
      </c>
      <c r="T72" s="17">
        <v>16292.48</v>
      </c>
      <c r="U72" s="17">
        <v>18306.04</v>
      </c>
      <c r="V72" s="17">
        <v>64611.86</v>
      </c>
      <c r="W72" s="17">
        <f>W63+W64+W65+W66+W67+W68+W69+W70</f>
        <v>108398.43999999999</v>
      </c>
    </row>
    <row r="74" spans="1:23" x14ac:dyDescent="0.2">
      <c r="A74" s="12" t="s">
        <v>107</v>
      </c>
    </row>
    <row r="75" spans="1:23" x14ac:dyDescent="0.2">
      <c r="A75" s="2" t="s">
        <v>108</v>
      </c>
      <c r="B75" s="1" t="s">
        <v>109</v>
      </c>
      <c r="C75" s="1" t="s">
        <v>195</v>
      </c>
      <c r="D75" s="13">
        <v>38208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1808</v>
      </c>
      <c r="L75" s="13">
        <v>1299</v>
      </c>
      <c r="M75" s="13">
        <v>0</v>
      </c>
      <c r="N75" s="13">
        <v>0</v>
      </c>
      <c r="O75" s="13">
        <v>41315</v>
      </c>
      <c r="P75" s="13">
        <v>0</v>
      </c>
      <c r="Q75" s="13">
        <v>8763.7999999999993</v>
      </c>
      <c r="R75" s="13">
        <v>0</v>
      </c>
      <c r="S75" s="13">
        <v>0</v>
      </c>
      <c r="T75" s="13">
        <v>4011.84</v>
      </c>
      <c r="U75" s="13">
        <v>2980</v>
      </c>
      <c r="V75" s="13">
        <v>15755.64</v>
      </c>
      <c r="W75" s="13">
        <f t="shared" ref="W75:W81" si="5">O75-V75</f>
        <v>25559.360000000001</v>
      </c>
    </row>
    <row r="76" spans="1:23" x14ac:dyDescent="0.2">
      <c r="A76" s="2" t="s">
        <v>110</v>
      </c>
      <c r="B76" s="1" t="s">
        <v>111</v>
      </c>
      <c r="C76" s="1" t="s">
        <v>223</v>
      </c>
      <c r="D76" s="13">
        <v>17708.400000000001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1286</v>
      </c>
      <c r="L76" s="13">
        <v>857</v>
      </c>
      <c r="M76" s="13">
        <v>140.19999999999999</v>
      </c>
      <c r="N76" s="13">
        <v>0</v>
      </c>
      <c r="O76" s="13">
        <v>19991.599999999999</v>
      </c>
      <c r="P76" s="13">
        <v>0</v>
      </c>
      <c r="Q76" s="13">
        <v>3175.68</v>
      </c>
      <c r="R76" s="13">
        <v>0</v>
      </c>
      <c r="S76" s="13">
        <v>0</v>
      </c>
      <c r="T76" s="13">
        <v>1859.38</v>
      </c>
      <c r="U76" s="13">
        <v>5904</v>
      </c>
      <c r="V76" s="13">
        <v>10939.06</v>
      </c>
      <c r="W76" s="13">
        <f t="shared" si="5"/>
        <v>9052.5399999999991</v>
      </c>
    </row>
    <row r="77" spans="1:23" x14ac:dyDescent="0.2">
      <c r="A77" s="2" t="s">
        <v>112</v>
      </c>
      <c r="B77" s="1" t="s">
        <v>113</v>
      </c>
      <c r="C77" s="1" t="s">
        <v>224</v>
      </c>
      <c r="D77" s="13">
        <v>17708.400000000001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1286</v>
      </c>
      <c r="L77" s="13">
        <v>857</v>
      </c>
      <c r="M77" s="13">
        <v>140.19999999999999</v>
      </c>
      <c r="N77" s="13">
        <v>0</v>
      </c>
      <c r="O77" s="13">
        <v>19991.599999999999</v>
      </c>
      <c r="P77" s="13">
        <v>0</v>
      </c>
      <c r="Q77" s="13">
        <v>3175.68</v>
      </c>
      <c r="R77" s="13">
        <v>0</v>
      </c>
      <c r="S77" s="13">
        <v>0</v>
      </c>
      <c r="T77" s="13">
        <v>1859.38</v>
      </c>
      <c r="U77" s="13">
        <v>6254.12</v>
      </c>
      <c r="V77" s="13">
        <v>11289.18</v>
      </c>
      <c r="W77" s="13">
        <f t="shared" si="5"/>
        <v>8702.4199999999983</v>
      </c>
    </row>
    <row r="78" spans="1:23" x14ac:dyDescent="0.2">
      <c r="A78" s="2" t="s">
        <v>114</v>
      </c>
      <c r="B78" s="1" t="s">
        <v>115</v>
      </c>
      <c r="C78" s="1" t="s">
        <v>196</v>
      </c>
      <c r="D78" s="13">
        <v>17708.400000000001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1286</v>
      </c>
      <c r="L78" s="13">
        <v>857</v>
      </c>
      <c r="M78" s="13">
        <v>0</v>
      </c>
      <c r="N78" s="13">
        <v>0</v>
      </c>
      <c r="O78" s="13">
        <v>19851.400000000001</v>
      </c>
      <c r="P78" s="13">
        <v>0</v>
      </c>
      <c r="Q78" s="13">
        <v>3145.74</v>
      </c>
      <c r="R78" s="13">
        <v>0</v>
      </c>
      <c r="S78" s="13">
        <v>0</v>
      </c>
      <c r="T78" s="13">
        <v>1859.38</v>
      </c>
      <c r="U78" s="13">
        <v>5904</v>
      </c>
      <c r="V78" s="13">
        <v>10909.12</v>
      </c>
      <c r="W78" s="13">
        <f t="shared" si="5"/>
        <v>8942.2800000000007</v>
      </c>
    </row>
    <row r="79" spans="1:23" x14ac:dyDescent="0.2">
      <c r="A79" s="2" t="s">
        <v>116</v>
      </c>
      <c r="B79" s="1" t="s">
        <v>117</v>
      </c>
      <c r="C79" s="1" t="s">
        <v>225</v>
      </c>
      <c r="D79" s="13">
        <v>17708.400000000001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1286</v>
      </c>
      <c r="L79" s="13">
        <v>857</v>
      </c>
      <c r="M79" s="13">
        <v>0</v>
      </c>
      <c r="N79" s="13">
        <v>0</v>
      </c>
      <c r="O79" s="13">
        <v>19851.400000000001</v>
      </c>
      <c r="P79" s="13">
        <v>0</v>
      </c>
      <c r="Q79" s="13">
        <v>3145.74</v>
      </c>
      <c r="R79" s="13">
        <v>0</v>
      </c>
      <c r="S79" s="13">
        <v>0</v>
      </c>
      <c r="T79" s="13">
        <v>1859.38</v>
      </c>
      <c r="U79" s="13">
        <v>2952</v>
      </c>
      <c r="V79" s="13">
        <v>7957.12</v>
      </c>
      <c r="W79" s="13">
        <f t="shared" si="5"/>
        <v>11894.280000000002</v>
      </c>
    </row>
    <row r="80" spans="1:23" x14ac:dyDescent="0.2">
      <c r="A80" s="2" t="s">
        <v>118</v>
      </c>
      <c r="B80" s="1" t="s">
        <v>119</v>
      </c>
      <c r="C80" s="1" t="s">
        <v>193</v>
      </c>
      <c r="D80" s="13">
        <v>13213.98</v>
      </c>
      <c r="E80" s="13">
        <v>0</v>
      </c>
      <c r="F80" s="13">
        <v>396.42</v>
      </c>
      <c r="G80" s="13">
        <v>0</v>
      </c>
      <c r="H80" s="13">
        <v>0</v>
      </c>
      <c r="I80" s="13">
        <v>0</v>
      </c>
      <c r="J80" s="13">
        <v>0</v>
      </c>
      <c r="K80" s="13">
        <v>970.32</v>
      </c>
      <c r="L80" s="13">
        <v>703</v>
      </c>
      <c r="M80" s="13">
        <v>350.5</v>
      </c>
      <c r="N80" s="13">
        <v>0</v>
      </c>
      <c r="O80" s="13">
        <v>15634.22</v>
      </c>
      <c r="P80" s="13">
        <v>0</v>
      </c>
      <c r="Q80" s="13">
        <v>2244.94</v>
      </c>
      <c r="R80" s="13">
        <v>132.13999999999999</v>
      </c>
      <c r="S80" s="13">
        <v>0</v>
      </c>
      <c r="T80" s="13">
        <v>1387.46</v>
      </c>
      <c r="U80" s="13">
        <v>4406</v>
      </c>
      <c r="V80" s="13">
        <v>8170.54</v>
      </c>
      <c r="W80" s="13">
        <f t="shared" si="5"/>
        <v>7463.6799999999994</v>
      </c>
    </row>
    <row r="81" spans="1:23" x14ac:dyDescent="0.2">
      <c r="A81" s="2" t="s">
        <v>120</v>
      </c>
      <c r="B81" s="1" t="s">
        <v>121</v>
      </c>
      <c r="C81" s="1" t="s">
        <v>193</v>
      </c>
      <c r="D81" s="13">
        <v>13213.98</v>
      </c>
      <c r="E81" s="13">
        <v>0</v>
      </c>
      <c r="F81" s="13">
        <v>396.42</v>
      </c>
      <c r="G81" s="13">
        <v>0</v>
      </c>
      <c r="H81" s="13">
        <v>0</v>
      </c>
      <c r="I81" s="13">
        <v>0</v>
      </c>
      <c r="J81" s="13">
        <v>0</v>
      </c>
      <c r="K81" s="13">
        <v>970.32</v>
      </c>
      <c r="L81" s="13">
        <v>703</v>
      </c>
      <c r="M81" s="13">
        <v>280.39999999999998</v>
      </c>
      <c r="N81" s="13">
        <v>0</v>
      </c>
      <c r="O81" s="13">
        <v>15564.12</v>
      </c>
      <c r="P81" s="13">
        <v>0</v>
      </c>
      <c r="Q81" s="13">
        <v>2229.9699999999998</v>
      </c>
      <c r="R81" s="13">
        <v>132.13999999999999</v>
      </c>
      <c r="S81" s="13">
        <v>0</v>
      </c>
      <c r="T81" s="13">
        <v>1387.46</v>
      </c>
      <c r="U81" s="13">
        <v>6112.8</v>
      </c>
      <c r="V81" s="13">
        <v>9862.3700000000008</v>
      </c>
      <c r="W81" s="13">
        <f t="shared" si="5"/>
        <v>5701.75</v>
      </c>
    </row>
    <row r="82" spans="1:23" s="7" customFormat="1" x14ac:dyDescent="0.2">
      <c r="A82" s="15" t="s">
        <v>21</v>
      </c>
      <c r="D82" s="7" t="s">
        <v>22</v>
      </c>
      <c r="E82" s="7" t="s">
        <v>22</v>
      </c>
      <c r="F82" s="7" t="s">
        <v>22</v>
      </c>
      <c r="G82" s="7" t="s">
        <v>22</v>
      </c>
      <c r="H82" s="7" t="s">
        <v>22</v>
      </c>
      <c r="I82" s="7" t="s">
        <v>22</v>
      </c>
      <c r="J82" s="7" t="s">
        <v>22</v>
      </c>
      <c r="K82" s="7" t="s">
        <v>22</v>
      </c>
      <c r="L82" s="7" t="s">
        <v>22</v>
      </c>
      <c r="M82" s="7" t="s">
        <v>22</v>
      </c>
      <c r="N82" s="7" t="s">
        <v>22</v>
      </c>
      <c r="O82" s="7" t="s">
        <v>22</v>
      </c>
      <c r="P82" s="7" t="s">
        <v>22</v>
      </c>
      <c r="Q82" s="7" t="s">
        <v>22</v>
      </c>
      <c r="R82" s="7" t="s">
        <v>22</v>
      </c>
      <c r="S82" s="7" t="s">
        <v>22</v>
      </c>
      <c r="T82" s="7" t="s">
        <v>22</v>
      </c>
      <c r="U82" s="7" t="s">
        <v>22</v>
      </c>
      <c r="V82" s="7" t="s">
        <v>22</v>
      </c>
      <c r="W82" s="7" t="s">
        <v>22</v>
      </c>
    </row>
    <row r="83" spans="1:23" x14ac:dyDescent="0.2">
      <c r="D83" s="17">
        <v>135469.56</v>
      </c>
      <c r="E83" s="17">
        <v>0</v>
      </c>
      <c r="F83" s="17">
        <v>792.84</v>
      </c>
      <c r="G83" s="17">
        <v>0</v>
      </c>
      <c r="H83" s="17">
        <v>0</v>
      </c>
      <c r="I83" s="17">
        <v>0</v>
      </c>
      <c r="J83" s="17">
        <v>0</v>
      </c>
      <c r="K83" s="17">
        <v>8892.64</v>
      </c>
      <c r="L83" s="17">
        <v>6133</v>
      </c>
      <c r="M83" s="17">
        <v>911.3</v>
      </c>
      <c r="N83" s="17">
        <v>0</v>
      </c>
      <c r="O83" s="17">
        <v>152199.34</v>
      </c>
      <c r="P83" s="17">
        <v>0</v>
      </c>
      <c r="Q83" s="17">
        <v>25881.55</v>
      </c>
      <c r="R83" s="17">
        <v>264.27999999999997</v>
      </c>
      <c r="S83" s="17">
        <v>0</v>
      </c>
      <c r="T83" s="17">
        <v>14224.28</v>
      </c>
      <c r="U83" s="17">
        <v>34512.92</v>
      </c>
      <c r="V83" s="17">
        <v>74883.03</v>
      </c>
      <c r="W83" s="17">
        <f>W75+W76+W77+W78+W79+W80+W81</f>
        <v>77316.31</v>
      </c>
    </row>
    <row r="85" spans="1:23" x14ac:dyDescent="0.2">
      <c r="A85" s="12" t="s">
        <v>122</v>
      </c>
    </row>
    <row r="86" spans="1:23" x14ac:dyDescent="0.2">
      <c r="A86" s="2" t="s">
        <v>123</v>
      </c>
      <c r="B86" s="1" t="s">
        <v>124</v>
      </c>
      <c r="C86" s="1" t="s">
        <v>226</v>
      </c>
      <c r="D86" s="13">
        <v>42279.9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1865</v>
      </c>
      <c r="L86" s="13">
        <v>1345</v>
      </c>
      <c r="M86" s="13">
        <v>280.39999999999998</v>
      </c>
      <c r="N86" s="13">
        <v>0</v>
      </c>
      <c r="O86" s="13">
        <v>45770.3</v>
      </c>
      <c r="P86" s="13">
        <v>0</v>
      </c>
      <c r="Q86" s="13">
        <v>10100.4</v>
      </c>
      <c r="R86" s="13">
        <v>0</v>
      </c>
      <c r="S86" s="13">
        <v>0</v>
      </c>
      <c r="T86" s="13">
        <v>4439.38</v>
      </c>
      <c r="U86" s="13">
        <v>10454.959999999999</v>
      </c>
      <c r="V86" s="13">
        <v>24994.74</v>
      </c>
      <c r="W86" s="13">
        <f t="shared" ref="W86:W87" si="6">O86-V86</f>
        <v>20775.560000000001</v>
      </c>
    </row>
    <row r="87" spans="1:23" x14ac:dyDescent="0.2">
      <c r="A87" s="2" t="s">
        <v>125</v>
      </c>
      <c r="B87" s="1" t="s">
        <v>126</v>
      </c>
      <c r="C87" s="1" t="s">
        <v>227</v>
      </c>
      <c r="D87" s="13">
        <v>15424.8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1206</v>
      </c>
      <c r="L87" s="13">
        <v>755</v>
      </c>
      <c r="M87" s="13">
        <v>280.39999999999998</v>
      </c>
      <c r="N87" s="13">
        <v>0</v>
      </c>
      <c r="O87" s="13">
        <v>17666.2</v>
      </c>
      <c r="P87" s="13">
        <v>0</v>
      </c>
      <c r="Q87" s="13">
        <v>2678.98</v>
      </c>
      <c r="R87" s="13">
        <v>0</v>
      </c>
      <c r="S87" s="13">
        <v>0</v>
      </c>
      <c r="T87" s="13">
        <v>1619.6</v>
      </c>
      <c r="U87" s="13">
        <v>5142</v>
      </c>
      <c r="V87" s="13">
        <v>9440.58</v>
      </c>
      <c r="W87" s="13">
        <f t="shared" si="6"/>
        <v>8225.6200000000008</v>
      </c>
    </row>
    <row r="88" spans="1:23" s="7" customFormat="1" x14ac:dyDescent="0.2">
      <c r="A88" s="15" t="s">
        <v>21</v>
      </c>
      <c r="D88" s="7" t="s">
        <v>22</v>
      </c>
      <c r="E88" s="7" t="s">
        <v>22</v>
      </c>
      <c r="F88" s="7" t="s">
        <v>22</v>
      </c>
      <c r="G88" s="7" t="s">
        <v>22</v>
      </c>
      <c r="H88" s="7" t="s">
        <v>22</v>
      </c>
      <c r="I88" s="7" t="s">
        <v>22</v>
      </c>
      <c r="J88" s="7" t="s">
        <v>22</v>
      </c>
      <c r="K88" s="7" t="s">
        <v>22</v>
      </c>
      <c r="L88" s="7" t="s">
        <v>22</v>
      </c>
      <c r="M88" s="7" t="s">
        <v>22</v>
      </c>
      <c r="N88" s="7" t="s">
        <v>22</v>
      </c>
      <c r="O88" s="7" t="s">
        <v>22</v>
      </c>
      <c r="P88" s="7" t="s">
        <v>22</v>
      </c>
      <c r="Q88" s="7" t="s">
        <v>22</v>
      </c>
      <c r="R88" s="7" t="s">
        <v>22</v>
      </c>
      <c r="S88" s="7" t="s">
        <v>22</v>
      </c>
      <c r="T88" s="7" t="s">
        <v>22</v>
      </c>
      <c r="U88" s="7" t="s">
        <v>22</v>
      </c>
      <c r="V88" s="7" t="s">
        <v>22</v>
      </c>
      <c r="W88" s="7" t="s">
        <v>22</v>
      </c>
    </row>
    <row r="89" spans="1:23" x14ac:dyDescent="0.2">
      <c r="D89" s="17">
        <v>57704.7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7">
        <v>0</v>
      </c>
      <c r="K89" s="17">
        <v>3071</v>
      </c>
      <c r="L89" s="17">
        <v>2100</v>
      </c>
      <c r="M89" s="17">
        <v>560.79999999999995</v>
      </c>
      <c r="N89" s="17">
        <v>0</v>
      </c>
      <c r="O89" s="17">
        <v>63436.5</v>
      </c>
      <c r="P89" s="17">
        <v>0</v>
      </c>
      <c r="Q89" s="17">
        <v>12779.38</v>
      </c>
      <c r="R89" s="17">
        <v>0</v>
      </c>
      <c r="S89" s="17">
        <v>0</v>
      </c>
      <c r="T89" s="17">
        <v>6058.98</v>
      </c>
      <c r="U89" s="17">
        <v>15596.96</v>
      </c>
      <c r="V89" s="17">
        <v>34435.32</v>
      </c>
      <c r="W89" s="17">
        <f>W86+W87</f>
        <v>29001.18</v>
      </c>
    </row>
    <row r="91" spans="1:23" x14ac:dyDescent="0.2">
      <c r="A91" s="12" t="s">
        <v>127</v>
      </c>
    </row>
    <row r="92" spans="1:23" x14ac:dyDescent="0.2">
      <c r="A92" s="2" t="s">
        <v>128</v>
      </c>
      <c r="B92" s="1" t="s">
        <v>129</v>
      </c>
      <c r="C92" s="1" t="s">
        <v>195</v>
      </c>
      <c r="D92" s="13">
        <v>42279.9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1865</v>
      </c>
      <c r="L92" s="13">
        <v>1345</v>
      </c>
      <c r="M92" s="13">
        <v>210.3</v>
      </c>
      <c r="N92" s="13">
        <v>0</v>
      </c>
      <c r="O92" s="13">
        <v>45700.2</v>
      </c>
      <c r="P92" s="13">
        <v>0</v>
      </c>
      <c r="Q92" s="13">
        <v>10079.36</v>
      </c>
      <c r="R92" s="13">
        <v>0</v>
      </c>
      <c r="S92" s="13">
        <v>0</v>
      </c>
      <c r="T92" s="13">
        <v>4439.38</v>
      </c>
      <c r="U92" s="13">
        <v>21446.12</v>
      </c>
      <c r="V92" s="13">
        <v>35964.86</v>
      </c>
      <c r="W92" s="13">
        <f t="shared" ref="W92:W103" si="7">O92-V92</f>
        <v>9735.3399999999965</v>
      </c>
    </row>
    <row r="93" spans="1:23" ht="33.75" x14ac:dyDescent="0.2">
      <c r="A93" s="2" t="s">
        <v>130</v>
      </c>
      <c r="B93" s="1" t="s">
        <v>131</v>
      </c>
      <c r="C93" s="18" t="s">
        <v>228</v>
      </c>
      <c r="D93" s="13">
        <v>30882.98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1671</v>
      </c>
      <c r="L93" s="13">
        <v>1133</v>
      </c>
      <c r="M93" s="13">
        <v>280.39999999999998</v>
      </c>
      <c r="N93" s="13">
        <v>0</v>
      </c>
      <c r="O93" s="13">
        <v>33967.379999999997</v>
      </c>
      <c r="P93" s="13">
        <v>0</v>
      </c>
      <c r="Q93" s="13">
        <v>6559.52</v>
      </c>
      <c r="R93" s="13">
        <v>0</v>
      </c>
      <c r="S93" s="13">
        <v>0</v>
      </c>
      <c r="T93" s="13">
        <v>3242.72</v>
      </c>
      <c r="U93" s="13">
        <v>10939.84</v>
      </c>
      <c r="V93" s="13">
        <v>20742.080000000002</v>
      </c>
      <c r="W93" s="13">
        <f t="shared" si="7"/>
        <v>13225.299999999996</v>
      </c>
    </row>
    <row r="94" spans="1:23" x14ac:dyDescent="0.2">
      <c r="A94" s="2" t="s">
        <v>132</v>
      </c>
      <c r="B94" s="1" t="s">
        <v>133</v>
      </c>
      <c r="C94" s="1" t="s">
        <v>229</v>
      </c>
      <c r="D94" s="13">
        <v>28227.599999999999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1671</v>
      </c>
      <c r="L94" s="13">
        <v>1133</v>
      </c>
      <c r="M94" s="13">
        <v>280.39999999999998</v>
      </c>
      <c r="N94" s="13">
        <v>0</v>
      </c>
      <c r="O94" s="13">
        <v>31312</v>
      </c>
      <c r="P94" s="13">
        <v>0</v>
      </c>
      <c r="Q94" s="13">
        <v>5827.32</v>
      </c>
      <c r="R94" s="13">
        <v>0</v>
      </c>
      <c r="S94" s="13">
        <v>0</v>
      </c>
      <c r="T94" s="13">
        <v>2963.9</v>
      </c>
      <c r="U94" s="13">
        <v>5940.68</v>
      </c>
      <c r="V94" s="13">
        <v>14731.9</v>
      </c>
      <c r="W94" s="13">
        <f t="shared" si="7"/>
        <v>16580.099999999999</v>
      </c>
    </row>
    <row r="95" spans="1:23" ht="22.5" x14ac:dyDescent="0.2">
      <c r="A95" s="2" t="s">
        <v>134</v>
      </c>
      <c r="B95" s="1" t="s">
        <v>135</v>
      </c>
      <c r="C95" s="18" t="s">
        <v>230</v>
      </c>
      <c r="D95" s="13">
        <v>24532.799999999999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1549</v>
      </c>
      <c r="L95" s="13">
        <v>1016</v>
      </c>
      <c r="M95" s="13">
        <v>140.19999999999999</v>
      </c>
      <c r="N95" s="13">
        <v>0</v>
      </c>
      <c r="O95" s="13">
        <v>27238</v>
      </c>
      <c r="P95" s="13">
        <v>0</v>
      </c>
      <c r="Q95" s="13">
        <v>4869.12</v>
      </c>
      <c r="R95" s="13">
        <v>0</v>
      </c>
      <c r="S95" s="13">
        <v>0</v>
      </c>
      <c r="T95" s="13">
        <v>2575.94</v>
      </c>
      <c r="U95" s="13">
        <v>0</v>
      </c>
      <c r="V95" s="13">
        <v>7445.06</v>
      </c>
      <c r="W95" s="13">
        <f t="shared" si="7"/>
        <v>19792.939999999999</v>
      </c>
    </row>
    <row r="96" spans="1:23" ht="22.5" x14ac:dyDescent="0.2">
      <c r="A96" s="2" t="s">
        <v>136</v>
      </c>
      <c r="B96" s="1" t="s">
        <v>137</v>
      </c>
      <c r="C96" s="19" t="s">
        <v>231</v>
      </c>
      <c r="D96" s="13">
        <v>24532.799999999999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1549</v>
      </c>
      <c r="L96" s="13">
        <v>1016</v>
      </c>
      <c r="M96" s="13">
        <v>0</v>
      </c>
      <c r="N96" s="13">
        <v>0</v>
      </c>
      <c r="O96" s="13">
        <v>27097.8</v>
      </c>
      <c r="P96" s="13">
        <v>0</v>
      </c>
      <c r="Q96" s="13">
        <v>4836.1400000000003</v>
      </c>
      <c r="R96" s="13">
        <v>0</v>
      </c>
      <c r="S96" s="13">
        <v>0</v>
      </c>
      <c r="T96" s="13">
        <v>2575.94</v>
      </c>
      <c r="U96" s="13">
        <v>0</v>
      </c>
      <c r="V96" s="13">
        <v>7412.08</v>
      </c>
      <c r="W96" s="13">
        <f t="shared" si="7"/>
        <v>19685.72</v>
      </c>
    </row>
    <row r="97" spans="1:23" ht="22.5" x14ac:dyDescent="0.2">
      <c r="A97" s="2" t="s">
        <v>138</v>
      </c>
      <c r="B97" s="1" t="s">
        <v>139</v>
      </c>
      <c r="C97" s="18" t="s">
        <v>232</v>
      </c>
      <c r="D97" s="13">
        <v>24532.799999999999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1549</v>
      </c>
      <c r="L97" s="13">
        <v>1016</v>
      </c>
      <c r="M97" s="13">
        <v>210.3</v>
      </c>
      <c r="N97" s="13">
        <v>0</v>
      </c>
      <c r="O97" s="13">
        <v>27308.1</v>
      </c>
      <c r="P97" s="13">
        <v>0</v>
      </c>
      <c r="Q97" s="13">
        <v>4885.6000000000004</v>
      </c>
      <c r="R97" s="13">
        <v>0</v>
      </c>
      <c r="S97" s="13">
        <v>0</v>
      </c>
      <c r="T97" s="13">
        <v>2575.94</v>
      </c>
      <c r="U97" s="13">
        <v>9221.619999999999</v>
      </c>
      <c r="V97" s="13">
        <v>16683.16</v>
      </c>
      <c r="W97" s="13">
        <f t="shared" si="7"/>
        <v>10624.939999999999</v>
      </c>
    </row>
    <row r="98" spans="1:23" x14ac:dyDescent="0.2">
      <c r="A98" s="2" t="s">
        <v>238</v>
      </c>
      <c r="B98" s="1" t="s">
        <v>239</v>
      </c>
      <c r="C98" s="18" t="s">
        <v>233</v>
      </c>
      <c r="D98" s="13">
        <v>4437.18</v>
      </c>
      <c r="E98" s="13">
        <v>0</v>
      </c>
      <c r="F98" s="13">
        <v>0</v>
      </c>
      <c r="G98" s="13">
        <v>0</v>
      </c>
      <c r="H98" s="13">
        <v>4459.37</v>
      </c>
      <c r="I98" s="13">
        <v>347.58</v>
      </c>
      <c r="J98" s="13">
        <v>22084.59</v>
      </c>
      <c r="K98" s="13">
        <v>292.98</v>
      </c>
      <c r="L98" s="13">
        <v>197.4</v>
      </c>
      <c r="M98" s="13">
        <v>0</v>
      </c>
      <c r="N98" s="13">
        <v>0</v>
      </c>
      <c r="O98" s="13">
        <v>31819.1</v>
      </c>
      <c r="P98" s="13">
        <v>4781.42</v>
      </c>
      <c r="Q98" s="13">
        <v>1457.79</v>
      </c>
      <c r="R98" s="13">
        <v>0</v>
      </c>
      <c r="S98" s="21">
        <v>-4781.42</v>
      </c>
      <c r="T98" s="13">
        <v>0</v>
      </c>
      <c r="U98" s="13">
        <v>0</v>
      </c>
      <c r="V98" s="13">
        <v>1457.79</v>
      </c>
      <c r="W98" s="13">
        <f t="shared" si="7"/>
        <v>30361.309999999998</v>
      </c>
    </row>
    <row r="99" spans="1:23" x14ac:dyDescent="0.2">
      <c r="A99" s="2" t="s">
        <v>140</v>
      </c>
      <c r="B99" s="1" t="s">
        <v>141</v>
      </c>
      <c r="C99" s="1" t="s">
        <v>234</v>
      </c>
      <c r="D99" s="13">
        <v>13966.8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1163</v>
      </c>
      <c r="L99" s="13">
        <v>722</v>
      </c>
      <c r="M99" s="13">
        <v>210.3</v>
      </c>
      <c r="N99" s="13">
        <v>0</v>
      </c>
      <c r="O99" s="13">
        <v>16062.1</v>
      </c>
      <c r="P99" s="13">
        <v>0</v>
      </c>
      <c r="Q99" s="13">
        <v>2336.34</v>
      </c>
      <c r="R99" s="13">
        <v>139.66</v>
      </c>
      <c r="S99" s="13">
        <v>0</v>
      </c>
      <c r="T99" s="13">
        <v>1466.52</v>
      </c>
      <c r="U99" s="13">
        <v>0</v>
      </c>
      <c r="V99" s="13">
        <v>3942.52</v>
      </c>
      <c r="W99" s="13">
        <f t="shared" si="7"/>
        <v>12119.58</v>
      </c>
    </row>
    <row r="100" spans="1:23" x14ac:dyDescent="0.2">
      <c r="A100" s="2" t="s">
        <v>142</v>
      </c>
      <c r="B100" s="1" t="s">
        <v>143</v>
      </c>
      <c r="C100" s="18" t="s">
        <v>235</v>
      </c>
      <c r="D100" s="13">
        <v>13213.98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1128</v>
      </c>
      <c r="L100" s="13">
        <v>703</v>
      </c>
      <c r="M100" s="13">
        <v>280.39999999999998</v>
      </c>
      <c r="N100" s="13">
        <v>0</v>
      </c>
      <c r="O100" s="13">
        <v>15325.38</v>
      </c>
      <c r="P100" s="13">
        <v>0</v>
      </c>
      <c r="Q100" s="13">
        <v>2178.98</v>
      </c>
      <c r="R100" s="13">
        <v>132.13999999999999</v>
      </c>
      <c r="S100" s="13">
        <v>0</v>
      </c>
      <c r="T100" s="13">
        <v>1387.46</v>
      </c>
      <c r="U100" s="13">
        <v>2000</v>
      </c>
      <c r="V100" s="13">
        <v>5698.58</v>
      </c>
      <c r="W100" s="13">
        <f t="shared" si="7"/>
        <v>9626.7999999999993</v>
      </c>
    </row>
    <row r="101" spans="1:23" ht="33.75" x14ac:dyDescent="0.2">
      <c r="A101" s="2" t="s">
        <v>144</v>
      </c>
      <c r="B101" s="1" t="s">
        <v>145</v>
      </c>
      <c r="C101" s="18" t="s">
        <v>236</v>
      </c>
      <c r="D101" s="13">
        <v>13213.98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1128</v>
      </c>
      <c r="L101" s="13">
        <v>703</v>
      </c>
      <c r="M101" s="13">
        <v>0</v>
      </c>
      <c r="N101" s="13">
        <v>0</v>
      </c>
      <c r="O101" s="13">
        <v>15044.98</v>
      </c>
      <c r="P101" s="13">
        <v>0</v>
      </c>
      <c r="Q101" s="13">
        <v>2119.08</v>
      </c>
      <c r="R101" s="13">
        <v>132.13999999999999</v>
      </c>
      <c r="S101" s="13">
        <v>0</v>
      </c>
      <c r="T101" s="13">
        <v>1387.46</v>
      </c>
      <c r="U101" s="13">
        <v>0</v>
      </c>
      <c r="V101" s="13">
        <v>3638.68</v>
      </c>
      <c r="W101" s="13">
        <f t="shared" si="7"/>
        <v>11406.3</v>
      </c>
    </row>
    <row r="102" spans="1:23" ht="22.5" x14ac:dyDescent="0.2">
      <c r="A102" s="2" t="s">
        <v>146</v>
      </c>
      <c r="B102" s="1" t="s">
        <v>147</v>
      </c>
      <c r="C102" s="19" t="s">
        <v>237</v>
      </c>
      <c r="D102" s="13">
        <v>13966.8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1163</v>
      </c>
      <c r="L102" s="13">
        <v>722</v>
      </c>
      <c r="M102" s="13">
        <v>0</v>
      </c>
      <c r="N102" s="13">
        <v>0</v>
      </c>
      <c r="O102" s="13">
        <v>15851.8</v>
      </c>
      <c r="P102" s="13">
        <v>0</v>
      </c>
      <c r="Q102" s="13">
        <v>2291.42</v>
      </c>
      <c r="R102" s="13">
        <v>0</v>
      </c>
      <c r="S102" s="13">
        <v>0</v>
      </c>
      <c r="T102" s="13">
        <v>1466.52</v>
      </c>
      <c r="U102" s="13">
        <v>0</v>
      </c>
      <c r="V102" s="13">
        <v>3757.94</v>
      </c>
      <c r="W102" s="13">
        <f t="shared" si="7"/>
        <v>12093.859999999999</v>
      </c>
    </row>
    <row r="103" spans="1:23" x14ac:dyDescent="0.2">
      <c r="A103" s="2" t="s">
        <v>148</v>
      </c>
      <c r="B103" s="1" t="s">
        <v>149</v>
      </c>
      <c r="C103" s="19" t="s">
        <v>233</v>
      </c>
      <c r="D103" s="13">
        <v>17748.72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1172</v>
      </c>
      <c r="L103" s="13">
        <v>789.6</v>
      </c>
      <c r="M103" s="13">
        <v>0</v>
      </c>
      <c r="N103" s="13">
        <v>0</v>
      </c>
      <c r="O103" s="13">
        <v>19710.32</v>
      </c>
      <c r="P103" s="13">
        <v>0</v>
      </c>
      <c r="Q103" s="13">
        <v>3160.32</v>
      </c>
      <c r="R103" s="13">
        <v>0</v>
      </c>
      <c r="S103" s="13">
        <v>0</v>
      </c>
      <c r="T103" s="13">
        <v>1863.62</v>
      </c>
      <c r="U103" s="13">
        <v>0</v>
      </c>
      <c r="V103" s="13">
        <v>5023.9399999999996</v>
      </c>
      <c r="W103" s="13">
        <f t="shared" si="7"/>
        <v>14686.380000000001</v>
      </c>
    </row>
    <row r="104" spans="1:23" s="7" customFormat="1" x14ac:dyDescent="0.2">
      <c r="A104" s="15" t="s">
        <v>21</v>
      </c>
      <c r="D104" s="7" t="s">
        <v>22</v>
      </c>
      <c r="E104" s="7" t="s">
        <v>22</v>
      </c>
      <c r="F104" s="7" t="s">
        <v>22</v>
      </c>
      <c r="G104" s="7" t="s">
        <v>22</v>
      </c>
      <c r="H104" s="7" t="s">
        <v>22</v>
      </c>
      <c r="I104" s="7" t="s">
        <v>22</v>
      </c>
      <c r="J104" s="7" t="s">
        <v>22</v>
      </c>
      <c r="K104" s="7" t="s">
        <v>22</v>
      </c>
      <c r="L104" s="7" t="s">
        <v>22</v>
      </c>
      <c r="M104" s="7" t="s">
        <v>22</v>
      </c>
      <c r="N104" s="7" t="s">
        <v>22</v>
      </c>
      <c r="O104" s="7" t="s">
        <v>22</v>
      </c>
      <c r="P104" s="7" t="s">
        <v>22</v>
      </c>
      <c r="Q104" s="7" t="s">
        <v>22</v>
      </c>
      <c r="R104" s="7" t="s">
        <v>22</v>
      </c>
      <c r="S104" s="7" t="s">
        <v>22</v>
      </c>
      <c r="T104" s="7" t="s">
        <v>22</v>
      </c>
      <c r="U104" s="7" t="s">
        <v>22</v>
      </c>
      <c r="V104" s="7" t="s">
        <v>22</v>
      </c>
      <c r="W104" s="7" t="s">
        <v>22</v>
      </c>
    </row>
    <row r="105" spans="1:23" x14ac:dyDescent="0.2">
      <c r="D105" s="17">
        <v>251536.34</v>
      </c>
      <c r="E105" s="17">
        <v>0</v>
      </c>
      <c r="F105" s="17">
        <v>0</v>
      </c>
      <c r="G105" s="17">
        <v>0</v>
      </c>
      <c r="H105" s="17">
        <v>4459.37</v>
      </c>
      <c r="I105" s="17">
        <v>347.58</v>
      </c>
      <c r="J105" s="17">
        <v>22084.59</v>
      </c>
      <c r="K105" s="17">
        <v>15900.98</v>
      </c>
      <c r="L105" s="17">
        <v>10496</v>
      </c>
      <c r="M105" s="17">
        <v>1612.3</v>
      </c>
      <c r="N105" s="17">
        <v>0</v>
      </c>
      <c r="O105" s="17">
        <v>306437.15999999997</v>
      </c>
      <c r="P105" s="17">
        <v>4781.42</v>
      </c>
      <c r="Q105" s="17">
        <v>50600.99</v>
      </c>
      <c r="R105" s="17">
        <v>403.94</v>
      </c>
      <c r="S105" s="22">
        <v>-4781.42</v>
      </c>
      <c r="T105" s="17">
        <v>25945.4</v>
      </c>
      <c r="U105" s="17">
        <v>49548.259999999995</v>
      </c>
      <c r="V105" s="17">
        <v>126498.59</v>
      </c>
      <c r="W105" s="17">
        <f>W92+W93+W94+W95+W96+W97+W98+W99+W100+W101+W102+W103</f>
        <v>179938.56999999995</v>
      </c>
    </row>
    <row r="107" spans="1:23" x14ac:dyDescent="0.2">
      <c r="A107" s="12" t="s">
        <v>150</v>
      </c>
    </row>
    <row r="108" spans="1:23" x14ac:dyDescent="0.2">
      <c r="A108" s="2" t="s">
        <v>151</v>
      </c>
      <c r="B108" s="1" t="s">
        <v>152</v>
      </c>
      <c r="C108" s="1" t="s">
        <v>195</v>
      </c>
      <c r="D108" s="13">
        <v>38208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1808</v>
      </c>
      <c r="L108" s="13">
        <v>1299</v>
      </c>
      <c r="M108" s="13">
        <v>0</v>
      </c>
      <c r="N108" s="13">
        <v>0</v>
      </c>
      <c r="O108" s="13">
        <v>41315</v>
      </c>
      <c r="P108" s="13">
        <v>0</v>
      </c>
      <c r="Q108" s="13">
        <v>8763.7999999999993</v>
      </c>
      <c r="R108" s="13">
        <v>0</v>
      </c>
      <c r="S108" s="13">
        <v>0</v>
      </c>
      <c r="T108" s="13">
        <v>4011.84</v>
      </c>
      <c r="U108" s="13">
        <v>0</v>
      </c>
      <c r="V108" s="13">
        <v>12775.64</v>
      </c>
      <c r="W108" s="13">
        <f t="shared" ref="W108:W117" si="8">O108-V108</f>
        <v>28539.360000000001</v>
      </c>
    </row>
    <row r="109" spans="1:23" x14ac:dyDescent="0.2">
      <c r="A109" s="2" t="s">
        <v>153</v>
      </c>
      <c r="B109" s="1" t="s">
        <v>154</v>
      </c>
      <c r="C109" s="1" t="s">
        <v>240</v>
      </c>
      <c r="D109" s="13">
        <v>24533.1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1549</v>
      </c>
      <c r="L109" s="13">
        <v>1016</v>
      </c>
      <c r="M109" s="13">
        <v>0</v>
      </c>
      <c r="N109" s="13">
        <v>0</v>
      </c>
      <c r="O109" s="13">
        <v>27098.1</v>
      </c>
      <c r="P109" s="13">
        <v>0</v>
      </c>
      <c r="Q109" s="13">
        <v>4836.22</v>
      </c>
      <c r="R109" s="13">
        <v>0</v>
      </c>
      <c r="S109" s="13">
        <v>0</v>
      </c>
      <c r="T109" s="13">
        <v>2575.98</v>
      </c>
      <c r="U109" s="13">
        <v>0</v>
      </c>
      <c r="V109" s="13">
        <v>7412.2</v>
      </c>
      <c r="W109" s="13">
        <f t="shared" si="8"/>
        <v>19685.899999999998</v>
      </c>
    </row>
    <row r="110" spans="1:23" x14ac:dyDescent="0.2">
      <c r="A110" s="2" t="s">
        <v>155</v>
      </c>
      <c r="B110" s="1" t="s">
        <v>156</v>
      </c>
      <c r="C110" s="1" t="s">
        <v>241</v>
      </c>
      <c r="D110" s="13">
        <v>19532.099999999999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1286</v>
      </c>
      <c r="L110" s="13">
        <v>857</v>
      </c>
      <c r="M110" s="13">
        <v>420.6</v>
      </c>
      <c r="N110" s="13">
        <v>0</v>
      </c>
      <c r="O110" s="13">
        <v>22095.7</v>
      </c>
      <c r="P110" s="13">
        <v>0</v>
      </c>
      <c r="Q110" s="13">
        <v>3659.66</v>
      </c>
      <c r="R110" s="13">
        <v>0</v>
      </c>
      <c r="S110" s="13">
        <v>0</v>
      </c>
      <c r="T110" s="13">
        <v>2050.88</v>
      </c>
      <c r="U110" s="13">
        <v>9767.92</v>
      </c>
      <c r="V110" s="13">
        <v>15478.46</v>
      </c>
      <c r="W110" s="13">
        <f t="shared" si="8"/>
        <v>6617.2400000000016</v>
      </c>
    </row>
    <row r="111" spans="1:23" x14ac:dyDescent="0.2">
      <c r="A111" s="2" t="s">
        <v>157</v>
      </c>
      <c r="B111" s="1" t="s">
        <v>158</v>
      </c>
      <c r="C111" s="1" t="s">
        <v>242</v>
      </c>
      <c r="D111" s="13">
        <v>13967.1</v>
      </c>
      <c r="E111" s="13">
        <v>0</v>
      </c>
      <c r="F111" s="13">
        <v>0</v>
      </c>
      <c r="G111" s="13">
        <v>0</v>
      </c>
      <c r="H111" s="13">
        <v>0</v>
      </c>
      <c r="I111" s="13">
        <v>0</v>
      </c>
      <c r="J111" s="13">
        <v>0</v>
      </c>
      <c r="K111" s="13">
        <v>1163</v>
      </c>
      <c r="L111" s="13">
        <v>722</v>
      </c>
      <c r="M111" s="13">
        <v>0</v>
      </c>
      <c r="N111" s="13">
        <v>0</v>
      </c>
      <c r="O111" s="13">
        <v>15852.1</v>
      </c>
      <c r="P111" s="13">
        <v>0</v>
      </c>
      <c r="Q111" s="13">
        <v>2291.48</v>
      </c>
      <c r="R111" s="13">
        <v>0</v>
      </c>
      <c r="S111" s="13">
        <v>0</v>
      </c>
      <c r="T111" s="13">
        <v>1466.54</v>
      </c>
      <c r="U111" s="13">
        <v>2328</v>
      </c>
      <c r="V111" s="13">
        <v>6086.02</v>
      </c>
      <c r="W111" s="13">
        <f t="shared" si="8"/>
        <v>9766.08</v>
      </c>
    </row>
    <row r="112" spans="1:23" x14ac:dyDescent="0.2">
      <c r="A112" s="2" t="s">
        <v>159</v>
      </c>
      <c r="B112" s="1" t="s">
        <v>160</v>
      </c>
      <c r="C112" s="1" t="s">
        <v>193</v>
      </c>
      <c r="D112" s="13">
        <v>13213.98</v>
      </c>
      <c r="E112" s="13">
        <v>0</v>
      </c>
      <c r="F112" s="13">
        <v>0</v>
      </c>
      <c r="G112" s="13">
        <v>0</v>
      </c>
      <c r="H112" s="13">
        <v>0</v>
      </c>
      <c r="I112" s="13">
        <v>0</v>
      </c>
      <c r="J112" s="13">
        <v>0</v>
      </c>
      <c r="K112" s="13">
        <v>1128</v>
      </c>
      <c r="L112" s="13">
        <v>703</v>
      </c>
      <c r="M112" s="13">
        <v>0</v>
      </c>
      <c r="N112" s="13">
        <v>0</v>
      </c>
      <c r="O112" s="13">
        <v>15044.98</v>
      </c>
      <c r="P112" s="13">
        <v>0</v>
      </c>
      <c r="Q112" s="13">
        <v>2119.08</v>
      </c>
      <c r="R112" s="13">
        <v>0</v>
      </c>
      <c r="S112" s="13">
        <v>0</v>
      </c>
      <c r="T112" s="13">
        <v>1387.46</v>
      </c>
      <c r="U112" s="13">
        <v>2938</v>
      </c>
      <c r="V112" s="13">
        <v>6444.54</v>
      </c>
      <c r="W112" s="13">
        <f t="shared" si="8"/>
        <v>8600.4399999999987</v>
      </c>
    </row>
    <row r="113" spans="1:23" x14ac:dyDescent="0.2">
      <c r="A113" s="2" t="s">
        <v>161</v>
      </c>
      <c r="B113" s="1" t="s">
        <v>162</v>
      </c>
      <c r="C113" s="1" t="s">
        <v>243</v>
      </c>
      <c r="D113" s="13">
        <v>13197.98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1099</v>
      </c>
      <c r="L113" s="13">
        <v>689</v>
      </c>
      <c r="M113" s="13">
        <v>0</v>
      </c>
      <c r="N113" s="13">
        <v>0</v>
      </c>
      <c r="O113" s="13">
        <v>14985.98</v>
      </c>
      <c r="P113" s="13">
        <v>0</v>
      </c>
      <c r="Q113" s="13">
        <v>2106.48</v>
      </c>
      <c r="R113" s="13">
        <v>0</v>
      </c>
      <c r="S113" s="13">
        <v>0</v>
      </c>
      <c r="T113" s="13">
        <v>1385.78</v>
      </c>
      <c r="U113" s="13">
        <v>1313.76</v>
      </c>
      <c r="V113" s="13">
        <v>4806.0200000000004</v>
      </c>
      <c r="W113" s="13">
        <f t="shared" si="8"/>
        <v>10179.959999999999</v>
      </c>
    </row>
    <row r="114" spans="1:23" x14ac:dyDescent="0.2">
      <c r="A114" s="2" t="s">
        <v>163</v>
      </c>
      <c r="B114" s="1" t="s">
        <v>164</v>
      </c>
      <c r="C114" s="1" t="s">
        <v>244</v>
      </c>
      <c r="D114" s="13">
        <v>13132.98</v>
      </c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1093</v>
      </c>
      <c r="L114" s="13">
        <v>679</v>
      </c>
      <c r="M114" s="13">
        <v>0</v>
      </c>
      <c r="N114" s="13">
        <v>0</v>
      </c>
      <c r="O114" s="13">
        <v>14904.98</v>
      </c>
      <c r="P114" s="13">
        <v>0</v>
      </c>
      <c r="Q114" s="13">
        <v>2089.1799999999998</v>
      </c>
      <c r="R114" s="13">
        <v>131.32</v>
      </c>
      <c r="S114" s="13">
        <v>0</v>
      </c>
      <c r="T114" s="13">
        <v>1378.96</v>
      </c>
      <c r="U114" s="13">
        <v>3284</v>
      </c>
      <c r="V114" s="13">
        <v>6883.46</v>
      </c>
      <c r="W114" s="13">
        <f t="shared" si="8"/>
        <v>8021.5199999999995</v>
      </c>
    </row>
    <row r="115" spans="1:23" x14ac:dyDescent="0.2">
      <c r="A115" s="2" t="s">
        <v>165</v>
      </c>
      <c r="B115" s="1" t="s">
        <v>166</v>
      </c>
      <c r="C115" s="1" t="s">
        <v>193</v>
      </c>
      <c r="D115" s="13">
        <v>9581.6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817.8</v>
      </c>
      <c r="L115" s="13">
        <v>510.4</v>
      </c>
      <c r="M115" s="13">
        <v>0</v>
      </c>
      <c r="N115" s="13">
        <v>0</v>
      </c>
      <c r="O115" s="13">
        <v>10909.8</v>
      </c>
      <c r="P115" s="13">
        <v>0</v>
      </c>
      <c r="Q115" s="13">
        <v>1235.81</v>
      </c>
      <c r="R115" s="13">
        <v>0</v>
      </c>
      <c r="S115" s="13">
        <v>0</v>
      </c>
      <c r="T115" s="13">
        <v>1006.07</v>
      </c>
      <c r="U115" s="13">
        <v>0</v>
      </c>
      <c r="V115" s="13">
        <v>2241.88</v>
      </c>
      <c r="W115" s="13">
        <f t="shared" si="8"/>
        <v>8667.9199999999983</v>
      </c>
    </row>
    <row r="116" spans="1:23" x14ac:dyDescent="0.2">
      <c r="A116" s="2" t="s">
        <v>259</v>
      </c>
      <c r="B116" s="1" t="s">
        <v>260</v>
      </c>
      <c r="C116" s="1" t="s">
        <v>193</v>
      </c>
      <c r="D116" s="13">
        <v>0</v>
      </c>
      <c r="E116" s="13">
        <v>0</v>
      </c>
      <c r="F116" s="13">
        <v>0</v>
      </c>
      <c r="G116" s="13">
        <v>0</v>
      </c>
      <c r="H116" s="13">
        <v>331.31</v>
      </c>
      <c r="I116" s="13">
        <v>82.83</v>
      </c>
      <c r="J116" s="13">
        <v>2760.88</v>
      </c>
      <c r="K116" s="13">
        <v>0</v>
      </c>
      <c r="L116" s="13">
        <v>0</v>
      </c>
      <c r="M116" s="13">
        <v>0</v>
      </c>
      <c r="N116" s="13">
        <v>0</v>
      </c>
      <c r="O116" s="13">
        <v>3175.02</v>
      </c>
      <c r="P116" s="13">
        <v>117.89</v>
      </c>
      <c r="Q116" s="13">
        <v>70.77</v>
      </c>
      <c r="R116" s="13">
        <v>0</v>
      </c>
      <c r="S116" s="21">
        <v>-117.89</v>
      </c>
      <c r="T116" s="13">
        <v>0</v>
      </c>
      <c r="U116" s="13">
        <v>0</v>
      </c>
      <c r="V116" s="13">
        <v>70.77</v>
      </c>
      <c r="W116" s="13">
        <f t="shared" si="8"/>
        <v>3104.25</v>
      </c>
    </row>
    <row r="117" spans="1:23" x14ac:dyDescent="0.2">
      <c r="A117" s="2" t="s">
        <v>167</v>
      </c>
      <c r="B117" s="1" t="s">
        <v>168</v>
      </c>
      <c r="C117" s="1" t="s">
        <v>193</v>
      </c>
      <c r="D117" s="13">
        <v>4625.6000000000004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394.8</v>
      </c>
      <c r="L117" s="13">
        <v>246.4</v>
      </c>
      <c r="M117" s="13">
        <v>0</v>
      </c>
      <c r="N117" s="13">
        <v>0</v>
      </c>
      <c r="O117" s="13">
        <v>5266.8</v>
      </c>
      <c r="P117" s="13">
        <v>0</v>
      </c>
      <c r="Q117" s="13">
        <v>577.73</v>
      </c>
      <c r="R117" s="13">
        <v>0</v>
      </c>
      <c r="S117" s="13">
        <v>0</v>
      </c>
      <c r="T117" s="13">
        <v>485.69</v>
      </c>
      <c r="U117" s="13">
        <v>0</v>
      </c>
      <c r="V117" s="13">
        <v>1063.42</v>
      </c>
      <c r="W117" s="13">
        <f t="shared" si="8"/>
        <v>4203.38</v>
      </c>
    </row>
    <row r="118" spans="1:23" s="7" customFormat="1" x14ac:dyDescent="0.2">
      <c r="A118" s="15" t="s">
        <v>21</v>
      </c>
      <c r="D118" s="7" t="s">
        <v>22</v>
      </c>
      <c r="E118" s="7" t="s">
        <v>22</v>
      </c>
      <c r="F118" s="7" t="s">
        <v>22</v>
      </c>
      <c r="G118" s="7" t="s">
        <v>22</v>
      </c>
      <c r="H118" s="7" t="s">
        <v>22</v>
      </c>
      <c r="I118" s="7" t="s">
        <v>22</v>
      </c>
      <c r="J118" s="7" t="s">
        <v>22</v>
      </c>
      <c r="K118" s="7" t="s">
        <v>22</v>
      </c>
      <c r="L118" s="7" t="s">
        <v>22</v>
      </c>
      <c r="M118" s="7" t="s">
        <v>22</v>
      </c>
      <c r="N118" s="7" t="s">
        <v>22</v>
      </c>
      <c r="O118" s="7" t="s">
        <v>22</v>
      </c>
      <c r="P118" s="7" t="s">
        <v>22</v>
      </c>
      <c r="Q118" s="7" t="s">
        <v>22</v>
      </c>
      <c r="R118" s="7" t="s">
        <v>22</v>
      </c>
      <c r="S118" s="7" t="s">
        <v>22</v>
      </c>
      <c r="T118" s="7" t="s">
        <v>22</v>
      </c>
      <c r="U118" s="7" t="s">
        <v>22</v>
      </c>
      <c r="V118" s="7" t="s">
        <v>22</v>
      </c>
      <c r="W118" s="7" t="s">
        <v>22</v>
      </c>
    </row>
    <row r="119" spans="1:23" x14ac:dyDescent="0.2">
      <c r="D119" s="17">
        <v>149992.44</v>
      </c>
      <c r="E119" s="17">
        <v>0</v>
      </c>
      <c r="F119" s="17">
        <v>0</v>
      </c>
      <c r="G119" s="17">
        <v>0</v>
      </c>
      <c r="H119" s="17">
        <v>331.31</v>
      </c>
      <c r="I119" s="17">
        <v>0</v>
      </c>
      <c r="J119" s="17">
        <v>2760.88</v>
      </c>
      <c r="K119" s="17">
        <v>10338.6</v>
      </c>
      <c r="L119" s="17">
        <v>6721.8</v>
      </c>
      <c r="M119" s="17">
        <v>420.6</v>
      </c>
      <c r="N119" s="17">
        <v>0</v>
      </c>
      <c r="O119" s="17">
        <v>170648.46</v>
      </c>
      <c r="P119" s="17">
        <v>117.89</v>
      </c>
      <c r="Q119" s="17">
        <v>27750.21</v>
      </c>
      <c r="R119" s="17">
        <v>131.32</v>
      </c>
      <c r="S119" s="22">
        <v>-117.89</v>
      </c>
      <c r="T119" s="17">
        <v>15749.2</v>
      </c>
      <c r="U119" s="17">
        <v>19631.68</v>
      </c>
      <c r="V119" s="17">
        <v>63262.41</v>
      </c>
      <c r="W119" s="17">
        <f>W108+W109+W110+W111+W112+W113+W114+W115+W117+W116</f>
        <v>107386.05000000002</v>
      </c>
    </row>
    <row r="121" spans="1:23" x14ac:dyDescent="0.2">
      <c r="A121" s="12" t="s">
        <v>169</v>
      </c>
    </row>
    <row r="122" spans="1:23" x14ac:dyDescent="0.2">
      <c r="A122" s="2" t="s">
        <v>170</v>
      </c>
      <c r="B122" s="1" t="s">
        <v>171</v>
      </c>
      <c r="C122" s="1" t="s">
        <v>195</v>
      </c>
      <c r="D122" s="13">
        <v>38208</v>
      </c>
      <c r="E122" s="13">
        <v>0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1808</v>
      </c>
      <c r="L122" s="13">
        <v>1299</v>
      </c>
      <c r="M122" s="13">
        <v>0</v>
      </c>
      <c r="N122" s="13">
        <v>0</v>
      </c>
      <c r="O122" s="13">
        <v>41315</v>
      </c>
      <c r="P122" s="13">
        <v>0</v>
      </c>
      <c r="Q122" s="13">
        <v>8763.7999999999993</v>
      </c>
      <c r="R122" s="13">
        <v>0</v>
      </c>
      <c r="S122" s="13">
        <v>0</v>
      </c>
      <c r="T122" s="13">
        <v>4011.84</v>
      </c>
      <c r="U122" s="13">
        <v>0</v>
      </c>
      <c r="V122" s="13">
        <v>12775.64</v>
      </c>
      <c r="W122" s="13">
        <f t="shared" ref="W122:W128" si="9">O122-V122</f>
        <v>28539.360000000001</v>
      </c>
    </row>
    <row r="123" spans="1:23" x14ac:dyDescent="0.2">
      <c r="A123" s="2" t="s">
        <v>172</v>
      </c>
      <c r="B123" s="1" t="s">
        <v>173</v>
      </c>
      <c r="C123" s="1" t="s">
        <v>245</v>
      </c>
      <c r="D123" s="13">
        <v>17212.98</v>
      </c>
      <c r="E123" s="13">
        <v>0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3">
        <v>1247</v>
      </c>
      <c r="L123" s="13">
        <v>779</v>
      </c>
      <c r="M123" s="13">
        <v>0</v>
      </c>
      <c r="N123" s="13">
        <v>0</v>
      </c>
      <c r="O123" s="13">
        <v>19238.98</v>
      </c>
      <c r="P123" s="13">
        <v>0</v>
      </c>
      <c r="Q123" s="13">
        <v>3014.92</v>
      </c>
      <c r="R123" s="13">
        <v>0</v>
      </c>
      <c r="S123" s="13">
        <v>0</v>
      </c>
      <c r="T123" s="13">
        <v>1807.36</v>
      </c>
      <c r="U123" s="13">
        <v>0</v>
      </c>
      <c r="V123" s="13">
        <v>4822.28</v>
      </c>
      <c r="W123" s="13">
        <f t="shared" si="9"/>
        <v>14416.7</v>
      </c>
    </row>
    <row r="124" spans="1:23" x14ac:dyDescent="0.2">
      <c r="A124" s="2" t="s">
        <v>174</v>
      </c>
      <c r="B124" s="1" t="s">
        <v>175</v>
      </c>
      <c r="C124" s="1" t="s">
        <v>246</v>
      </c>
      <c r="D124" s="13">
        <v>15425.1</v>
      </c>
      <c r="E124" s="13">
        <v>0</v>
      </c>
      <c r="F124" s="13">
        <v>0</v>
      </c>
      <c r="G124" s="13">
        <v>0</v>
      </c>
      <c r="H124" s="13">
        <v>0</v>
      </c>
      <c r="I124" s="13">
        <v>0</v>
      </c>
      <c r="J124" s="13">
        <v>0</v>
      </c>
      <c r="K124" s="13">
        <v>1206</v>
      </c>
      <c r="L124" s="13">
        <v>755</v>
      </c>
      <c r="M124" s="13">
        <v>210.3</v>
      </c>
      <c r="N124" s="13">
        <v>0</v>
      </c>
      <c r="O124" s="13">
        <v>17596.400000000001</v>
      </c>
      <c r="P124" s="13">
        <v>0</v>
      </c>
      <c r="Q124" s="13">
        <v>2664.06</v>
      </c>
      <c r="R124" s="13">
        <v>0</v>
      </c>
      <c r="S124" s="13">
        <v>0</v>
      </c>
      <c r="T124" s="13">
        <v>1619.64</v>
      </c>
      <c r="U124" s="13">
        <v>7713.86</v>
      </c>
      <c r="V124" s="13">
        <v>11997.56</v>
      </c>
      <c r="W124" s="13">
        <f t="shared" si="9"/>
        <v>5598.840000000002</v>
      </c>
    </row>
    <row r="125" spans="1:23" x14ac:dyDescent="0.2">
      <c r="A125" s="2" t="s">
        <v>176</v>
      </c>
      <c r="B125" s="1" t="s">
        <v>177</v>
      </c>
      <c r="C125" s="1" t="s">
        <v>247</v>
      </c>
      <c r="D125" s="13">
        <v>15425.1</v>
      </c>
      <c r="E125" s="13">
        <v>0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13">
        <v>1206</v>
      </c>
      <c r="L125" s="13">
        <v>755</v>
      </c>
      <c r="M125" s="13">
        <v>0</v>
      </c>
      <c r="N125" s="13">
        <v>0</v>
      </c>
      <c r="O125" s="13">
        <v>17386.099999999999</v>
      </c>
      <c r="P125" s="13">
        <v>0</v>
      </c>
      <c r="Q125" s="13">
        <v>2619.14</v>
      </c>
      <c r="R125" s="13">
        <v>0</v>
      </c>
      <c r="S125" s="13">
        <v>0</v>
      </c>
      <c r="T125" s="13">
        <v>1619.64</v>
      </c>
      <c r="U125" s="13">
        <v>2980</v>
      </c>
      <c r="V125" s="13">
        <v>7218.78</v>
      </c>
      <c r="W125" s="13">
        <f t="shared" si="9"/>
        <v>10167.32</v>
      </c>
    </row>
    <row r="126" spans="1:23" x14ac:dyDescent="0.2">
      <c r="A126" s="2" t="s">
        <v>178</v>
      </c>
      <c r="B126" s="1" t="s">
        <v>179</v>
      </c>
      <c r="C126" s="1" t="s">
        <v>193</v>
      </c>
      <c r="D126" s="13">
        <v>13213.98</v>
      </c>
      <c r="E126" s="13">
        <v>0</v>
      </c>
      <c r="F126" s="13">
        <v>396.42</v>
      </c>
      <c r="G126" s="13">
        <v>0</v>
      </c>
      <c r="H126" s="13">
        <v>0</v>
      </c>
      <c r="I126" s="13">
        <v>0</v>
      </c>
      <c r="J126" s="13">
        <v>0</v>
      </c>
      <c r="K126" s="13">
        <v>970.32</v>
      </c>
      <c r="L126" s="13">
        <v>703</v>
      </c>
      <c r="M126" s="13">
        <v>210.3</v>
      </c>
      <c r="N126" s="13">
        <v>0</v>
      </c>
      <c r="O126" s="13">
        <v>15494.02</v>
      </c>
      <c r="P126" s="13">
        <v>0</v>
      </c>
      <c r="Q126" s="13">
        <v>2215</v>
      </c>
      <c r="R126" s="13">
        <v>0</v>
      </c>
      <c r="S126" s="13">
        <v>0</v>
      </c>
      <c r="T126" s="13">
        <v>1387.46</v>
      </c>
      <c r="U126" s="13">
        <v>1836</v>
      </c>
      <c r="V126" s="13">
        <v>5438.46</v>
      </c>
      <c r="W126" s="13">
        <f t="shared" si="9"/>
        <v>10055.560000000001</v>
      </c>
    </row>
    <row r="127" spans="1:23" x14ac:dyDescent="0.2">
      <c r="A127" s="2" t="s">
        <v>180</v>
      </c>
      <c r="B127" s="1" t="s">
        <v>181</v>
      </c>
      <c r="C127" s="1" t="s">
        <v>193</v>
      </c>
      <c r="D127" s="13">
        <v>13213.98</v>
      </c>
      <c r="E127" s="13">
        <v>0</v>
      </c>
      <c r="F127" s="13">
        <v>396.42</v>
      </c>
      <c r="G127" s="13">
        <v>0</v>
      </c>
      <c r="H127" s="13">
        <v>0</v>
      </c>
      <c r="I127" s="13">
        <v>0</v>
      </c>
      <c r="J127" s="13">
        <v>0</v>
      </c>
      <c r="K127" s="13">
        <v>970.32</v>
      </c>
      <c r="L127" s="13">
        <v>703</v>
      </c>
      <c r="M127" s="13">
        <v>490.7</v>
      </c>
      <c r="N127" s="13">
        <v>0</v>
      </c>
      <c r="O127" s="13">
        <v>15774.42</v>
      </c>
      <c r="P127" s="13">
        <v>0</v>
      </c>
      <c r="Q127" s="13">
        <v>2274.89</v>
      </c>
      <c r="R127" s="13">
        <v>0</v>
      </c>
      <c r="S127" s="13">
        <v>0</v>
      </c>
      <c r="T127" s="13">
        <v>1387.46</v>
      </c>
      <c r="U127" s="13">
        <v>0</v>
      </c>
      <c r="V127" s="13">
        <v>3662.35</v>
      </c>
      <c r="W127" s="13">
        <f t="shared" si="9"/>
        <v>12112.07</v>
      </c>
    </row>
    <row r="128" spans="1:23" x14ac:dyDescent="0.2">
      <c r="A128" s="2" t="s">
        <v>182</v>
      </c>
      <c r="B128" s="1" t="s">
        <v>183</v>
      </c>
      <c r="C128" s="1" t="s">
        <v>248</v>
      </c>
      <c r="D128" s="13">
        <v>30882.9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1671</v>
      </c>
      <c r="L128" s="13">
        <v>1133</v>
      </c>
      <c r="M128" s="13">
        <v>0</v>
      </c>
      <c r="N128" s="13">
        <v>0</v>
      </c>
      <c r="O128" s="13">
        <v>33686.9</v>
      </c>
      <c r="P128" s="13">
        <v>0</v>
      </c>
      <c r="Q128" s="13">
        <v>6475.38</v>
      </c>
      <c r="R128" s="13">
        <v>0</v>
      </c>
      <c r="S128" s="13">
        <v>0</v>
      </c>
      <c r="T128" s="13">
        <v>3242.7</v>
      </c>
      <c r="U128" s="13">
        <v>0</v>
      </c>
      <c r="V128" s="13">
        <v>9718.08</v>
      </c>
      <c r="W128" s="13">
        <f t="shared" si="9"/>
        <v>23968.82</v>
      </c>
    </row>
    <row r="129" spans="1:23" s="7" customFormat="1" x14ac:dyDescent="0.2">
      <c r="A129" s="15" t="s">
        <v>21</v>
      </c>
      <c r="D129" s="7" t="s">
        <v>22</v>
      </c>
      <c r="E129" s="7" t="s">
        <v>22</v>
      </c>
      <c r="F129" s="7" t="s">
        <v>22</v>
      </c>
      <c r="G129" s="7" t="s">
        <v>22</v>
      </c>
      <c r="H129" s="7" t="s">
        <v>22</v>
      </c>
      <c r="I129" s="7" t="s">
        <v>22</v>
      </c>
      <c r="J129" s="7" t="s">
        <v>22</v>
      </c>
      <c r="K129" s="7" t="s">
        <v>22</v>
      </c>
      <c r="L129" s="7" t="s">
        <v>22</v>
      </c>
      <c r="M129" s="7" t="s">
        <v>22</v>
      </c>
      <c r="N129" s="7" t="s">
        <v>22</v>
      </c>
      <c r="O129" s="7" t="s">
        <v>22</v>
      </c>
      <c r="P129" s="7" t="s">
        <v>22</v>
      </c>
      <c r="Q129" s="7" t="s">
        <v>22</v>
      </c>
      <c r="R129" s="7" t="s">
        <v>22</v>
      </c>
      <c r="S129" s="7" t="s">
        <v>22</v>
      </c>
      <c r="T129" s="7" t="s">
        <v>22</v>
      </c>
      <c r="U129" s="7" t="s">
        <v>22</v>
      </c>
      <c r="V129" s="7" t="s">
        <v>22</v>
      </c>
      <c r="W129" s="7" t="s">
        <v>22</v>
      </c>
    </row>
    <row r="130" spans="1:23" x14ac:dyDescent="0.2">
      <c r="D130" s="17">
        <v>143582.04</v>
      </c>
      <c r="E130" s="17">
        <v>0</v>
      </c>
      <c r="F130" s="17">
        <v>792.84</v>
      </c>
      <c r="G130" s="17">
        <v>0</v>
      </c>
      <c r="H130" s="17">
        <v>0</v>
      </c>
      <c r="I130" s="17">
        <v>0</v>
      </c>
      <c r="J130" s="17">
        <v>0</v>
      </c>
      <c r="K130" s="17">
        <v>9078.64</v>
      </c>
      <c r="L130" s="17">
        <v>6127</v>
      </c>
      <c r="M130" s="17">
        <v>911.3</v>
      </c>
      <c r="N130" s="17">
        <v>0</v>
      </c>
      <c r="O130" s="17">
        <v>160491.82</v>
      </c>
      <c r="P130" s="17">
        <v>0</v>
      </c>
      <c r="Q130" s="17">
        <v>28027.19</v>
      </c>
      <c r="R130" s="17">
        <v>0</v>
      </c>
      <c r="S130" s="17">
        <v>0</v>
      </c>
      <c r="T130" s="17">
        <v>15076.1</v>
      </c>
      <c r="U130" s="17">
        <v>12529.86</v>
      </c>
      <c r="V130" s="17">
        <v>55633.15</v>
      </c>
      <c r="W130" s="17">
        <f>W122+W123+W124+W125+W126+W127+W128</f>
        <v>104858.67000000001</v>
      </c>
    </row>
    <row r="132" spans="1:23" s="7" customFormat="1" x14ac:dyDescent="0.2">
      <c r="A132" s="14"/>
      <c r="D132" s="7" t="s">
        <v>184</v>
      </c>
      <c r="E132" s="7" t="s">
        <v>184</v>
      </c>
      <c r="F132" s="7" t="s">
        <v>184</v>
      </c>
      <c r="G132" s="7" t="s">
        <v>184</v>
      </c>
      <c r="H132" s="7" t="s">
        <v>184</v>
      </c>
      <c r="I132" s="7" t="s">
        <v>184</v>
      </c>
      <c r="J132" s="7" t="s">
        <v>184</v>
      </c>
      <c r="K132" s="7" t="s">
        <v>184</v>
      </c>
      <c r="L132" s="7" t="s">
        <v>184</v>
      </c>
      <c r="M132" s="7" t="s">
        <v>184</v>
      </c>
      <c r="N132" s="7" t="s">
        <v>184</v>
      </c>
      <c r="O132" s="7" t="s">
        <v>184</v>
      </c>
      <c r="P132" s="7" t="s">
        <v>184</v>
      </c>
      <c r="Q132" s="7" t="s">
        <v>184</v>
      </c>
      <c r="R132" s="7" t="s">
        <v>184</v>
      </c>
      <c r="S132" s="7" t="s">
        <v>184</v>
      </c>
      <c r="T132" s="7" t="s">
        <v>184</v>
      </c>
      <c r="U132" s="7" t="s">
        <v>184</v>
      </c>
      <c r="V132" s="7" t="s">
        <v>184</v>
      </c>
      <c r="W132" s="7" t="s">
        <v>184</v>
      </c>
    </row>
    <row r="133" spans="1:23" x14ac:dyDescent="0.2">
      <c r="A133" s="15" t="s">
        <v>185</v>
      </c>
      <c r="B133" s="1" t="s">
        <v>186</v>
      </c>
      <c r="D133" s="17">
        <f>D16+D31+D44+D60+D72+D83+D89+D105+D119+D130</f>
        <v>1610042.06</v>
      </c>
      <c r="E133" s="17">
        <f>E16+E44+E60+E72+E83+E89+E105+E119+E130</f>
        <v>4873.43</v>
      </c>
      <c r="F133" s="17">
        <f>F16+F31+F44+F60+F72+F83+F89+F105+F119+F130</f>
        <v>4749.66</v>
      </c>
      <c r="G133" s="17">
        <v>0</v>
      </c>
      <c r="H133" s="17">
        <v>4790.68</v>
      </c>
      <c r="I133" s="17">
        <v>347.58</v>
      </c>
      <c r="J133" s="17">
        <v>24845.47</v>
      </c>
      <c r="K133" s="17">
        <f>K16+K31+K44+K60+K72+K83+K89+K105+K119+K130</f>
        <v>103664.36</v>
      </c>
      <c r="L133" s="17">
        <f>L16+L31+L44+L60+L72+L83+L89+L105+L119+L130</f>
        <v>68829.8</v>
      </c>
      <c r="M133" s="17">
        <f>M16+M31+M44+M60+M72+M83+M89+M105+M119+M130</f>
        <v>9919.15</v>
      </c>
      <c r="N133" s="17">
        <v>0</v>
      </c>
      <c r="O133" s="17">
        <f>O16+O31+O44+O60+O72+O83+O89+O105+O119+O130</f>
        <v>1832145.02</v>
      </c>
      <c r="P133" s="17">
        <v>4899.3100000000004</v>
      </c>
      <c r="Q133" s="17">
        <f>Q16+Q31+Q44+Q60+Q72++Q83+Q89+Q105+Q119+Q130</f>
        <v>314635.86</v>
      </c>
      <c r="R133" s="17">
        <f t="shared" ref="R133:U133" si="10">R16+R31+R44+R60+R72++R83+R89+R105+R119+R130</f>
        <v>2600.16</v>
      </c>
      <c r="S133" s="22">
        <f t="shared" si="10"/>
        <v>-4899.3100000000004</v>
      </c>
      <c r="T133" s="17">
        <f t="shared" si="10"/>
        <v>168588.4</v>
      </c>
      <c r="U133" s="17">
        <f t="shared" si="10"/>
        <v>277053.55999999994</v>
      </c>
      <c r="V133" s="17">
        <f>V16+V31+V44+V60+V72+V83+V89+V105+V119+V130</f>
        <v>762877.9800000001</v>
      </c>
      <c r="W133" s="17">
        <f>W16+W31+W44+W60+W72+W83+W89+W105+W119+W130</f>
        <v>1069267.0399999998</v>
      </c>
    </row>
    <row r="135" spans="1:23" x14ac:dyDescent="0.2">
      <c r="D135" s="1" t="s">
        <v>186</v>
      </c>
      <c r="E135" s="1" t="s">
        <v>186</v>
      </c>
      <c r="F135" s="1" t="s">
        <v>186</v>
      </c>
      <c r="K135" s="1" t="s">
        <v>186</v>
      </c>
      <c r="L135" s="1" t="s">
        <v>186</v>
      </c>
      <c r="M135" s="1" t="s">
        <v>186</v>
      </c>
      <c r="N135" s="1" t="s">
        <v>186</v>
      </c>
      <c r="O135" s="1" t="s">
        <v>186</v>
      </c>
      <c r="Q135" s="1" t="s">
        <v>186</v>
      </c>
      <c r="R135" s="1" t="s">
        <v>186</v>
      </c>
      <c r="T135" s="1" t="s">
        <v>186</v>
      </c>
      <c r="U135" s="1" t="s">
        <v>186</v>
      </c>
      <c r="V135" s="1" t="s">
        <v>186</v>
      </c>
      <c r="W135" s="1" t="s">
        <v>186</v>
      </c>
    </row>
    <row r="136" spans="1:23" x14ac:dyDescent="0.2">
      <c r="A136" s="2" t="s">
        <v>186</v>
      </c>
      <c r="B136" s="1" t="s">
        <v>186</v>
      </c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</row>
  </sheetData>
  <mergeCells count="2">
    <mergeCell ref="B1:E1"/>
    <mergeCell ref="B4:E4"/>
  </mergeCells>
  <pageMargins left="0.70866141732283472" right="0.70866141732283472" top="0.74803149606299213" bottom="0.74803149606299213" header="0.31496062992125984" footer="0.31496062992125984"/>
  <pageSetup scale="31" fitToHeight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nespinosa</dc:creator>
  <cp:lastModifiedBy>rtorres</cp:lastModifiedBy>
  <cp:lastPrinted>2015-09-04T18:20:30Z</cp:lastPrinted>
  <dcterms:created xsi:type="dcterms:W3CDTF">2015-09-04T16:19:45Z</dcterms:created>
  <dcterms:modified xsi:type="dcterms:W3CDTF">2015-10-16T18:31:44Z</dcterms:modified>
</cp:coreProperties>
</file>