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30" windowWidth="20115" windowHeight="7485" activeTab="6"/>
  </bookViews>
  <sheets>
    <sheet name="ENERO 2014" sheetId="1" r:id="rId1"/>
    <sheet name="FEBRERO 2014" sheetId="2" r:id="rId2"/>
    <sheet name="MARZO 2014" sheetId="3" r:id="rId3"/>
    <sheet name="ABRIL 2014" sheetId="6" r:id="rId4"/>
    <sheet name="MAYO 2014" sheetId="5" r:id="rId5"/>
    <sheet name="JUNIO 2014" sheetId="8" r:id="rId6"/>
    <sheet name="JULIO 2014 " sheetId="9" r:id="rId7"/>
    <sheet name="Hoja1" sheetId="7" r:id="rId8"/>
  </sheets>
  <externalReferences>
    <externalReference r:id="rId9"/>
    <externalReference r:id="rId10"/>
    <externalReference r:id="rId11"/>
  </externalReferences>
  <calcPr calcId="145621"/>
</workbook>
</file>

<file path=xl/calcChain.xml><?xml version="1.0" encoding="utf-8"?>
<calcChain xmlns="http://schemas.openxmlformats.org/spreadsheetml/2006/main">
  <c r="J36" i="9" l="1"/>
  <c r="I36" i="9"/>
  <c r="H36" i="9"/>
  <c r="G36" i="9"/>
  <c r="F36" i="9"/>
  <c r="E36" i="9"/>
  <c r="D36" i="9"/>
  <c r="C36" i="9"/>
  <c r="I34" i="9"/>
  <c r="F34" i="9"/>
  <c r="E34" i="9"/>
  <c r="D34" i="9"/>
  <c r="C34" i="9"/>
  <c r="G33" i="9"/>
  <c r="J33" i="9" s="1"/>
  <c r="G32" i="9"/>
  <c r="H32" i="9" s="1"/>
  <c r="J31" i="9"/>
  <c r="G31" i="9"/>
  <c r="H31" i="9" s="1"/>
  <c r="J30" i="9"/>
  <c r="H30" i="9"/>
  <c r="G30" i="9"/>
  <c r="G29" i="9"/>
  <c r="J29" i="9" s="1"/>
  <c r="G28" i="9"/>
  <c r="H28" i="9" s="1"/>
  <c r="J27" i="9"/>
  <c r="H27" i="9"/>
  <c r="G27" i="9"/>
  <c r="J26" i="9"/>
  <c r="H26" i="9"/>
  <c r="G26" i="9"/>
  <c r="G25" i="9"/>
  <c r="J25" i="9" s="1"/>
  <c r="G24" i="9"/>
  <c r="H24" i="9" s="1"/>
  <c r="J23" i="9"/>
  <c r="H23" i="9"/>
  <c r="G23" i="9"/>
  <c r="J22" i="9"/>
  <c r="H22" i="9"/>
  <c r="G22" i="9"/>
  <c r="G21" i="9"/>
  <c r="J21" i="9" s="1"/>
  <c r="G20" i="9"/>
  <c r="H20" i="9" s="1"/>
  <c r="J19" i="9"/>
  <c r="H19" i="9"/>
  <c r="G19" i="9"/>
  <c r="J18" i="9"/>
  <c r="H18" i="9"/>
  <c r="G18" i="9"/>
  <c r="G17" i="9"/>
  <c r="J17" i="9" s="1"/>
  <c r="G16" i="9"/>
  <c r="H16" i="9" s="1"/>
  <c r="J15" i="9"/>
  <c r="H15" i="9"/>
  <c r="G15" i="9"/>
  <c r="J14" i="9"/>
  <c r="H14" i="9"/>
  <c r="G14" i="9"/>
  <c r="G13" i="9"/>
  <c r="J13" i="9" s="1"/>
  <c r="G12" i="9"/>
  <c r="H12" i="9" s="1"/>
  <c r="J11" i="9"/>
  <c r="H11" i="9"/>
  <c r="G11" i="9"/>
  <c r="J10" i="9"/>
  <c r="H10" i="9"/>
  <c r="G10" i="9"/>
  <c r="G9" i="9"/>
  <c r="J9" i="9" s="1"/>
  <c r="G8" i="9"/>
  <c r="H8" i="9" s="1"/>
  <c r="J7" i="9"/>
  <c r="H7" i="9"/>
  <c r="G7" i="9"/>
  <c r="J6" i="9"/>
  <c r="H6" i="9"/>
  <c r="G6" i="9"/>
  <c r="G34" i="9" s="1"/>
  <c r="H25" i="9" l="1"/>
  <c r="H33" i="9"/>
  <c r="J8" i="9"/>
  <c r="J12" i="9"/>
  <c r="J34" i="9" s="1"/>
  <c r="J16" i="9"/>
  <c r="J20" i="9"/>
  <c r="J24" i="9"/>
  <c r="J28" i="9"/>
  <c r="J32" i="9"/>
  <c r="H9" i="9"/>
  <c r="H34" i="9" s="1"/>
  <c r="H13" i="9"/>
  <c r="H17" i="9"/>
  <c r="H21" i="9"/>
  <c r="H29" i="9"/>
  <c r="J36" i="8"/>
  <c r="I36" i="8"/>
  <c r="H36" i="8"/>
  <c r="G36" i="8"/>
  <c r="F36" i="8"/>
  <c r="E36" i="8"/>
  <c r="D36" i="8"/>
  <c r="C36" i="8"/>
  <c r="I34" i="8"/>
  <c r="G33" i="8"/>
  <c r="H33" i="8"/>
  <c r="J33" i="8"/>
  <c r="G32" i="8"/>
  <c r="H32" i="8" s="1"/>
  <c r="J32" i="8"/>
  <c r="G31" i="8"/>
  <c r="H31" i="8" s="1"/>
  <c r="G30" i="8"/>
  <c r="H30" i="8" s="1"/>
  <c r="G29" i="8"/>
  <c r="H29" i="8" s="1"/>
  <c r="G28" i="8"/>
  <c r="H28" i="8"/>
  <c r="J28" i="8"/>
  <c r="G27" i="8"/>
  <c r="H27" i="8" s="1"/>
  <c r="G26" i="8"/>
  <c r="H26" i="8"/>
  <c r="J26" i="8"/>
  <c r="G25" i="8"/>
  <c r="J25" i="8"/>
  <c r="G24" i="8"/>
  <c r="H24" i="8" s="1"/>
  <c r="G23" i="8"/>
  <c r="H23" i="8" s="1"/>
  <c r="G22" i="8"/>
  <c r="G21" i="8"/>
  <c r="H21" i="8" s="1"/>
  <c r="G20" i="8"/>
  <c r="H20" i="8" s="1"/>
  <c r="H19" i="8"/>
  <c r="G19" i="8"/>
  <c r="J18" i="8"/>
  <c r="H18" i="8"/>
  <c r="G18" i="8"/>
  <c r="G17" i="8"/>
  <c r="H17" i="8" s="1"/>
  <c r="G16" i="8"/>
  <c r="H16" i="8"/>
  <c r="G15" i="8"/>
  <c r="H15" i="8" s="1"/>
  <c r="G14" i="8"/>
  <c r="H14" i="8"/>
  <c r="G13" i="8"/>
  <c r="H13" i="8" s="1"/>
  <c r="G12" i="8"/>
  <c r="H12" i="8"/>
  <c r="G11" i="8"/>
  <c r="H11" i="8" s="1"/>
  <c r="H10" i="8"/>
  <c r="J10" i="8"/>
  <c r="G10" i="8"/>
  <c r="G9" i="8"/>
  <c r="H9" i="8" s="1"/>
  <c r="G7" i="8"/>
  <c r="H7" i="8"/>
  <c r="G6" i="8"/>
  <c r="H6" i="8" s="1"/>
  <c r="F34" i="8"/>
  <c r="E34" i="8"/>
  <c r="J20" i="8" l="1"/>
  <c r="J22" i="8"/>
  <c r="J6" i="8"/>
  <c r="J11" i="8"/>
  <c r="J13" i="8"/>
  <c r="J15" i="8"/>
  <c r="J17" i="8"/>
  <c r="J24" i="8"/>
  <c r="H25" i="8"/>
  <c r="J30" i="8"/>
  <c r="J9" i="8"/>
  <c r="J23" i="8"/>
  <c r="J7" i="8"/>
  <c r="J12" i="8"/>
  <c r="J14" i="8"/>
  <c r="J16" i="8"/>
  <c r="H22" i="8"/>
  <c r="J27" i="8"/>
  <c r="J8" i="8"/>
  <c r="J21" i="8"/>
  <c r="J31" i="8"/>
  <c r="J19" i="8"/>
  <c r="C34" i="8"/>
  <c r="G8" i="8"/>
  <c r="G34" i="8" s="1"/>
  <c r="J29" i="8"/>
  <c r="D34" i="8"/>
  <c r="J37" i="6"/>
  <c r="I37" i="6"/>
  <c r="H37" i="6"/>
  <c r="G37" i="6"/>
  <c r="F37" i="6"/>
  <c r="E37" i="6"/>
  <c r="D37" i="6"/>
  <c r="C37" i="6"/>
  <c r="F34" i="6"/>
  <c r="E34" i="6"/>
  <c r="C34" i="6"/>
  <c r="F33" i="6"/>
  <c r="E33" i="6"/>
  <c r="C33" i="6"/>
  <c r="G33" i="6" s="1"/>
  <c r="I32" i="6"/>
  <c r="F32" i="6"/>
  <c r="E32" i="6"/>
  <c r="D32" i="6"/>
  <c r="C32" i="6"/>
  <c r="I31" i="6"/>
  <c r="G31" i="6"/>
  <c r="F31" i="6"/>
  <c r="H31" i="6" s="1"/>
  <c r="E31" i="6"/>
  <c r="C31" i="6"/>
  <c r="I30" i="6"/>
  <c r="G30" i="6"/>
  <c r="F30" i="6"/>
  <c r="E30" i="6"/>
  <c r="C30" i="6"/>
  <c r="I29" i="6"/>
  <c r="F29" i="6"/>
  <c r="E29" i="6"/>
  <c r="C29" i="6"/>
  <c r="I28" i="6"/>
  <c r="C28" i="6"/>
  <c r="I27" i="6"/>
  <c r="F27" i="6"/>
  <c r="E27" i="6"/>
  <c r="C27" i="6"/>
  <c r="I26" i="6"/>
  <c r="F26" i="6"/>
  <c r="E26" i="6"/>
  <c r="C26" i="6"/>
  <c r="G26" i="6" s="1"/>
  <c r="I25" i="6"/>
  <c r="F25" i="6"/>
  <c r="E25" i="6"/>
  <c r="C25" i="6"/>
  <c r="I24" i="6"/>
  <c r="G24" i="6"/>
  <c r="F24" i="6"/>
  <c r="H24" i="6" s="1"/>
  <c r="E24" i="6"/>
  <c r="C24" i="6"/>
  <c r="I23" i="6"/>
  <c r="F23" i="6"/>
  <c r="E23" i="6"/>
  <c r="D23" i="6"/>
  <c r="C23" i="6"/>
  <c r="I22" i="6"/>
  <c r="F22" i="6"/>
  <c r="E22" i="6"/>
  <c r="D22" i="6"/>
  <c r="C22" i="6"/>
  <c r="I21" i="6"/>
  <c r="F21" i="6"/>
  <c r="E21" i="6"/>
  <c r="D21" i="6"/>
  <c r="C21" i="6"/>
  <c r="I20" i="6"/>
  <c r="F20" i="6"/>
  <c r="E20" i="6"/>
  <c r="D20" i="6"/>
  <c r="C20" i="6"/>
  <c r="I19" i="6"/>
  <c r="F19" i="6"/>
  <c r="E19" i="6"/>
  <c r="D19" i="6"/>
  <c r="C19" i="6"/>
  <c r="I18" i="6"/>
  <c r="F18" i="6"/>
  <c r="E18" i="6"/>
  <c r="D18" i="6"/>
  <c r="C18" i="6"/>
  <c r="I17" i="6"/>
  <c r="F17" i="6"/>
  <c r="E17" i="6"/>
  <c r="D17" i="6"/>
  <c r="C17" i="6"/>
  <c r="I16" i="6"/>
  <c r="F16" i="6"/>
  <c r="E16" i="6"/>
  <c r="D16" i="6"/>
  <c r="C16" i="6"/>
  <c r="I15" i="6"/>
  <c r="F15" i="6"/>
  <c r="E15" i="6"/>
  <c r="C15" i="6"/>
  <c r="I14" i="6"/>
  <c r="F14" i="6"/>
  <c r="E14" i="6"/>
  <c r="D14" i="6"/>
  <c r="C14" i="6"/>
  <c r="I13" i="6"/>
  <c r="F13" i="6"/>
  <c r="E13" i="6"/>
  <c r="D13" i="6"/>
  <c r="C13" i="6"/>
  <c r="G13" i="6" s="1"/>
  <c r="I12" i="6"/>
  <c r="F12" i="6"/>
  <c r="E12" i="6"/>
  <c r="D12" i="6"/>
  <c r="C12" i="6"/>
  <c r="I11" i="6"/>
  <c r="F11" i="6"/>
  <c r="E11" i="6"/>
  <c r="D11" i="6"/>
  <c r="C11" i="6"/>
  <c r="I10" i="6"/>
  <c r="F10" i="6"/>
  <c r="E10" i="6"/>
  <c r="D10" i="6"/>
  <c r="C10" i="6"/>
  <c r="I9" i="6"/>
  <c r="F9" i="6"/>
  <c r="E9" i="6"/>
  <c r="D9" i="6"/>
  <c r="C9" i="6"/>
  <c r="I8" i="6"/>
  <c r="F8" i="6"/>
  <c r="E8" i="6"/>
  <c r="D8" i="6"/>
  <c r="C8" i="6"/>
  <c r="I7" i="6"/>
  <c r="F7" i="6"/>
  <c r="E7" i="6"/>
  <c r="D7" i="6"/>
  <c r="C7" i="6"/>
  <c r="I6" i="6"/>
  <c r="F6" i="6"/>
  <c r="F35" i="6" s="1"/>
  <c r="E6" i="6"/>
  <c r="D6" i="6"/>
  <c r="C6" i="6"/>
  <c r="J36" i="5"/>
  <c r="I36" i="5"/>
  <c r="H36" i="5"/>
  <c r="G36" i="5"/>
  <c r="F36" i="5"/>
  <c r="E36" i="5"/>
  <c r="D36" i="5"/>
  <c r="C36" i="5"/>
  <c r="I34" i="5"/>
  <c r="G33" i="5"/>
  <c r="F33" i="5"/>
  <c r="H33" i="5" s="1"/>
  <c r="E33" i="5"/>
  <c r="J33" i="5" s="1"/>
  <c r="G32" i="5"/>
  <c r="F32" i="5"/>
  <c r="H32" i="5" s="1"/>
  <c r="E32" i="5"/>
  <c r="J32" i="5" s="1"/>
  <c r="F31" i="5"/>
  <c r="E31" i="5"/>
  <c r="D31" i="5"/>
  <c r="C31" i="5"/>
  <c r="H30" i="5"/>
  <c r="G30" i="5"/>
  <c r="F30" i="5"/>
  <c r="E30" i="5"/>
  <c r="J30" i="5" s="1"/>
  <c r="F29" i="5"/>
  <c r="E29" i="5"/>
  <c r="C29" i="5"/>
  <c r="G29" i="5" s="1"/>
  <c r="F28" i="5"/>
  <c r="E28" i="5"/>
  <c r="C28" i="5"/>
  <c r="G28" i="5" s="1"/>
  <c r="G27" i="5"/>
  <c r="F27" i="5"/>
  <c r="E27" i="5"/>
  <c r="J27" i="5" s="1"/>
  <c r="G26" i="5"/>
  <c r="F26" i="5"/>
  <c r="H26" i="5" s="1"/>
  <c r="E26" i="5"/>
  <c r="J26" i="5" s="1"/>
  <c r="G25" i="5"/>
  <c r="F25" i="5"/>
  <c r="H25" i="5" s="1"/>
  <c r="E25" i="5"/>
  <c r="J25" i="5" s="1"/>
  <c r="G24" i="5"/>
  <c r="F24" i="5"/>
  <c r="E24" i="5"/>
  <c r="G23" i="5"/>
  <c r="F23" i="5"/>
  <c r="E23" i="5"/>
  <c r="D23" i="5"/>
  <c r="G22" i="5"/>
  <c r="H22" i="5" s="1"/>
  <c r="F22" i="5"/>
  <c r="E22" i="5"/>
  <c r="D22" i="5"/>
  <c r="F21" i="5"/>
  <c r="E21" i="5"/>
  <c r="D21" i="5"/>
  <c r="C21" i="5"/>
  <c r="G20" i="5"/>
  <c r="F20" i="5"/>
  <c r="E20" i="5"/>
  <c r="D20" i="5"/>
  <c r="F19" i="5"/>
  <c r="E19" i="5"/>
  <c r="D19" i="5"/>
  <c r="C19" i="5"/>
  <c r="J18" i="5"/>
  <c r="G18" i="5"/>
  <c r="H18" i="5" s="1"/>
  <c r="G17" i="5"/>
  <c r="H17" i="5" s="1"/>
  <c r="F17" i="5"/>
  <c r="E17" i="5"/>
  <c r="D17" i="5"/>
  <c r="G16" i="5"/>
  <c r="F16" i="5"/>
  <c r="E16" i="5"/>
  <c r="D16" i="5"/>
  <c r="G15" i="5"/>
  <c r="H15" i="5" s="1"/>
  <c r="F15" i="5"/>
  <c r="E15" i="5"/>
  <c r="C15" i="5"/>
  <c r="H14" i="5"/>
  <c r="G14" i="5"/>
  <c r="F14" i="5"/>
  <c r="E14" i="5"/>
  <c r="D14" i="5"/>
  <c r="J14" i="5" s="1"/>
  <c r="G13" i="5"/>
  <c r="F13" i="5"/>
  <c r="H13" i="5" s="1"/>
  <c r="E13" i="5"/>
  <c r="D13" i="5"/>
  <c r="G12" i="5"/>
  <c r="F12" i="5"/>
  <c r="H12" i="5" s="1"/>
  <c r="E12" i="5"/>
  <c r="D12" i="5"/>
  <c r="G11" i="5"/>
  <c r="F11" i="5"/>
  <c r="H11" i="5" s="1"/>
  <c r="E11" i="5"/>
  <c r="D11" i="5"/>
  <c r="F10" i="5"/>
  <c r="E10" i="5"/>
  <c r="D10" i="5"/>
  <c r="C10" i="5"/>
  <c r="G9" i="5"/>
  <c r="F9" i="5"/>
  <c r="H9" i="5" s="1"/>
  <c r="E9" i="5"/>
  <c r="J9" i="5" s="1"/>
  <c r="D9" i="5"/>
  <c r="F8" i="5"/>
  <c r="E8" i="5"/>
  <c r="D8" i="5"/>
  <c r="C8" i="5"/>
  <c r="G7" i="5"/>
  <c r="F7" i="5"/>
  <c r="H7" i="5" s="1"/>
  <c r="E7" i="5"/>
  <c r="J7" i="5" s="1"/>
  <c r="D7" i="5"/>
  <c r="G6" i="5"/>
  <c r="F6" i="5"/>
  <c r="F34" i="5" s="1"/>
  <c r="E6" i="5"/>
  <c r="D6" i="5"/>
  <c r="I34" i="3"/>
  <c r="G34" i="3"/>
  <c r="F34" i="3"/>
  <c r="E34" i="3"/>
  <c r="D34" i="3"/>
  <c r="C34" i="3"/>
  <c r="J33" i="3"/>
  <c r="H33" i="3"/>
  <c r="J32" i="3"/>
  <c r="H32" i="3"/>
  <c r="J31" i="3"/>
  <c r="H31" i="3"/>
  <c r="J30" i="3"/>
  <c r="H30" i="3"/>
  <c r="J29" i="3"/>
  <c r="H29" i="3"/>
  <c r="J28" i="3"/>
  <c r="H28" i="3"/>
  <c r="J27" i="3"/>
  <c r="H27" i="3"/>
  <c r="J26" i="3"/>
  <c r="H26" i="3"/>
  <c r="J25" i="3"/>
  <c r="H25" i="3"/>
  <c r="J24" i="3"/>
  <c r="H24" i="3"/>
  <c r="J23" i="3"/>
  <c r="H23" i="3"/>
  <c r="J22" i="3"/>
  <c r="H22" i="3"/>
  <c r="J21" i="3"/>
  <c r="H21" i="3"/>
  <c r="J20" i="3"/>
  <c r="H20" i="3"/>
  <c r="J19" i="3"/>
  <c r="H19" i="3"/>
  <c r="J18" i="3"/>
  <c r="H18" i="3"/>
  <c r="J17" i="3"/>
  <c r="H17" i="3"/>
  <c r="J16" i="3"/>
  <c r="H16" i="3"/>
  <c r="J15" i="3"/>
  <c r="H15" i="3"/>
  <c r="J14" i="3"/>
  <c r="H14" i="3"/>
  <c r="J13" i="3"/>
  <c r="H13" i="3"/>
  <c r="J12" i="3"/>
  <c r="H12" i="3"/>
  <c r="J11" i="3"/>
  <c r="H11" i="3"/>
  <c r="J10" i="3"/>
  <c r="H10" i="3"/>
  <c r="J9" i="3"/>
  <c r="H9" i="3"/>
  <c r="J8" i="3"/>
  <c r="H8" i="3"/>
  <c r="J7" i="3"/>
  <c r="H7" i="3"/>
  <c r="J6" i="3"/>
  <c r="J34" i="3" s="1"/>
  <c r="H6" i="3"/>
  <c r="H34" i="3" s="1"/>
  <c r="I36" i="2"/>
  <c r="H36" i="2"/>
  <c r="G36" i="2"/>
  <c r="F36" i="2"/>
  <c r="E36" i="2"/>
  <c r="D36" i="2"/>
  <c r="C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I35" i="1"/>
  <c r="H35" i="1"/>
  <c r="G35" i="1"/>
  <c r="F35" i="1"/>
  <c r="E35" i="1"/>
  <c r="D35" i="1"/>
  <c r="C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34" i="8" l="1"/>
  <c r="H8" i="8"/>
  <c r="H34" i="8" s="1"/>
  <c r="J12" i="5"/>
  <c r="J13" i="5"/>
  <c r="J17" i="5"/>
  <c r="J22" i="5"/>
  <c r="H23" i="5"/>
  <c r="D34" i="5"/>
  <c r="H6" i="5"/>
  <c r="J16" i="5"/>
  <c r="J20" i="5"/>
  <c r="J23" i="5"/>
  <c r="J24" i="5"/>
  <c r="H27" i="5"/>
  <c r="H29" i="5"/>
  <c r="E34" i="5"/>
  <c r="C34" i="5"/>
  <c r="J11" i="5"/>
  <c r="H16" i="5"/>
  <c r="H20" i="5"/>
  <c r="H24" i="5"/>
  <c r="C35" i="6"/>
  <c r="H26" i="6"/>
  <c r="G28" i="6"/>
  <c r="J28" i="6" s="1"/>
  <c r="D35" i="6"/>
  <c r="I35" i="6"/>
  <c r="J24" i="6"/>
  <c r="H29" i="6"/>
  <c r="J30" i="6"/>
  <c r="E35" i="6"/>
  <c r="J26" i="6"/>
  <c r="G29" i="6"/>
  <c r="J29" i="6" s="1"/>
  <c r="H30" i="6"/>
  <c r="J31" i="6"/>
  <c r="H9" i="6"/>
  <c r="H13" i="6"/>
  <c r="H33" i="6"/>
  <c r="H21" i="6"/>
  <c r="G21" i="6"/>
  <c r="G8" i="6"/>
  <c r="H8" i="6" s="1"/>
  <c r="G10" i="6"/>
  <c r="H10" i="6" s="1"/>
  <c r="G12" i="6"/>
  <c r="H12" i="6" s="1"/>
  <c r="J13" i="6"/>
  <c r="J21" i="6"/>
  <c r="G23" i="6"/>
  <c r="H23" i="6" s="1"/>
  <c r="G27" i="6"/>
  <c r="H27" i="6" s="1"/>
  <c r="J33" i="6"/>
  <c r="G34" i="6"/>
  <c r="H34" i="6" s="1"/>
  <c r="G6" i="6"/>
  <c r="H6" i="6" s="1"/>
  <c r="G7" i="6"/>
  <c r="J7" i="6" s="1"/>
  <c r="G9" i="6"/>
  <c r="G11" i="6"/>
  <c r="H11" i="6" s="1"/>
  <c r="G14" i="6"/>
  <c r="H14" i="6" s="1"/>
  <c r="G15" i="6"/>
  <c r="H15" i="6" s="1"/>
  <c r="G25" i="6"/>
  <c r="H25" i="6" s="1"/>
  <c r="G32" i="6"/>
  <c r="H32" i="6" s="1"/>
  <c r="J9" i="6"/>
  <c r="G17" i="6"/>
  <c r="J17" i="6" s="1"/>
  <c r="G19" i="6"/>
  <c r="H19" i="6" s="1"/>
  <c r="G16" i="6"/>
  <c r="J16" i="6" s="1"/>
  <c r="G18" i="6"/>
  <c r="J18" i="6" s="1"/>
  <c r="G20" i="6"/>
  <c r="H20" i="6" s="1"/>
  <c r="G22" i="6"/>
  <c r="H22" i="6" s="1"/>
  <c r="J10" i="5"/>
  <c r="H28" i="5"/>
  <c r="J28" i="5"/>
  <c r="G8" i="5"/>
  <c r="H8" i="5" s="1"/>
  <c r="G19" i="5"/>
  <c r="H19" i="5" s="1"/>
  <c r="J6" i="5"/>
  <c r="G10" i="5"/>
  <c r="H10" i="5" s="1"/>
  <c r="G21" i="5"/>
  <c r="J21" i="5" s="1"/>
  <c r="J29" i="5"/>
  <c r="G31" i="5"/>
  <c r="J31" i="5" s="1"/>
  <c r="J15" i="5"/>
  <c r="J36" i="2"/>
  <c r="J35" i="1"/>
  <c r="J19" i="5" l="1"/>
  <c r="J22" i="6"/>
  <c r="J34" i="6"/>
  <c r="J10" i="6"/>
  <c r="J32" i="6"/>
  <c r="J14" i="6"/>
  <c r="J6" i="6"/>
  <c r="H18" i="6"/>
  <c r="J11" i="6"/>
  <c r="J20" i="6"/>
  <c r="J19" i="6"/>
  <c r="J25" i="6"/>
  <c r="H17" i="6"/>
  <c r="J12" i="6"/>
  <c r="H7" i="6"/>
  <c r="H16" i="6"/>
  <c r="J8" i="6"/>
  <c r="G35" i="6"/>
  <c r="J15" i="6"/>
  <c r="J23" i="6"/>
  <c r="J27" i="6"/>
  <c r="H21" i="5"/>
  <c r="J8" i="5"/>
  <c r="H31" i="5"/>
  <c r="G34" i="5"/>
  <c r="H34" i="5" l="1"/>
  <c r="H35" i="6"/>
  <c r="J35" i="6"/>
  <c r="J34" i="5"/>
</calcChain>
</file>

<file path=xl/sharedStrings.xml><?xml version="1.0" encoding="utf-8"?>
<sst xmlns="http://schemas.openxmlformats.org/spreadsheetml/2006/main" count="570" uniqueCount="67">
  <si>
    <t>SISTEMA ESTATAL DE INFORMACION JALISCO</t>
  </si>
  <si>
    <t>REMUNERACION POR PUESTO</t>
  </si>
  <si>
    <t>ENERO 2014</t>
  </si>
  <si>
    <t>EMPLEADO</t>
  </si>
  <si>
    <t>SUELDO</t>
  </si>
  <si>
    <t>PRIMA QUINQUENAL</t>
  </si>
  <si>
    <t>AYUDA DE TRANSPORTE</t>
  </si>
  <si>
    <t>DESPENSA</t>
  </si>
  <si>
    <t>DESPENSA
3% S/SUELDO</t>
  </si>
  <si>
    <t>AYUDA DE DESPENSA</t>
  </si>
  <si>
    <t>COMPENSACION</t>
  </si>
  <si>
    <t>TOTAL
PERCEPCIONES</t>
  </si>
  <si>
    <t>BERTHA NINEMI ESPINOSA VALDEZ</t>
  </si>
  <si>
    <t>SANDRA FAUSTO ORTIZ</t>
  </si>
  <si>
    <t>SUSANA GALINDO ZAMORA</t>
  </si>
  <si>
    <t>ALMA ROSA VILLASEÑOR MARTINEZ</t>
  </si>
  <si>
    <t>PATRICIA PATIÑO GARCIA</t>
  </si>
  <si>
    <t>ADRIANA GUADALUPE VALLIN ALATORRE</t>
  </si>
  <si>
    <t>ENRIQUE AGUIRRE ANDRADE</t>
  </si>
  <si>
    <t>ULISES VIRAMONTES LLAMAS</t>
  </si>
  <si>
    <t>MIGUEL ANGEL QUIJAS MARTINEZ</t>
  </si>
  <si>
    <t>NESTOR EDUARDO GARCIA ROMERO</t>
  </si>
  <si>
    <t>INES VAZQUEZ GUTIERREZ</t>
  </si>
  <si>
    <t>BERTHA OLIVIA PEÑA QUEVEDO</t>
  </si>
  <si>
    <t>THELMA ELIZABETH MOLINA TRISTAN</t>
  </si>
  <si>
    <t>ANTONIO SALVADOR SOLIS GOMEZ</t>
  </si>
  <si>
    <t>LUIS DANIEL CASTELLANOS MOYA</t>
  </si>
  <si>
    <t>ROBERTO TORRES AGUILAR</t>
  </si>
  <si>
    <t>JOSE RAMON CAMPOS GUTIERREZ</t>
  </si>
  <si>
    <t>JOSE DE JESUS ANDRADE HERNANDEZ</t>
  </si>
  <si>
    <t>SILVIA LETICIA TORRES NARANJO</t>
  </si>
  <si>
    <t>RODRIGO GONZALEZ RAMIREZ</t>
  </si>
  <si>
    <t>OMAR EDUARDO SOTO ARTEAGA</t>
  </si>
  <si>
    <t>JESUS ABRAHAM GUTIERREZ GUERRERO</t>
  </si>
  <si>
    <t>GERARDO SANCHEZ MARTINEZ</t>
  </si>
  <si>
    <t>MARIA FERNANDA BRINGAS VALENZUELA</t>
  </si>
  <si>
    <t>ISIS ARTLET RODRIGUEZ ARANA</t>
  </si>
  <si>
    <t>ROSA GABRIELA GARCIA ROBLES</t>
  </si>
  <si>
    <t>DAVID ROGELIO CAMPOS CORNEJO</t>
  </si>
  <si>
    <t>CARLOS FERNANDO RUIZ CHAVEZ</t>
  </si>
  <si>
    <t>CARLOS EDUARDO GARIBALDI CASTILLO</t>
  </si>
  <si>
    <t>TOTALES</t>
  </si>
  <si>
    <t>ELABORÓ</t>
  </si>
  <si>
    <t>REVISÓ</t>
  </si>
  <si>
    <t>AUTORIZÓ</t>
  </si>
  <si>
    <t>----------------------------------</t>
  </si>
  <si>
    <t>Bertha Ninemi Espinosa Valdez</t>
  </si>
  <si>
    <t>Mtra. Rosa Gabriela García Robles</t>
  </si>
  <si>
    <t>Mtro. David Rogelio Campos Cornejo</t>
  </si>
  <si>
    <t>Especialista de la Dir. Administrativa</t>
  </si>
  <si>
    <t>Directora  Administrativa</t>
  </si>
  <si>
    <t>Director General del Seijal</t>
  </si>
  <si>
    <t>FEBRERO 2014</t>
  </si>
  <si>
    <t>MINERVA LOPEZ SANCHEZ</t>
  </si>
  <si>
    <t>PAULINA ARANZAZU CONTRERAS GODINEZ</t>
  </si>
  <si>
    <t>MARZO 2014</t>
  </si>
  <si>
    <t>ABRIL 2014</t>
  </si>
  <si>
    <t>AGUINALDO</t>
  </si>
  <si>
    <t>MAYO 2014</t>
  </si>
  <si>
    <t>Directora Administrativa del Seijal</t>
  </si>
  <si>
    <t>NOMBRE DEL PUESTO</t>
  </si>
  <si>
    <t>ESPECIALISTA</t>
  </si>
  <si>
    <t>COORDINADOR</t>
  </si>
  <si>
    <t>DIRECTOR DE AREA</t>
  </si>
  <si>
    <t>DIRECTOR GENERAL</t>
  </si>
  <si>
    <t>JUNIO 2014</t>
  </si>
  <si>
    <t>JULIO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</si>
</sst>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name val="Andalus"/>
      <family val="1"/>
    </font>
    <font>
      <sz val="9"/>
      <name val="Andalus"/>
      <family val="1"/>
    </font>
    <font>
      <sz val="10"/>
      <name val="Arial"/>
      <family val="2"/>
    </font>
    <font>
      <b/>
      <sz val="10"/>
      <name val="Andalus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/>
    <xf numFmtId="164" fontId="3" fillId="0" borderId="1" xfId="1" applyFont="1" applyBorder="1"/>
    <xf numFmtId="164" fontId="3" fillId="0" borderId="0" xfId="1" applyFont="1"/>
    <xf numFmtId="0" fontId="3" fillId="0" borderId="0" xfId="0" applyFont="1"/>
    <xf numFmtId="0" fontId="3" fillId="0" borderId="2" xfId="0" applyFont="1" applyBorder="1"/>
    <xf numFmtId="164" fontId="3" fillId="0" borderId="2" xfId="1" applyFont="1" applyBorder="1"/>
    <xf numFmtId="164" fontId="5" fillId="0" borderId="5" xfId="1" applyFont="1" applyBorder="1"/>
    <xf numFmtId="164" fontId="5" fillId="0" borderId="0" xfId="1" applyFont="1"/>
    <xf numFmtId="0" fontId="5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quotePrefix="1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quotePrefix="1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orres/Downloads/08%20ABR%202%20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orres/Downloads/07%20ABR%201%202014_AGU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orres/Downloads/10%20MAY%202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 refreshError="1"/>
      <sheetData sheetId="1" refreshError="1"/>
      <sheetData sheetId="2" refreshError="1"/>
      <sheetData sheetId="3">
        <row r="5">
          <cell r="L5">
            <v>6572.35</v>
          </cell>
          <cell r="O5">
            <v>168.23000000000002</v>
          </cell>
          <cell r="R5">
            <v>351.5</v>
          </cell>
          <cell r="S5">
            <v>406.32</v>
          </cell>
        </row>
        <row r="6">
          <cell r="L6">
            <v>6572.35</v>
          </cell>
          <cell r="O6">
            <v>168.22500000000002</v>
          </cell>
          <cell r="R6">
            <v>351.5</v>
          </cell>
          <cell r="S6">
            <v>406.32</v>
          </cell>
        </row>
        <row r="7">
          <cell r="L7">
            <v>7713.23</v>
          </cell>
          <cell r="O7">
            <v>168.22500000000002</v>
          </cell>
          <cell r="R7">
            <v>282.08999999999997</v>
          </cell>
          <cell r="S7">
            <v>418.44</v>
          </cell>
        </row>
        <row r="8">
          <cell r="L8">
            <v>6572.35</v>
          </cell>
          <cell r="O8">
            <v>201.87</v>
          </cell>
          <cell r="R8">
            <v>351.5</v>
          </cell>
          <cell r="S8">
            <v>406.32</v>
          </cell>
        </row>
        <row r="9">
          <cell r="L9">
            <v>7713.23</v>
          </cell>
          <cell r="O9">
            <v>168.22500000000002</v>
          </cell>
          <cell r="R9">
            <v>282.08999999999997</v>
          </cell>
          <cell r="S9">
            <v>418.44</v>
          </cell>
        </row>
        <row r="10">
          <cell r="L10">
            <v>6572.35</v>
          </cell>
          <cell r="O10">
            <v>201.87</v>
          </cell>
          <cell r="R10">
            <v>351.5</v>
          </cell>
          <cell r="S10">
            <v>406.32</v>
          </cell>
        </row>
        <row r="11">
          <cell r="L11">
            <v>5063.04</v>
          </cell>
          <cell r="O11">
            <v>235.51499999999999</v>
          </cell>
          <cell r="R11">
            <v>207.91</v>
          </cell>
          <cell r="S11">
            <v>371.02</v>
          </cell>
        </row>
        <row r="12">
          <cell r="L12">
            <v>5063.04</v>
          </cell>
          <cell r="O12">
            <v>201.87</v>
          </cell>
          <cell r="R12">
            <v>207.91</v>
          </cell>
          <cell r="S12">
            <v>371.02</v>
          </cell>
        </row>
        <row r="13">
          <cell r="L13">
            <v>6572.35</v>
          </cell>
          <cell r="O13">
            <v>235.51499999999999</v>
          </cell>
          <cell r="R13">
            <v>351.5</v>
          </cell>
          <cell r="S13">
            <v>406.32</v>
          </cell>
        </row>
        <row r="14">
          <cell r="L14">
            <v>15441.5</v>
          </cell>
          <cell r="R14">
            <v>566.5</v>
          </cell>
          <cell r="S14">
            <v>835.5</v>
          </cell>
        </row>
        <row r="15">
          <cell r="L15">
            <v>5063.04</v>
          </cell>
          <cell r="O15">
            <v>100.935</v>
          </cell>
          <cell r="R15">
            <v>207.91</v>
          </cell>
          <cell r="S15">
            <v>371.02</v>
          </cell>
        </row>
        <row r="16">
          <cell r="L16">
            <v>6572.35</v>
          </cell>
          <cell r="O16">
            <v>100.935</v>
          </cell>
          <cell r="R16">
            <v>351.5</v>
          </cell>
          <cell r="S16">
            <v>406.32</v>
          </cell>
        </row>
        <row r="17">
          <cell r="L17">
            <v>6572.35</v>
          </cell>
          <cell r="O17">
            <v>100.935</v>
          </cell>
          <cell r="R17">
            <v>351.5</v>
          </cell>
          <cell r="S17">
            <v>406.32</v>
          </cell>
        </row>
        <row r="18">
          <cell r="L18">
            <v>7713.23</v>
          </cell>
          <cell r="O18">
            <v>100.935</v>
          </cell>
          <cell r="R18">
            <v>282.08999999999997</v>
          </cell>
          <cell r="S18">
            <v>418.44</v>
          </cell>
        </row>
        <row r="19">
          <cell r="L19">
            <v>6572.35</v>
          </cell>
          <cell r="O19">
            <v>67.290000000000006</v>
          </cell>
          <cell r="R19">
            <v>351.5</v>
          </cell>
          <cell r="S19">
            <v>406.32</v>
          </cell>
        </row>
        <row r="20">
          <cell r="L20">
            <v>5414.82</v>
          </cell>
          <cell r="O20">
            <v>67.290000000000006</v>
          </cell>
          <cell r="R20">
            <v>211.44</v>
          </cell>
          <cell r="S20">
            <v>378.6</v>
          </cell>
        </row>
        <row r="21">
          <cell r="L21">
            <v>6572.35</v>
          </cell>
          <cell r="O21">
            <v>100.935</v>
          </cell>
          <cell r="R21">
            <v>351.5</v>
          </cell>
          <cell r="S21">
            <v>406.32</v>
          </cell>
        </row>
        <row r="22">
          <cell r="L22">
            <v>6572.35</v>
          </cell>
          <cell r="O22">
            <v>67.290000000000006</v>
          </cell>
          <cell r="R22">
            <v>351.5</v>
          </cell>
          <cell r="S22">
            <v>406.32</v>
          </cell>
        </row>
        <row r="23">
          <cell r="L23">
            <v>6572.35</v>
          </cell>
          <cell r="R23">
            <v>351.5</v>
          </cell>
          <cell r="S23">
            <v>406.32</v>
          </cell>
        </row>
        <row r="24">
          <cell r="L24">
            <v>5063.04</v>
          </cell>
          <cell r="R24">
            <v>207.91</v>
          </cell>
          <cell r="S24">
            <v>371.02</v>
          </cell>
        </row>
        <row r="25">
          <cell r="L25">
            <v>6572.35</v>
          </cell>
          <cell r="R25">
            <v>351.5</v>
          </cell>
          <cell r="S25">
            <v>406.32</v>
          </cell>
        </row>
        <row r="26">
          <cell r="L26">
            <v>5063.04</v>
          </cell>
          <cell r="R26">
            <v>207.91</v>
          </cell>
          <cell r="S26">
            <v>371.02</v>
          </cell>
        </row>
        <row r="27">
          <cell r="L27">
            <v>15441.5</v>
          </cell>
          <cell r="R27">
            <v>566.5</v>
          </cell>
          <cell r="S27">
            <v>835.5</v>
          </cell>
        </row>
        <row r="28">
          <cell r="L28">
            <v>29379.5</v>
          </cell>
          <cell r="R28">
            <v>808.5</v>
          </cell>
          <cell r="S28">
            <v>1144</v>
          </cell>
        </row>
        <row r="29">
          <cell r="L29">
            <v>6572.35</v>
          </cell>
          <cell r="R29">
            <v>351.5</v>
          </cell>
          <cell r="S29">
            <v>406.32</v>
          </cell>
        </row>
        <row r="30">
          <cell r="L30">
            <v>15441.5</v>
          </cell>
          <cell r="O30">
            <v>67.290000000000006</v>
          </cell>
          <cell r="R30">
            <v>566.5</v>
          </cell>
          <cell r="S30">
            <v>835.5</v>
          </cell>
        </row>
        <row r="31">
          <cell r="L31">
            <v>5063.04</v>
          </cell>
          <cell r="R31">
            <v>207.91</v>
          </cell>
          <cell r="S31">
            <v>371.02</v>
          </cell>
        </row>
        <row r="32">
          <cell r="L32">
            <v>6572.35</v>
          </cell>
          <cell r="R32">
            <v>351.45</v>
          </cell>
          <cell r="S32">
            <v>406.35</v>
          </cell>
        </row>
        <row r="33">
          <cell r="L33">
            <v>226649.65000000005</v>
          </cell>
          <cell r="O33">
            <v>2523.3799999999992</v>
          </cell>
          <cell r="R33">
            <v>9734.119999999999</v>
          </cell>
          <cell r="S33">
            <v>13199.05</v>
          </cell>
          <cell r="T33">
            <v>6799.4895000000015</v>
          </cell>
          <cell r="W33">
            <v>19998.539499999995</v>
          </cell>
          <cell r="AA33">
            <v>258905.68949999995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/>
      <sheetData sheetId="1"/>
      <sheetData sheetId="2"/>
      <sheetData sheetId="3">
        <row r="5">
          <cell r="L5">
            <v>8072.35</v>
          </cell>
          <cell r="O5">
            <v>168.23000000000002</v>
          </cell>
          <cell r="R5">
            <v>351.5</v>
          </cell>
          <cell r="S5">
            <v>406.32</v>
          </cell>
          <cell r="Z5">
            <v>10953.916666666701</v>
          </cell>
        </row>
        <row r="6">
          <cell r="L6">
            <v>8072.35</v>
          </cell>
          <cell r="O6">
            <v>168.22500000000002</v>
          </cell>
          <cell r="R6">
            <v>351.5</v>
          </cell>
          <cell r="S6">
            <v>406.32</v>
          </cell>
          <cell r="Z6">
            <v>10953.916666666701</v>
          </cell>
        </row>
        <row r="7">
          <cell r="L7">
            <v>7713.23</v>
          </cell>
          <cell r="O7">
            <v>168.22500000000002</v>
          </cell>
          <cell r="R7">
            <v>282.08999999999997</v>
          </cell>
          <cell r="S7">
            <v>418.44</v>
          </cell>
          <cell r="Z7">
            <v>12855.383333333333</v>
          </cell>
        </row>
        <row r="8">
          <cell r="L8">
            <v>8072.35</v>
          </cell>
          <cell r="O8">
            <v>201.87</v>
          </cell>
          <cell r="R8">
            <v>351.5</v>
          </cell>
          <cell r="S8">
            <v>406.32</v>
          </cell>
          <cell r="Z8">
            <v>10953.916666666668</v>
          </cell>
        </row>
        <row r="9">
          <cell r="L9">
            <v>7713.23</v>
          </cell>
          <cell r="O9">
            <v>168.22500000000002</v>
          </cell>
          <cell r="R9">
            <v>282.08999999999997</v>
          </cell>
          <cell r="S9">
            <v>418.44</v>
          </cell>
          <cell r="Z9">
            <v>12855.383333333333</v>
          </cell>
        </row>
        <row r="10">
          <cell r="L10">
            <v>8072.35</v>
          </cell>
          <cell r="O10">
            <v>201.87</v>
          </cell>
          <cell r="R10">
            <v>351.5</v>
          </cell>
          <cell r="S10">
            <v>406.32</v>
          </cell>
          <cell r="Z10">
            <v>10953.916666666668</v>
          </cell>
        </row>
        <row r="11">
          <cell r="L11">
            <v>6188.04</v>
          </cell>
          <cell r="O11">
            <v>235.51499999999999</v>
          </cell>
          <cell r="R11">
            <v>207.91</v>
          </cell>
          <cell r="S11">
            <v>371.02</v>
          </cell>
          <cell r="Z11">
            <v>8438.4</v>
          </cell>
        </row>
        <row r="12">
          <cell r="L12">
            <v>6188.04</v>
          </cell>
          <cell r="O12">
            <v>201.87</v>
          </cell>
          <cell r="R12">
            <v>207.91</v>
          </cell>
          <cell r="S12">
            <v>371.02</v>
          </cell>
          <cell r="Z12">
            <v>8438.4</v>
          </cell>
        </row>
        <row r="13">
          <cell r="L13">
            <v>8072.35</v>
          </cell>
          <cell r="O13">
            <v>235.51499999999999</v>
          </cell>
          <cell r="R13">
            <v>351.5</v>
          </cell>
          <cell r="S13">
            <v>406.32</v>
          </cell>
          <cell r="Z13">
            <v>10953.916666666668</v>
          </cell>
        </row>
        <row r="14">
          <cell r="L14">
            <v>15441.5</v>
          </cell>
          <cell r="R14">
            <v>566.5</v>
          </cell>
          <cell r="S14">
            <v>835.5</v>
          </cell>
          <cell r="Z14">
            <v>25735.833333333336</v>
          </cell>
        </row>
        <row r="15">
          <cell r="L15">
            <v>6188.04</v>
          </cell>
          <cell r="O15">
            <v>100.935</v>
          </cell>
          <cell r="R15">
            <v>207.91</v>
          </cell>
          <cell r="S15">
            <v>371.02</v>
          </cell>
          <cell r="Z15">
            <v>8438.4</v>
          </cell>
        </row>
        <row r="16">
          <cell r="L16">
            <v>8072.35</v>
          </cell>
          <cell r="O16">
            <v>100.935</v>
          </cell>
          <cell r="R16">
            <v>351.5</v>
          </cell>
          <cell r="S16">
            <v>406.32</v>
          </cell>
          <cell r="Z16">
            <v>10953.916666666668</v>
          </cell>
        </row>
        <row r="17">
          <cell r="L17">
            <v>8072.35</v>
          </cell>
          <cell r="O17">
            <v>100.935</v>
          </cell>
          <cell r="S17">
            <v>406.32</v>
          </cell>
          <cell r="Z17">
            <v>10953.916666666668</v>
          </cell>
        </row>
        <row r="18">
          <cell r="L18">
            <v>7713.23</v>
          </cell>
          <cell r="O18">
            <v>100.935</v>
          </cell>
          <cell r="R18">
            <v>282.08999999999997</v>
          </cell>
          <cell r="S18">
            <v>418.44</v>
          </cell>
          <cell r="Z18">
            <v>12855.383333333333</v>
          </cell>
        </row>
        <row r="19">
          <cell r="L19">
            <v>8072.35</v>
          </cell>
          <cell r="O19">
            <v>67.290000000000006</v>
          </cell>
          <cell r="R19">
            <v>351.5</v>
          </cell>
          <cell r="S19">
            <v>406.32</v>
          </cell>
          <cell r="Z19">
            <v>10953.916666666668</v>
          </cell>
        </row>
        <row r="20">
          <cell r="L20">
            <v>5414.82</v>
          </cell>
          <cell r="O20">
            <v>67.290000000000006</v>
          </cell>
          <cell r="R20">
            <v>211.44</v>
          </cell>
          <cell r="S20">
            <v>378.6</v>
          </cell>
          <cell r="Z20">
            <v>9024.7000000000007</v>
          </cell>
        </row>
        <row r="21">
          <cell r="L21">
            <v>8072.35</v>
          </cell>
          <cell r="O21">
            <v>100.935</v>
          </cell>
          <cell r="R21">
            <v>351.5</v>
          </cell>
          <cell r="S21">
            <v>406.32</v>
          </cell>
          <cell r="Z21">
            <v>10953.916666666668</v>
          </cell>
        </row>
        <row r="22">
          <cell r="L22">
            <v>8072.35</v>
          </cell>
          <cell r="O22">
            <v>67.290000000000006</v>
          </cell>
          <cell r="R22">
            <v>351.5</v>
          </cell>
          <cell r="S22">
            <v>406.32</v>
          </cell>
          <cell r="Z22">
            <v>10953.916666666668</v>
          </cell>
        </row>
        <row r="23">
          <cell r="L23">
            <v>8072.35</v>
          </cell>
          <cell r="R23">
            <v>351.5</v>
          </cell>
          <cell r="S23">
            <v>406.32</v>
          </cell>
          <cell r="Z23">
            <v>10953.916666666668</v>
          </cell>
        </row>
        <row r="24">
          <cell r="L24">
            <v>6188.04</v>
          </cell>
          <cell r="R24">
            <v>207.91</v>
          </cell>
          <cell r="S24">
            <v>371.02</v>
          </cell>
          <cell r="Z24">
            <v>8438.4</v>
          </cell>
        </row>
        <row r="25">
          <cell r="L25">
            <v>8072.35</v>
          </cell>
          <cell r="R25">
            <v>351.5</v>
          </cell>
          <cell r="S25">
            <v>406.32</v>
          </cell>
          <cell r="Z25">
            <v>10953.916666666668</v>
          </cell>
        </row>
        <row r="26">
          <cell r="L26">
            <v>6188.04</v>
          </cell>
          <cell r="R26">
            <v>207.91</v>
          </cell>
          <cell r="S26">
            <v>371.02</v>
          </cell>
          <cell r="Z26">
            <v>8438.4</v>
          </cell>
        </row>
        <row r="27">
          <cell r="L27">
            <v>0</v>
          </cell>
          <cell r="Z27">
            <v>2973.5253424657553</v>
          </cell>
        </row>
        <row r="28">
          <cell r="L28">
            <v>15441.5</v>
          </cell>
          <cell r="R28">
            <v>566.5</v>
          </cell>
          <cell r="S28">
            <v>835.5</v>
          </cell>
          <cell r="Z28">
            <v>25735.833333333336</v>
          </cell>
        </row>
        <row r="29">
          <cell r="L29">
            <v>29379.5</v>
          </cell>
          <cell r="R29">
            <v>808.5</v>
          </cell>
          <cell r="S29">
            <v>1144</v>
          </cell>
          <cell r="Z29">
            <v>48965.833333333336</v>
          </cell>
        </row>
        <row r="30">
          <cell r="L30">
            <v>8072.35</v>
          </cell>
          <cell r="R30">
            <v>351.5</v>
          </cell>
          <cell r="S30">
            <v>406.32</v>
          </cell>
          <cell r="Z30">
            <v>10953.92</v>
          </cell>
        </row>
        <row r="31">
          <cell r="L31">
            <v>15441.5</v>
          </cell>
          <cell r="O31">
            <v>67.290000000000006</v>
          </cell>
          <cell r="R31">
            <v>566.5</v>
          </cell>
          <cell r="S31">
            <v>835.5</v>
          </cell>
          <cell r="Z31">
            <v>25735.83</v>
          </cell>
        </row>
        <row r="32">
          <cell r="L32">
            <v>5750.54</v>
          </cell>
          <cell r="R32">
            <v>207.91</v>
          </cell>
          <cell r="S32">
            <v>371.02</v>
          </cell>
        </row>
        <row r="33">
          <cell r="L33">
            <v>7238.9500000000007</v>
          </cell>
          <cell r="R33">
            <v>351.45</v>
          </cell>
          <cell r="S33">
            <v>406.35</v>
          </cell>
        </row>
        <row r="34">
          <cell r="L34">
            <v>253128.75000000006</v>
          </cell>
          <cell r="O34">
            <v>2523.3799999999992</v>
          </cell>
          <cell r="R34">
            <v>9734.119999999999</v>
          </cell>
          <cell r="S34">
            <v>13199.05</v>
          </cell>
          <cell r="T34">
            <v>7593.8625000000011</v>
          </cell>
          <cell r="W34">
            <v>20792.912499999995</v>
          </cell>
          <cell r="Z34">
            <v>361330.6253424657</v>
          </cell>
          <cell r="AA34">
            <v>647509.78784246591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IBOS"/>
      <sheetName val="BANCO"/>
      <sheetName val="TRANSPARENCIA"/>
      <sheetName val="TOTAL"/>
      <sheetName val="TARIFAS"/>
      <sheetName val="Hoja1"/>
      <sheetName val="CONCENTRADO"/>
    </sheetNames>
    <sheetDataSet>
      <sheetData sheetId="0" refreshError="1"/>
      <sheetData sheetId="1" refreshError="1"/>
      <sheetData sheetId="2" refreshError="1"/>
      <sheetData sheetId="3">
        <row r="5">
          <cell r="O5">
            <v>168.23000000000002</v>
          </cell>
          <cell r="R5">
            <v>351.5</v>
          </cell>
          <cell r="S5">
            <v>406.32</v>
          </cell>
        </row>
        <row r="6">
          <cell r="O6">
            <v>168.22500000000002</v>
          </cell>
          <cell r="R6">
            <v>351.5</v>
          </cell>
          <cell r="S6">
            <v>406.32</v>
          </cell>
        </row>
        <row r="7">
          <cell r="L7">
            <v>7713.23</v>
          </cell>
          <cell r="O7">
            <v>168.22500000000002</v>
          </cell>
          <cell r="R7">
            <v>282.08999999999997</v>
          </cell>
          <cell r="S7">
            <v>418.44</v>
          </cell>
        </row>
        <row r="8">
          <cell r="O8">
            <v>201.87</v>
          </cell>
          <cell r="R8">
            <v>351.5</v>
          </cell>
          <cell r="S8">
            <v>406.32</v>
          </cell>
        </row>
        <row r="9">
          <cell r="L9">
            <v>7713.23</v>
          </cell>
          <cell r="O9">
            <v>168.22500000000002</v>
          </cell>
          <cell r="R9">
            <v>282.08999999999997</v>
          </cell>
          <cell r="S9">
            <v>418.44</v>
          </cell>
        </row>
        <row r="10">
          <cell r="O10">
            <v>201.87</v>
          </cell>
          <cell r="R10">
            <v>351.5</v>
          </cell>
          <cell r="S10">
            <v>406.32</v>
          </cell>
        </row>
        <row r="11">
          <cell r="O11">
            <v>235.51499999999999</v>
          </cell>
          <cell r="R11">
            <v>207.91</v>
          </cell>
          <cell r="S11">
            <v>371.02</v>
          </cell>
        </row>
        <row r="12">
          <cell r="O12">
            <v>201.87</v>
          </cell>
          <cell r="R12">
            <v>207.91</v>
          </cell>
          <cell r="S12">
            <v>371.02</v>
          </cell>
        </row>
        <row r="13">
          <cell r="O13">
            <v>235.51499999999999</v>
          </cell>
          <cell r="R13">
            <v>351.5</v>
          </cell>
          <cell r="S13">
            <v>406.32</v>
          </cell>
        </row>
        <row r="14">
          <cell r="L14">
            <v>15441.5</v>
          </cell>
          <cell r="R14">
            <v>566.5</v>
          </cell>
          <cell r="S14">
            <v>835.5</v>
          </cell>
        </row>
        <row r="15">
          <cell r="O15">
            <v>100.935</v>
          </cell>
          <cell r="R15">
            <v>207.91</v>
          </cell>
          <cell r="S15">
            <v>371.02</v>
          </cell>
        </row>
        <row r="16">
          <cell r="O16">
            <v>100.935</v>
          </cell>
          <cell r="R16">
            <v>351.5</v>
          </cell>
          <cell r="S16">
            <v>406.32</v>
          </cell>
        </row>
        <row r="18">
          <cell r="L18">
            <v>7713.23</v>
          </cell>
          <cell r="O18">
            <v>100.935</v>
          </cell>
          <cell r="R18">
            <v>282.08999999999997</v>
          </cell>
          <cell r="S18">
            <v>418.44</v>
          </cell>
        </row>
        <row r="19">
          <cell r="O19">
            <v>67.290000000000006</v>
          </cell>
          <cell r="R19">
            <v>351.5</v>
          </cell>
          <cell r="S19">
            <v>406.32</v>
          </cell>
        </row>
        <row r="20">
          <cell r="L20">
            <v>5414.82</v>
          </cell>
          <cell r="O20">
            <v>67.290000000000006</v>
          </cell>
          <cell r="R20">
            <v>211.44</v>
          </cell>
          <cell r="S20">
            <v>378.6</v>
          </cell>
        </row>
        <row r="21">
          <cell r="O21">
            <v>100.935</v>
          </cell>
          <cell r="R21">
            <v>351.5</v>
          </cell>
          <cell r="S21">
            <v>406.32</v>
          </cell>
        </row>
        <row r="22">
          <cell r="O22">
            <v>67.290000000000006</v>
          </cell>
          <cell r="R22">
            <v>351.5</v>
          </cell>
          <cell r="S22">
            <v>406.32</v>
          </cell>
        </row>
        <row r="23">
          <cell r="R23">
            <v>351.5</v>
          </cell>
          <cell r="S23">
            <v>406.32</v>
          </cell>
        </row>
        <row r="24">
          <cell r="R24">
            <v>207.91</v>
          </cell>
          <cell r="S24">
            <v>371.02</v>
          </cell>
        </row>
        <row r="25">
          <cell r="R25">
            <v>351.5</v>
          </cell>
          <cell r="S25">
            <v>406.32</v>
          </cell>
        </row>
        <row r="26">
          <cell r="R26">
            <v>207.91</v>
          </cell>
          <cell r="S26">
            <v>371.02</v>
          </cell>
        </row>
        <row r="27">
          <cell r="L27">
            <v>15441.5</v>
          </cell>
          <cell r="R27">
            <v>566.5</v>
          </cell>
          <cell r="S27">
            <v>835.5</v>
          </cell>
        </row>
        <row r="28">
          <cell r="L28">
            <v>29379.5</v>
          </cell>
          <cell r="R28">
            <v>808.5</v>
          </cell>
          <cell r="S28">
            <v>1144</v>
          </cell>
        </row>
        <row r="29">
          <cell r="R29">
            <v>351.5</v>
          </cell>
          <cell r="S29">
            <v>406.32</v>
          </cell>
        </row>
        <row r="30">
          <cell r="L30">
            <v>15441.5</v>
          </cell>
          <cell r="O30">
            <v>67.290000000000006</v>
          </cell>
          <cell r="R30">
            <v>566.5</v>
          </cell>
          <cell r="S30">
            <v>835.5</v>
          </cell>
        </row>
        <row r="31">
          <cell r="R31">
            <v>207.91</v>
          </cell>
          <cell r="S31">
            <v>371.02</v>
          </cell>
        </row>
        <row r="32">
          <cell r="R32">
            <v>351.45</v>
          </cell>
          <cell r="S32">
            <v>406.35</v>
          </cell>
        </row>
        <row r="33">
          <cell r="L33">
            <v>226649.65000000005</v>
          </cell>
          <cell r="O33">
            <v>2523.3849999999993</v>
          </cell>
          <cell r="R33">
            <v>9734.119999999999</v>
          </cell>
          <cell r="S33">
            <v>13199.05</v>
          </cell>
          <cell r="T33">
            <v>6799.4895000000015</v>
          </cell>
          <cell r="W33">
            <v>19998.539499999995</v>
          </cell>
          <cell r="AA33">
            <v>258905.69449999995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selection activeCell="A35" sqref="A35:B35"/>
    </sheetView>
  </sheetViews>
  <sheetFormatPr baseColWidth="10" defaultRowHeight="12.75" x14ac:dyDescent="0.2"/>
  <cols>
    <col min="1" max="1" width="18.28515625" customWidth="1"/>
    <col min="2" max="2" width="39.7109375" bestFit="1" customWidth="1"/>
    <col min="3" max="3" width="14.28515625" bestFit="1" customWidth="1"/>
    <col min="4" max="5" width="13.28515625" customWidth="1"/>
    <col min="6" max="8" width="11.5703125" bestFit="1" customWidth="1"/>
    <col min="9" max="9" width="18.42578125" customWidth="1"/>
    <col min="10" max="10" width="15.140625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s="2" customFormat="1" ht="36" customHeight="1" x14ac:dyDescent="0.2">
      <c r="A5" s="1" t="s">
        <v>60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1" s="6" customFormat="1" ht="19.5" x14ac:dyDescent="0.5">
      <c r="A6" s="3" t="s">
        <v>61</v>
      </c>
      <c r="B6" s="3" t="s">
        <v>12</v>
      </c>
      <c r="C6" s="4">
        <v>12644.7</v>
      </c>
      <c r="D6" s="4">
        <v>269.16000000000003</v>
      </c>
      <c r="E6" s="4">
        <v>703</v>
      </c>
      <c r="F6" s="4">
        <v>812.64</v>
      </c>
      <c r="G6" s="4">
        <v>379.34100000000001</v>
      </c>
      <c r="H6" s="4">
        <v>1191.981</v>
      </c>
      <c r="I6" s="4">
        <v>22606.9</v>
      </c>
      <c r="J6" s="4">
        <f>+C6+D6+E6+F6+G6+I6</f>
        <v>37415.741000000002</v>
      </c>
      <c r="K6" s="5"/>
    </row>
    <row r="7" spans="1:11" s="6" customFormat="1" ht="19.5" x14ac:dyDescent="0.5">
      <c r="A7" s="3" t="s">
        <v>61</v>
      </c>
      <c r="B7" s="3" t="s">
        <v>13</v>
      </c>
      <c r="C7" s="4">
        <v>12644.7</v>
      </c>
      <c r="D7" s="4">
        <v>336.45000000000005</v>
      </c>
      <c r="E7" s="4">
        <v>703</v>
      </c>
      <c r="F7" s="4">
        <v>812.64</v>
      </c>
      <c r="G7" s="4">
        <v>379.34100000000001</v>
      </c>
      <c r="H7" s="4">
        <v>1191.981</v>
      </c>
      <c r="I7" s="4">
        <v>0</v>
      </c>
      <c r="J7" s="4">
        <f t="shared" ref="J7:J34" si="0">+C7+D7+E7+F7+G7+I7</f>
        <v>14876.131000000001</v>
      </c>
      <c r="K7" s="5"/>
    </row>
    <row r="8" spans="1:11" s="6" customFormat="1" ht="19.5" x14ac:dyDescent="0.5">
      <c r="A8" s="3" t="s">
        <v>62</v>
      </c>
      <c r="B8" s="3" t="s">
        <v>14</v>
      </c>
      <c r="C8" s="4">
        <v>15126.46</v>
      </c>
      <c r="D8" s="4">
        <v>336.45000000000005</v>
      </c>
      <c r="E8" s="4">
        <v>564.17999999999995</v>
      </c>
      <c r="F8" s="4">
        <v>836.88</v>
      </c>
      <c r="G8" s="4">
        <v>453.79379999999998</v>
      </c>
      <c r="H8" s="4">
        <v>1290.6738</v>
      </c>
      <c r="I8" s="4">
        <v>0</v>
      </c>
      <c r="J8" s="4">
        <f t="shared" si="0"/>
        <v>17317.763800000001</v>
      </c>
      <c r="K8" s="5"/>
    </row>
    <row r="9" spans="1:11" s="6" customFormat="1" ht="19.5" x14ac:dyDescent="0.5">
      <c r="A9" s="3" t="s">
        <v>61</v>
      </c>
      <c r="B9" s="3" t="s">
        <v>15</v>
      </c>
      <c r="C9" s="4">
        <v>12644.7</v>
      </c>
      <c r="D9" s="4">
        <v>403.74</v>
      </c>
      <c r="E9" s="4">
        <v>703</v>
      </c>
      <c r="F9" s="4">
        <v>812.64</v>
      </c>
      <c r="G9" s="4">
        <v>379.34100000000001</v>
      </c>
      <c r="H9" s="4">
        <v>1191.981</v>
      </c>
      <c r="I9" s="4">
        <v>0</v>
      </c>
      <c r="J9" s="4">
        <f t="shared" si="0"/>
        <v>14943.421</v>
      </c>
      <c r="K9" s="5"/>
    </row>
    <row r="10" spans="1:11" s="6" customFormat="1" ht="19.5" x14ac:dyDescent="0.5">
      <c r="A10" s="3" t="s">
        <v>62</v>
      </c>
      <c r="B10" s="3" t="s">
        <v>16</v>
      </c>
      <c r="C10" s="4">
        <v>15126.46</v>
      </c>
      <c r="D10" s="4">
        <v>336.45000000000005</v>
      </c>
      <c r="E10" s="4">
        <v>564.17999999999995</v>
      </c>
      <c r="F10" s="4">
        <v>836.88</v>
      </c>
      <c r="G10" s="4">
        <v>453.79379999999998</v>
      </c>
      <c r="H10" s="4">
        <v>1290.6738</v>
      </c>
      <c r="I10" s="4">
        <v>0</v>
      </c>
      <c r="J10" s="4">
        <f t="shared" si="0"/>
        <v>17317.763800000001</v>
      </c>
      <c r="K10" s="5"/>
    </row>
    <row r="11" spans="1:11" s="6" customFormat="1" ht="19.5" x14ac:dyDescent="0.5">
      <c r="A11" s="3" t="s">
        <v>61</v>
      </c>
      <c r="B11" s="3" t="s">
        <v>17</v>
      </c>
      <c r="C11" s="4">
        <v>12644.7</v>
      </c>
      <c r="D11" s="4">
        <v>403.74</v>
      </c>
      <c r="E11" s="4">
        <v>703</v>
      </c>
      <c r="F11" s="4">
        <v>812.64</v>
      </c>
      <c r="G11" s="4">
        <v>379.34100000000001</v>
      </c>
      <c r="H11" s="4">
        <v>1191.981</v>
      </c>
      <c r="I11" s="4">
        <v>0</v>
      </c>
      <c r="J11" s="4">
        <f t="shared" si="0"/>
        <v>14943.421</v>
      </c>
      <c r="K11" s="5"/>
    </row>
    <row r="12" spans="1:11" s="6" customFormat="1" ht="19.5" x14ac:dyDescent="0.5">
      <c r="A12" s="3" t="s">
        <v>61</v>
      </c>
      <c r="B12" s="3" t="s">
        <v>18</v>
      </c>
      <c r="C12" s="4">
        <v>9751.08</v>
      </c>
      <c r="D12" s="4">
        <v>471.03</v>
      </c>
      <c r="E12" s="4">
        <v>415.82</v>
      </c>
      <c r="F12" s="4">
        <v>742.04</v>
      </c>
      <c r="G12" s="4">
        <v>292.5324</v>
      </c>
      <c r="H12" s="4">
        <v>1034.5724</v>
      </c>
      <c r="I12" s="4">
        <v>0</v>
      </c>
      <c r="J12" s="4">
        <f t="shared" si="0"/>
        <v>11672.502400000001</v>
      </c>
      <c r="K12" s="5"/>
    </row>
    <row r="13" spans="1:11" s="6" customFormat="1" ht="19.5" x14ac:dyDescent="0.5">
      <c r="A13" s="3" t="s">
        <v>61</v>
      </c>
      <c r="B13" s="3" t="s">
        <v>19</v>
      </c>
      <c r="C13" s="4">
        <v>9751.08</v>
      </c>
      <c r="D13" s="4">
        <v>403.74</v>
      </c>
      <c r="E13" s="4">
        <v>415.82</v>
      </c>
      <c r="F13" s="4">
        <v>742.04</v>
      </c>
      <c r="G13" s="4">
        <v>292.5324</v>
      </c>
      <c r="H13" s="4">
        <v>1034.5724</v>
      </c>
      <c r="I13" s="4">
        <v>0</v>
      </c>
      <c r="J13" s="4">
        <f t="shared" si="0"/>
        <v>11605.2124</v>
      </c>
      <c r="K13" s="5"/>
    </row>
    <row r="14" spans="1:11" s="6" customFormat="1" ht="19.5" x14ac:dyDescent="0.5">
      <c r="A14" s="3" t="s">
        <v>61</v>
      </c>
      <c r="B14" s="3" t="s">
        <v>20</v>
      </c>
      <c r="C14" s="4">
        <v>12644.7</v>
      </c>
      <c r="D14" s="4">
        <v>471.03</v>
      </c>
      <c r="E14" s="4">
        <v>703</v>
      </c>
      <c r="F14" s="4">
        <v>812.64</v>
      </c>
      <c r="G14" s="4">
        <v>379.34100000000001</v>
      </c>
      <c r="H14" s="4">
        <v>1191.981</v>
      </c>
      <c r="I14" s="4">
        <v>0</v>
      </c>
      <c r="J14" s="4">
        <f t="shared" si="0"/>
        <v>15010.711000000001</v>
      </c>
      <c r="K14" s="5"/>
    </row>
    <row r="15" spans="1:11" s="6" customFormat="1" ht="19.5" x14ac:dyDescent="0.5">
      <c r="A15" s="3" t="s">
        <v>63</v>
      </c>
      <c r="B15" s="3" t="s">
        <v>21</v>
      </c>
      <c r="C15" s="4">
        <v>30883</v>
      </c>
      <c r="D15" s="4">
        <v>0</v>
      </c>
      <c r="E15" s="4">
        <v>1133</v>
      </c>
      <c r="F15" s="4">
        <v>1671</v>
      </c>
      <c r="G15" s="4">
        <v>926.49</v>
      </c>
      <c r="H15" s="4">
        <v>2597.4899999999998</v>
      </c>
      <c r="I15" s="4">
        <v>0</v>
      </c>
      <c r="J15" s="4">
        <f t="shared" si="0"/>
        <v>34613.49</v>
      </c>
      <c r="K15" s="5"/>
    </row>
    <row r="16" spans="1:11" s="6" customFormat="1" ht="19.5" x14ac:dyDescent="0.5">
      <c r="A16" s="3" t="s">
        <v>61</v>
      </c>
      <c r="B16" s="3" t="s">
        <v>22</v>
      </c>
      <c r="C16" s="4">
        <v>9751.08</v>
      </c>
      <c r="D16" s="4">
        <v>201.87</v>
      </c>
      <c r="E16" s="4">
        <v>415.82</v>
      </c>
      <c r="F16" s="4">
        <v>742.04</v>
      </c>
      <c r="G16" s="4">
        <v>292.5324</v>
      </c>
      <c r="H16" s="4">
        <v>1034.5724</v>
      </c>
      <c r="I16" s="4">
        <v>0</v>
      </c>
      <c r="J16" s="4">
        <f t="shared" si="0"/>
        <v>11403.342400000001</v>
      </c>
      <c r="K16" s="5"/>
    </row>
    <row r="17" spans="1:11" s="6" customFormat="1" ht="19.5" x14ac:dyDescent="0.5">
      <c r="A17" s="3" t="s">
        <v>61</v>
      </c>
      <c r="B17" s="3" t="s">
        <v>23</v>
      </c>
      <c r="C17" s="4">
        <v>12644.7</v>
      </c>
      <c r="D17" s="4">
        <v>201.87</v>
      </c>
      <c r="E17" s="4">
        <v>703</v>
      </c>
      <c r="F17" s="4">
        <v>812.64</v>
      </c>
      <c r="G17" s="4">
        <v>379.34100000000001</v>
      </c>
      <c r="H17" s="4">
        <v>1191.981</v>
      </c>
      <c r="I17" s="4">
        <v>0</v>
      </c>
      <c r="J17" s="4">
        <f t="shared" si="0"/>
        <v>14741.551000000001</v>
      </c>
      <c r="K17" s="5"/>
    </row>
    <row r="18" spans="1:11" s="6" customFormat="1" ht="19.5" x14ac:dyDescent="0.5">
      <c r="A18" s="3" t="s">
        <v>61</v>
      </c>
      <c r="B18" s="3" t="s">
        <v>24</v>
      </c>
      <c r="C18" s="4">
        <v>12644.7</v>
      </c>
      <c r="D18" s="4">
        <v>201.87</v>
      </c>
      <c r="E18" s="4">
        <v>703</v>
      </c>
      <c r="F18" s="4">
        <v>812.64</v>
      </c>
      <c r="G18" s="4">
        <v>379.34100000000001</v>
      </c>
      <c r="H18" s="4">
        <v>1191.981</v>
      </c>
      <c r="I18" s="4">
        <v>0</v>
      </c>
      <c r="J18" s="4">
        <f t="shared" si="0"/>
        <v>14741.551000000001</v>
      </c>
      <c r="K18" s="5"/>
    </row>
    <row r="19" spans="1:11" s="6" customFormat="1" ht="19.5" x14ac:dyDescent="0.5">
      <c r="A19" s="3" t="s">
        <v>63</v>
      </c>
      <c r="B19" s="3" t="s">
        <v>25</v>
      </c>
      <c r="C19" s="4">
        <v>30883</v>
      </c>
      <c r="D19" s="4">
        <v>201.87</v>
      </c>
      <c r="E19" s="4">
        <v>1133</v>
      </c>
      <c r="F19" s="4">
        <v>1671</v>
      </c>
      <c r="G19" s="4">
        <v>926.49</v>
      </c>
      <c r="H19" s="4">
        <v>2597.4899999999998</v>
      </c>
      <c r="I19" s="4">
        <v>0</v>
      </c>
      <c r="J19" s="4">
        <f t="shared" si="0"/>
        <v>34815.359999999993</v>
      </c>
      <c r="K19" s="5"/>
    </row>
    <row r="20" spans="1:11" s="6" customFormat="1" ht="19.5" x14ac:dyDescent="0.5">
      <c r="A20" s="3" t="s">
        <v>62</v>
      </c>
      <c r="B20" s="3" t="s">
        <v>26</v>
      </c>
      <c r="C20" s="4">
        <v>15126.46</v>
      </c>
      <c r="D20" s="4">
        <v>201.87</v>
      </c>
      <c r="E20" s="4">
        <v>564.17999999999995</v>
      </c>
      <c r="F20" s="4">
        <v>836.88</v>
      </c>
      <c r="G20" s="4">
        <v>453.79379999999998</v>
      </c>
      <c r="H20" s="4">
        <v>1290.6738</v>
      </c>
      <c r="I20" s="4">
        <v>0</v>
      </c>
      <c r="J20" s="4">
        <f t="shared" si="0"/>
        <v>17183.183799999999</v>
      </c>
      <c r="K20" s="5"/>
    </row>
    <row r="21" spans="1:11" s="6" customFormat="1" ht="19.5" x14ac:dyDescent="0.5">
      <c r="A21" s="3" t="s">
        <v>61</v>
      </c>
      <c r="B21" s="3" t="s">
        <v>27</v>
      </c>
      <c r="C21" s="4">
        <v>12644.7</v>
      </c>
      <c r="D21" s="4">
        <v>134.58000000000001</v>
      </c>
      <c r="E21" s="4">
        <v>703</v>
      </c>
      <c r="F21" s="4">
        <v>812.64</v>
      </c>
      <c r="G21" s="4">
        <v>379.34100000000001</v>
      </c>
      <c r="H21" s="4">
        <v>1191.981</v>
      </c>
      <c r="I21" s="4">
        <v>0</v>
      </c>
      <c r="J21" s="4">
        <f t="shared" si="0"/>
        <v>14674.261</v>
      </c>
      <c r="K21" s="5"/>
    </row>
    <row r="22" spans="1:11" s="6" customFormat="1" ht="19.5" x14ac:dyDescent="0.5">
      <c r="A22" s="3" t="s">
        <v>61</v>
      </c>
      <c r="B22" s="3" t="s">
        <v>28</v>
      </c>
      <c r="C22" s="4">
        <v>10604.64</v>
      </c>
      <c r="D22" s="4">
        <v>134.58000000000001</v>
      </c>
      <c r="E22" s="4">
        <v>422.88</v>
      </c>
      <c r="F22" s="4">
        <v>757.2</v>
      </c>
      <c r="G22" s="4">
        <v>318.13919999999996</v>
      </c>
      <c r="H22" s="4">
        <v>1075.3391999999999</v>
      </c>
      <c r="I22" s="4">
        <v>0</v>
      </c>
      <c r="J22" s="4">
        <f t="shared" si="0"/>
        <v>12237.439199999999</v>
      </c>
      <c r="K22" s="5"/>
    </row>
    <row r="23" spans="1:11" s="6" customFormat="1" ht="19.5" x14ac:dyDescent="0.5">
      <c r="A23" s="3" t="s">
        <v>61</v>
      </c>
      <c r="B23" s="3" t="s">
        <v>29</v>
      </c>
      <c r="C23" s="4">
        <v>12644.7</v>
      </c>
      <c r="D23" s="4">
        <v>201.87</v>
      </c>
      <c r="E23" s="4">
        <v>703</v>
      </c>
      <c r="F23" s="4">
        <v>812.64</v>
      </c>
      <c r="G23" s="4">
        <v>379.34100000000001</v>
      </c>
      <c r="H23" s="4">
        <v>1191.981</v>
      </c>
      <c r="I23" s="4">
        <v>0</v>
      </c>
      <c r="J23" s="4">
        <f t="shared" si="0"/>
        <v>14741.551000000001</v>
      </c>
      <c r="K23" s="5"/>
    </row>
    <row r="24" spans="1:11" s="6" customFormat="1" ht="19.5" x14ac:dyDescent="0.5">
      <c r="A24" s="3" t="s">
        <v>61</v>
      </c>
      <c r="B24" s="3" t="s">
        <v>30</v>
      </c>
      <c r="C24" s="4">
        <v>12644.7</v>
      </c>
      <c r="D24" s="4">
        <v>134.58000000000001</v>
      </c>
      <c r="E24" s="4">
        <v>703</v>
      </c>
      <c r="F24" s="4">
        <v>812.64</v>
      </c>
      <c r="G24" s="4">
        <v>379.34100000000001</v>
      </c>
      <c r="H24" s="4">
        <v>1191.981</v>
      </c>
      <c r="I24" s="4">
        <v>0</v>
      </c>
      <c r="J24" s="4">
        <f t="shared" si="0"/>
        <v>14674.261</v>
      </c>
      <c r="K24" s="5"/>
    </row>
    <row r="25" spans="1:11" s="6" customFormat="1" ht="19.5" x14ac:dyDescent="0.5">
      <c r="A25" s="3" t="s">
        <v>61</v>
      </c>
      <c r="B25" s="3" t="s">
        <v>31</v>
      </c>
      <c r="C25" s="4">
        <v>12644.7</v>
      </c>
      <c r="D25" s="4">
        <v>0</v>
      </c>
      <c r="E25" s="4">
        <v>703</v>
      </c>
      <c r="F25" s="4">
        <v>812.64</v>
      </c>
      <c r="G25" s="4">
        <v>379.34100000000001</v>
      </c>
      <c r="H25" s="4">
        <v>1191.981</v>
      </c>
      <c r="I25" s="4">
        <v>0</v>
      </c>
      <c r="J25" s="4">
        <f t="shared" si="0"/>
        <v>14539.681</v>
      </c>
      <c r="K25" s="5"/>
    </row>
    <row r="26" spans="1:11" s="6" customFormat="1" ht="19.5" x14ac:dyDescent="0.5">
      <c r="A26" s="3" t="s">
        <v>61</v>
      </c>
      <c r="B26" s="3" t="s">
        <v>32</v>
      </c>
      <c r="C26" s="4">
        <v>9751.08</v>
      </c>
      <c r="D26" s="4">
        <v>0</v>
      </c>
      <c r="E26" s="4">
        <v>415.82</v>
      </c>
      <c r="F26" s="4">
        <v>742.04</v>
      </c>
      <c r="G26" s="4">
        <v>292.5324</v>
      </c>
      <c r="H26" s="4">
        <v>1034.5724</v>
      </c>
      <c r="I26" s="4">
        <v>0</v>
      </c>
      <c r="J26" s="4">
        <f t="shared" si="0"/>
        <v>11201.472399999999</v>
      </c>
      <c r="K26" s="5"/>
    </row>
    <row r="27" spans="1:11" s="6" customFormat="1" ht="19.5" x14ac:dyDescent="0.5">
      <c r="A27" s="3" t="s">
        <v>61</v>
      </c>
      <c r="B27" s="3" t="s">
        <v>33</v>
      </c>
      <c r="C27" s="4">
        <v>12644.7</v>
      </c>
      <c r="D27" s="4">
        <v>0</v>
      </c>
      <c r="E27" s="4">
        <v>703</v>
      </c>
      <c r="F27" s="4">
        <v>812.64</v>
      </c>
      <c r="G27" s="4">
        <v>379.34100000000001</v>
      </c>
      <c r="H27" s="4">
        <v>1191.981</v>
      </c>
      <c r="I27" s="4">
        <v>0</v>
      </c>
      <c r="J27" s="4">
        <f t="shared" si="0"/>
        <v>14539.681</v>
      </c>
      <c r="K27" s="5"/>
    </row>
    <row r="28" spans="1:11" s="6" customFormat="1" ht="19.5" x14ac:dyDescent="0.5">
      <c r="A28" s="3" t="s">
        <v>61</v>
      </c>
      <c r="B28" s="3" t="s">
        <v>34</v>
      </c>
      <c r="C28" s="4">
        <v>9751.08</v>
      </c>
      <c r="D28" s="4">
        <v>0</v>
      </c>
      <c r="E28" s="4">
        <v>415.82</v>
      </c>
      <c r="F28" s="4">
        <v>742.04</v>
      </c>
      <c r="G28" s="4">
        <v>292.5324</v>
      </c>
      <c r="H28" s="4">
        <v>1034.5724</v>
      </c>
      <c r="I28" s="4">
        <v>0</v>
      </c>
      <c r="J28" s="4">
        <f t="shared" si="0"/>
        <v>11201.472399999999</v>
      </c>
      <c r="K28" s="5"/>
    </row>
    <row r="29" spans="1:11" s="6" customFormat="1" ht="19.5" x14ac:dyDescent="0.5">
      <c r="A29" s="3" t="s">
        <v>61</v>
      </c>
      <c r="B29" s="3" t="s">
        <v>35</v>
      </c>
      <c r="C29" s="4">
        <v>12644.7</v>
      </c>
      <c r="D29" s="4">
        <v>0</v>
      </c>
      <c r="E29" s="4">
        <v>703</v>
      </c>
      <c r="F29" s="4">
        <v>812.64</v>
      </c>
      <c r="G29" s="4">
        <v>379.34100000000001</v>
      </c>
      <c r="H29" s="4">
        <v>1191.981</v>
      </c>
      <c r="I29" s="4">
        <v>0</v>
      </c>
      <c r="J29" s="4">
        <f t="shared" si="0"/>
        <v>14539.681</v>
      </c>
      <c r="K29" s="5"/>
    </row>
    <row r="30" spans="1:11" s="6" customFormat="1" ht="19.5" x14ac:dyDescent="0.5">
      <c r="A30" s="3" t="s">
        <v>61</v>
      </c>
      <c r="B30" s="3" t="s">
        <v>36</v>
      </c>
      <c r="C30" s="4">
        <v>1950.2159999999999</v>
      </c>
      <c r="D30" s="4">
        <v>0</v>
      </c>
      <c r="E30" s="4">
        <v>83.164000000000001</v>
      </c>
      <c r="F30" s="4">
        <v>148.40799999999999</v>
      </c>
      <c r="G30" s="4">
        <v>58.506479999999996</v>
      </c>
      <c r="H30" s="4">
        <v>206.91447999999997</v>
      </c>
      <c r="I30" s="4">
        <v>0</v>
      </c>
      <c r="J30" s="4">
        <f t="shared" si="0"/>
        <v>2240.29448</v>
      </c>
      <c r="K30" s="5"/>
    </row>
    <row r="31" spans="1:11" s="6" customFormat="1" ht="19.5" x14ac:dyDescent="0.5">
      <c r="A31" s="3" t="s">
        <v>63</v>
      </c>
      <c r="B31" s="3" t="s">
        <v>37</v>
      </c>
      <c r="C31" s="4">
        <v>30883</v>
      </c>
      <c r="D31" s="4">
        <v>0</v>
      </c>
      <c r="E31" s="4">
        <v>1133</v>
      </c>
      <c r="F31" s="4">
        <v>1671</v>
      </c>
      <c r="G31" s="4">
        <v>926.49</v>
      </c>
      <c r="H31" s="4">
        <v>2597.4899999999998</v>
      </c>
      <c r="I31" s="4">
        <v>0</v>
      </c>
      <c r="J31" s="4">
        <f t="shared" si="0"/>
        <v>34613.49</v>
      </c>
      <c r="K31" s="5"/>
    </row>
    <row r="32" spans="1:11" s="6" customFormat="1" ht="19.5" x14ac:dyDescent="0.5">
      <c r="A32" s="3" t="s">
        <v>64</v>
      </c>
      <c r="B32" s="3" t="s">
        <v>38</v>
      </c>
      <c r="C32" s="4">
        <v>58759</v>
      </c>
      <c r="D32" s="4">
        <v>0</v>
      </c>
      <c r="E32" s="4">
        <v>1617</v>
      </c>
      <c r="F32" s="4">
        <v>2288</v>
      </c>
      <c r="G32" s="4">
        <v>1762.77</v>
      </c>
      <c r="H32" s="4">
        <v>4050.77</v>
      </c>
      <c r="I32" s="4">
        <v>0</v>
      </c>
      <c r="J32" s="4">
        <f t="shared" si="0"/>
        <v>64426.77</v>
      </c>
      <c r="K32" s="5"/>
    </row>
    <row r="33" spans="1:11" s="6" customFormat="1" ht="19.5" x14ac:dyDescent="0.5">
      <c r="A33" s="3" t="s">
        <v>63</v>
      </c>
      <c r="B33" s="3" t="s">
        <v>39</v>
      </c>
      <c r="C33" s="4">
        <v>30883</v>
      </c>
      <c r="D33" s="4">
        <v>134.58000000000001</v>
      </c>
      <c r="E33" s="4">
        <v>1133</v>
      </c>
      <c r="F33" s="4">
        <v>1671</v>
      </c>
      <c r="G33" s="4">
        <v>926.49</v>
      </c>
      <c r="H33" s="4">
        <v>2597.4899999999998</v>
      </c>
      <c r="I33" s="4">
        <v>0</v>
      </c>
      <c r="J33" s="4">
        <f t="shared" si="0"/>
        <v>34748.07</v>
      </c>
      <c r="K33" s="5"/>
    </row>
    <row r="34" spans="1:11" s="6" customFormat="1" ht="20.25" thickBot="1" x14ac:dyDescent="0.55000000000000004">
      <c r="A34" s="7" t="s">
        <v>61</v>
      </c>
      <c r="B34" s="7" t="s">
        <v>40</v>
      </c>
      <c r="C34" s="8">
        <v>12644.7</v>
      </c>
      <c r="D34" s="8">
        <v>0</v>
      </c>
      <c r="E34" s="8">
        <v>703</v>
      </c>
      <c r="F34" s="8">
        <v>812.64</v>
      </c>
      <c r="G34" s="8">
        <v>379.34100000000001</v>
      </c>
      <c r="H34" s="8">
        <v>1191.981</v>
      </c>
      <c r="I34" s="8">
        <v>0</v>
      </c>
      <c r="J34" s="8">
        <f t="shared" si="0"/>
        <v>14539.681</v>
      </c>
      <c r="K34" s="5"/>
    </row>
    <row r="35" spans="1:11" s="11" customFormat="1" ht="21" thickBot="1" x14ac:dyDescent="0.55000000000000004">
      <c r="A35" s="22" t="s">
        <v>41</v>
      </c>
      <c r="B35" s="23"/>
      <c r="C35" s="9">
        <f t="shared" ref="C35:J35" si="1">+SUM(C6:C34)</f>
        <v>466006.4360000001</v>
      </c>
      <c r="D35" s="9">
        <f t="shared" si="1"/>
        <v>5181.329999999999</v>
      </c>
      <c r="E35" s="9">
        <f t="shared" si="1"/>
        <v>20268.684000000001</v>
      </c>
      <c r="F35" s="9">
        <f t="shared" si="1"/>
        <v>27475.407999999999</v>
      </c>
      <c r="G35" s="9">
        <f t="shared" si="1"/>
        <v>13980.193080000003</v>
      </c>
      <c r="H35" s="9">
        <f t="shared" si="1"/>
        <v>41455.601079999993</v>
      </c>
      <c r="I35" s="9">
        <f t="shared" si="1"/>
        <v>22606.9</v>
      </c>
      <c r="J35" s="9">
        <f t="shared" si="1"/>
        <v>555518.95107999991</v>
      </c>
      <c r="K35" s="10"/>
    </row>
    <row r="38" spans="1:11" s="6" customFormat="1" ht="19.5" x14ac:dyDescent="0.5">
      <c r="A38" s="5"/>
      <c r="B38" s="12" t="s">
        <v>42</v>
      </c>
      <c r="C38" s="12"/>
      <c r="D38" s="12"/>
      <c r="E38" s="12" t="s">
        <v>43</v>
      </c>
      <c r="F38" s="12"/>
      <c r="G38" s="12"/>
      <c r="H38" s="12"/>
      <c r="I38" s="12"/>
      <c r="J38" s="12" t="s">
        <v>44</v>
      </c>
      <c r="K38" s="12"/>
    </row>
    <row r="39" spans="1:11" s="6" customFormat="1" ht="19.5" x14ac:dyDescent="0.5">
      <c r="A39" s="5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s="6" customFormat="1" ht="19.5" x14ac:dyDescent="0.5">
      <c r="A40" s="5"/>
      <c r="B40" s="13" t="s">
        <v>45</v>
      </c>
      <c r="C40" s="14"/>
      <c r="D40" s="14"/>
      <c r="E40" s="15" t="s">
        <v>45</v>
      </c>
      <c r="F40" s="14"/>
      <c r="G40" s="16"/>
      <c r="H40" s="17"/>
      <c r="I40" s="16"/>
      <c r="J40" s="15" t="s">
        <v>45</v>
      </c>
      <c r="K40" s="12"/>
    </row>
    <row r="41" spans="1:11" s="6" customFormat="1" ht="19.5" x14ac:dyDescent="0.5">
      <c r="A41" s="5"/>
      <c r="B41" s="13"/>
      <c r="C41" s="14"/>
      <c r="D41" s="14"/>
      <c r="E41" s="17"/>
      <c r="F41" s="14"/>
      <c r="G41" s="16"/>
      <c r="H41" s="17"/>
      <c r="I41" s="16"/>
      <c r="J41" s="18"/>
      <c r="K41" s="12"/>
    </row>
    <row r="42" spans="1:11" s="6" customFormat="1" ht="19.5" x14ac:dyDescent="0.5">
      <c r="A42" s="5"/>
      <c r="B42" s="12" t="s">
        <v>46</v>
      </c>
      <c r="C42" s="12"/>
      <c r="D42" s="12"/>
      <c r="E42" s="12" t="s">
        <v>47</v>
      </c>
      <c r="F42" s="12"/>
      <c r="G42" s="12"/>
      <c r="H42" s="12"/>
      <c r="I42" s="12"/>
      <c r="J42" s="12" t="s">
        <v>48</v>
      </c>
      <c r="K42" s="12"/>
    </row>
    <row r="43" spans="1:11" s="6" customFormat="1" ht="19.5" x14ac:dyDescent="0.5">
      <c r="A43" s="5"/>
      <c r="B43" s="12" t="s">
        <v>49</v>
      </c>
      <c r="C43" s="12"/>
      <c r="D43" s="12"/>
      <c r="E43" s="12" t="s">
        <v>50</v>
      </c>
      <c r="F43" s="12"/>
      <c r="G43" s="12"/>
      <c r="H43" s="12"/>
      <c r="I43" s="12"/>
      <c r="J43" s="12" t="s">
        <v>51</v>
      </c>
      <c r="K43" s="12"/>
    </row>
  </sheetData>
  <mergeCells count="4">
    <mergeCell ref="A1:J1"/>
    <mergeCell ref="A2:J2"/>
    <mergeCell ref="A3:J3"/>
    <mergeCell ref="A35:B35"/>
  </mergeCells>
  <pageMargins left="0.70866141732283472" right="0.70866141732283472" top="0.74803149606299213" bottom="0.74803149606299213" header="0.31496062992125984" footer="0.31496062992125984"/>
  <pageSetup scale="4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zoomScaleNormal="100" workbookViewId="0">
      <selection activeCell="A36" sqref="A36:B36"/>
    </sheetView>
  </sheetViews>
  <sheetFormatPr baseColWidth="10" defaultRowHeight="12.75" x14ac:dyDescent="0.2"/>
  <cols>
    <col min="1" max="1" width="16.85546875" customWidth="1"/>
    <col min="2" max="2" width="39.7109375" bestFit="1" customWidth="1"/>
    <col min="3" max="3" width="14.28515625" bestFit="1" customWidth="1"/>
    <col min="4" max="5" width="13.28515625" customWidth="1"/>
    <col min="6" max="8" width="11.5703125" bestFit="1" customWidth="1"/>
    <col min="9" max="9" width="18.42578125" customWidth="1"/>
    <col min="10" max="10" width="15.140625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52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s="2" customFormat="1" ht="36" customHeight="1" x14ac:dyDescent="0.2">
      <c r="A5" s="1" t="s">
        <v>60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1" s="6" customFormat="1" ht="19.5" x14ac:dyDescent="0.5">
      <c r="A6" s="3" t="s">
        <v>61</v>
      </c>
      <c r="B6" s="3" t="s">
        <v>12</v>
      </c>
      <c r="C6" s="4">
        <v>12644.7</v>
      </c>
      <c r="D6" s="4">
        <v>269.16000000000003</v>
      </c>
      <c r="E6" s="4">
        <v>703</v>
      </c>
      <c r="F6" s="4">
        <v>812.64</v>
      </c>
      <c r="G6" s="4">
        <v>379.34100000000001</v>
      </c>
      <c r="H6" s="4">
        <v>1191.981</v>
      </c>
      <c r="I6" s="4">
        <v>22606.9</v>
      </c>
      <c r="J6" s="4">
        <f t="shared" ref="J6:J35" si="0">+C6+D6+E6+F6+G6+I6</f>
        <v>37415.741000000002</v>
      </c>
      <c r="K6" s="5"/>
    </row>
    <row r="7" spans="1:11" s="6" customFormat="1" ht="19.5" x14ac:dyDescent="0.5">
      <c r="A7" s="3" t="s">
        <v>61</v>
      </c>
      <c r="B7" s="3" t="s">
        <v>13</v>
      </c>
      <c r="C7" s="4">
        <v>12644.7</v>
      </c>
      <c r="D7" s="4">
        <v>336.45000000000005</v>
      </c>
      <c r="E7" s="4">
        <v>703</v>
      </c>
      <c r="F7" s="4">
        <v>812.64</v>
      </c>
      <c r="G7" s="4">
        <v>379.34100000000001</v>
      </c>
      <c r="H7" s="4">
        <v>1191.981</v>
      </c>
      <c r="I7" s="4">
        <v>0</v>
      </c>
      <c r="J7" s="4">
        <f t="shared" si="0"/>
        <v>14876.131000000001</v>
      </c>
      <c r="K7" s="5"/>
    </row>
    <row r="8" spans="1:11" s="6" customFormat="1" ht="19.5" x14ac:dyDescent="0.5">
      <c r="A8" s="3" t="s">
        <v>62</v>
      </c>
      <c r="B8" s="3" t="s">
        <v>14</v>
      </c>
      <c r="C8" s="4">
        <v>15126.46</v>
      </c>
      <c r="D8" s="4">
        <v>336.45000000000005</v>
      </c>
      <c r="E8" s="4">
        <v>564.17999999999995</v>
      </c>
      <c r="F8" s="4">
        <v>836.88</v>
      </c>
      <c r="G8" s="4">
        <v>453.79379999999998</v>
      </c>
      <c r="H8" s="4">
        <v>1290.6738</v>
      </c>
      <c r="I8" s="4">
        <v>0</v>
      </c>
      <c r="J8" s="4">
        <f t="shared" si="0"/>
        <v>17317.763800000001</v>
      </c>
      <c r="K8" s="5"/>
    </row>
    <row r="9" spans="1:11" s="6" customFormat="1" ht="19.5" x14ac:dyDescent="0.5">
      <c r="A9" s="3" t="s">
        <v>61</v>
      </c>
      <c r="B9" s="3" t="s">
        <v>15</v>
      </c>
      <c r="C9" s="4">
        <v>12644.7</v>
      </c>
      <c r="D9" s="4">
        <v>403.74</v>
      </c>
      <c r="E9" s="4">
        <v>703</v>
      </c>
      <c r="F9" s="4">
        <v>812.64</v>
      </c>
      <c r="G9" s="4">
        <v>379.34100000000001</v>
      </c>
      <c r="H9" s="4">
        <v>1191.981</v>
      </c>
      <c r="I9" s="4">
        <v>0</v>
      </c>
      <c r="J9" s="4">
        <f t="shared" si="0"/>
        <v>14943.421</v>
      </c>
      <c r="K9" s="5"/>
    </row>
    <row r="10" spans="1:11" s="6" customFormat="1" ht="19.5" x14ac:dyDescent="0.5">
      <c r="A10" s="3" t="s">
        <v>62</v>
      </c>
      <c r="B10" s="3" t="s">
        <v>16</v>
      </c>
      <c r="C10" s="4">
        <v>15126.46</v>
      </c>
      <c r="D10" s="4">
        <v>336.45000000000005</v>
      </c>
      <c r="E10" s="4">
        <v>564.17999999999995</v>
      </c>
      <c r="F10" s="4">
        <v>836.88</v>
      </c>
      <c r="G10" s="4">
        <v>453.79379999999998</v>
      </c>
      <c r="H10" s="4">
        <v>1290.6738</v>
      </c>
      <c r="I10" s="4">
        <v>0</v>
      </c>
      <c r="J10" s="4">
        <f t="shared" si="0"/>
        <v>17317.763800000001</v>
      </c>
      <c r="K10" s="5"/>
    </row>
    <row r="11" spans="1:11" s="6" customFormat="1" ht="19.5" x14ac:dyDescent="0.5">
      <c r="A11" s="3" t="s">
        <v>61</v>
      </c>
      <c r="B11" s="3" t="s">
        <v>17</v>
      </c>
      <c r="C11" s="4">
        <v>12644.7</v>
      </c>
      <c r="D11" s="4">
        <v>403.74</v>
      </c>
      <c r="E11" s="4">
        <v>703</v>
      </c>
      <c r="F11" s="4">
        <v>812.64</v>
      </c>
      <c r="G11" s="4">
        <v>379.34100000000001</v>
      </c>
      <c r="H11" s="4">
        <v>1191.981</v>
      </c>
      <c r="I11" s="4">
        <v>0</v>
      </c>
      <c r="J11" s="4">
        <f t="shared" si="0"/>
        <v>14943.421</v>
      </c>
      <c r="K11" s="5"/>
    </row>
    <row r="12" spans="1:11" s="6" customFormat="1" ht="19.5" x14ac:dyDescent="0.5">
      <c r="A12" s="3" t="s">
        <v>61</v>
      </c>
      <c r="B12" s="3" t="s">
        <v>18</v>
      </c>
      <c r="C12" s="4">
        <v>9751.08</v>
      </c>
      <c r="D12" s="4">
        <v>471.03</v>
      </c>
      <c r="E12" s="4">
        <v>415.82</v>
      </c>
      <c r="F12" s="4">
        <v>742.04</v>
      </c>
      <c r="G12" s="4">
        <v>292.5324</v>
      </c>
      <c r="H12" s="4">
        <v>1034.5724</v>
      </c>
      <c r="I12" s="4">
        <v>0</v>
      </c>
      <c r="J12" s="4">
        <f t="shared" si="0"/>
        <v>11672.502400000001</v>
      </c>
      <c r="K12" s="5"/>
    </row>
    <row r="13" spans="1:11" s="6" customFormat="1" ht="19.5" x14ac:dyDescent="0.5">
      <c r="A13" s="3" t="s">
        <v>61</v>
      </c>
      <c r="B13" s="3" t="s">
        <v>19</v>
      </c>
      <c r="C13" s="4">
        <v>9751.08</v>
      </c>
      <c r="D13" s="4">
        <v>403.74</v>
      </c>
      <c r="E13" s="4">
        <v>415.82</v>
      </c>
      <c r="F13" s="4">
        <v>742.04</v>
      </c>
      <c r="G13" s="4">
        <v>292.5324</v>
      </c>
      <c r="H13" s="4">
        <v>1034.5724</v>
      </c>
      <c r="I13" s="4">
        <v>0</v>
      </c>
      <c r="J13" s="4">
        <f t="shared" si="0"/>
        <v>11605.2124</v>
      </c>
      <c r="K13" s="5"/>
    </row>
    <row r="14" spans="1:11" s="6" customFormat="1" ht="19.5" x14ac:dyDescent="0.5">
      <c r="A14" s="3" t="s">
        <v>61</v>
      </c>
      <c r="B14" s="3" t="s">
        <v>20</v>
      </c>
      <c r="C14" s="4">
        <v>12644.7</v>
      </c>
      <c r="D14" s="4">
        <v>471.03</v>
      </c>
      <c r="E14" s="4">
        <v>703</v>
      </c>
      <c r="F14" s="4">
        <v>812.64</v>
      </c>
      <c r="G14" s="4">
        <v>379.34100000000001</v>
      </c>
      <c r="H14" s="4">
        <v>1191.981</v>
      </c>
      <c r="I14" s="4">
        <v>0</v>
      </c>
      <c r="J14" s="4">
        <f t="shared" si="0"/>
        <v>15010.711000000001</v>
      </c>
      <c r="K14" s="5"/>
    </row>
    <row r="15" spans="1:11" s="6" customFormat="1" ht="19.5" x14ac:dyDescent="0.5">
      <c r="A15" s="3" t="s">
        <v>63</v>
      </c>
      <c r="B15" s="3" t="s">
        <v>21</v>
      </c>
      <c r="C15" s="4">
        <v>30883</v>
      </c>
      <c r="D15" s="4">
        <v>0</v>
      </c>
      <c r="E15" s="4">
        <v>1133</v>
      </c>
      <c r="F15" s="4">
        <v>1671</v>
      </c>
      <c r="G15" s="4">
        <v>926.49</v>
      </c>
      <c r="H15" s="4">
        <v>2597.4899999999998</v>
      </c>
      <c r="I15" s="4">
        <v>0</v>
      </c>
      <c r="J15" s="4">
        <f t="shared" si="0"/>
        <v>34613.49</v>
      </c>
      <c r="K15" s="5"/>
    </row>
    <row r="16" spans="1:11" s="6" customFormat="1" ht="19.5" x14ac:dyDescent="0.5">
      <c r="A16" s="3" t="s">
        <v>61</v>
      </c>
      <c r="B16" s="3" t="s">
        <v>22</v>
      </c>
      <c r="C16" s="4">
        <v>9751.08</v>
      </c>
      <c r="D16" s="4">
        <v>201.87</v>
      </c>
      <c r="E16" s="4">
        <v>415.82</v>
      </c>
      <c r="F16" s="4">
        <v>742.04</v>
      </c>
      <c r="G16" s="4">
        <v>292.5324</v>
      </c>
      <c r="H16" s="4">
        <v>1034.5724</v>
      </c>
      <c r="I16" s="4">
        <v>0</v>
      </c>
      <c r="J16" s="4">
        <f t="shared" si="0"/>
        <v>11403.342400000001</v>
      </c>
      <c r="K16" s="5"/>
    </row>
    <row r="17" spans="1:11" s="6" customFormat="1" ht="19.5" x14ac:dyDescent="0.5">
      <c r="A17" s="3" t="s">
        <v>61</v>
      </c>
      <c r="B17" s="3" t="s">
        <v>23</v>
      </c>
      <c r="C17" s="4">
        <v>12644.7</v>
      </c>
      <c r="D17" s="4">
        <v>201.87</v>
      </c>
      <c r="E17" s="4">
        <v>703</v>
      </c>
      <c r="F17" s="4">
        <v>812.64</v>
      </c>
      <c r="G17" s="4">
        <v>379.34100000000001</v>
      </c>
      <c r="H17" s="4">
        <v>1191.981</v>
      </c>
      <c r="I17" s="4">
        <v>0</v>
      </c>
      <c r="J17" s="4">
        <f t="shared" si="0"/>
        <v>14741.551000000001</v>
      </c>
      <c r="K17" s="5"/>
    </row>
    <row r="18" spans="1:11" s="6" customFormat="1" ht="19.5" x14ac:dyDescent="0.5">
      <c r="A18" s="3" t="s">
        <v>61</v>
      </c>
      <c r="B18" s="3" t="s">
        <v>24</v>
      </c>
      <c r="C18" s="4">
        <v>12644.7</v>
      </c>
      <c r="D18" s="4">
        <v>201.87</v>
      </c>
      <c r="E18" s="4">
        <v>703</v>
      </c>
      <c r="F18" s="4">
        <v>812.64</v>
      </c>
      <c r="G18" s="4">
        <v>379.34100000000001</v>
      </c>
      <c r="H18" s="4">
        <v>1191.981</v>
      </c>
      <c r="I18" s="4">
        <v>0</v>
      </c>
      <c r="J18" s="4">
        <f t="shared" si="0"/>
        <v>14741.551000000001</v>
      </c>
      <c r="K18" s="5"/>
    </row>
    <row r="19" spans="1:11" s="6" customFormat="1" ht="19.5" x14ac:dyDescent="0.5">
      <c r="A19" s="3" t="s">
        <v>63</v>
      </c>
      <c r="B19" s="3" t="s">
        <v>25</v>
      </c>
      <c r="C19" s="4">
        <v>30883</v>
      </c>
      <c r="D19" s="4">
        <v>201.87</v>
      </c>
      <c r="E19" s="4">
        <v>1133</v>
      </c>
      <c r="F19" s="4">
        <v>1671</v>
      </c>
      <c r="G19" s="4">
        <v>926.49</v>
      </c>
      <c r="H19" s="4">
        <v>2597.4899999999998</v>
      </c>
      <c r="I19" s="4">
        <v>0</v>
      </c>
      <c r="J19" s="4">
        <f t="shared" si="0"/>
        <v>34815.359999999993</v>
      </c>
      <c r="K19" s="5"/>
    </row>
    <row r="20" spans="1:11" s="6" customFormat="1" ht="19.5" x14ac:dyDescent="0.5">
      <c r="A20" s="3" t="s">
        <v>62</v>
      </c>
      <c r="B20" s="3" t="s">
        <v>26</v>
      </c>
      <c r="C20" s="4">
        <v>15126.46</v>
      </c>
      <c r="D20" s="4">
        <v>201.87</v>
      </c>
      <c r="E20" s="4">
        <v>564.17999999999995</v>
      </c>
      <c r="F20" s="4">
        <v>836.88</v>
      </c>
      <c r="G20" s="4">
        <v>453.79379999999998</v>
      </c>
      <c r="H20" s="4">
        <v>1290.6738</v>
      </c>
      <c r="I20" s="4">
        <v>0</v>
      </c>
      <c r="J20" s="4">
        <f t="shared" si="0"/>
        <v>17183.183799999999</v>
      </c>
      <c r="K20" s="5"/>
    </row>
    <row r="21" spans="1:11" s="6" customFormat="1" ht="19.5" x14ac:dyDescent="0.5">
      <c r="A21" s="3" t="s">
        <v>61</v>
      </c>
      <c r="B21" s="3" t="s">
        <v>27</v>
      </c>
      <c r="C21" s="4">
        <v>12644.7</v>
      </c>
      <c r="D21" s="4">
        <v>134.58000000000001</v>
      </c>
      <c r="E21" s="4">
        <v>703</v>
      </c>
      <c r="F21" s="4">
        <v>812.64</v>
      </c>
      <c r="G21" s="4">
        <v>379.34100000000001</v>
      </c>
      <c r="H21" s="4">
        <v>1191.981</v>
      </c>
      <c r="I21" s="4">
        <v>0</v>
      </c>
      <c r="J21" s="4">
        <f t="shared" si="0"/>
        <v>14674.261</v>
      </c>
      <c r="K21" s="5"/>
    </row>
    <row r="22" spans="1:11" s="6" customFormat="1" ht="19.5" x14ac:dyDescent="0.5">
      <c r="A22" s="3" t="s">
        <v>61</v>
      </c>
      <c r="B22" s="3" t="s">
        <v>28</v>
      </c>
      <c r="C22" s="4">
        <v>10604.64</v>
      </c>
      <c r="D22" s="4">
        <v>134.58000000000001</v>
      </c>
      <c r="E22" s="4">
        <v>422.88</v>
      </c>
      <c r="F22" s="4">
        <v>757.2</v>
      </c>
      <c r="G22" s="4">
        <v>318.13919999999996</v>
      </c>
      <c r="H22" s="4">
        <v>1075.3391999999999</v>
      </c>
      <c r="I22" s="4">
        <v>0</v>
      </c>
      <c r="J22" s="4">
        <f t="shared" si="0"/>
        <v>12237.439199999999</v>
      </c>
      <c r="K22" s="5"/>
    </row>
    <row r="23" spans="1:11" s="6" customFormat="1" ht="19.5" x14ac:dyDescent="0.5">
      <c r="A23" s="3" t="s">
        <v>61</v>
      </c>
      <c r="B23" s="3" t="s">
        <v>29</v>
      </c>
      <c r="C23" s="4">
        <v>12644.7</v>
      </c>
      <c r="D23" s="4">
        <v>201.87</v>
      </c>
      <c r="E23" s="4">
        <v>703</v>
      </c>
      <c r="F23" s="4">
        <v>812.64</v>
      </c>
      <c r="G23" s="4">
        <v>379.34100000000001</v>
      </c>
      <c r="H23" s="4">
        <v>1191.981</v>
      </c>
      <c r="I23" s="4">
        <v>0</v>
      </c>
      <c r="J23" s="4">
        <f t="shared" si="0"/>
        <v>14741.551000000001</v>
      </c>
      <c r="K23" s="5"/>
    </row>
    <row r="24" spans="1:11" s="6" customFormat="1" ht="19.5" x14ac:dyDescent="0.5">
      <c r="A24" s="3" t="s">
        <v>61</v>
      </c>
      <c r="B24" s="3" t="s">
        <v>30</v>
      </c>
      <c r="C24" s="4">
        <v>12644.7</v>
      </c>
      <c r="D24" s="4">
        <v>134.58000000000001</v>
      </c>
      <c r="E24" s="4">
        <v>703</v>
      </c>
      <c r="F24" s="4">
        <v>812.64</v>
      </c>
      <c r="G24" s="4">
        <v>379.34100000000001</v>
      </c>
      <c r="H24" s="4">
        <v>1191.981</v>
      </c>
      <c r="I24" s="4">
        <v>0</v>
      </c>
      <c r="J24" s="4">
        <f t="shared" si="0"/>
        <v>14674.261</v>
      </c>
      <c r="K24" s="5"/>
    </row>
    <row r="25" spans="1:11" s="6" customFormat="1" ht="19.5" x14ac:dyDescent="0.5">
      <c r="A25" s="3" t="s">
        <v>61</v>
      </c>
      <c r="B25" s="3" t="s">
        <v>31</v>
      </c>
      <c r="C25" s="4">
        <v>12644.7</v>
      </c>
      <c r="D25" s="4">
        <v>0</v>
      </c>
      <c r="E25" s="4">
        <v>703</v>
      </c>
      <c r="F25" s="4">
        <v>812.64</v>
      </c>
      <c r="G25" s="4">
        <v>379.34100000000001</v>
      </c>
      <c r="H25" s="4">
        <v>1191.981</v>
      </c>
      <c r="I25" s="4">
        <v>0</v>
      </c>
      <c r="J25" s="4">
        <f t="shared" si="0"/>
        <v>14539.681</v>
      </c>
      <c r="K25" s="5"/>
    </row>
    <row r="26" spans="1:11" s="6" customFormat="1" ht="19.5" x14ac:dyDescent="0.5">
      <c r="A26" s="3" t="s">
        <v>61</v>
      </c>
      <c r="B26" s="3" t="s">
        <v>32</v>
      </c>
      <c r="C26" s="4">
        <v>9751.08</v>
      </c>
      <c r="D26" s="4">
        <v>0</v>
      </c>
      <c r="E26" s="4">
        <v>415.82</v>
      </c>
      <c r="F26" s="4">
        <v>742.04</v>
      </c>
      <c r="G26" s="4">
        <v>292.5324</v>
      </c>
      <c r="H26" s="4">
        <v>1034.5724</v>
      </c>
      <c r="I26" s="4">
        <v>0</v>
      </c>
      <c r="J26" s="4">
        <f t="shared" si="0"/>
        <v>11201.472399999999</v>
      </c>
      <c r="K26" s="5"/>
    </row>
    <row r="27" spans="1:11" s="6" customFormat="1" ht="19.5" x14ac:dyDescent="0.5">
      <c r="A27" s="3" t="s">
        <v>61</v>
      </c>
      <c r="B27" s="3" t="s">
        <v>33</v>
      </c>
      <c r="C27" s="4">
        <v>12644.7</v>
      </c>
      <c r="D27" s="4">
        <v>0</v>
      </c>
      <c r="E27" s="4">
        <v>703</v>
      </c>
      <c r="F27" s="4">
        <v>812.64</v>
      </c>
      <c r="G27" s="4">
        <v>379.34100000000001</v>
      </c>
      <c r="H27" s="4">
        <v>1191.981</v>
      </c>
      <c r="I27" s="4">
        <v>0</v>
      </c>
      <c r="J27" s="4">
        <f t="shared" si="0"/>
        <v>14539.681</v>
      </c>
      <c r="K27" s="5"/>
    </row>
    <row r="28" spans="1:11" s="6" customFormat="1" ht="19.5" x14ac:dyDescent="0.5">
      <c r="A28" s="3" t="s">
        <v>61</v>
      </c>
      <c r="B28" s="3" t="s">
        <v>34</v>
      </c>
      <c r="C28" s="4">
        <v>9751.08</v>
      </c>
      <c r="D28" s="4">
        <v>0</v>
      </c>
      <c r="E28" s="4">
        <v>415.82</v>
      </c>
      <c r="F28" s="4">
        <v>742.04</v>
      </c>
      <c r="G28" s="4">
        <v>292.5324</v>
      </c>
      <c r="H28" s="4">
        <v>1034.5724</v>
      </c>
      <c r="I28" s="4">
        <v>0</v>
      </c>
      <c r="J28" s="4">
        <f t="shared" si="0"/>
        <v>11201.472399999999</v>
      </c>
      <c r="K28" s="5"/>
    </row>
    <row r="29" spans="1:11" s="6" customFormat="1" ht="19.5" x14ac:dyDescent="0.5">
      <c r="A29" s="3" t="s">
        <v>61</v>
      </c>
      <c r="B29" s="3" t="s">
        <v>35</v>
      </c>
      <c r="C29" s="4">
        <v>8008.31</v>
      </c>
      <c r="D29" s="4">
        <v>0</v>
      </c>
      <c r="E29" s="4">
        <v>445.22</v>
      </c>
      <c r="F29" s="4">
        <v>514.48</v>
      </c>
      <c r="G29" s="4">
        <v>240.24930000000001</v>
      </c>
      <c r="H29" s="4">
        <v>754.72929999999997</v>
      </c>
      <c r="I29" s="4">
        <v>0</v>
      </c>
      <c r="J29" s="4">
        <f t="shared" si="0"/>
        <v>9208.2592999999997</v>
      </c>
      <c r="K29" s="5"/>
    </row>
    <row r="30" spans="1:11" s="6" customFormat="1" ht="19.5" x14ac:dyDescent="0.5">
      <c r="A30" s="3" t="s">
        <v>63</v>
      </c>
      <c r="B30" s="3" t="s">
        <v>37</v>
      </c>
      <c r="C30" s="4">
        <v>30883</v>
      </c>
      <c r="D30" s="4">
        <v>0</v>
      </c>
      <c r="E30" s="4">
        <v>1133</v>
      </c>
      <c r="F30" s="4">
        <v>1671</v>
      </c>
      <c r="G30" s="4">
        <v>926.49</v>
      </c>
      <c r="H30" s="4">
        <v>2597.4899999999998</v>
      </c>
      <c r="I30" s="4">
        <v>0</v>
      </c>
      <c r="J30" s="4">
        <f t="shared" si="0"/>
        <v>34613.49</v>
      </c>
      <c r="K30" s="5"/>
    </row>
    <row r="31" spans="1:11" s="6" customFormat="1" ht="19.5" x14ac:dyDescent="0.5">
      <c r="A31" s="3" t="s">
        <v>64</v>
      </c>
      <c r="B31" s="3" t="s">
        <v>38</v>
      </c>
      <c r="C31" s="4">
        <v>58759</v>
      </c>
      <c r="D31" s="4">
        <v>0</v>
      </c>
      <c r="E31" s="4">
        <v>1617</v>
      </c>
      <c r="F31" s="4">
        <v>2288</v>
      </c>
      <c r="G31" s="4">
        <v>1762.77</v>
      </c>
      <c r="H31" s="4">
        <v>4050.77</v>
      </c>
      <c r="I31" s="4">
        <v>0</v>
      </c>
      <c r="J31" s="4">
        <f t="shared" si="0"/>
        <v>64426.77</v>
      </c>
      <c r="K31" s="5"/>
    </row>
    <row r="32" spans="1:11" s="6" customFormat="1" ht="19.5" x14ac:dyDescent="0.5">
      <c r="A32" s="3" t="s">
        <v>61</v>
      </c>
      <c r="B32" s="3" t="s">
        <v>40</v>
      </c>
      <c r="C32" s="4">
        <v>12644.7</v>
      </c>
      <c r="D32" s="4">
        <v>0</v>
      </c>
      <c r="E32" s="4">
        <v>703</v>
      </c>
      <c r="F32" s="4">
        <v>812.64</v>
      </c>
      <c r="G32" s="4">
        <v>379.34100000000001</v>
      </c>
      <c r="H32" s="4">
        <v>1191.981</v>
      </c>
      <c r="I32" s="4">
        <v>0</v>
      </c>
      <c r="J32" s="4">
        <f t="shared" si="0"/>
        <v>14539.681</v>
      </c>
      <c r="K32" s="5"/>
    </row>
    <row r="33" spans="1:11" s="6" customFormat="1" ht="19.5" x14ac:dyDescent="0.5">
      <c r="A33" s="3" t="s">
        <v>63</v>
      </c>
      <c r="B33" s="3" t="s">
        <v>39</v>
      </c>
      <c r="C33" s="4">
        <v>30883</v>
      </c>
      <c r="D33" s="4">
        <v>134.58000000000001</v>
      </c>
      <c r="E33" s="4">
        <v>1133</v>
      </c>
      <c r="F33" s="4">
        <v>1671</v>
      </c>
      <c r="G33" s="4">
        <v>926.49</v>
      </c>
      <c r="H33" s="4">
        <v>2597.4899999999998</v>
      </c>
      <c r="I33" s="4">
        <v>0</v>
      </c>
      <c r="J33" s="4">
        <f t="shared" si="0"/>
        <v>34748.07</v>
      </c>
      <c r="K33" s="5"/>
    </row>
    <row r="34" spans="1:11" s="6" customFormat="1" ht="19.5" x14ac:dyDescent="0.5">
      <c r="A34" s="3" t="s">
        <v>61</v>
      </c>
      <c r="B34" s="3" t="s">
        <v>53</v>
      </c>
      <c r="C34" s="4">
        <v>8125.9</v>
      </c>
      <c r="D34" s="4">
        <v>0</v>
      </c>
      <c r="E34" s="4">
        <v>346.52</v>
      </c>
      <c r="F34" s="4">
        <v>618.37</v>
      </c>
      <c r="G34" s="4">
        <v>243.77699999999999</v>
      </c>
      <c r="H34" s="4">
        <v>862.14699999999993</v>
      </c>
      <c r="I34" s="4">
        <v>0</v>
      </c>
      <c r="J34" s="4">
        <f t="shared" si="0"/>
        <v>9334.5670000000009</v>
      </c>
      <c r="K34" s="5"/>
    </row>
    <row r="35" spans="1:11" s="6" customFormat="1" ht="20.25" thickBot="1" x14ac:dyDescent="0.55000000000000004">
      <c r="A35" s="3" t="s">
        <v>61</v>
      </c>
      <c r="B35" s="3" t="s">
        <v>54</v>
      </c>
      <c r="C35" s="4">
        <v>4636.3900000000003</v>
      </c>
      <c r="D35" s="4">
        <v>0</v>
      </c>
      <c r="E35" s="4">
        <v>257.73</v>
      </c>
      <c r="F35" s="4">
        <v>297.99</v>
      </c>
      <c r="G35" s="4">
        <v>139.0917</v>
      </c>
      <c r="H35" s="4">
        <v>437.08170000000001</v>
      </c>
      <c r="I35" s="4">
        <v>0</v>
      </c>
      <c r="J35" s="4">
        <f t="shared" si="0"/>
        <v>5331.2017000000005</v>
      </c>
      <c r="K35" s="5"/>
    </row>
    <row r="36" spans="1:11" s="11" customFormat="1" ht="21" thickBot="1" x14ac:dyDescent="0.55000000000000004">
      <c r="A36" s="22" t="s">
        <v>41</v>
      </c>
      <c r="B36" s="23"/>
      <c r="C36" s="9">
        <f t="shared" ref="C36:J36" si="1">+SUM(C6:C35)</f>
        <v>472182.12000000011</v>
      </c>
      <c r="D36" s="9">
        <f t="shared" si="1"/>
        <v>5181.329999999999</v>
      </c>
      <c r="E36" s="9">
        <f t="shared" si="1"/>
        <v>20531.989999999998</v>
      </c>
      <c r="F36" s="9">
        <f t="shared" si="1"/>
        <v>27945.200000000001</v>
      </c>
      <c r="G36" s="9">
        <f t="shared" si="1"/>
        <v>14165.463600000003</v>
      </c>
      <c r="H36" s="9">
        <f t="shared" si="1"/>
        <v>42110.663599999993</v>
      </c>
      <c r="I36" s="9">
        <f t="shared" si="1"/>
        <v>22606.9</v>
      </c>
      <c r="J36" s="9">
        <f t="shared" si="1"/>
        <v>562613.00359999994</v>
      </c>
      <c r="K36" s="10"/>
    </row>
    <row r="39" spans="1:11" s="6" customFormat="1" ht="19.5" x14ac:dyDescent="0.5">
      <c r="A39" s="5"/>
      <c r="B39" s="12" t="s">
        <v>42</v>
      </c>
      <c r="C39" s="12"/>
      <c r="D39" s="12"/>
      <c r="E39" s="12" t="s">
        <v>43</v>
      </c>
      <c r="F39" s="12"/>
      <c r="G39" s="12"/>
      <c r="H39" s="12"/>
      <c r="I39" s="12"/>
      <c r="J39" s="12" t="s">
        <v>44</v>
      </c>
      <c r="K39" s="12"/>
    </row>
    <row r="40" spans="1:11" s="6" customFormat="1" ht="19.5" x14ac:dyDescent="0.5">
      <c r="A40" s="5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s="6" customFormat="1" ht="19.5" x14ac:dyDescent="0.5">
      <c r="A41" s="5"/>
      <c r="B41" s="13" t="s">
        <v>45</v>
      </c>
      <c r="C41" s="14"/>
      <c r="D41" s="14"/>
      <c r="E41" s="15" t="s">
        <v>45</v>
      </c>
      <c r="F41" s="14"/>
      <c r="G41" s="16"/>
      <c r="H41" s="17"/>
      <c r="I41" s="16"/>
      <c r="J41" s="15" t="s">
        <v>45</v>
      </c>
      <c r="K41" s="12"/>
    </row>
    <row r="42" spans="1:11" s="6" customFormat="1" ht="19.5" x14ac:dyDescent="0.5">
      <c r="A42" s="5"/>
      <c r="B42" s="13"/>
      <c r="C42" s="14"/>
      <c r="D42" s="14"/>
      <c r="E42" s="17"/>
      <c r="F42" s="14"/>
      <c r="G42" s="16"/>
      <c r="H42" s="17"/>
      <c r="I42" s="16"/>
      <c r="J42" s="18"/>
      <c r="K42" s="12"/>
    </row>
    <row r="43" spans="1:11" s="6" customFormat="1" ht="19.5" x14ac:dyDescent="0.5">
      <c r="A43" s="5"/>
      <c r="B43" s="12" t="s">
        <v>46</v>
      </c>
      <c r="C43" s="12"/>
      <c r="D43" s="12"/>
      <c r="E43" s="12" t="s">
        <v>47</v>
      </c>
      <c r="F43" s="12"/>
      <c r="G43" s="12"/>
      <c r="H43" s="12"/>
      <c r="I43" s="12"/>
      <c r="J43" s="12" t="s">
        <v>48</v>
      </c>
      <c r="K43" s="12"/>
    </row>
    <row r="44" spans="1:11" s="6" customFormat="1" ht="19.5" x14ac:dyDescent="0.5">
      <c r="A44" s="5"/>
      <c r="B44" s="12" t="s">
        <v>49</v>
      </c>
      <c r="C44" s="12"/>
      <c r="D44" s="12"/>
      <c r="E44" s="12" t="s">
        <v>50</v>
      </c>
      <c r="F44" s="12"/>
      <c r="G44" s="12"/>
      <c r="H44" s="12"/>
      <c r="I44" s="12"/>
      <c r="J44" s="12" t="s">
        <v>51</v>
      </c>
      <c r="K44" s="12"/>
    </row>
  </sheetData>
  <mergeCells count="4">
    <mergeCell ref="A1:J1"/>
    <mergeCell ref="A2:J2"/>
    <mergeCell ref="A3:J3"/>
    <mergeCell ref="A36:B36"/>
  </mergeCells>
  <pageMargins left="0.70866141732283472" right="0.70866141732283472" top="0.74803149606299213" bottom="0.74803149606299213" header="0.31496062992125984" footer="0.31496062992125984"/>
  <pageSetup scale="4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selection activeCell="A34" sqref="A34:B34"/>
    </sheetView>
  </sheetViews>
  <sheetFormatPr baseColWidth="10" defaultRowHeight="12.75" x14ac:dyDescent="0.2"/>
  <cols>
    <col min="1" max="1" width="18.140625" customWidth="1"/>
    <col min="2" max="2" width="39.7109375" bestFit="1" customWidth="1"/>
    <col min="3" max="3" width="14.28515625" bestFit="1" customWidth="1"/>
    <col min="4" max="5" width="13.28515625" customWidth="1"/>
    <col min="6" max="8" width="11.5703125" bestFit="1" customWidth="1"/>
    <col min="9" max="9" width="18.42578125" customWidth="1"/>
    <col min="10" max="10" width="15.140625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55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s="2" customFormat="1" ht="36" customHeight="1" x14ac:dyDescent="0.2">
      <c r="A5" s="1" t="s">
        <v>60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1" s="6" customFormat="1" ht="19.5" x14ac:dyDescent="0.5">
      <c r="A6" s="3" t="s">
        <v>61</v>
      </c>
      <c r="B6" s="3" t="s">
        <v>12</v>
      </c>
      <c r="C6" s="4">
        <v>12644.7</v>
      </c>
      <c r="D6" s="4">
        <v>302.81000000000006</v>
      </c>
      <c r="E6" s="4">
        <v>703</v>
      </c>
      <c r="F6" s="4">
        <v>812.64</v>
      </c>
      <c r="G6" s="4">
        <v>379.34100000000001</v>
      </c>
      <c r="H6" s="4">
        <f>+F6+G6</f>
        <v>1191.981</v>
      </c>
      <c r="I6" s="4">
        <v>22606.9</v>
      </c>
      <c r="J6" s="4">
        <f>+C6+D6+E6+F6+G6+I6</f>
        <v>37449.391000000003</v>
      </c>
      <c r="K6" s="5"/>
    </row>
    <row r="7" spans="1:11" s="6" customFormat="1" ht="19.5" x14ac:dyDescent="0.5">
      <c r="A7" s="3" t="s">
        <v>61</v>
      </c>
      <c r="B7" s="3" t="s">
        <v>13</v>
      </c>
      <c r="C7" s="4">
        <v>12644.7</v>
      </c>
      <c r="D7" s="4">
        <v>336.45000000000005</v>
      </c>
      <c r="E7" s="4">
        <v>703</v>
      </c>
      <c r="F7" s="4">
        <v>812.64</v>
      </c>
      <c r="G7" s="4">
        <v>379.34100000000001</v>
      </c>
      <c r="H7" s="4">
        <f t="shared" ref="H7:H33" si="0">+F7+G7</f>
        <v>1191.981</v>
      </c>
      <c r="I7" s="4">
        <v>0</v>
      </c>
      <c r="J7" s="4">
        <f t="shared" ref="J7:J33" si="1">+C7+D7+E7+F7+G7+I7</f>
        <v>14876.131000000001</v>
      </c>
      <c r="K7" s="5"/>
    </row>
    <row r="8" spans="1:11" s="6" customFormat="1" ht="19.5" x14ac:dyDescent="0.5">
      <c r="A8" s="3" t="s">
        <v>62</v>
      </c>
      <c r="B8" s="3" t="s">
        <v>14</v>
      </c>
      <c r="C8" s="4">
        <v>15126.46</v>
      </c>
      <c r="D8" s="4">
        <v>336.45000000000005</v>
      </c>
      <c r="E8" s="4">
        <v>564.17999999999995</v>
      </c>
      <c r="F8" s="4">
        <v>836.88</v>
      </c>
      <c r="G8" s="4">
        <v>453.79379999999998</v>
      </c>
      <c r="H8" s="4">
        <f t="shared" si="0"/>
        <v>1290.6738</v>
      </c>
      <c r="I8" s="4">
        <v>0</v>
      </c>
      <c r="J8" s="4">
        <f t="shared" si="1"/>
        <v>17317.763800000001</v>
      </c>
      <c r="K8" s="5"/>
    </row>
    <row r="9" spans="1:11" s="6" customFormat="1" ht="19.5" x14ac:dyDescent="0.5">
      <c r="A9" s="3" t="s">
        <v>61</v>
      </c>
      <c r="B9" s="3" t="s">
        <v>15</v>
      </c>
      <c r="C9" s="4">
        <v>12644.7</v>
      </c>
      <c r="D9" s="4">
        <v>403.74</v>
      </c>
      <c r="E9" s="4">
        <v>703</v>
      </c>
      <c r="F9" s="4">
        <v>812.64</v>
      </c>
      <c r="G9" s="4">
        <v>379.34100000000001</v>
      </c>
      <c r="H9" s="4">
        <f t="shared" si="0"/>
        <v>1191.981</v>
      </c>
      <c r="I9" s="4">
        <v>0</v>
      </c>
      <c r="J9" s="4">
        <f t="shared" si="1"/>
        <v>14943.421</v>
      </c>
      <c r="K9" s="5"/>
    </row>
    <row r="10" spans="1:11" s="6" customFormat="1" ht="19.5" x14ac:dyDescent="0.5">
      <c r="A10" s="3" t="s">
        <v>62</v>
      </c>
      <c r="B10" s="3" t="s">
        <v>16</v>
      </c>
      <c r="C10" s="4">
        <v>15126.46</v>
      </c>
      <c r="D10" s="4">
        <v>336.45000000000005</v>
      </c>
      <c r="E10" s="4">
        <v>564.17999999999995</v>
      </c>
      <c r="F10" s="4">
        <v>836.88</v>
      </c>
      <c r="G10" s="4">
        <v>453.79379999999998</v>
      </c>
      <c r="H10" s="4">
        <f t="shared" si="0"/>
        <v>1290.6738</v>
      </c>
      <c r="I10" s="4">
        <v>0</v>
      </c>
      <c r="J10" s="4">
        <f t="shared" si="1"/>
        <v>17317.763800000001</v>
      </c>
      <c r="K10" s="5"/>
    </row>
    <row r="11" spans="1:11" s="6" customFormat="1" ht="19.5" x14ac:dyDescent="0.5">
      <c r="A11" s="3" t="s">
        <v>61</v>
      </c>
      <c r="B11" s="3" t="s">
        <v>17</v>
      </c>
      <c r="C11" s="4">
        <v>12644.7</v>
      </c>
      <c r="D11" s="4">
        <v>403.74</v>
      </c>
      <c r="E11" s="4">
        <v>703</v>
      </c>
      <c r="F11" s="4">
        <v>812.64</v>
      </c>
      <c r="G11" s="4">
        <v>379.34100000000001</v>
      </c>
      <c r="H11" s="4">
        <f t="shared" si="0"/>
        <v>1191.981</v>
      </c>
      <c r="I11" s="4">
        <v>0</v>
      </c>
      <c r="J11" s="4">
        <f t="shared" si="1"/>
        <v>14943.421</v>
      </c>
      <c r="K11" s="5"/>
    </row>
    <row r="12" spans="1:11" s="6" customFormat="1" ht="19.5" x14ac:dyDescent="0.5">
      <c r="A12" s="3" t="s">
        <v>61</v>
      </c>
      <c r="B12" s="3" t="s">
        <v>18</v>
      </c>
      <c r="C12" s="4">
        <v>9751.08</v>
      </c>
      <c r="D12" s="4">
        <v>471.03</v>
      </c>
      <c r="E12" s="4">
        <v>415.82</v>
      </c>
      <c r="F12" s="4">
        <v>742.04</v>
      </c>
      <c r="G12" s="4">
        <v>292.5324</v>
      </c>
      <c r="H12" s="4">
        <f t="shared" si="0"/>
        <v>1034.5724</v>
      </c>
      <c r="I12" s="4">
        <v>0</v>
      </c>
      <c r="J12" s="4">
        <f t="shared" si="1"/>
        <v>11672.502400000001</v>
      </c>
      <c r="K12" s="5"/>
    </row>
    <row r="13" spans="1:11" s="6" customFormat="1" ht="19.5" x14ac:dyDescent="0.5">
      <c r="A13" s="3" t="s">
        <v>61</v>
      </c>
      <c r="B13" s="3" t="s">
        <v>19</v>
      </c>
      <c r="C13" s="4">
        <v>9751.08</v>
      </c>
      <c r="D13" s="4">
        <v>403.74</v>
      </c>
      <c r="E13" s="4">
        <v>415.82</v>
      </c>
      <c r="F13" s="4">
        <v>742.04</v>
      </c>
      <c r="G13" s="4">
        <v>292.5324</v>
      </c>
      <c r="H13" s="4">
        <f t="shared" si="0"/>
        <v>1034.5724</v>
      </c>
      <c r="I13" s="4">
        <v>0</v>
      </c>
      <c r="J13" s="4">
        <f t="shared" si="1"/>
        <v>11605.2124</v>
      </c>
      <c r="K13" s="5"/>
    </row>
    <row r="14" spans="1:11" s="6" customFormat="1" ht="19.5" x14ac:dyDescent="0.5">
      <c r="A14" s="3" t="s">
        <v>61</v>
      </c>
      <c r="B14" s="3" t="s">
        <v>20</v>
      </c>
      <c r="C14" s="4">
        <v>12644.7</v>
      </c>
      <c r="D14" s="4">
        <v>471.03</v>
      </c>
      <c r="E14" s="4">
        <v>703</v>
      </c>
      <c r="F14" s="4">
        <v>812.64</v>
      </c>
      <c r="G14" s="4">
        <v>379.34100000000001</v>
      </c>
      <c r="H14" s="4">
        <f t="shared" si="0"/>
        <v>1191.981</v>
      </c>
      <c r="I14" s="4">
        <v>0</v>
      </c>
      <c r="J14" s="4">
        <f t="shared" si="1"/>
        <v>15010.711000000001</v>
      </c>
      <c r="K14" s="5"/>
    </row>
    <row r="15" spans="1:11" s="6" customFormat="1" ht="19.5" x14ac:dyDescent="0.5">
      <c r="A15" s="3" t="s">
        <v>63</v>
      </c>
      <c r="B15" s="3" t="s">
        <v>21</v>
      </c>
      <c r="C15" s="4">
        <v>30883</v>
      </c>
      <c r="D15" s="4">
        <v>0</v>
      </c>
      <c r="E15" s="4">
        <v>1133</v>
      </c>
      <c r="F15" s="4">
        <v>1671</v>
      </c>
      <c r="G15" s="4">
        <v>926.49</v>
      </c>
      <c r="H15" s="4">
        <f t="shared" si="0"/>
        <v>2597.4899999999998</v>
      </c>
      <c r="I15" s="4">
        <v>0</v>
      </c>
      <c r="J15" s="4">
        <f t="shared" si="1"/>
        <v>34613.49</v>
      </c>
      <c r="K15" s="5"/>
    </row>
    <row r="16" spans="1:11" s="6" customFormat="1" ht="19.5" x14ac:dyDescent="0.5">
      <c r="A16" s="3" t="s">
        <v>61</v>
      </c>
      <c r="B16" s="3" t="s">
        <v>22</v>
      </c>
      <c r="C16" s="4">
        <v>9751.08</v>
      </c>
      <c r="D16" s="4">
        <v>201.87</v>
      </c>
      <c r="E16" s="4">
        <v>415.82</v>
      </c>
      <c r="F16" s="4">
        <v>742.04</v>
      </c>
      <c r="G16" s="4">
        <v>292.5324</v>
      </c>
      <c r="H16" s="4">
        <f t="shared" si="0"/>
        <v>1034.5724</v>
      </c>
      <c r="I16" s="4">
        <v>0</v>
      </c>
      <c r="J16" s="4">
        <f t="shared" si="1"/>
        <v>11403.342400000001</v>
      </c>
      <c r="K16" s="5"/>
    </row>
    <row r="17" spans="1:11" s="6" customFormat="1" ht="19.5" x14ac:dyDescent="0.5">
      <c r="A17" s="3" t="s">
        <v>61</v>
      </c>
      <c r="B17" s="3" t="s">
        <v>23</v>
      </c>
      <c r="C17" s="4">
        <v>12644.7</v>
      </c>
      <c r="D17" s="4">
        <v>201.87</v>
      </c>
      <c r="E17" s="4">
        <v>703</v>
      </c>
      <c r="F17" s="4">
        <v>812.64</v>
      </c>
      <c r="G17" s="4">
        <v>379.34100000000001</v>
      </c>
      <c r="H17" s="4">
        <f t="shared" si="0"/>
        <v>1191.981</v>
      </c>
      <c r="I17" s="4">
        <v>0</v>
      </c>
      <c r="J17" s="4">
        <f t="shared" si="1"/>
        <v>14741.551000000001</v>
      </c>
      <c r="K17" s="5"/>
    </row>
    <row r="18" spans="1:11" s="6" customFormat="1" ht="19.5" x14ac:dyDescent="0.5">
      <c r="A18" s="3" t="s">
        <v>61</v>
      </c>
      <c r="B18" s="3" t="s">
        <v>24</v>
      </c>
      <c r="C18" s="4">
        <v>12644.7</v>
      </c>
      <c r="D18" s="4">
        <v>201.87</v>
      </c>
      <c r="E18" s="4">
        <v>703</v>
      </c>
      <c r="F18" s="4">
        <v>812.64</v>
      </c>
      <c r="G18" s="4">
        <v>379.34100000000001</v>
      </c>
      <c r="H18" s="4">
        <f t="shared" si="0"/>
        <v>1191.981</v>
      </c>
      <c r="I18" s="4">
        <v>0</v>
      </c>
      <c r="J18" s="4">
        <f t="shared" si="1"/>
        <v>14741.551000000001</v>
      </c>
      <c r="K18" s="5"/>
    </row>
    <row r="19" spans="1:11" s="6" customFormat="1" ht="19.5" x14ac:dyDescent="0.5">
      <c r="A19" s="3" t="s">
        <v>62</v>
      </c>
      <c r="B19" s="3" t="s">
        <v>26</v>
      </c>
      <c r="C19" s="4">
        <v>15126.46</v>
      </c>
      <c r="D19" s="4">
        <v>201.87</v>
      </c>
      <c r="E19" s="4">
        <v>564.17999999999995</v>
      </c>
      <c r="F19" s="4">
        <v>836.88</v>
      </c>
      <c r="G19" s="4">
        <v>453.79379999999998</v>
      </c>
      <c r="H19" s="4">
        <f t="shared" si="0"/>
        <v>1290.6738</v>
      </c>
      <c r="I19" s="4">
        <v>0</v>
      </c>
      <c r="J19" s="4">
        <f t="shared" si="1"/>
        <v>17183.183799999999</v>
      </c>
      <c r="K19" s="5"/>
    </row>
    <row r="20" spans="1:11" s="6" customFormat="1" ht="19.5" x14ac:dyDescent="0.5">
      <c r="A20" s="3" t="s">
        <v>61</v>
      </c>
      <c r="B20" s="3" t="s">
        <v>27</v>
      </c>
      <c r="C20" s="4">
        <v>12644.7</v>
      </c>
      <c r="D20" s="4">
        <v>134.58000000000001</v>
      </c>
      <c r="E20" s="4">
        <v>703</v>
      </c>
      <c r="F20" s="4">
        <v>812.64</v>
      </c>
      <c r="G20" s="4">
        <v>379.34100000000001</v>
      </c>
      <c r="H20" s="4">
        <f t="shared" si="0"/>
        <v>1191.981</v>
      </c>
      <c r="I20" s="4">
        <v>0</v>
      </c>
      <c r="J20" s="4">
        <f t="shared" si="1"/>
        <v>14674.261</v>
      </c>
      <c r="K20" s="5"/>
    </row>
    <row r="21" spans="1:11" s="6" customFormat="1" ht="19.5" x14ac:dyDescent="0.5">
      <c r="A21" s="3" t="s">
        <v>61</v>
      </c>
      <c r="B21" s="3" t="s">
        <v>28</v>
      </c>
      <c r="C21" s="4">
        <v>10604.64</v>
      </c>
      <c r="D21" s="4">
        <v>134.58000000000001</v>
      </c>
      <c r="E21" s="4">
        <v>422.88</v>
      </c>
      <c r="F21" s="4">
        <v>757.2</v>
      </c>
      <c r="G21" s="4">
        <v>318.13919999999996</v>
      </c>
      <c r="H21" s="4">
        <f t="shared" si="0"/>
        <v>1075.3391999999999</v>
      </c>
      <c r="I21" s="4">
        <v>0</v>
      </c>
      <c r="J21" s="4">
        <f t="shared" si="1"/>
        <v>12237.439199999999</v>
      </c>
      <c r="K21" s="5"/>
    </row>
    <row r="22" spans="1:11" s="6" customFormat="1" ht="19.5" x14ac:dyDescent="0.5">
      <c r="A22" s="3" t="s">
        <v>61</v>
      </c>
      <c r="B22" s="3" t="s">
        <v>29</v>
      </c>
      <c r="C22" s="4">
        <v>12644.7</v>
      </c>
      <c r="D22" s="4">
        <v>201.87</v>
      </c>
      <c r="E22" s="4">
        <v>703</v>
      </c>
      <c r="F22" s="4">
        <v>812.64</v>
      </c>
      <c r="G22" s="4">
        <v>379.34100000000001</v>
      </c>
      <c r="H22" s="4">
        <f t="shared" si="0"/>
        <v>1191.981</v>
      </c>
      <c r="I22" s="4">
        <v>0</v>
      </c>
      <c r="J22" s="4">
        <f t="shared" si="1"/>
        <v>14741.551000000001</v>
      </c>
      <c r="K22" s="5"/>
    </row>
    <row r="23" spans="1:11" s="6" customFormat="1" ht="19.5" x14ac:dyDescent="0.5">
      <c r="A23" s="3" t="s">
        <v>61</v>
      </c>
      <c r="B23" s="3" t="s">
        <v>30</v>
      </c>
      <c r="C23" s="4">
        <v>12644.7</v>
      </c>
      <c r="D23" s="4">
        <v>134.58000000000001</v>
      </c>
      <c r="E23" s="4">
        <v>703</v>
      </c>
      <c r="F23" s="4">
        <v>812.64</v>
      </c>
      <c r="G23" s="4">
        <v>379.34100000000001</v>
      </c>
      <c r="H23" s="4">
        <f t="shared" si="0"/>
        <v>1191.981</v>
      </c>
      <c r="I23" s="4">
        <v>0</v>
      </c>
      <c r="J23" s="4">
        <f t="shared" si="1"/>
        <v>14674.261</v>
      </c>
      <c r="K23" s="5"/>
    </row>
    <row r="24" spans="1:11" s="6" customFormat="1" ht="19.5" x14ac:dyDescent="0.5">
      <c r="A24" s="3" t="s">
        <v>61</v>
      </c>
      <c r="B24" s="3" t="s">
        <v>31</v>
      </c>
      <c r="C24" s="4">
        <v>12644.7</v>
      </c>
      <c r="D24" s="4">
        <v>0</v>
      </c>
      <c r="E24" s="4">
        <v>703</v>
      </c>
      <c r="F24" s="4">
        <v>812.64</v>
      </c>
      <c r="G24" s="4">
        <v>379.34100000000001</v>
      </c>
      <c r="H24" s="4">
        <f t="shared" si="0"/>
        <v>1191.981</v>
      </c>
      <c r="I24" s="4">
        <v>0</v>
      </c>
      <c r="J24" s="4">
        <f t="shared" si="1"/>
        <v>14539.681</v>
      </c>
      <c r="K24" s="5"/>
    </row>
    <row r="25" spans="1:11" s="6" customFormat="1" ht="19.5" x14ac:dyDescent="0.5">
      <c r="A25" s="3" t="s">
        <v>61</v>
      </c>
      <c r="B25" s="3" t="s">
        <v>32</v>
      </c>
      <c r="C25" s="4">
        <v>9751.08</v>
      </c>
      <c r="D25" s="4">
        <v>0</v>
      </c>
      <c r="E25" s="4">
        <v>415.82</v>
      </c>
      <c r="F25" s="4">
        <v>742.04</v>
      </c>
      <c r="G25" s="4">
        <v>292.5324</v>
      </c>
      <c r="H25" s="4">
        <f t="shared" si="0"/>
        <v>1034.5724</v>
      </c>
      <c r="I25" s="4">
        <v>0</v>
      </c>
      <c r="J25" s="4">
        <f t="shared" si="1"/>
        <v>11201.472399999999</v>
      </c>
      <c r="K25" s="5"/>
    </row>
    <row r="26" spans="1:11" s="6" customFormat="1" ht="19.5" x14ac:dyDescent="0.5">
      <c r="A26" s="3" t="s">
        <v>61</v>
      </c>
      <c r="B26" s="3" t="s">
        <v>33</v>
      </c>
      <c r="C26" s="4">
        <v>12644.7</v>
      </c>
      <c r="D26" s="4">
        <v>0</v>
      </c>
      <c r="E26" s="4">
        <v>703</v>
      </c>
      <c r="F26" s="4">
        <v>812.64</v>
      </c>
      <c r="G26" s="4">
        <v>379.34100000000001</v>
      </c>
      <c r="H26" s="4">
        <f t="shared" si="0"/>
        <v>1191.981</v>
      </c>
      <c r="I26" s="4">
        <v>0</v>
      </c>
      <c r="J26" s="4">
        <f t="shared" si="1"/>
        <v>14539.681</v>
      </c>
      <c r="K26" s="5"/>
    </row>
    <row r="27" spans="1:11" s="6" customFormat="1" ht="19.5" x14ac:dyDescent="0.5">
      <c r="A27" s="3" t="s">
        <v>61</v>
      </c>
      <c r="B27" s="3" t="s">
        <v>34</v>
      </c>
      <c r="C27" s="4">
        <v>9751.08</v>
      </c>
      <c r="D27" s="4">
        <v>0</v>
      </c>
      <c r="E27" s="4">
        <v>415.82</v>
      </c>
      <c r="F27" s="4">
        <v>742.04</v>
      </c>
      <c r="G27" s="4">
        <v>292.5324</v>
      </c>
      <c r="H27" s="4">
        <f t="shared" si="0"/>
        <v>1034.5724</v>
      </c>
      <c r="I27" s="4">
        <v>0</v>
      </c>
      <c r="J27" s="4">
        <f t="shared" si="1"/>
        <v>11201.472399999999</v>
      </c>
      <c r="K27" s="5"/>
    </row>
    <row r="28" spans="1:11" s="6" customFormat="1" ht="19.5" x14ac:dyDescent="0.5">
      <c r="A28" s="3" t="s">
        <v>63</v>
      </c>
      <c r="B28" s="3" t="s">
        <v>37</v>
      </c>
      <c r="C28" s="4">
        <v>30883</v>
      </c>
      <c r="D28" s="4">
        <v>0</v>
      </c>
      <c r="E28" s="4">
        <v>1133</v>
      </c>
      <c r="F28" s="4">
        <v>1671</v>
      </c>
      <c r="G28" s="4">
        <v>926.49</v>
      </c>
      <c r="H28" s="4">
        <f t="shared" si="0"/>
        <v>2597.4899999999998</v>
      </c>
      <c r="I28" s="4">
        <v>0</v>
      </c>
      <c r="J28" s="4">
        <f t="shared" si="1"/>
        <v>34613.49</v>
      </c>
      <c r="K28" s="5"/>
    </row>
    <row r="29" spans="1:11" s="6" customFormat="1" ht="19.5" x14ac:dyDescent="0.5">
      <c r="A29" s="3" t="s">
        <v>64</v>
      </c>
      <c r="B29" s="3" t="s">
        <v>38</v>
      </c>
      <c r="C29" s="4">
        <v>58759</v>
      </c>
      <c r="D29" s="4">
        <v>0</v>
      </c>
      <c r="E29" s="4">
        <v>1617</v>
      </c>
      <c r="F29" s="4">
        <v>2288</v>
      </c>
      <c r="G29" s="4">
        <v>1762.77</v>
      </c>
      <c r="H29" s="4">
        <f t="shared" si="0"/>
        <v>4050.77</v>
      </c>
      <c r="I29" s="4">
        <v>0</v>
      </c>
      <c r="J29" s="4">
        <f t="shared" si="1"/>
        <v>64426.77</v>
      </c>
      <c r="K29" s="5"/>
    </row>
    <row r="30" spans="1:11" s="6" customFormat="1" ht="19.5" x14ac:dyDescent="0.5">
      <c r="A30" s="3" t="s">
        <v>61</v>
      </c>
      <c r="B30" s="3" t="s">
        <v>40</v>
      </c>
      <c r="C30" s="4">
        <v>12644.7</v>
      </c>
      <c r="D30" s="4">
        <v>0</v>
      </c>
      <c r="E30" s="4">
        <v>703</v>
      </c>
      <c r="F30" s="4">
        <v>812.64</v>
      </c>
      <c r="G30" s="4">
        <v>379.34100000000001</v>
      </c>
      <c r="H30" s="4">
        <f t="shared" si="0"/>
        <v>1191.981</v>
      </c>
      <c r="I30" s="4">
        <v>0</v>
      </c>
      <c r="J30" s="4">
        <f t="shared" si="1"/>
        <v>14539.681</v>
      </c>
      <c r="K30" s="5"/>
    </row>
    <row r="31" spans="1:11" s="6" customFormat="1" ht="19.5" x14ac:dyDescent="0.5">
      <c r="A31" s="3" t="s">
        <v>63</v>
      </c>
      <c r="B31" s="3" t="s">
        <v>39</v>
      </c>
      <c r="C31" s="4">
        <v>30883</v>
      </c>
      <c r="D31" s="4">
        <v>134.58000000000001</v>
      </c>
      <c r="E31" s="4">
        <v>1133</v>
      </c>
      <c r="F31" s="4">
        <v>1671</v>
      </c>
      <c r="G31" s="4">
        <v>926.49</v>
      </c>
      <c r="H31" s="4">
        <f t="shared" si="0"/>
        <v>2597.4899999999998</v>
      </c>
      <c r="I31" s="4">
        <v>0</v>
      </c>
      <c r="J31" s="4">
        <f t="shared" si="1"/>
        <v>34748.07</v>
      </c>
      <c r="K31" s="5"/>
    </row>
    <row r="32" spans="1:11" s="6" customFormat="1" ht="19.5" x14ac:dyDescent="0.5">
      <c r="A32" s="3" t="s">
        <v>61</v>
      </c>
      <c r="B32" s="3" t="s">
        <v>53</v>
      </c>
      <c r="C32" s="4">
        <v>9751.08</v>
      </c>
      <c r="D32" s="4">
        <v>0</v>
      </c>
      <c r="E32" s="4">
        <v>415.82</v>
      </c>
      <c r="F32" s="4">
        <v>742.04</v>
      </c>
      <c r="G32" s="4">
        <v>292.5324</v>
      </c>
      <c r="H32" s="4">
        <f t="shared" si="0"/>
        <v>1034.5724</v>
      </c>
      <c r="I32" s="4">
        <v>0</v>
      </c>
      <c r="J32" s="4">
        <f t="shared" si="1"/>
        <v>11201.472399999999</v>
      </c>
      <c r="K32" s="5"/>
    </row>
    <row r="33" spans="1:11" s="6" customFormat="1" ht="20.25" thickBot="1" x14ac:dyDescent="0.55000000000000004">
      <c r="A33" s="3" t="s">
        <v>61</v>
      </c>
      <c r="B33" s="3" t="s">
        <v>54</v>
      </c>
      <c r="C33" s="4">
        <v>12644.7</v>
      </c>
      <c r="D33" s="4">
        <v>0</v>
      </c>
      <c r="E33" s="4">
        <v>702.9</v>
      </c>
      <c r="F33" s="4">
        <v>812.7</v>
      </c>
      <c r="G33" s="4">
        <v>379.34100000000001</v>
      </c>
      <c r="H33" s="4">
        <f t="shared" si="0"/>
        <v>1192.0410000000002</v>
      </c>
      <c r="I33" s="4">
        <v>0</v>
      </c>
      <c r="J33" s="4">
        <f t="shared" si="1"/>
        <v>14539.641000000001</v>
      </c>
      <c r="K33" s="5"/>
    </row>
    <row r="34" spans="1:11" s="11" customFormat="1" ht="21" thickBot="1" x14ac:dyDescent="0.55000000000000004">
      <c r="A34" s="22" t="s">
        <v>41</v>
      </c>
      <c r="B34" s="23"/>
      <c r="C34" s="9">
        <f t="shared" ref="C34:J34" si="2">+SUM(C6:C33)</f>
        <v>442924.3000000001</v>
      </c>
      <c r="D34" s="9">
        <f t="shared" si="2"/>
        <v>5013.1099999999988</v>
      </c>
      <c r="E34" s="9">
        <f t="shared" si="2"/>
        <v>19468.239999999998</v>
      </c>
      <c r="F34" s="9">
        <f t="shared" si="2"/>
        <v>26398.1</v>
      </c>
      <c r="G34" s="9">
        <f t="shared" si="2"/>
        <v>13287.729000000003</v>
      </c>
      <c r="H34" s="9">
        <f t="shared" si="2"/>
        <v>39685.828999999991</v>
      </c>
      <c r="I34" s="9">
        <f t="shared" si="2"/>
        <v>22606.9</v>
      </c>
      <c r="J34" s="9">
        <f t="shared" si="2"/>
        <v>529698.37899999996</v>
      </c>
      <c r="K34" s="10"/>
    </row>
    <row r="37" spans="1:11" s="6" customFormat="1" ht="19.5" x14ac:dyDescent="0.5">
      <c r="A37" s="5"/>
      <c r="B37" s="12" t="s">
        <v>42</v>
      </c>
      <c r="C37" s="12"/>
      <c r="D37" s="12"/>
      <c r="E37" s="12" t="s">
        <v>43</v>
      </c>
      <c r="F37" s="12"/>
      <c r="G37" s="12"/>
      <c r="H37" s="12"/>
      <c r="I37" s="12"/>
      <c r="J37" s="12" t="s">
        <v>44</v>
      </c>
      <c r="K37" s="12"/>
    </row>
    <row r="38" spans="1:11" s="6" customFormat="1" ht="19.5" x14ac:dyDescent="0.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6" customFormat="1" ht="19.5" x14ac:dyDescent="0.5">
      <c r="A39" s="5"/>
      <c r="B39" s="13" t="s">
        <v>45</v>
      </c>
      <c r="C39" s="14"/>
      <c r="D39" s="14"/>
      <c r="E39" s="15" t="s">
        <v>45</v>
      </c>
      <c r="F39" s="14"/>
      <c r="G39" s="16"/>
      <c r="H39" s="17"/>
      <c r="I39" s="16"/>
      <c r="J39" s="15" t="s">
        <v>45</v>
      </c>
      <c r="K39" s="12"/>
    </row>
    <row r="40" spans="1:11" s="6" customFormat="1" ht="19.5" x14ac:dyDescent="0.5">
      <c r="A40" s="5"/>
      <c r="B40" s="13"/>
      <c r="C40" s="14"/>
      <c r="D40" s="14"/>
      <c r="E40" s="17"/>
      <c r="F40" s="14"/>
      <c r="G40" s="16"/>
      <c r="H40" s="17"/>
      <c r="I40" s="16"/>
      <c r="J40" s="18"/>
      <c r="K40" s="12"/>
    </row>
    <row r="41" spans="1:11" s="6" customFormat="1" ht="19.5" x14ac:dyDescent="0.5">
      <c r="A41" s="5"/>
      <c r="B41" s="12" t="s">
        <v>46</v>
      </c>
      <c r="C41" s="12"/>
      <c r="D41" s="12"/>
      <c r="E41" s="12" t="s">
        <v>47</v>
      </c>
      <c r="F41" s="12"/>
      <c r="G41" s="12"/>
      <c r="H41" s="12"/>
      <c r="I41" s="12"/>
      <c r="J41" s="12" t="s">
        <v>48</v>
      </c>
      <c r="K41" s="12"/>
    </row>
    <row r="42" spans="1:11" s="6" customFormat="1" ht="19.5" x14ac:dyDescent="0.5">
      <c r="A42" s="5"/>
      <c r="B42" s="12" t="s">
        <v>49</v>
      </c>
      <c r="C42" s="12"/>
      <c r="D42" s="12"/>
      <c r="E42" s="12" t="s">
        <v>50</v>
      </c>
      <c r="F42" s="12"/>
      <c r="G42" s="12"/>
      <c r="H42" s="12"/>
      <c r="I42" s="12"/>
      <c r="J42" s="12" t="s">
        <v>51</v>
      </c>
      <c r="K42" s="12"/>
    </row>
  </sheetData>
  <mergeCells count="4">
    <mergeCell ref="A1:J1"/>
    <mergeCell ref="A2:J2"/>
    <mergeCell ref="A3:J3"/>
    <mergeCell ref="A34:B34"/>
  </mergeCells>
  <pageMargins left="0.70866141732283472" right="0.70866141732283472" top="0.74803149606299213" bottom="0.74803149606299213" header="0.31496062992125984" footer="0.31496062992125984"/>
  <pageSetup scale="4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" sqref="A5"/>
    </sheetView>
  </sheetViews>
  <sheetFormatPr baseColWidth="10" defaultRowHeight="12.75" x14ac:dyDescent="0.2"/>
  <cols>
    <col min="1" max="1" width="18.140625" customWidth="1"/>
    <col min="2" max="2" width="39.7109375" bestFit="1" customWidth="1"/>
    <col min="3" max="3" width="14.28515625" bestFit="1" customWidth="1"/>
    <col min="4" max="5" width="13.28515625" customWidth="1"/>
    <col min="6" max="8" width="11.5703125" bestFit="1" customWidth="1"/>
    <col min="9" max="9" width="18.42578125" customWidth="1"/>
    <col min="10" max="10" width="15.140625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s="2" customFormat="1" ht="36" customHeight="1" x14ac:dyDescent="0.2">
      <c r="A5" s="1" t="s">
        <v>60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57</v>
      </c>
      <c r="J5" s="1" t="s">
        <v>11</v>
      </c>
    </row>
    <row r="6" spans="1:11" s="6" customFormat="1" ht="19.5" x14ac:dyDescent="0.5">
      <c r="A6" s="3" t="s">
        <v>61</v>
      </c>
      <c r="B6" s="3" t="s">
        <v>12</v>
      </c>
      <c r="C6" s="4">
        <f>[1]TOTAL!L5+[2]TOTAL!$L$5</f>
        <v>14644.7</v>
      </c>
      <c r="D6" s="4">
        <f>[1]TOTAL!O5+[2]TOTAL!$O$5</f>
        <v>336.46000000000004</v>
      </c>
      <c r="E6" s="4">
        <f>[1]TOTAL!R5+[2]TOTAL!$R$5</f>
        <v>703</v>
      </c>
      <c r="F6" s="4">
        <f>[1]TOTAL!S5+[2]TOTAL!$S$5</f>
        <v>812.64</v>
      </c>
      <c r="G6" s="4">
        <f>C6*3%</f>
        <v>439.34100000000001</v>
      </c>
      <c r="H6" s="4">
        <f>+F6+G6</f>
        <v>1251.981</v>
      </c>
      <c r="I6" s="4">
        <f>[2]TOTAL!$Z$5</f>
        <v>10953.916666666701</v>
      </c>
      <c r="J6" s="4">
        <f>+C6+D6+E6+F6+G6+I6</f>
        <v>27890.0576666667</v>
      </c>
      <c r="K6" s="5"/>
    </row>
    <row r="7" spans="1:11" s="6" customFormat="1" ht="19.5" x14ac:dyDescent="0.5">
      <c r="A7" s="3" t="s">
        <v>61</v>
      </c>
      <c r="B7" s="3" t="s">
        <v>13</v>
      </c>
      <c r="C7" s="4">
        <f>[1]TOTAL!L6+[2]TOTAL!$L$6</f>
        <v>14644.7</v>
      </c>
      <c r="D7" s="4">
        <f>[1]TOTAL!O6+[2]TOTAL!$O$6</f>
        <v>336.45000000000005</v>
      </c>
      <c r="E7" s="4">
        <f>[1]TOTAL!R6+[2]TOTAL!$R$6</f>
        <v>703</v>
      </c>
      <c r="F7" s="4">
        <f>[1]TOTAL!S6+[2]TOTAL!$S$6</f>
        <v>812.64</v>
      </c>
      <c r="G7" s="4">
        <f t="shared" ref="G7:G34" si="0">C7*3%</f>
        <v>439.34100000000001</v>
      </c>
      <c r="H7" s="4">
        <f t="shared" ref="H7:H34" si="1">+F7+G7</f>
        <v>1251.981</v>
      </c>
      <c r="I7" s="4">
        <f>[2]TOTAL!$Z$6</f>
        <v>10953.916666666701</v>
      </c>
      <c r="J7" s="4">
        <f>+C7+D7+E7+F7+G7+I7</f>
        <v>27890.047666666702</v>
      </c>
      <c r="K7" s="5"/>
    </row>
    <row r="8" spans="1:11" s="6" customFormat="1" ht="19.5" x14ac:dyDescent="0.5">
      <c r="A8" s="3" t="s">
        <v>62</v>
      </c>
      <c r="B8" s="3" t="s">
        <v>14</v>
      </c>
      <c r="C8" s="4">
        <f>[1]TOTAL!L7+[2]TOTAL!$L$7</f>
        <v>15426.46</v>
      </c>
      <c r="D8" s="4">
        <f>[1]TOTAL!O7+[2]TOTAL!$O$7</f>
        <v>336.45000000000005</v>
      </c>
      <c r="E8" s="4">
        <f>[1]TOTAL!R7+[2]TOTAL!$R$7</f>
        <v>564.17999999999995</v>
      </c>
      <c r="F8" s="4">
        <f>[1]TOTAL!S7+[2]TOTAL!$S$7</f>
        <v>836.88</v>
      </c>
      <c r="G8" s="4">
        <f t="shared" si="0"/>
        <v>462.79379999999998</v>
      </c>
      <c r="H8" s="4">
        <f t="shared" si="1"/>
        <v>1299.6738</v>
      </c>
      <c r="I8" s="4">
        <f>[2]TOTAL!$Z$7</f>
        <v>12855.383333333333</v>
      </c>
      <c r="J8" s="4">
        <f t="shared" ref="J8:J34" si="2">+C8+D8+E8+F8+G8+I8</f>
        <v>30482.147133333332</v>
      </c>
      <c r="K8" s="5"/>
    </row>
    <row r="9" spans="1:11" s="6" customFormat="1" ht="19.5" x14ac:dyDescent="0.5">
      <c r="A9" s="3" t="s">
        <v>61</v>
      </c>
      <c r="B9" s="3" t="s">
        <v>15</v>
      </c>
      <c r="C9" s="4">
        <f>[1]TOTAL!L8+[2]TOTAL!$L$8</f>
        <v>14644.7</v>
      </c>
      <c r="D9" s="4">
        <f>[1]TOTAL!O8+[2]TOTAL!$O$8</f>
        <v>403.74</v>
      </c>
      <c r="E9" s="4">
        <f>[1]TOTAL!R8+[2]TOTAL!$R$8</f>
        <v>703</v>
      </c>
      <c r="F9" s="4">
        <f>[1]TOTAL!S8+[2]TOTAL!$S$8</f>
        <v>812.64</v>
      </c>
      <c r="G9" s="4">
        <f t="shared" si="0"/>
        <v>439.34100000000001</v>
      </c>
      <c r="H9" s="4">
        <f t="shared" si="1"/>
        <v>1251.981</v>
      </c>
      <c r="I9" s="4">
        <f>[2]TOTAL!$Z$8</f>
        <v>10953.916666666668</v>
      </c>
      <c r="J9" s="4">
        <f t="shared" si="2"/>
        <v>27957.33766666667</v>
      </c>
      <c r="K9" s="5"/>
    </row>
    <row r="10" spans="1:11" s="6" customFormat="1" ht="19.5" x14ac:dyDescent="0.5">
      <c r="A10" s="3" t="s">
        <v>62</v>
      </c>
      <c r="B10" s="3" t="s">
        <v>16</v>
      </c>
      <c r="C10" s="4">
        <f>[1]TOTAL!L9+[2]TOTAL!$L$9</f>
        <v>15426.46</v>
      </c>
      <c r="D10" s="4">
        <f>[1]TOTAL!O9+[2]TOTAL!$O$9</f>
        <v>336.45000000000005</v>
      </c>
      <c r="E10" s="4">
        <f>[1]TOTAL!R9+[2]TOTAL!$R$9</f>
        <v>564.17999999999995</v>
      </c>
      <c r="F10" s="4">
        <f>[1]TOTAL!S9+[2]TOTAL!$S$9</f>
        <v>836.88</v>
      </c>
      <c r="G10" s="4">
        <f t="shared" si="0"/>
        <v>462.79379999999998</v>
      </c>
      <c r="H10" s="4">
        <f t="shared" si="1"/>
        <v>1299.6738</v>
      </c>
      <c r="I10" s="4">
        <f>[2]TOTAL!$Z$9</f>
        <v>12855.383333333333</v>
      </c>
      <c r="J10" s="4">
        <f t="shared" si="2"/>
        <v>30482.147133333332</v>
      </c>
      <c r="K10" s="5"/>
    </row>
    <row r="11" spans="1:11" s="6" customFormat="1" ht="19.5" x14ac:dyDescent="0.5">
      <c r="A11" s="3" t="s">
        <v>61</v>
      </c>
      <c r="B11" s="3" t="s">
        <v>17</v>
      </c>
      <c r="C11" s="4">
        <f>[1]TOTAL!L10+[2]TOTAL!$L$10</f>
        <v>14644.7</v>
      </c>
      <c r="D11" s="4">
        <f>[1]TOTAL!O10+[2]TOTAL!$O$10</f>
        <v>403.74</v>
      </c>
      <c r="E11" s="4">
        <f>[1]TOTAL!R10+[2]TOTAL!$R$10</f>
        <v>703</v>
      </c>
      <c r="F11" s="4">
        <f>[1]TOTAL!S10+[2]TOTAL!$S$10</f>
        <v>812.64</v>
      </c>
      <c r="G11" s="4">
        <f t="shared" si="0"/>
        <v>439.34100000000001</v>
      </c>
      <c r="H11" s="4">
        <f t="shared" si="1"/>
        <v>1251.981</v>
      </c>
      <c r="I11" s="4">
        <f>[2]TOTAL!$Z$10</f>
        <v>10953.916666666668</v>
      </c>
      <c r="J11" s="4">
        <f t="shared" si="2"/>
        <v>27957.33766666667</v>
      </c>
      <c r="K11" s="5"/>
    </row>
    <row r="12" spans="1:11" s="6" customFormat="1" ht="19.5" x14ac:dyDescent="0.5">
      <c r="A12" s="3" t="s">
        <v>61</v>
      </c>
      <c r="B12" s="3" t="s">
        <v>18</v>
      </c>
      <c r="C12" s="4">
        <f>[1]TOTAL!L11+[2]TOTAL!$L$11</f>
        <v>11251.08</v>
      </c>
      <c r="D12" s="4">
        <f>[1]TOTAL!O11+[2]TOTAL!$O$11</f>
        <v>471.03</v>
      </c>
      <c r="E12" s="4">
        <f>[1]TOTAL!R11+[2]TOTAL!$R$11</f>
        <v>415.82</v>
      </c>
      <c r="F12" s="4">
        <f>[1]TOTAL!S11+[2]TOTAL!$S$11</f>
        <v>742.04</v>
      </c>
      <c r="G12" s="4">
        <f t="shared" si="0"/>
        <v>337.5324</v>
      </c>
      <c r="H12" s="4">
        <f t="shared" si="1"/>
        <v>1079.5724</v>
      </c>
      <c r="I12" s="4">
        <f>[2]TOTAL!$Z$11</f>
        <v>8438.4</v>
      </c>
      <c r="J12" s="4">
        <f t="shared" si="2"/>
        <v>21655.902399999999</v>
      </c>
      <c r="K12" s="5"/>
    </row>
    <row r="13" spans="1:11" s="6" customFormat="1" ht="19.5" x14ac:dyDescent="0.5">
      <c r="A13" s="3" t="s">
        <v>61</v>
      </c>
      <c r="B13" s="3" t="s">
        <v>19</v>
      </c>
      <c r="C13" s="4">
        <f>[1]TOTAL!L12+[2]TOTAL!$L$12</f>
        <v>11251.08</v>
      </c>
      <c r="D13" s="4">
        <f>[1]TOTAL!O12+[2]TOTAL!$O$12</f>
        <v>403.74</v>
      </c>
      <c r="E13" s="4">
        <f>[1]TOTAL!R12+[2]TOTAL!$R$12</f>
        <v>415.82</v>
      </c>
      <c r="F13" s="4">
        <f>[1]TOTAL!S12+[2]TOTAL!$S$12</f>
        <v>742.04</v>
      </c>
      <c r="G13" s="4">
        <f t="shared" si="0"/>
        <v>337.5324</v>
      </c>
      <c r="H13" s="4">
        <f t="shared" si="1"/>
        <v>1079.5724</v>
      </c>
      <c r="I13" s="4">
        <f>[2]TOTAL!$Z$12</f>
        <v>8438.4</v>
      </c>
      <c r="J13" s="4">
        <f t="shared" si="2"/>
        <v>21588.612399999998</v>
      </c>
      <c r="K13" s="5"/>
    </row>
    <row r="14" spans="1:11" s="6" customFormat="1" ht="19.5" x14ac:dyDescent="0.5">
      <c r="A14" s="3" t="s">
        <v>61</v>
      </c>
      <c r="B14" s="3" t="s">
        <v>20</v>
      </c>
      <c r="C14" s="4">
        <f>[1]TOTAL!L13+[2]TOTAL!$L$13</f>
        <v>14644.7</v>
      </c>
      <c r="D14" s="4">
        <f>[1]TOTAL!O13+[2]TOTAL!$O$13</f>
        <v>471.03</v>
      </c>
      <c r="E14" s="4">
        <f>[1]TOTAL!R13+[2]TOTAL!$R$13</f>
        <v>703</v>
      </c>
      <c r="F14" s="4">
        <f>[1]TOTAL!S13+[2]TOTAL!$S$13</f>
        <v>812.64</v>
      </c>
      <c r="G14" s="4">
        <f t="shared" si="0"/>
        <v>439.34100000000001</v>
      </c>
      <c r="H14" s="4">
        <f t="shared" si="1"/>
        <v>1251.981</v>
      </c>
      <c r="I14" s="4">
        <f>[2]TOTAL!$Z$13</f>
        <v>10953.916666666668</v>
      </c>
      <c r="J14" s="4">
        <f t="shared" si="2"/>
        <v>28024.627666666671</v>
      </c>
      <c r="K14" s="5"/>
    </row>
    <row r="15" spans="1:11" s="6" customFormat="1" ht="19.5" x14ac:dyDescent="0.5">
      <c r="A15" s="3" t="s">
        <v>63</v>
      </c>
      <c r="B15" s="3" t="s">
        <v>21</v>
      </c>
      <c r="C15" s="4">
        <f>[1]TOTAL!L14+[2]TOTAL!$L$14</f>
        <v>30883</v>
      </c>
      <c r="D15" s="4">
        <v>0</v>
      </c>
      <c r="E15" s="4">
        <f>[1]TOTAL!R14+[2]TOTAL!$R$14</f>
        <v>1133</v>
      </c>
      <c r="F15" s="4">
        <f>[1]TOTAL!S14+[2]TOTAL!$S$14</f>
        <v>1671</v>
      </c>
      <c r="G15" s="4">
        <f t="shared" si="0"/>
        <v>926.49</v>
      </c>
      <c r="H15" s="4">
        <f t="shared" si="1"/>
        <v>2597.4899999999998</v>
      </c>
      <c r="I15" s="4">
        <f>[2]TOTAL!$Z$14</f>
        <v>25735.833333333336</v>
      </c>
      <c r="J15" s="4">
        <f t="shared" si="2"/>
        <v>60349.323333333334</v>
      </c>
      <c r="K15" s="5"/>
    </row>
    <row r="16" spans="1:11" s="6" customFormat="1" ht="19.5" x14ac:dyDescent="0.5">
      <c r="A16" s="3" t="s">
        <v>61</v>
      </c>
      <c r="B16" s="3" t="s">
        <v>22</v>
      </c>
      <c r="C16" s="4">
        <f>[1]TOTAL!L15+[2]TOTAL!$L$15</f>
        <v>11251.08</v>
      </c>
      <c r="D16" s="4">
        <f>[1]TOTAL!O15+[2]TOTAL!$O$15</f>
        <v>201.87</v>
      </c>
      <c r="E16" s="4">
        <f>[1]TOTAL!R15+[2]TOTAL!$R$15</f>
        <v>415.82</v>
      </c>
      <c r="F16" s="4">
        <f>[1]TOTAL!S15+[2]TOTAL!$S$15</f>
        <v>742.04</v>
      </c>
      <c r="G16" s="4">
        <f t="shared" si="0"/>
        <v>337.5324</v>
      </c>
      <c r="H16" s="4">
        <f t="shared" si="1"/>
        <v>1079.5724</v>
      </c>
      <c r="I16" s="4">
        <f>[2]TOTAL!$Z$15</f>
        <v>8438.4</v>
      </c>
      <c r="J16" s="4">
        <f t="shared" si="2"/>
        <v>21386.742400000003</v>
      </c>
      <c r="K16" s="5"/>
    </row>
    <row r="17" spans="1:11" s="6" customFormat="1" ht="19.5" x14ac:dyDescent="0.5">
      <c r="A17" s="3" t="s">
        <v>61</v>
      </c>
      <c r="B17" s="3" t="s">
        <v>23</v>
      </c>
      <c r="C17" s="4">
        <f>[1]TOTAL!L16+[2]TOTAL!$L$16</f>
        <v>14644.7</v>
      </c>
      <c r="D17" s="4">
        <f>[1]TOTAL!O16+[2]TOTAL!$O$16</f>
        <v>201.87</v>
      </c>
      <c r="E17" s="4">
        <f>[1]TOTAL!R16+[2]TOTAL!$R$16</f>
        <v>703</v>
      </c>
      <c r="F17" s="4">
        <f>[1]TOTAL!S16+[2]TOTAL!$S$16</f>
        <v>812.64</v>
      </c>
      <c r="G17" s="4">
        <f t="shared" si="0"/>
        <v>439.34100000000001</v>
      </c>
      <c r="H17" s="4">
        <f t="shared" si="1"/>
        <v>1251.981</v>
      </c>
      <c r="I17" s="4">
        <f>[2]TOTAL!$Z$16</f>
        <v>10953.916666666668</v>
      </c>
      <c r="J17" s="4">
        <f t="shared" si="2"/>
        <v>27755.467666666667</v>
      </c>
      <c r="K17" s="5"/>
    </row>
    <row r="18" spans="1:11" s="6" customFormat="1" ht="19.5" x14ac:dyDescent="0.5">
      <c r="A18" s="3" t="s">
        <v>61</v>
      </c>
      <c r="B18" s="3" t="s">
        <v>24</v>
      </c>
      <c r="C18" s="4">
        <f>[1]TOTAL!L17+[2]TOTAL!$L$17</f>
        <v>14644.7</v>
      </c>
      <c r="D18" s="4">
        <f>[1]TOTAL!O17+[2]TOTAL!$O$17</f>
        <v>201.87</v>
      </c>
      <c r="E18" s="4">
        <f>[1]TOTAL!R17+[1]TOTAL!R17</f>
        <v>703</v>
      </c>
      <c r="F18" s="4">
        <f>[1]TOTAL!S17+[2]TOTAL!$S$17</f>
        <v>812.64</v>
      </c>
      <c r="G18" s="4">
        <f t="shared" si="0"/>
        <v>439.34100000000001</v>
      </c>
      <c r="H18" s="4">
        <f t="shared" si="1"/>
        <v>1251.981</v>
      </c>
      <c r="I18" s="4">
        <f>[2]TOTAL!$Z$17</f>
        <v>10953.916666666668</v>
      </c>
      <c r="J18" s="4">
        <f t="shared" si="2"/>
        <v>27755.467666666667</v>
      </c>
      <c r="K18" s="5"/>
    </row>
    <row r="19" spans="1:11" s="6" customFormat="1" ht="19.5" x14ac:dyDescent="0.5">
      <c r="A19" s="3" t="s">
        <v>62</v>
      </c>
      <c r="B19" s="3" t="s">
        <v>26</v>
      </c>
      <c r="C19" s="4">
        <f>[1]TOTAL!L18+[2]TOTAL!$L$18</f>
        <v>15426.46</v>
      </c>
      <c r="D19" s="4">
        <f>[1]TOTAL!O18+[2]TOTAL!$O$18</f>
        <v>201.87</v>
      </c>
      <c r="E19" s="4">
        <f>[1]TOTAL!R18+[2]TOTAL!$R$18</f>
        <v>564.17999999999995</v>
      </c>
      <c r="F19" s="4">
        <f>[1]TOTAL!S18+[2]TOTAL!$S$18</f>
        <v>836.88</v>
      </c>
      <c r="G19" s="4">
        <f t="shared" si="0"/>
        <v>462.79379999999998</v>
      </c>
      <c r="H19" s="4">
        <f t="shared" si="1"/>
        <v>1299.6738</v>
      </c>
      <c r="I19" s="4">
        <f>[2]TOTAL!$Z$18</f>
        <v>12855.383333333333</v>
      </c>
      <c r="J19" s="4">
        <f t="shared" si="2"/>
        <v>30347.56713333333</v>
      </c>
      <c r="K19" s="5"/>
    </row>
    <row r="20" spans="1:11" s="6" customFormat="1" ht="19.5" x14ac:dyDescent="0.5">
      <c r="A20" s="3" t="s">
        <v>61</v>
      </c>
      <c r="B20" s="3" t="s">
        <v>27</v>
      </c>
      <c r="C20" s="4">
        <f>[1]TOTAL!L19+[2]TOTAL!$L$19</f>
        <v>14644.7</v>
      </c>
      <c r="D20" s="4">
        <f>[1]TOTAL!O19+[2]TOTAL!$O$19</f>
        <v>134.58000000000001</v>
      </c>
      <c r="E20" s="4">
        <f>[1]TOTAL!R19+[2]TOTAL!$R$19</f>
        <v>703</v>
      </c>
      <c r="F20" s="4">
        <f>[1]TOTAL!S19+[2]TOTAL!$S$19</f>
        <v>812.64</v>
      </c>
      <c r="G20" s="4">
        <f t="shared" si="0"/>
        <v>439.34100000000001</v>
      </c>
      <c r="H20" s="4">
        <f t="shared" si="1"/>
        <v>1251.981</v>
      </c>
      <c r="I20" s="4">
        <f>[2]TOTAL!$Z$19</f>
        <v>10953.916666666668</v>
      </c>
      <c r="J20" s="4">
        <f t="shared" si="2"/>
        <v>27688.177666666666</v>
      </c>
      <c r="K20" s="5"/>
    </row>
    <row r="21" spans="1:11" s="6" customFormat="1" ht="19.5" x14ac:dyDescent="0.5">
      <c r="A21" s="3" t="s">
        <v>61</v>
      </c>
      <c r="B21" s="3" t="s">
        <v>28</v>
      </c>
      <c r="C21" s="4">
        <f>[1]TOTAL!L20+[2]TOTAL!$L$20</f>
        <v>10829.64</v>
      </c>
      <c r="D21" s="4">
        <f>[1]TOTAL!O20+[2]TOTAL!$O$20</f>
        <v>134.58000000000001</v>
      </c>
      <c r="E21" s="4">
        <f>[1]TOTAL!R20+[2]TOTAL!$R$20</f>
        <v>422.88</v>
      </c>
      <c r="F21" s="4">
        <f>[1]TOTAL!S20+[2]TOTAL!$S$20</f>
        <v>757.2</v>
      </c>
      <c r="G21" s="4">
        <f t="shared" si="0"/>
        <v>324.88919999999996</v>
      </c>
      <c r="H21" s="4">
        <f t="shared" si="1"/>
        <v>1082.0891999999999</v>
      </c>
      <c r="I21" s="4">
        <f>[2]TOTAL!$Z$20</f>
        <v>9024.7000000000007</v>
      </c>
      <c r="J21" s="4">
        <f t="shared" si="2"/>
        <v>21493.889199999998</v>
      </c>
      <c r="K21" s="5"/>
    </row>
    <row r="22" spans="1:11" s="6" customFormat="1" ht="19.5" x14ac:dyDescent="0.5">
      <c r="A22" s="3" t="s">
        <v>61</v>
      </c>
      <c r="B22" s="3" t="s">
        <v>29</v>
      </c>
      <c r="C22" s="4">
        <f>[1]TOTAL!L21+[2]TOTAL!$L$21</f>
        <v>14644.7</v>
      </c>
      <c r="D22" s="4">
        <f>[1]TOTAL!O21+[2]TOTAL!$O$21</f>
        <v>201.87</v>
      </c>
      <c r="E22" s="4">
        <f>[1]TOTAL!R21+[2]TOTAL!$R$21</f>
        <v>703</v>
      </c>
      <c r="F22" s="4">
        <f>[1]TOTAL!S21+[2]TOTAL!$S$21</f>
        <v>812.64</v>
      </c>
      <c r="G22" s="4">
        <f t="shared" si="0"/>
        <v>439.34100000000001</v>
      </c>
      <c r="H22" s="4">
        <f t="shared" si="1"/>
        <v>1251.981</v>
      </c>
      <c r="I22" s="4">
        <f>[2]TOTAL!$Z$21</f>
        <v>10953.916666666668</v>
      </c>
      <c r="J22" s="4">
        <f t="shared" si="2"/>
        <v>27755.467666666667</v>
      </c>
      <c r="K22" s="5"/>
    </row>
    <row r="23" spans="1:11" s="6" customFormat="1" ht="19.5" x14ac:dyDescent="0.5">
      <c r="A23" s="3" t="s">
        <v>61</v>
      </c>
      <c r="B23" s="3" t="s">
        <v>30</v>
      </c>
      <c r="C23" s="4">
        <f>[1]TOTAL!L22+[2]TOTAL!$L$22</f>
        <v>14644.7</v>
      </c>
      <c r="D23" s="4">
        <f>[1]TOTAL!O22+[2]TOTAL!$O$22</f>
        <v>134.58000000000001</v>
      </c>
      <c r="E23" s="4">
        <f>[1]TOTAL!R22+[2]TOTAL!$R$22</f>
        <v>703</v>
      </c>
      <c r="F23" s="4">
        <f>[1]TOTAL!S22+[2]TOTAL!$S$22</f>
        <v>812.64</v>
      </c>
      <c r="G23" s="4">
        <f t="shared" si="0"/>
        <v>439.34100000000001</v>
      </c>
      <c r="H23" s="4">
        <f t="shared" si="1"/>
        <v>1251.981</v>
      </c>
      <c r="I23" s="4">
        <f>[2]TOTAL!$Z$22</f>
        <v>10953.916666666668</v>
      </c>
      <c r="J23" s="4">
        <f t="shared" si="2"/>
        <v>27688.177666666666</v>
      </c>
      <c r="K23" s="5"/>
    </row>
    <row r="24" spans="1:11" s="6" customFormat="1" ht="19.5" x14ac:dyDescent="0.5">
      <c r="A24" s="3" t="s">
        <v>61</v>
      </c>
      <c r="B24" s="3" t="s">
        <v>31</v>
      </c>
      <c r="C24" s="4">
        <f>[1]TOTAL!L23+[2]TOTAL!$L$23</f>
        <v>14644.7</v>
      </c>
      <c r="D24" s="4">
        <v>0</v>
      </c>
      <c r="E24" s="4">
        <f>[1]TOTAL!R23+[2]TOTAL!$R$23</f>
        <v>703</v>
      </c>
      <c r="F24" s="4">
        <f>[1]TOTAL!S23+[2]TOTAL!$S$23</f>
        <v>812.64</v>
      </c>
      <c r="G24" s="4">
        <f t="shared" si="0"/>
        <v>439.34100000000001</v>
      </c>
      <c r="H24" s="4">
        <f t="shared" si="1"/>
        <v>1251.981</v>
      </c>
      <c r="I24" s="4">
        <f>[2]TOTAL!$Z$23</f>
        <v>10953.916666666668</v>
      </c>
      <c r="J24" s="4">
        <f t="shared" si="2"/>
        <v>27553.597666666668</v>
      </c>
      <c r="K24" s="5"/>
    </row>
    <row r="25" spans="1:11" s="6" customFormat="1" ht="19.5" x14ac:dyDescent="0.5">
      <c r="A25" s="3" t="s">
        <v>61</v>
      </c>
      <c r="B25" s="3" t="s">
        <v>32</v>
      </c>
      <c r="C25" s="4">
        <f>[1]TOTAL!L24+[2]TOTAL!$L$24</f>
        <v>11251.08</v>
      </c>
      <c r="D25" s="4">
        <v>0</v>
      </c>
      <c r="E25" s="4">
        <f>[1]TOTAL!R24+[2]TOTAL!$R$24</f>
        <v>415.82</v>
      </c>
      <c r="F25" s="4">
        <f>[1]TOTAL!S24+[2]TOTAL!$S$24</f>
        <v>742.04</v>
      </c>
      <c r="G25" s="4">
        <f t="shared" si="0"/>
        <v>337.5324</v>
      </c>
      <c r="H25" s="4">
        <f t="shared" si="1"/>
        <v>1079.5724</v>
      </c>
      <c r="I25" s="4">
        <f>[2]TOTAL!$Z$24</f>
        <v>8438.4</v>
      </c>
      <c r="J25" s="4">
        <f t="shared" si="2"/>
        <v>21184.8724</v>
      </c>
      <c r="K25" s="5"/>
    </row>
    <row r="26" spans="1:11" s="6" customFormat="1" ht="19.5" x14ac:dyDescent="0.5">
      <c r="A26" s="3" t="s">
        <v>61</v>
      </c>
      <c r="B26" s="3" t="s">
        <v>33</v>
      </c>
      <c r="C26" s="4">
        <f>[1]TOTAL!L25+[2]TOTAL!$L$25</f>
        <v>14644.7</v>
      </c>
      <c r="D26" s="4">
        <v>0</v>
      </c>
      <c r="E26" s="4">
        <f>[1]TOTAL!R25+[2]TOTAL!$R$25</f>
        <v>703</v>
      </c>
      <c r="F26" s="4">
        <f>[1]TOTAL!S25+[2]TOTAL!$S$25</f>
        <v>812.64</v>
      </c>
      <c r="G26" s="4">
        <f t="shared" si="0"/>
        <v>439.34100000000001</v>
      </c>
      <c r="H26" s="4">
        <f t="shared" si="1"/>
        <v>1251.981</v>
      </c>
      <c r="I26" s="4">
        <f>[2]TOTAL!$Z$25</f>
        <v>10953.916666666668</v>
      </c>
      <c r="J26" s="4">
        <f t="shared" si="2"/>
        <v>27553.597666666668</v>
      </c>
      <c r="K26" s="5"/>
    </row>
    <row r="27" spans="1:11" s="6" customFormat="1" ht="19.5" x14ac:dyDescent="0.5">
      <c r="A27" s="3" t="s">
        <v>61</v>
      </c>
      <c r="B27" s="3" t="s">
        <v>34</v>
      </c>
      <c r="C27" s="4">
        <f>[1]TOTAL!L26+[2]TOTAL!$L$26</f>
        <v>11251.08</v>
      </c>
      <c r="D27" s="4">
        <v>0</v>
      </c>
      <c r="E27" s="4">
        <f>[1]TOTAL!R26+[2]TOTAL!$R$26</f>
        <v>415.82</v>
      </c>
      <c r="F27" s="4">
        <f>[1]TOTAL!S26+[2]TOTAL!$S$26</f>
        <v>742.04</v>
      </c>
      <c r="G27" s="4">
        <f t="shared" si="0"/>
        <v>337.5324</v>
      </c>
      <c r="H27" s="4">
        <f t="shared" si="1"/>
        <v>1079.5724</v>
      </c>
      <c r="I27" s="4">
        <f>[2]TOTAL!$Z$26</f>
        <v>8438.4</v>
      </c>
      <c r="J27" s="4">
        <f t="shared" si="2"/>
        <v>21184.8724</v>
      </c>
      <c r="K27" s="5"/>
    </row>
    <row r="28" spans="1:11" s="6" customFormat="1" ht="19.5" x14ac:dyDescent="0.5">
      <c r="A28" s="3" t="s">
        <v>61</v>
      </c>
      <c r="B28" s="3" t="s">
        <v>35</v>
      </c>
      <c r="C28" s="4">
        <f>[2]TOTAL!$L$27</f>
        <v>0</v>
      </c>
      <c r="D28" s="4"/>
      <c r="E28" s="4">
        <v>0</v>
      </c>
      <c r="F28" s="4"/>
      <c r="G28" s="4">
        <f t="shared" si="0"/>
        <v>0</v>
      </c>
      <c r="H28" s="4"/>
      <c r="I28" s="4">
        <f>[2]TOTAL!$Z$27</f>
        <v>2973.5253424657553</v>
      </c>
      <c r="J28" s="4">
        <f t="shared" si="2"/>
        <v>2973.5253424657553</v>
      </c>
      <c r="K28" s="5"/>
    </row>
    <row r="29" spans="1:11" s="6" customFormat="1" ht="19.5" x14ac:dyDescent="0.5">
      <c r="A29" s="3" t="s">
        <v>63</v>
      </c>
      <c r="B29" s="3" t="s">
        <v>37</v>
      </c>
      <c r="C29" s="4">
        <f>[1]TOTAL!L27+[2]TOTAL!$L$28</f>
        <v>30883</v>
      </c>
      <c r="D29" s="4">
        <v>0</v>
      </c>
      <c r="E29" s="4">
        <f>[1]TOTAL!R27+[2]TOTAL!$R$28</f>
        <v>1133</v>
      </c>
      <c r="F29" s="4">
        <f>[1]TOTAL!S27+[2]TOTAL!$S$28</f>
        <v>1671</v>
      </c>
      <c r="G29" s="4">
        <f t="shared" si="0"/>
        <v>926.49</v>
      </c>
      <c r="H29" s="4">
        <f t="shared" si="1"/>
        <v>2597.4899999999998</v>
      </c>
      <c r="I29" s="4">
        <f>[2]TOTAL!$Z$28</f>
        <v>25735.833333333336</v>
      </c>
      <c r="J29" s="4">
        <f t="shared" si="2"/>
        <v>60349.323333333334</v>
      </c>
      <c r="K29" s="5"/>
    </row>
    <row r="30" spans="1:11" s="6" customFormat="1" ht="19.5" x14ac:dyDescent="0.5">
      <c r="A30" s="3" t="s">
        <v>64</v>
      </c>
      <c r="B30" s="3" t="s">
        <v>38</v>
      </c>
      <c r="C30" s="4">
        <f>[1]TOTAL!L28+[2]TOTAL!$L$29</f>
        <v>58759</v>
      </c>
      <c r="D30" s="4">
        <v>0</v>
      </c>
      <c r="E30" s="4">
        <f>[1]TOTAL!R28+[2]TOTAL!$R$29</f>
        <v>1617</v>
      </c>
      <c r="F30" s="4">
        <f>[1]TOTAL!S28+[2]TOTAL!$S$29</f>
        <v>2288</v>
      </c>
      <c r="G30" s="4">
        <f t="shared" si="0"/>
        <v>1762.77</v>
      </c>
      <c r="H30" s="4">
        <f t="shared" si="1"/>
        <v>4050.77</v>
      </c>
      <c r="I30" s="4">
        <f>[2]TOTAL!$Z$29</f>
        <v>48965.833333333336</v>
      </c>
      <c r="J30" s="4">
        <f t="shared" si="2"/>
        <v>113392.60333333333</v>
      </c>
      <c r="K30" s="5"/>
    </row>
    <row r="31" spans="1:11" s="6" customFormat="1" ht="19.5" x14ac:dyDescent="0.5">
      <c r="A31" s="3" t="s">
        <v>61</v>
      </c>
      <c r="B31" s="3" t="s">
        <v>40</v>
      </c>
      <c r="C31" s="4">
        <f>[1]TOTAL!L29+[2]TOTAL!$L$30</f>
        <v>14644.7</v>
      </c>
      <c r="D31" s="4">
        <v>0</v>
      </c>
      <c r="E31" s="4">
        <f>[1]TOTAL!R29+[2]TOTAL!$R$30</f>
        <v>703</v>
      </c>
      <c r="F31" s="4">
        <f>[1]TOTAL!S29+[2]TOTAL!$S$30</f>
        <v>812.64</v>
      </c>
      <c r="G31" s="4">
        <f t="shared" si="0"/>
        <v>439.34100000000001</v>
      </c>
      <c r="H31" s="4">
        <f t="shared" si="1"/>
        <v>1251.981</v>
      </c>
      <c r="I31" s="4">
        <f>[2]TOTAL!$Z$30</f>
        <v>10953.92</v>
      </c>
      <c r="J31" s="4">
        <f t="shared" si="2"/>
        <v>27553.601000000002</v>
      </c>
      <c r="K31" s="5"/>
    </row>
    <row r="32" spans="1:11" s="6" customFormat="1" ht="19.5" x14ac:dyDescent="0.5">
      <c r="A32" s="3" t="s">
        <v>63</v>
      </c>
      <c r="B32" s="3" t="s">
        <v>39</v>
      </c>
      <c r="C32" s="4">
        <f>[1]TOTAL!L30+[2]TOTAL!$L$31</f>
        <v>30883</v>
      </c>
      <c r="D32" s="4">
        <f>[1]TOTAL!O30+[2]TOTAL!$O$31</f>
        <v>134.58000000000001</v>
      </c>
      <c r="E32" s="4">
        <f>[1]TOTAL!R30+[2]TOTAL!$R$31</f>
        <v>1133</v>
      </c>
      <c r="F32" s="4">
        <f>[1]TOTAL!S30+[2]TOTAL!$S$31</f>
        <v>1671</v>
      </c>
      <c r="G32" s="4">
        <f t="shared" si="0"/>
        <v>926.49</v>
      </c>
      <c r="H32" s="4">
        <f t="shared" si="1"/>
        <v>2597.4899999999998</v>
      </c>
      <c r="I32" s="4">
        <f>[2]TOTAL!$Z$31</f>
        <v>25735.83</v>
      </c>
      <c r="J32" s="4">
        <f t="shared" si="2"/>
        <v>60483.9</v>
      </c>
      <c r="K32" s="5"/>
    </row>
    <row r="33" spans="1:11" s="6" customFormat="1" ht="19.5" x14ac:dyDescent="0.5">
      <c r="A33" s="3" t="s">
        <v>61</v>
      </c>
      <c r="B33" s="3" t="s">
        <v>53</v>
      </c>
      <c r="C33" s="4">
        <f>[1]TOTAL!L31+[2]TOTAL!$L$32</f>
        <v>10813.58</v>
      </c>
      <c r="D33" s="4">
        <v>0</v>
      </c>
      <c r="E33" s="4">
        <f>[1]TOTAL!R31+[2]TOTAL!$R$32</f>
        <v>415.82</v>
      </c>
      <c r="F33" s="4">
        <f>[1]TOTAL!S31+[2]TOTAL!$S$32</f>
        <v>742.04</v>
      </c>
      <c r="G33" s="4">
        <f t="shared" si="0"/>
        <v>324.4074</v>
      </c>
      <c r="H33" s="4">
        <f t="shared" si="1"/>
        <v>1066.4474</v>
      </c>
      <c r="I33" s="4">
        <v>0</v>
      </c>
      <c r="J33" s="4">
        <f t="shared" si="2"/>
        <v>12295.847399999999</v>
      </c>
      <c r="K33" s="5"/>
    </row>
    <row r="34" spans="1:11" s="6" customFormat="1" ht="20.25" thickBot="1" x14ac:dyDescent="0.55000000000000004">
      <c r="A34" s="3" t="s">
        <v>61</v>
      </c>
      <c r="B34" s="3" t="s">
        <v>54</v>
      </c>
      <c r="C34" s="4">
        <f>[1]TOTAL!L32+[2]TOTAL!$L$33</f>
        <v>13811.300000000001</v>
      </c>
      <c r="D34" s="4">
        <v>0</v>
      </c>
      <c r="E34" s="4">
        <f>[1]TOTAL!R32+[2]TOTAL!$R$33</f>
        <v>702.9</v>
      </c>
      <c r="F34" s="4">
        <f>[1]TOTAL!S32+[2]TOTAL!$S$33</f>
        <v>812.7</v>
      </c>
      <c r="G34" s="4">
        <f t="shared" si="0"/>
        <v>414.339</v>
      </c>
      <c r="H34" s="4">
        <f t="shared" si="1"/>
        <v>1227.039</v>
      </c>
      <c r="I34" s="4">
        <v>0</v>
      </c>
      <c r="J34" s="4">
        <f t="shared" si="2"/>
        <v>15741.239000000001</v>
      </c>
      <c r="K34" s="5"/>
    </row>
    <row r="35" spans="1:11" s="11" customFormat="1" ht="21" thickBot="1" x14ac:dyDescent="0.55000000000000004">
      <c r="A35" s="22" t="s">
        <v>41</v>
      </c>
      <c r="B35" s="23"/>
      <c r="C35" s="9">
        <f t="shared" ref="C35:J35" si="3">+SUM(C6:C34)</f>
        <v>479778.40000000008</v>
      </c>
      <c r="D35" s="9">
        <f t="shared" si="3"/>
        <v>5046.7599999999984</v>
      </c>
      <c r="E35" s="9">
        <f t="shared" si="3"/>
        <v>19468.239999999998</v>
      </c>
      <c r="F35" s="9">
        <f t="shared" si="3"/>
        <v>26398.1</v>
      </c>
      <c r="G35" s="9">
        <f t="shared" si="3"/>
        <v>14393.352000000003</v>
      </c>
      <c r="H35" s="9">
        <f t="shared" si="3"/>
        <v>40791.45199999999</v>
      </c>
      <c r="I35" s="9">
        <f t="shared" si="3"/>
        <v>361330.6253424657</v>
      </c>
      <c r="J35" s="9">
        <f t="shared" si="3"/>
        <v>906415.47734246589</v>
      </c>
      <c r="K35" s="10"/>
    </row>
    <row r="37" spans="1:11" hidden="1" x14ac:dyDescent="0.2">
      <c r="C37" s="19">
        <f>[1]TOTAL!L33+[2]TOTAL!$L$34</f>
        <v>479778.40000000014</v>
      </c>
      <c r="D37" s="19">
        <f>[1]TOTAL!O33+[2]TOTAL!$O$34</f>
        <v>5046.7599999999984</v>
      </c>
      <c r="E37" s="19">
        <f>[1]TOTAL!R33+[2]TOTAL!$R$34</f>
        <v>19468.239999999998</v>
      </c>
      <c r="F37" s="19">
        <f>[1]TOTAL!S33+[2]TOTAL!$S$34</f>
        <v>26398.1</v>
      </c>
      <c r="G37" s="19">
        <f>[1]TOTAL!T33+[2]TOTAL!$T$34</f>
        <v>14393.352000000003</v>
      </c>
      <c r="H37" s="19">
        <f>[1]TOTAL!W33+[2]TOTAL!$W$34</f>
        <v>40791.45199999999</v>
      </c>
      <c r="I37" s="19">
        <f>[2]TOTAL!$Z$34</f>
        <v>361330.6253424657</v>
      </c>
      <c r="J37" s="19">
        <f>[1]TOTAL!AA33+[2]TOTAL!$AA$34</f>
        <v>906415.47734246589</v>
      </c>
    </row>
    <row r="38" spans="1:11" s="6" customFormat="1" ht="19.5" x14ac:dyDescent="0.5">
      <c r="A38" s="5"/>
      <c r="B38" s="12" t="s">
        <v>42</v>
      </c>
      <c r="C38" s="12"/>
      <c r="D38" s="12"/>
      <c r="E38" s="12" t="s">
        <v>43</v>
      </c>
      <c r="F38" s="12"/>
      <c r="G38" s="12"/>
      <c r="H38" s="12"/>
      <c r="I38" s="12"/>
      <c r="J38" s="12" t="s">
        <v>44</v>
      </c>
      <c r="K38" s="12"/>
    </row>
    <row r="39" spans="1:11" s="6" customFormat="1" ht="19.5" x14ac:dyDescent="0.5">
      <c r="A39" s="5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s="6" customFormat="1" ht="19.5" x14ac:dyDescent="0.5">
      <c r="A40" s="5"/>
      <c r="B40" s="13" t="s">
        <v>45</v>
      </c>
      <c r="C40" s="14"/>
      <c r="D40" s="14"/>
      <c r="E40" s="15" t="s">
        <v>45</v>
      </c>
      <c r="F40" s="14"/>
      <c r="G40" s="16"/>
      <c r="H40" s="17"/>
      <c r="I40" s="16"/>
      <c r="J40" s="15" t="s">
        <v>45</v>
      </c>
      <c r="K40" s="12"/>
    </row>
    <row r="41" spans="1:11" s="6" customFormat="1" ht="19.5" x14ac:dyDescent="0.5">
      <c r="A41" s="5"/>
      <c r="B41" s="13"/>
      <c r="C41" s="14"/>
      <c r="D41" s="14"/>
      <c r="E41" s="17"/>
      <c r="F41" s="14"/>
      <c r="G41" s="16"/>
      <c r="H41" s="17"/>
      <c r="I41" s="16"/>
      <c r="J41" s="18"/>
      <c r="K41" s="12"/>
    </row>
    <row r="42" spans="1:11" s="6" customFormat="1" ht="19.5" x14ac:dyDescent="0.5">
      <c r="A42" s="5"/>
      <c r="B42" s="12" t="s">
        <v>46</v>
      </c>
      <c r="C42" s="12"/>
      <c r="D42" s="12"/>
      <c r="E42" s="12" t="s">
        <v>47</v>
      </c>
      <c r="F42" s="12"/>
      <c r="G42" s="12"/>
      <c r="H42" s="12"/>
      <c r="I42" s="12"/>
      <c r="J42" s="12" t="s">
        <v>48</v>
      </c>
      <c r="K42" s="12"/>
    </row>
    <row r="43" spans="1:11" s="6" customFormat="1" ht="19.5" x14ac:dyDescent="0.5">
      <c r="A43" s="5"/>
      <c r="B43" s="12" t="s">
        <v>49</v>
      </c>
      <c r="C43" s="12"/>
      <c r="D43" s="12"/>
      <c r="E43" s="12" t="s">
        <v>50</v>
      </c>
      <c r="F43" s="12"/>
      <c r="G43" s="12"/>
      <c r="H43" s="12"/>
      <c r="I43" s="12"/>
      <c r="J43" s="12" t="s">
        <v>51</v>
      </c>
      <c r="K43" s="12"/>
    </row>
  </sheetData>
  <mergeCells count="4">
    <mergeCell ref="A1:J1"/>
    <mergeCell ref="A2:J2"/>
    <mergeCell ref="A3:J3"/>
    <mergeCell ref="A35:B35"/>
  </mergeCells>
  <pageMargins left="0.70866141732283472" right="0.70866141732283472" top="0.74803149606299213" bottom="0.74803149606299213" header="0.31496062992125984" footer="0.31496062992125984"/>
  <pageSetup scale="48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3" sqref="G13"/>
    </sheetView>
  </sheetViews>
  <sheetFormatPr baseColWidth="10" defaultRowHeight="12.75" x14ac:dyDescent="0.2"/>
  <cols>
    <col min="1" max="1" width="17.85546875" customWidth="1"/>
    <col min="2" max="2" width="39.7109375" bestFit="1" customWidth="1"/>
    <col min="3" max="3" width="14.28515625" bestFit="1" customWidth="1"/>
    <col min="4" max="5" width="13.28515625" customWidth="1"/>
    <col min="6" max="8" width="11.5703125" bestFit="1" customWidth="1"/>
    <col min="9" max="9" width="18.42578125" hidden="1" customWidth="1"/>
    <col min="10" max="10" width="15.140625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58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s="2" customFormat="1" ht="36" customHeight="1" x14ac:dyDescent="0.2">
      <c r="A5" s="1" t="s">
        <v>60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57</v>
      </c>
      <c r="J5" s="1" t="s">
        <v>11</v>
      </c>
    </row>
    <row r="6" spans="1:11" s="6" customFormat="1" ht="19.5" x14ac:dyDescent="0.5">
      <c r="A6" s="3" t="s">
        <v>61</v>
      </c>
      <c r="B6" s="3" t="s">
        <v>12</v>
      </c>
      <c r="C6" s="4">
        <v>13144.7</v>
      </c>
      <c r="D6" s="4">
        <f>[3]TOTAL!O5+[2]TOTAL!$O$5</f>
        <v>336.46000000000004</v>
      </c>
      <c r="E6" s="4">
        <f>[3]TOTAL!R5+[2]TOTAL!$R$5</f>
        <v>703</v>
      </c>
      <c r="F6" s="4">
        <f>[3]TOTAL!S5+[2]TOTAL!$S$5</f>
        <v>812.64</v>
      </c>
      <c r="G6" s="4">
        <f>C6*3%</f>
        <v>394.34100000000001</v>
      </c>
      <c r="H6" s="4">
        <f>+F6+G6</f>
        <v>1206.981</v>
      </c>
      <c r="I6" s="4"/>
      <c r="J6" s="4">
        <f>+C6+D6+E6+F6+G6+I6</f>
        <v>15391.141</v>
      </c>
      <c r="K6" s="5"/>
    </row>
    <row r="7" spans="1:11" s="6" customFormat="1" ht="19.5" x14ac:dyDescent="0.5">
      <c r="A7" s="3" t="s">
        <v>61</v>
      </c>
      <c r="B7" s="3" t="s">
        <v>13</v>
      </c>
      <c r="C7" s="4">
        <v>13144.7</v>
      </c>
      <c r="D7" s="4">
        <f>[3]TOTAL!O6+[2]TOTAL!$O$6</f>
        <v>336.45000000000005</v>
      </c>
      <c r="E7" s="4">
        <f>[3]TOTAL!R6+[2]TOTAL!$R$6</f>
        <v>703</v>
      </c>
      <c r="F7" s="4">
        <f>[3]TOTAL!S6+[2]TOTAL!$S$6</f>
        <v>812.64</v>
      </c>
      <c r="G7" s="4">
        <f t="shared" ref="G7:G33" si="0">C7*3%</f>
        <v>394.34100000000001</v>
      </c>
      <c r="H7" s="4">
        <f t="shared" ref="H7:H33" si="1">+F7+G7</f>
        <v>1206.981</v>
      </c>
      <c r="I7" s="4"/>
      <c r="J7" s="4">
        <f>+C7+D7+E7+F7+G7+I7</f>
        <v>15391.131000000001</v>
      </c>
      <c r="K7" s="5"/>
    </row>
    <row r="8" spans="1:11" s="6" customFormat="1" ht="19.5" x14ac:dyDescent="0.5">
      <c r="A8" s="3" t="s">
        <v>62</v>
      </c>
      <c r="B8" s="3" t="s">
        <v>14</v>
      </c>
      <c r="C8" s="4">
        <f>[3]TOTAL!L7+[2]TOTAL!$L$7</f>
        <v>15426.46</v>
      </c>
      <c r="D8" s="4">
        <f>[3]TOTAL!O7+[2]TOTAL!$O$7</f>
        <v>336.45000000000005</v>
      </c>
      <c r="E8" s="4">
        <f>[3]TOTAL!R7+[2]TOTAL!$R$7</f>
        <v>564.17999999999995</v>
      </c>
      <c r="F8" s="4">
        <f>[3]TOTAL!S7+[2]TOTAL!$S$7</f>
        <v>836.88</v>
      </c>
      <c r="G8" s="4">
        <f t="shared" si="0"/>
        <v>462.79379999999998</v>
      </c>
      <c r="H8" s="4">
        <f t="shared" si="1"/>
        <v>1299.6738</v>
      </c>
      <c r="I8" s="4"/>
      <c r="J8" s="4">
        <f t="shared" ref="J8:J33" si="2">+C8+D8+E8+F8+G8+I8</f>
        <v>17626.763800000001</v>
      </c>
      <c r="K8" s="5"/>
    </row>
    <row r="9" spans="1:11" s="6" customFormat="1" ht="19.5" x14ac:dyDescent="0.5">
      <c r="A9" s="3" t="s">
        <v>61</v>
      </c>
      <c r="B9" s="3" t="s">
        <v>15</v>
      </c>
      <c r="C9" s="4">
        <v>13144.7</v>
      </c>
      <c r="D9" s="4">
        <f>[3]TOTAL!O8+[2]TOTAL!$O$8</f>
        <v>403.74</v>
      </c>
      <c r="E9" s="4">
        <f>[3]TOTAL!R8+[2]TOTAL!$R$8</f>
        <v>703</v>
      </c>
      <c r="F9" s="4">
        <f>[3]TOTAL!S8+[2]TOTAL!$S$8</f>
        <v>812.64</v>
      </c>
      <c r="G9" s="4">
        <f t="shared" si="0"/>
        <v>394.34100000000001</v>
      </c>
      <c r="H9" s="4">
        <f t="shared" si="1"/>
        <v>1206.981</v>
      </c>
      <c r="I9" s="4"/>
      <c r="J9" s="4">
        <f t="shared" si="2"/>
        <v>15458.421</v>
      </c>
      <c r="K9" s="5"/>
    </row>
    <row r="10" spans="1:11" s="6" customFormat="1" ht="19.5" x14ac:dyDescent="0.5">
      <c r="A10" s="3" t="s">
        <v>62</v>
      </c>
      <c r="B10" s="3" t="s">
        <v>16</v>
      </c>
      <c r="C10" s="4">
        <f>[3]TOTAL!L9+[2]TOTAL!$L$9</f>
        <v>15426.46</v>
      </c>
      <c r="D10" s="4">
        <f>[3]TOTAL!O9+[2]TOTAL!$O$9</f>
        <v>336.45000000000005</v>
      </c>
      <c r="E10" s="4">
        <f>[3]TOTAL!R9+[2]TOTAL!$R$9</f>
        <v>564.17999999999995</v>
      </c>
      <c r="F10" s="4">
        <f>[3]TOTAL!S9+[2]TOTAL!$S$9</f>
        <v>836.88</v>
      </c>
      <c r="G10" s="4">
        <f t="shared" si="0"/>
        <v>462.79379999999998</v>
      </c>
      <c r="H10" s="4">
        <f t="shared" si="1"/>
        <v>1299.6738</v>
      </c>
      <c r="I10" s="4"/>
      <c r="J10" s="4">
        <f t="shared" si="2"/>
        <v>17626.763800000001</v>
      </c>
      <c r="K10" s="5"/>
    </row>
    <row r="11" spans="1:11" s="6" customFormat="1" ht="19.5" x14ac:dyDescent="0.5">
      <c r="A11" s="3" t="s">
        <v>61</v>
      </c>
      <c r="B11" s="3" t="s">
        <v>17</v>
      </c>
      <c r="C11" s="4">
        <v>13144.7</v>
      </c>
      <c r="D11" s="4">
        <f>[3]TOTAL!O10+[2]TOTAL!$O$10</f>
        <v>403.74</v>
      </c>
      <c r="E11" s="4">
        <f>[3]TOTAL!R10+[2]TOTAL!$R$10</f>
        <v>703</v>
      </c>
      <c r="F11" s="4">
        <f>[3]TOTAL!S10+[2]TOTAL!$S$10</f>
        <v>812.64</v>
      </c>
      <c r="G11" s="4">
        <f t="shared" si="0"/>
        <v>394.34100000000001</v>
      </c>
      <c r="H11" s="4">
        <f t="shared" si="1"/>
        <v>1206.981</v>
      </c>
      <c r="I11" s="4"/>
      <c r="J11" s="4">
        <f t="shared" si="2"/>
        <v>15458.421</v>
      </c>
      <c r="K11" s="5"/>
    </row>
    <row r="12" spans="1:11" s="6" customFormat="1" ht="19.5" x14ac:dyDescent="0.5">
      <c r="A12" s="3" t="s">
        <v>61</v>
      </c>
      <c r="B12" s="3" t="s">
        <v>18</v>
      </c>
      <c r="C12" s="4">
        <v>10126.08</v>
      </c>
      <c r="D12" s="4">
        <f>[3]TOTAL!O11+[2]TOTAL!$O$11</f>
        <v>471.03</v>
      </c>
      <c r="E12" s="4">
        <f>[3]TOTAL!R11+[2]TOTAL!$R$11</f>
        <v>415.82</v>
      </c>
      <c r="F12" s="4">
        <f>[3]TOTAL!S11+[2]TOTAL!$S$11</f>
        <v>742.04</v>
      </c>
      <c r="G12" s="4">
        <f t="shared" si="0"/>
        <v>303.7824</v>
      </c>
      <c r="H12" s="4">
        <f t="shared" si="1"/>
        <v>1045.8224</v>
      </c>
      <c r="I12" s="4"/>
      <c r="J12" s="4">
        <f t="shared" si="2"/>
        <v>12058.752400000001</v>
      </c>
      <c r="K12" s="5"/>
    </row>
    <row r="13" spans="1:11" s="6" customFormat="1" ht="19.5" x14ac:dyDescent="0.5">
      <c r="A13" s="3" t="s">
        <v>61</v>
      </c>
      <c r="B13" s="3" t="s">
        <v>19</v>
      </c>
      <c r="C13" s="4">
        <v>10126.08</v>
      </c>
      <c r="D13" s="4">
        <f>[3]TOTAL!O12+[2]TOTAL!$O$12</f>
        <v>403.74</v>
      </c>
      <c r="E13" s="4">
        <f>[3]TOTAL!R12+[2]TOTAL!$R$12</f>
        <v>415.82</v>
      </c>
      <c r="F13" s="4">
        <f>[3]TOTAL!S12+[2]TOTAL!$S$12</f>
        <v>742.04</v>
      </c>
      <c r="G13" s="4">
        <f t="shared" si="0"/>
        <v>303.7824</v>
      </c>
      <c r="H13" s="4">
        <f t="shared" si="1"/>
        <v>1045.8224</v>
      </c>
      <c r="I13" s="4"/>
      <c r="J13" s="4">
        <f t="shared" si="2"/>
        <v>11991.4624</v>
      </c>
      <c r="K13" s="5"/>
    </row>
    <row r="14" spans="1:11" s="6" customFormat="1" ht="19.5" x14ac:dyDescent="0.5">
      <c r="A14" s="3" t="s">
        <v>61</v>
      </c>
      <c r="B14" s="3" t="s">
        <v>20</v>
      </c>
      <c r="C14" s="4">
        <v>13144.7</v>
      </c>
      <c r="D14" s="4">
        <f>[3]TOTAL!O13+[2]TOTAL!$O$13</f>
        <v>471.03</v>
      </c>
      <c r="E14" s="4">
        <f>[3]TOTAL!R13+[2]TOTAL!$R$13</f>
        <v>703</v>
      </c>
      <c r="F14" s="4">
        <f>[3]TOTAL!S13+[2]TOTAL!$S$13</f>
        <v>812.64</v>
      </c>
      <c r="G14" s="4">
        <f t="shared" si="0"/>
        <v>394.34100000000001</v>
      </c>
      <c r="H14" s="4">
        <f t="shared" si="1"/>
        <v>1206.981</v>
      </c>
      <c r="I14" s="4"/>
      <c r="J14" s="4">
        <f t="shared" si="2"/>
        <v>15525.711000000001</v>
      </c>
      <c r="K14" s="5"/>
    </row>
    <row r="15" spans="1:11" s="6" customFormat="1" ht="19.5" x14ac:dyDescent="0.5">
      <c r="A15" s="3" t="s">
        <v>63</v>
      </c>
      <c r="B15" s="3" t="s">
        <v>21</v>
      </c>
      <c r="C15" s="4">
        <f>[3]TOTAL!L14+[2]TOTAL!$L$14</f>
        <v>30883</v>
      </c>
      <c r="D15" s="4">
        <v>0</v>
      </c>
      <c r="E15" s="4">
        <f>[3]TOTAL!R14+[2]TOTAL!$R$14</f>
        <v>1133</v>
      </c>
      <c r="F15" s="4">
        <f>[3]TOTAL!S14+[2]TOTAL!$S$14</f>
        <v>1671</v>
      </c>
      <c r="G15" s="4">
        <f t="shared" si="0"/>
        <v>926.49</v>
      </c>
      <c r="H15" s="4">
        <f t="shared" si="1"/>
        <v>2597.4899999999998</v>
      </c>
      <c r="I15" s="4"/>
      <c r="J15" s="4">
        <f t="shared" si="2"/>
        <v>34613.49</v>
      </c>
      <c r="K15" s="5"/>
    </row>
    <row r="16" spans="1:11" s="6" customFormat="1" ht="19.5" x14ac:dyDescent="0.5">
      <c r="A16" s="3" t="s">
        <v>61</v>
      </c>
      <c r="B16" s="3" t="s">
        <v>22</v>
      </c>
      <c r="C16" s="4">
        <v>10126.08</v>
      </c>
      <c r="D16" s="4">
        <f>[3]TOTAL!O15+[2]TOTAL!$O$15</f>
        <v>201.87</v>
      </c>
      <c r="E16" s="4">
        <f>[3]TOTAL!R15+[2]TOTAL!$R$15</f>
        <v>415.82</v>
      </c>
      <c r="F16" s="4">
        <f>[3]TOTAL!S15+[2]TOTAL!$S$15</f>
        <v>742.04</v>
      </c>
      <c r="G16" s="4">
        <f t="shared" si="0"/>
        <v>303.7824</v>
      </c>
      <c r="H16" s="4">
        <f t="shared" si="1"/>
        <v>1045.8224</v>
      </c>
      <c r="I16" s="4"/>
      <c r="J16" s="4">
        <f t="shared" si="2"/>
        <v>11789.592400000001</v>
      </c>
      <c r="K16" s="5"/>
    </row>
    <row r="17" spans="1:11" s="6" customFormat="1" ht="19.5" x14ac:dyDescent="0.5">
      <c r="A17" s="3" t="s">
        <v>61</v>
      </c>
      <c r="B17" s="3" t="s">
        <v>23</v>
      </c>
      <c r="C17" s="4">
        <v>13144.7</v>
      </c>
      <c r="D17" s="4">
        <f>[3]TOTAL!O16+[2]TOTAL!$O$16</f>
        <v>201.87</v>
      </c>
      <c r="E17" s="4">
        <f>[3]TOTAL!R16+[2]TOTAL!$R$16</f>
        <v>703</v>
      </c>
      <c r="F17" s="4">
        <f>[3]TOTAL!S16+[2]TOTAL!$S$16</f>
        <v>812.64</v>
      </c>
      <c r="G17" s="4">
        <f t="shared" si="0"/>
        <v>394.34100000000001</v>
      </c>
      <c r="H17" s="4">
        <f t="shared" si="1"/>
        <v>1206.981</v>
      </c>
      <c r="I17" s="4"/>
      <c r="J17" s="4">
        <f t="shared" si="2"/>
        <v>15256.551000000001</v>
      </c>
      <c r="K17" s="5"/>
    </row>
    <row r="18" spans="1:11" s="6" customFormat="1" ht="19.5" x14ac:dyDescent="0.5">
      <c r="A18" s="3" t="s">
        <v>61</v>
      </c>
      <c r="B18" s="3" t="s">
        <v>24</v>
      </c>
      <c r="C18" s="4">
        <v>11304.47</v>
      </c>
      <c r="D18" s="4">
        <v>173.68</v>
      </c>
      <c r="E18" s="4">
        <v>604.6</v>
      </c>
      <c r="F18" s="4">
        <v>698.91</v>
      </c>
      <c r="G18" s="4">
        <f t="shared" si="0"/>
        <v>339.13409999999999</v>
      </c>
      <c r="H18" s="4">
        <f t="shared" si="1"/>
        <v>1038.0441000000001</v>
      </c>
      <c r="I18" s="4"/>
      <c r="J18" s="4">
        <f t="shared" si="2"/>
        <v>13120.794099999999</v>
      </c>
      <c r="K18" s="5"/>
    </row>
    <row r="19" spans="1:11" s="6" customFormat="1" ht="19.5" x14ac:dyDescent="0.5">
      <c r="A19" s="3" t="s">
        <v>62</v>
      </c>
      <c r="B19" s="3" t="s">
        <v>26</v>
      </c>
      <c r="C19" s="4">
        <f>[3]TOTAL!L18+[2]TOTAL!$L$18</f>
        <v>15426.46</v>
      </c>
      <c r="D19" s="4">
        <f>[3]TOTAL!O18+[2]TOTAL!$O$18</f>
        <v>201.87</v>
      </c>
      <c r="E19" s="4">
        <f>[3]TOTAL!R18+[2]TOTAL!$R$18</f>
        <v>564.17999999999995</v>
      </c>
      <c r="F19" s="4">
        <f>[3]TOTAL!S18+[2]TOTAL!$S$18</f>
        <v>836.88</v>
      </c>
      <c r="G19" s="4">
        <f t="shared" si="0"/>
        <v>462.79379999999998</v>
      </c>
      <c r="H19" s="4">
        <f t="shared" si="1"/>
        <v>1299.6738</v>
      </c>
      <c r="I19" s="4"/>
      <c r="J19" s="4">
        <f t="shared" si="2"/>
        <v>17492.183799999999</v>
      </c>
      <c r="K19" s="5"/>
    </row>
    <row r="20" spans="1:11" s="6" customFormat="1" ht="19.5" x14ac:dyDescent="0.5">
      <c r="A20" s="3" t="s">
        <v>61</v>
      </c>
      <c r="B20" s="3" t="s">
        <v>27</v>
      </c>
      <c r="C20" s="4">
        <v>13144.7</v>
      </c>
      <c r="D20" s="4">
        <f>[3]TOTAL!O19+[2]TOTAL!$O$19</f>
        <v>134.58000000000001</v>
      </c>
      <c r="E20" s="4">
        <f>[3]TOTAL!R19+[2]TOTAL!$R$19</f>
        <v>703</v>
      </c>
      <c r="F20" s="4">
        <f>[3]TOTAL!S19+[2]TOTAL!$S$19</f>
        <v>812.64</v>
      </c>
      <c r="G20" s="4">
        <f t="shared" si="0"/>
        <v>394.34100000000001</v>
      </c>
      <c r="H20" s="4">
        <f t="shared" si="1"/>
        <v>1206.981</v>
      </c>
      <c r="I20" s="4"/>
      <c r="J20" s="4">
        <f t="shared" si="2"/>
        <v>15189.261</v>
      </c>
      <c r="K20" s="5"/>
    </row>
    <row r="21" spans="1:11" s="6" customFormat="1" ht="19.5" x14ac:dyDescent="0.5">
      <c r="A21" s="3" t="s">
        <v>61</v>
      </c>
      <c r="B21" s="3" t="s">
        <v>28</v>
      </c>
      <c r="C21" s="4">
        <f>[3]TOTAL!L20+[2]TOTAL!$L$20</f>
        <v>10829.64</v>
      </c>
      <c r="D21" s="4">
        <f>[3]TOTAL!O20+[2]TOTAL!$O$20</f>
        <v>134.58000000000001</v>
      </c>
      <c r="E21" s="4">
        <f>[3]TOTAL!R20+[2]TOTAL!$R$20</f>
        <v>422.88</v>
      </c>
      <c r="F21" s="4">
        <f>[3]TOTAL!S20+[2]TOTAL!$S$20</f>
        <v>757.2</v>
      </c>
      <c r="G21" s="4">
        <f t="shared" si="0"/>
        <v>324.88919999999996</v>
      </c>
      <c r="H21" s="4">
        <f t="shared" si="1"/>
        <v>1082.0891999999999</v>
      </c>
      <c r="I21" s="4"/>
      <c r="J21" s="4">
        <f t="shared" si="2"/>
        <v>12469.189199999999</v>
      </c>
      <c r="K21" s="5"/>
    </row>
    <row r="22" spans="1:11" s="6" customFormat="1" ht="19.5" x14ac:dyDescent="0.5">
      <c r="A22" s="3" t="s">
        <v>61</v>
      </c>
      <c r="B22" s="3" t="s">
        <v>29</v>
      </c>
      <c r="C22" s="4">
        <v>13144.7</v>
      </c>
      <c r="D22" s="4">
        <f>[3]TOTAL!O21+[2]TOTAL!$O$21</f>
        <v>201.87</v>
      </c>
      <c r="E22" s="4">
        <f>[3]TOTAL!R21+[2]TOTAL!$R$21</f>
        <v>703</v>
      </c>
      <c r="F22" s="4">
        <f>[3]TOTAL!S21+[2]TOTAL!$S$21</f>
        <v>812.64</v>
      </c>
      <c r="G22" s="4">
        <f t="shared" si="0"/>
        <v>394.34100000000001</v>
      </c>
      <c r="H22" s="4">
        <f t="shared" si="1"/>
        <v>1206.981</v>
      </c>
      <c r="I22" s="4"/>
      <c r="J22" s="4">
        <f t="shared" si="2"/>
        <v>15256.551000000001</v>
      </c>
      <c r="K22" s="5"/>
    </row>
    <row r="23" spans="1:11" s="6" customFormat="1" ht="19.5" x14ac:dyDescent="0.5">
      <c r="A23" s="3" t="s">
        <v>61</v>
      </c>
      <c r="B23" s="3" t="s">
        <v>30</v>
      </c>
      <c r="C23" s="4">
        <v>13144.7</v>
      </c>
      <c r="D23" s="4">
        <f>[3]TOTAL!O22+[2]TOTAL!$O$22</f>
        <v>134.58000000000001</v>
      </c>
      <c r="E23" s="4">
        <f>[3]TOTAL!R22+[2]TOTAL!$R$22</f>
        <v>703</v>
      </c>
      <c r="F23" s="4">
        <f>[3]TOTAL!S22+[2]TOTAL!$S$22</f>
        <v>812.64</v>
      </c>
      <c r="G23" s="4">
        <f t="shared" si="0"/>
        <v>394.34100000000001</v>
      </c>
      <c r="H23" s="4">
        <f t="shared" si="1"/>
        <v>1206.981</v>
      </c>
      <c r="I23" s="4"/>
      <c r="J23" s="4">
        <f t="shared" si="2"/>
        <v>15189.261</v>
      </c>
      <c r="K23" s="5"/>
    </row>
    <row r="24" spans="1:11" s="6" customFormat="1" ht="19.5" x14ac:dyDescent="0.5">
      <c r="A24" s="3" t="s">
        <v>61</v>
      </c>
      <c r="B24" s="3" t="s">
        <v>31</v>
      </c>
      <c r="C24" s="4">
        <v>13144.7</v>
      </c>
      <c r="D24" s="4">
        <v>0</v>
      </c>
      <c r="E24" s="4">
        <f>[3]TOTAL!R23+[2]TOTAL!$R$23</f>
        <v>703</v>
      </c>
      <c r="F24" s="4">
        <f>[3]TOTAL!S23+[2]TOTAL!$S$23</f>
        <v>812.64</v>
      </c>
      <c r="G24" s="4">
        <f t="shared" si="0"/>
        <v>394.34100000000001</v>
      </c>
      <c r="H24" s="4">
        <f t="shared" si="1"/>
        <v>1206.981</v>
      </c>
      <c r="I24" s="4"/>
      <c r="J24" s="4">
        <f t="shared" si="2"/>
        <v>15054.681</v>
      </c>
      <c r="K24" s="5"/>
    </row>
    <row r="25" spans="1:11" s="6" customFormat="1" ht="19.5" x14ac:dyDescent="0.5">
      <c r="A25" s="3" t="s">
        <v>61</v>
      </c>
      <c r="B25" s="3" t="s">
        <v>32</v>
      </c>
      <c r="C25" s="4">
        <v>10126.08</v>
      </c>
      <c r="D25" s="4">
        <v>0</v>
      </c>
      <c r="E25" s="4">
        <f>[3]TOTAL!R24+[2]TOTAL!$R$24</f>
        <v>415.82</v>
      </c>
      <c r="F25" s="4">
        <f>[3]TOTAL!S24+[2]TOTAL!$S$24</f>
        <v>742.04</v>
      </c>
      <c r="G25" s="4">
        <f t="shared" si="0"/>
        <v>303.7824</v>
      </c>
      <c r="H25" s="4">
        <f t="shared" si="1"/>
        <v>1045.8224</v>
      </c>
      <c r="I25" s="4"/>
      <c r="J25" s="4">
        <f t="shared" si="2"/>
        <v>11587.722399999999</v>
      </c>
      <c r="K25" s="5"/>
    </row>
    <row r="26" spans="1:11" s="6" customFormat="1" ht="19.5" x14ac:dyDescent="0.5">
      <c r="A26" s="3" t="s">
        <v>61</v>
      </c>
      <c r="B26" s="3" t="s">
        <v>33</v>
      </c>
      <c r="C26" s="4">
        <v>13144.7</v>
      </c>
      <c r="D26" s="4">
        <v>0</v>
      </c>
      <c r="E26" s="4">
        <f>[3]TOTAL!R25+[2]TOTAL!$R$25</f>
        <v>703</v>
      </c>
      <c r="F26" s="4">
        <f>[3]TOTAL!S25+[2]TOTAL!$S$25</f>
        <v>812.64</v>
      </c>
      <c r="G26" s="4">
        <f t="shared" si="0"/>
        <v>394.34100000000001</v>
      </c>
      <c r="H26" s="4">
        <f t="shared" si="1"/>
        <v>1206.981</v>
      </c>
      <c r="I26" s="4"/>
      <c r="J26" s="4">
        <f t="shared" si="2"/>
        <v>15054.681</v>
      </c>
      <c r="K26" s="5"/>
    </row>
    <row r="27" spans="1:11" s="6" customFormat="1" ht="19.5" x14ac:dyDescent="0.5">
      <c r="A27" s="3" t="s">
        <v>61</v>
      </c>
      <c r="B27" s="3" t="s">
        <v>34</v>
      </c>
      <c r="C27" s="4">
        <v>10126.08</v>
      </c>
      <c r="D27" s="4">
        <v>0</v>
      </c>
      <c r="E27" s="4">
        <f>[3]TOTAL!R26+[2]TOTAL!$R$26</f>
        <v>415.82</v>
      </c>
      <c r="F27" s="4">
        <f>[3]TOTAL!S26+[2]TOTAL!$S$26</f>
        <v>742.04</v>
      </c>
      <c r="G27" s="4">
        <f t="shared" si="0"/>
        <v>303.7824</v>
      </c>
      <c r="H27" s="4">
        <f t="shared" si="1"/>
        <v>1045.8224</v>
      </c>
      <c r="I27" s="4"/>
      <c r="J27" s="4">
        <f t="shared" si="2"/>
        <v>11587.722399999999</v>
      </c>
      <c r="K27" s="5"/>
    </row>
    <row r="28" spans="1:11" s="6" customFormat="1" ht="19.5" x14ac:dyDescent="0.5">
      <c r="A28" s="3" t="s">
        <v>63</v>
      </c>
      <c r="B28" s="3" t="s">
        <v>37</v>
      </c>
      <c r="C28" s="4">
        <f>[3]TOTAL!L27+[2]TOTAL!$L$28</f>
        <v>30883</v>
      </c>
      <c r="D28" s="4">
        <v>0</v>
      </c>
      <c r="E28" s="4">
        <f>[3]TOTAL!R27+[2]TOTAL!$R$28</f>
        <v>1133</v>
      </c>
      <c r="F28" s="4">
        <f>[3]TOTAL!S27+[2]TOTAL!$S$28</f>
        <v>1671</v>
      </c>
      <c r="G28" s="4">
        <f t="shared" si="0"/>
        <v>926.49</v>
      </c>
      <c r="H28" s="4">
        <f t="shared" si="1"/>
        <v>2597.4899999999998</v>
      </c>
      <c r="I28" s="4"/>
      <c r="J28" s="4">
        <f t="shared" si="2"/>
        <v>34613.49</v>
      </c>
      <c r="K28" s="5"/>
    </row>
    <row r="29" spans="1:11" s="6" customFormat="1" ht="19.5" x14ac:dyDescent="0.5">
      <c r="A29" s="3" t="s">
        <v>64</v>
      </c>
      <c r="B29" s="3" t="s">
        <v>38</v>
      </c>
      <c r="C29" s="4">
        <f>[3]TOTAL!L28+[2]TOTAL!$L$29</f>
        <v>58759</v>
      </c>
      <c r="D29" s="4">
        <v>0</v>
      </c>
      <c r="E29" s="4">
        <f>[3]TOTAL!R28+[2]TOTAL!$R$29</f>
        <v>1617</v>
      </c>
      <c r="F29" s="4">
        <f>[3]TOTAL!S28+[2]TOTAL!$S$29</f>
        <v>2288</v>
      </c>
      <c r="G29" s="4">
        <f t="shared" si="0"/>
        <v>1762.77</v>
      </c>
      <c r="H29" s="4">
        <f t="shared" si="1"/>
        <v>4050.77</v>
      </c>
      <c r="I29" s="4"/>
      <c r="J29" s="4">
        <f t="shared" si="2"/>
        <v>64426.77</v>
      </c>
      <c r="K29" s="5"/>
    </row>
    <row r="30" spans="1:11" s="6" customFormat="1" ht="19.5" x14ac:dyDescent="0.5">
      <c r="A30" s="3" t="s">
        <v>61</v>
      </c>
      <c r="B30" s="3" t="s">
        <v>40</v>
      </c>
      <c r="C30" s="4">
        <v>13144.7</v>
      </c>
      <c r="D30" s="4">
        <v>0</v>
      </c>
      <c r="E30" s="4">
        <f>[3]TOTAL!R29+[2]TOTAL!$R$30</f>
        <v>703</v>
      </c>
      <c r="F30" s="4">
        <f>[3]TOTAL!S29+[2]TOTAL!$S$30</f>
        <v>812.64</v>
      </c>
      <c r="G30" s="4">
        <f t="shared" si="0"/>
        <v>394.34100000000001</v>
      </c>
      <c r="H30" s="4">
        <f t="shared" si="1"/>
        <v>1206.981</v>
      </c>
      <c r="I30" s="4"/>
      <c r="J30" s="4">
        <f t="shared" si="2"/>
        <v>15054.681</v>
      </c>
      <c r="K30" s="5"/>
    </row>
    <row r="31" spans="1:11" s="6" customFormat="1" ht="19.5" x14ac:dyDescent="0.5">
      <c r="A31" s="3" t="s">
        <v>63</v>
      </c>
      <c r="B31" s="3" t="s">
        <v>39</v>
      </c>
      <c r="C31" s="4">
        <f>[3]TOTAL!L30+[2]TOTAL!$L$31</f>
        <v>30883</v>
      </c>
      <c r="D31" s="4">
        <f>[3]TOTAL!O30+[2]TOTAL!$O$31</f>
        <v>134.58000000000001</v>
      </c>
      <c r="E31" s="4">
        <f>[3]TOTAL!R30+[2]TOTAL!$R$31</f>
        <v>1133</v>
      </c>
      <c r="F31" s="4">
        <f>[3]TOTAL!S30+[2]TOTAL!$S$31</f>
        <v>1671</v>
      </c>
      <c r="G31" s="4">
        <f t="shared" si="0"/>
        <v>926.49</v>
      </c>
      <c r="H31" s="4">
        <f t="shared" si="1"/>
        <v>2597.4899999999998</v>
      </c>
      <c r="I31" s="4"/>
      <c r="J31" s="4">
        <f t="shared" si="2"/>
        <v>34748.07</v>
      </c>
      <c r="K31" s="5"/>
    </row>
    <row r="32" spans="1:11" s="6" customFormat="1" ht="19.5" x14ac:dyDescent="0.5">
      <c r="A32" s="3" t="s">
        <v>61</v>
      </c>
      <c r="B32" s="3" t="s">
        <v>53</v>
      </c>
      <c r="C32" s="4">
        <v>10126.08</v>
      </c>
      <c r="D32" s="4">
        <v>0</v>
      </c>
      <c r="E32" s="4">
        <f>[3]TOTAL!R31+[2]TOTAL!$R$32</f>
        <v>415.82</v>
      </c>
      <c r="F32" s="4">
        <f>[3]TOTAL!S31+[2]TOTAL!$S$32</f>
        <v>742.04</v>
      </c>
      <c r="G32" s="4">
        <f t="shared" si="0"/>
        <v>303.7824</v>
      </c>
      <c r="H32" s="4">
        <f t="shared" si="1"/>
        <v>1045.8224</v>
      </c>
      <c r="I32" s="4"/>
      <c r="J32" s="4">
        <f t="shared" si="2"/>
        <v>11587.722399999999</v>
      </c>
      <c r="K32" s="5"/>
    </row>
    <row r="33" spans="1:11" s="6" customFormat="1" ht="20.25" thickBot="1" x14ac:dyDescent="0.55000000000000004">
      <c r="A33" s="3" t="s">
        <v>61</v>
      </c>
      <c r="B33" s="3" t="s">
        <v>54</v>
      </c>
      <c r="C33" s="4">
        <v>13144.7</v>
      </c>
      <c r="D33" s="4">
        <v>0</v>
      </c>
      <c r="E33" s="4">
        <f>[3]TOTAL!R32+[2]TOTAL!$R$33</f>
        <v>702.9</v>
      </c>
      <c r="F33" s="4">
        <f>[3]TOTAL!S32+[2]TOTAL!$S$33</f>
        <v>812.7</v>
      </c>
      <c r="G33" s="4">
        <f t="shared" si="0"/>
        <v>394.34100000000001</v>
      </c>
      <c r="H33" s="4">
        <f t="shared" si="1"/>
        <v>1207.0410000000002</v>
      </c>
      <c r="I33" s="4"/>
      <c r="J33" s="4">
        <f t="shared" si="2"/>
        <v>15054.641000000001</v>
      </c>
      <c r="K33" s="5"/>
    </row>
    <row r="34" spans="1:11" s="11" customFormat="1" ht="21" thickBot="1" x14ac:dyDescent="0.55000000000000004">
      <c r="A34" s="22" t="s">
        <v>41</v>
      </c>
      <c r="B34" s="23"/>
      <c r="C34" s="9">
        <f t="shared" ref="C34:J34" si="3">+SUM(C6:C33)</f>
        <v>451459.07000000012</v>
      </c>
      <c r="D34" s="9">
        <f t="shared" si="3"/>
        <v>5018.5699999999988</v>
      </c>
      <c r="E34" s="9">
        <f t="shared" si="3"/>
        <v>19369.839999999997</v>
      </c>
      <c r="F34" s="9">
        <f t="shared" si="3"/>
        <v>26284.37</v>
      </c>
      <c r="G34" s="9">
        <f t="shared" si="3"/>
        <v>13543.772100000002</v>
      </c>
      <c r="H34" s="9">
        <f t="shared" si="3"/>
        <v>39828.14209999999</v>
      </c>
      <c r="I34" s="9">
        <f t="shared" si="3"/>
        <v>0</v>
      </c>
      <c r="J34" s="9">
        <f t="shared" si="3"/>
        <v>515675.62209999998</v>
      </c>
      <c r="K34" s="10"/>
    </row>
    <row r="36" spans="1:11" hidden="1" x14ac:dyDescent="0.2">
      <c r="C36" s="19">
        <f>[3]TOTAL!L33+[2]TOTAL!$L$34</f>
        <v>479778.40000000014</v>
      </c>
      <c r="D36" s="19">
        <f>[3]TOTAL!O33+[2]TOTAL!$O$34</f>
        <v>5046.7649999999985</v>
      </c>
      <c r="E36" s="19">
        <f>[3]TOTAL!R33+[2]TOTAL!$R$34</f>
        <v>19468.239999999998</v>
      </c>
      <c r="F36" s="19">
        <f>[3]TOTAL!S33+[2]TOTAL!$S$34</f>
        <v>26398.1</v>
      </c>
      <c r="G36" s="19">
        <f>[3]TOTAL!T33+[2]TOTAL!$T$34</f>
        <v>14393.352000000003</v>
      </c>
      <c r="H36" s="19">
        <f>[3]TOTAL!W33+[2]TOTAL!$W$34</f>
        <v>40791.45199999999</v>
      </c>
      <c r="I36" s="19">
        <f>[2]TOTAL!$Z$34</f>
        <v>361330.6253424657</v>
      </c>
      <c r="J36" s="19">
        <f>[3]TOTAL!AA33+[2]TOTAL!$AA$34</f>
        <v>906415.4823424659</v>
      </c>
    </row>
    <row r="37" spans="1:11" s="6" customFormat="1" ht="19.5" x14ac:dyDescent="0.5">
      <c r="A37" s="5"/>
      <c r="B37" s="12" t="s">
        <v>42</v>
      </c>
      <c r="C37" s="12"/>
      <c r="D37" s="12"/>
      <c r="E37" s="12"/>
      <c r="F37" s="12"/>
      <c r="G37" s="12"/>
      <c r="H37" s="12"/>
      <c r="I37" s="12"/>
      <c r="J37" s="12" t="s">
        <v>44</v>
      </c>
      <c r="K37" s="12"/>
    </row>
    <row r="38" spans="1:11" s="6" customFormat="1" ht="19.5" x14ac:dyDescent="0.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6" customFormat="1" ht="19.5" x14ac:dyDescent="0.5">
      <c r="A39" s="5"/>
      <c r="B39" s="13" t="s">
        <v>45</v>
      </c>
      <c r="C39" s="14"/>
      <c r="D39" s="14"/>
      <c r="E39" s="15"/>
      <c r="F39" s="14"/>
      <c r="G39" s="16"/>
      <c r="H39" s="17"/>
      <c r="I39" s="16"/>
      <c r="J39" s="15" t="s">
        <v>45</v>
      </c>
      <c r="K39" s="12"/>
    </row>
    <row r="40" spans="1:11" s="6" customFormat="1" ht="19.5" x14ac:dyDescent="0.5">
      <c r="A40" s="5"/>
      <c r="B40" s="13"/>
      <c r="C40" s="14"/>
      <c r="D40" s="14"/>
      <c r="E40" s="17"/>
      <c r="F40" s="14"/>
      <c r="G40" s="16"/>
      <c r="H40" s="17"/>
      <c r="I40" s="16"/>
      <c r="J40" s="18"/>
      <c r="K40" s="12"/>
    </row>
    <row r="41" spans="1:11" s="6" customFormat="1" ht="19.5" x14ac:dyDescent="0.5">
      <c r="A41" s="5"/>
      <c r="B41" s="12" t="s">
        <v>46</v>
      </c>
      <c r="C41" s="12"/>
      <c r="D41" s="12"/>
      <c r="E41" s="12"/>
      <c r="F41" s="12"/>
      <c r="G41" s="12"/>
      <c r="H41" s="12"/>
      <c r="I41" s="12"/>
      <c r="J41" s="12" t="s">
        <v>47</v>
      </c>
      <c r="K41" s="12"/>
    </row>
    <row r="42" spans="1:11" s="6" customFormat="1" ht="19.5" x14ac:dyDescent="0.5">
      <c r="A42" s="5"/>
      <c r="B42" s="12" t="s">
        <v>49</v>
      </c>
      <c r="C42" s="12"/>
      <c r="D42" s="12"/>
      <c r="E42" s="12"/>
      <c r="F42" s="12"/>
      <c r="G42" s="12"/>
      <c r="H42" s="12"/>
      <c r="I42" s="12"/>
      <c r="J42" s="12" t="s">
        <v>59</v>
      </c>
      <c r="K42" s="12"/>
    </row>
  </sheetData>
  <mergeCells count="4">
    <mergeCell ref="A1:J1"/>
    <mergeCell ref="A2:J2"/>
    <mergeCell ref="A3:J3"/>
    <mergeCell ref="A34:B34"/>
  </mergeCells>
  <pageMargins left="0.70866141732283472" right="0.70866141732283472" top="0.74803149606299213" bottom="0.74803149606299213" header="0.31496062992125984" footer="0.31496062992125984"/>
  <pageSetup scale="56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8" sqref="M28"/>
    </sheetView>
  </sheetViews>
  <sheetFormatPr baseColWidth="10" defaultRowHeight="12.75" x14ac:dyDescent="0.2"/>
  <cols>
    <col min="1" max="1" width="17.85546875" customWidth="1"/>
    <col min="2" max="2" width="39.7109375" bestFit="1" customWidth="1"/>
    <col min="3" max="3" width="14.28515625" bestFit="1" customWidth="1"/>
    <col min="4" max="5" width="13.28515625" customWidth="1"/>
    <col min="6" max="8" width="11.5703125" bestFit="1" customWidth="1"/>
    <col min="9" max="9" width="18.42578125" hidden="1" customWidth="1"/>
    <col min="10" max="10" width="15.140625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65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s="2" customFormat="1" ht="36" customHeight="1" x14ac:dyDescent="0.2">
      <c r="A5" s="1" t="s">
        <v>60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57</v>
      </c>
      <c r="J5" s="1" t="s">
        <v>11</v>
      </c>
    </row>
    <row r="6" spans="1:11" s="6" customFormat="1" ht="19.5" x14ac:dyDescent="0.5">
      <c r="A6" s="3" t="s">
        <v>61</v>
      </c>
      <c r="B6" s="3" t="s">
        <v>12</v>
      </c>
      <c r="C6" s="4">
        <v>13144.7</v>
      </c>
      <c r="D6" s="4">
        <v>336.46000000000004</v>
      </c>
      <c r="E6" s="4">
        <v>703</v>
      </c>
      <c r="F6" s="4">
        <v>812.64</v>
      </c>
      <c r="G6" s="4">
        <f>C6*3%</f>
        <v>394.34100000000001</v>
      </c>
      <c r="H6" s="4">
        <f>+F6+G6</f>
        <v>1206.981</v>
      </c>
      <c r="I6" s="4"/>
      <c r="J6" s="4">
        <f>+C6+D6+E6+F6+G6+I6</f>
        <v>15391.141</v>
      </c>
      <c r="K6" s="5"/>
    </row>
    <row r="7" spans="1:11" s="6" customFormat="1" ht="19.5" x14ac:dyDescent="0.5">
      <c r="A7" s="3" t="s">
        <v>61</v>
      </c>
      <c r="B7" s="3" t="s">
        <v>13</v>
      </c>
      <c r="C7" s="4">
        <v>13144.7</v>
      </c>
      <c r="D7" s="4">
        <v>336.45000000000005</v>
      </c>
      <c r="E7" s="4">
        <v>703</v>
      </c>
      <c r="F7" s="4">
        <v>812.64</v>
      </c>
      <c r="G7" s="4">
        <f t="shared" ref="G7:G33" si="0">C7*3%</f>
        <v>394.34100000000001</v>
      </c>
      <c r="H7" s="4">
        <f t="shared" ref="H7:H33" si="1">+F7+G7</f>
        <v>1206.981</v>
      </c>
      <c r="I7" s="4"/>
      <c r="J7" s="4">
        <f>+C7+D7+E7+F7+G7+I7</f>
        <v>15391.131000000001</v>
      </c>
      <c r="K7" s="5"/>
    </row>
    <row r="8" spans="1:11" s="6" customFormat="1" ht="19.5" x14ac:dyDescent="0.5">
      <c r="A8" s="3" t="s">
        <v>62</v>
      </c>
      <c r="B8" s="3" t="s">
        <v>14</v>
      </c>
      <c r="C8" s="4">
        <v>15426.46</v>
      </c>
      <c r="D8" s="4">
        <v>336.45000000000005</v>
      </c>
      <c r="E8" s="4">
        <v>564.17999999999995</v>
      </c>
      <c r="F8" s="4">
        <v>836.88</v>
      </c>
      <c r="G8" s="4">
        <f t="shared" si="0"/>
        <v>462.79379999999998</v>
      </c>
      <c r="H8" s="4">
        <f t="shared" si="1"/>
        <v>1299.6738</v>
      </c>
      <c r="I8" s="4"/>
      <c r="J8" s="4">
        <f t="shared" ref="J8:J33" si="2">+C8+D8+E8+F8+G8+I8</f>
        <v>17626.763800000001</v>
      </c>
      <c r="K8" s="5"/>
    </row>
    <row r="9" spans="1:11" s="6" customFormat="1" ht="19.5" x14ac:dyDescent="0.5">
      <c r="A9" s="3" t="s">
        <v>61</v>
      </c>
      <c r="B9" s="3" t="s">
        <v>15</v>
      </c>
      <c r="C9" s="4">
        <v>13144.7</v>
      </c>
      <c r="D9" s="4">
        <v>403.74</v>
      </c>
      <c r="E9" s="4">
        <v>703</v>
      </c>
      <c r="F9" s="4">
        <v>812.64</v>
      </c>
      <c r="G9" s="4">
        <f t="shared" si="0"/>
        <v>394.34100000000001</v>
      </c>
      <c r="H9" s="4">
        <f t="shared" si="1"/>
        <v>1206.981</v>
      </c>
      <c r="I9" s="4"/>
      <c r="J9" s="4">
        <f t="shared" si="2"/>
        <v>15458.421</v>
      </c>
      <c r="K9" s="5"/>
    </row>
    <row r="10" spans="1:11" s="6" customFormat="1" ht="19.5" x14ac:dyDescent="0.5">
      <c r="A10" s="3" t="s">
        <v>62</v>
      </c>
      <c r="B10" s="3" t="s">
        <v>16</v>
      </c>
      <c r="C10" s="4">
        <v>15426.46</v>
      </c>
      <c r="D10" s="4">
        <v>336.45000000000005</v>
      </c>
      <c r="E10" s="4">
        <v>564.17999999999995</v>
      </c>
      <c r="F10" s="4">
        <v>836.88</v>
      </c>
      <c r="G10" s="4">
        <f t="shared" si="0"/>
        <v>462.79379999999998</v>
      </c>
      <c r="H10" s="4">
        <f t="shared" si="1"/>
        <v>1299.6738</v>
      </c>
      <c r="I10" s="4"/>
      <c r="J10" s="4">
        <f t="shared" si="2"/>
        <v>17626.763800000001</v>
      </c>
      <c r="K10" s="5"/>
    </row>
    <row r="11" spans="1:11" s="6" customFormat="1" ht="19.5" x14ac:dyDescent="0.5">
      <c r="A11" s="3" t="s">
        <v>61</v>
      </c>
      <c r="B11" s="3" t="s">
        <v>17</v>
      </c>
      <c r="C11" s="4">
        <v>13144.7</v>
      </c>
      <c r="D11" s="4">
        <v>403.74</v>
      </c>
      <c r="E11" s="4">
        <v>703</v>
      </c>
      <c r="F11" s="4">
        <v>812.64</v>
      </c>
      <c r="G11" s="4">
        <f t="shared" si="0"/>
        <v>394.34100000000001</v>
      </c>
      <c r="H11" s="4">
        <f t="shared" si="1"/>
        <v>1206.981</v>
      </c>
      <c r="I11" s="4"/>
      <c r="J11" s="4">
        <f t="shared" si="2"/>
        <v>15458.421</v>
      </c>
      <c r="K11" s="5"/>
    </row>
    <row r="12" spans="1:11" s="6" customFormat="1" ht="19.5" x14ac:dyDescent="0.5">
      <c r="A12" s="3" t="s">
        <v>61</v>
      </c>
      <c r="B12" s="3" t="s">
        <v>18</v>
      </c>
      <c r="C12" s="4">
        <v>10126.08</v>
      </c>
      <c r="D12" s="4">
        <v>471.03</v>
      </c>
      <c r="E12" s="4">
        <v>415.82</v>
      </c>
      <c r="F12" s="4">
        <v>742.04</v>
      </c>
      <c r="G12" s="4">
        <f t="shared" si="0"/>
        <v>303.7824</v>
      </c>
      <c r="H12" s="4">
        <f t="shared" si="1"/>
        <v>1045.8224</v>
      </c>
      <c r="I12" s="4"/>
      <c r="J12" s="4">
        <f t="shared" si="2"/>
        <v>12058.752400000001</v>
      </c>
      <c r="K12" s="5"/>
    </row>
    <row r="13" spans="1:11" s="6" customFormat="1" ht="19.5" x14ac:dyDescent="0.5">
      <c r="A13" s="3" t="s">
        <v>61</v>
      </c>
      <c r="B13" s="3" t="s">
        <v>19</v>
      </c>
      <c r="C13" s="4">
        <v>10126.08</v>
      </c>
      <c r="D13" s="4">
        <v>403.74</v>
      </c>
      <c r="E13" s="4">
        <v>415.82</v>
      </c>
      <c r="F13" s="4">
        <v>742.04</v>
      </c>
      <c r="G13" s="4">
        <f t="shared" si="0"/>
        <v>303.7824</v>
      </c>
      <c r="H13" s="4">
        <f t="shared" si="1"/>
        <v>1045.8224</v>
      </c>
      <c r="I13" s="4"/>
      <c r="J13" s="4">
        <f t="shared" si="2"/>
        <v>11991.4624</v>
      </c>
      <c r="K13" s="5"/>
    </row>
    <row r="14" spans="1:11" s="6" customFormat="1" ht="19.5" x14ac:dyDescent="0.5">
      <c r="A14" s="3" t="s">
        <v>61</v>
      </c>
      <c r="B14" s="3" t="s">
        <v>20</v>
      </c>
      <c r="C14" s="4">
        <v>13144.7</v>
      </c>
      <c r="D14" s="4">
        <v>471.03</v>
      </c>
      <c r="E14" s="4">
        <v>703</v>
      </c>
      <c r="F14" s="4">
        <v>812.64</v>
      </c>
      <c r="G14" s="4">
        <f t="shared" si="0"/>
        <v>394.34100000000001</v>
      </c>
      <c r="H14" s="4">
        <f t="shared" si="1"/>
        <v>1206.981</v>
      </c>
      <c r="I14" s="4"/>
      <c r="J14" s="4">
        <f t="shared" si="2"/>
        <v>15525.711000000001</v>
      </c>
      <c r="K14" s="5"/>
    </row>
    <row r="15" spans="1:11" s="6" customFormat="1" ht="19.5" x14ac:dyDescent="0.5">
      <c r="A15" s="3" t="s">
        <v>63</v>
      </c>
      <c r="B15" s="3" t="s">
        <v>21</v>
      </c>
      <c r="C15" s="4">
        <v>30883</v>
      </c>
      <c r="D15" s="4">
        <v>0</v>
      </c>
      <c r="E15" s="4">
        <v>1133</v>
      </c>
      <c r="F15" s="4">
        <v>1671</v>
      </c>
      <c r="G15" s="4">
        <f t="shared" si="0"/>
        <v>926.49</v>
      </c>
      <c r="H15" s="4">
        <f t="shared" si="1"/>
        <v>2597.4899999999998</v>
      </c>
      <c r="I15" s="4"/>
      <c r="J15" s="4">
        <f t="shared" si="2"/>
        <v>34613.49</v>
      </c>
      <c r="K15" s="5"/>
    </row>
    <row r="16" spans="1:11" s="6" customFormat="1" ht="19.5" x14ac:dyDescent="0.5">
      <c r="A16" s="3" t="s">
        <v>61</v>
      </c>
      <c r="B16" s="3" t="s">
        <v>22</v>
      </c>
      <c r="C16" s="4">
        <v>10126.08</v>
      </c>
      <c r="D16" s="4">
        <v>201.87</v>
      </c>
      <c r="E16" s="4">
        <v>415.82</v>
      </c>
      <c r="F16" s="4">
        <v>742.04</v>
      </c>
      <c r="G16" s="4">
        <f t="shared" si="0"/>
        <v>303.7824</v>
      </c>
      <c r="H16" s="4">
        <f t="shared" si="1"/>
        <v>1045.8224</v>
      </c>
      <c r="I16" s="4"/>
      <c r="J16" s="4">
        <f t="shared" si="2"/>
        <v>11789.592400000001</v>
      </c>
      <c r="K16" s="5"/>
    </row>
    <row r="17" spans="1:11" s="6" customFormat="1" ht="19.5" x14ac:dyDescent="0.5">
      <c r="A17" s="3" t="s">
        <v>61</v>
      </c>
      <c r="B17" s="3" t="s">
        <v>23</v>
      </c>
      <c r="C17" s="4">
        <v>13144.7</v>
      </c>
      <c r="D17" s="4">
        <v>201.87</v>
      </c>
      <c r="E17" s="4">
        <v>703</v>
      </c>
      <c r="F17" s="4">
        <v>812.64</v>
      </c>
      <c r="G17" s="4">
        <f t="shared" si="0"/>
        <v>394.34100000000001</v>
      </c>
      <c r="H17" s="4">
        <f t="shared" si="1"/>
        <v>1206.981</v>
      </c>
      <c r="I17" s="4"/>
      <c r="J17" s="4">
        <f t="shared" si="2"/>
        <v>15256.551000000001</v>
      </c>
      <c r="K17" s="5"/>
    </row>
    <row r="18" spans="1:11" s="6" customFormat="1" ht="19.5" x14ac:dyDescent="0.5">
      <c r="A18" s="3" t="s">
        <v>61</v>
      </c>
      <c r="B18" s="3" t="s">
        <v>24</v>
      </c>
      <c r="C18" s="4">
        <v>12531.28</v>
      </c>
      <c r="D18" s="4">
        <v>192.45999999999998</v>
      </c>
      <c r="E18" s="4">
        <v>670.19</v>
      </c>
      <c r="F18" s="4">
        <v>774.72</v>
      </c>
      <c r="G18" s="4">
        <f t="shared" si="0"/>
        <v>375.9384</v>
      </c>
      <c r="H18" s="4">
        <f t="shared" si="1"/>
        <v>1150.6584</v>
      </c>
      <c r="I18" s="4"/>
      <c r="J18" s="4">
        <f t="shared" si="2"/>
        <v>14544.588400000001</v>
      </c>
      <c r="K18" s="5"/>
    </row>
    <row r="19" spans="1:11" s="6" customFormat="1" ht="19.5" x14ac:dyDescent="0.5">
      <c r="A19" s="3" t="s">
        <v>62</v>
      </c>
      <c r="B19" s="3" t="s">
        <v>26</v>
      </c>
      <c r="C19" s="4">
        <v>15426.46</v>
      </c>
      <c r="D19" s="4">
        <v>201.87</v>
      </c>
      <c r="E19" s="4">
        <v>564.17999999999995</v>
      </c>
      <c r="F19" s="4">
        <v>836.88</v>
      </c>
      <c r="G19" s="4">
        <f t="shared" si="0"/>
        <v>462.79379999999998</v>
      </c>
      <c r="H19" s="4">
        <f t="shared" si="1"/>
        <v>1299.6738</v>
      </c>
      <c r="I19" s="4"/>
      <c r="J19" s="4">
        <f t="shared" si="2"/>
        <v>17492.183799999999</v>
      </c>
      <c r="K19" s="5"/>
    </row>
    <row r="20" spans="1:11" s="6" customFormat="1" ht="19.5" x14ac:dyDescent="0.5">
      <c r="A20" s="3" t="s">
        <v>61</v>
      </c>
      <c r="B20" s="3" t="s">
        <v>27</v>
      </c>
      <c r="C20" s="4">
        <v>13144.7</v>
      </c>
      <c r="D20" s="4">
        <v>134.58000000000001</v>
      </c>
      <c r="E20" s="4">
        <v>703</v>
      </c>
      <c r="F20" s="4">
        <v>812.64</v>
      </c>
      <c r="G20" s="4">
        <f t="shared" si="0"/>
        <v>394.34100000000001</v>
      </c>
      <c r="H20" s="4">
        <f t="shared" si="1"/>
        <v>1206.981</v>
      </c>
      <c r="I20" s="4"/>
      <c r="J20" s="4">
        <f t="shared" si="2"/>
        <v>15189.261</v>
      </c>
      <c r="K20" s="5"/>
    </row>
    <row r="21" spans="1:11" s="6" customFormat="1" ht="19.5" x14ac:dyDescent="0.5">
      <c r="A21" s="3" t="s">
        <v>61</v>
      </c>
      <c r="B21" s="3" t="s">
        <v>28</v>
      </c>
      <c r="C21" s="4">
        <v>10829.64</v>
      </c>
      <c r="D21" s="4">
        <v>134.58000000000001</v>
      </c>
      <c r="E21" s="4">
        <v>422.88</v>
      </c>
      <c r="F21" s="4">
        <v>757.2</v>
      </c>
      <c r="G21" s="4">
        <f t="shared" si="0"/>
        <v>324.88919999999996</v>
      </c>
      <c r="H21" s="4">
        <f t="shared" si="1"/>
        <v>1082.0891999999999</v>
      </c>
      <c r="I21" s="4"/>
      <c r="J21" s="4">
        <f t="shared" si="2"/>
        <v>12469.189199999999</v>
      </c>
      <c r="K21" s="5"/>
    </row>
    <row r="22" spans="1:11" s="6" customFormat="1" ht="19.5" x14ac:dyDescent="0.5">
      <c r="A22" s="3" t="s">
        <v>61</v>
      </c>
      <c r="B22" s="3" t="s">
        <v>29</v>
      </c>
      <c r="C22" s="4">
        <v>12531.28</v>
      </c>
      <c r="D22" s="4">
        <v>192.45999999999998</v>
      </c>
      <c r="E22" s="4">
        <v>670.19</v>
      </c>
      <c r="F22" s="4">
        <v>774.72</v>
      </c>
      <c r="G22" s="4">
        <f t="shared" si="0"/>
        <v>375.9384</v>
      </c>
      <c r="H22" s="4">
        <f t="shared" si="1"/>
        <v>1150.6584</v>
      </c>
      <c r="I22" s="4"/>
      <c r="J22" s="4">
        <f t="shared" si="2"/>
        <v>14544.588400000001</v>
      </c>
      <c r="K22" s="5"/>
    </row>
    <row r="23" spans="1:11" s="6" customFormat="1" ht="19.5" x14ac:dyDescent="0.5">
      <c r="A23" s="3" t="s">
        <v>61</v>
      </c>
      <c r="B23" s="3" t="s">
        <v>30</v>
      </c>
      <c r="C23" s="4">
        <v>13144.7</v>
      </c>
      <c r="D23" s="4">
        <v>134.58000000000001</v>
      </c>
      <c r="E23" s="4">
        <v>703</v>
      </c>
      <c r="F23" s="4">
        <v>812.64</v>
      </c>
      <c r="G23" s="4">
        <f t="shared" si="0"/>
        <v>394.34100000000001</v>
      </c>
      <c r="H23" s="4">
        <f t="shared" si="1"/>
        <v>1206.981</v>
      </c>
      <c r="I23" s="4"/>
      <c r="J23" s="4">
        <f t="shared" si="2"/>
        <v>15189.261</v>
      </c>
      <c r="K23" s="5"/>
    </row>
    <row r="24" spans="1:11" s="6" customFormat="1" ht="19.5" x14ac:dyDescent="0.5">
      <c r="A24" s="3" t="s">
        <v>61</v>
      </c>
      <c r="B24" s="3" t="s">
        <v>31</v>
      </c>
      <c r="C24" s="4">
        <v>13144.7</v>
      </c>
      <c r="D24" s="4">
        <v>0</v>
      </c>
      <c r="E24" s="4">
        <v>703</v>
      </c>
      <c r="F24" s="4">
        <v>812.64</v>
      </c>
      <c r="G24" s="4">
        <f t="shared" si="0"/>
        <v>394.34100000000001</v>
      </c>
      <c r="H24" s="4">
        <f t="shared" si="1"/>
        <v>1206.981</v>
      </c>
      <c r="I24" s="4"/>
      <c r="J24" s="4">
        <f t="shared" si="2"/>
        <v>15054.681</v>
      </c>
      <c r="K24" s="5"/>
    </row>
    <row r="25" spans="1:11" s="6" customFormat="1" ht="19.5" x14ac:dyDescent="0.5">
      <c r="A25" s="3" t="s">
        <v>61</v>
      </c>
      <c r="B25" s="3" t="s">
        <v>32</v>
      </c>
      <c r="C25" s="4">
        <v>10126.08</v>
      </c>
      <c r="D25" s="4">
        <v>0</v>
      </c>
      <c r="E25" s="4">
        <v>415.82</v>
      </c>
      <c r="F25" s="4">
        <v>742.04</v>
      </c>
      <c r="G25" s="4">
        <f t="shared" si="0"/>
        <v>303.7824</v>
      </c>
      <c r="H25" s="4">
        <f t="shared" si="1"/>
        <v>1045.8224</v>
      </c>
      <c r="I25" s="4"/>
      <c r="J25" s="4">
        <f t="shared" si="2"/>
        <v>11587.722399999999</v>
      </c>
      <c r="K25" s="5"/>
    </row>
    <row r="26" spans="1:11" s="6" customFormat="1" ht="19.5" x14ac:dyDescent="0.5">
      <c r="A26" s="3" t="s">
        <v>61</v>
      </c>
      <c r="B26" s="3" t="s">
        <v>33</v>
      </c>
      <c r="C26" s="4">
        <v>13144.7</v>
      </c>
      <c r="D26" s="4">
        <v>0</v>
      </c>
      <c r="E26" s="4">
        <v>703</v>
      </c>
      <c r="F26" s="4">
        <v>812.64</v>
      </c>
      <c r="G26" s="4">
        <f t="shared" si="0"/>
        <v>394.34100000000001</v>
      </c>
      <c r="H26" s="4">
        <f t="shared" si="1"/>
        <v>1206.981</v>
      </c>
      <c r="I26" s="4"/>
      <c r="J26" s="4">
        <f t="shared" si="2"/>
        <v>15054.681</v>
      </c>
      <c r="K26" s="5"/>
    </row>
    <row r="27" spans="1:11" s="6" customFormat="1" ht="19.5" x14ac:dyDescent="0.5">
      <c r="A27" s="3" t="s">
        <v>61</v>
      </c>
      <c r="B27" s="3" t="s">
        <v>34</v>
      </c>
      <c r="C27" s="4">
        <v>10126.08</v>
      </c>
      <c r="D27" s="4">
        <v>0</v>
      </c>
      <c r="E27" s="4">
        <v>415.82</v>
      </c>
      <c r="F27" s="4">
        <v>742.04</v>
      </c>
      <c r="G27" s="4">
        <f t="shared" si="0"/>
        <v>303.7824</v>
      </c>
      <c r="H27" s="4">
        <f t="shared" si="1"/>
        <v>1045.8224</v>
      </c>
      <c r="I27" s="4"/>
      <c r="J27" s="4">
        <f t="shared" si="2"/>
        <v>11587.722399999999</v>
      </c>
      <c r="K27" s="5"/>
    </row>
    <row r="28" spans="1:11" s="6" customFormat="1" ht="19.5" x14ac:dyDescent="0.5">
      <c r="A28" s="3" t="s">
        <v>63</v>
      </c>
      <c r="B28" s="3" t="s">
        <v>37</v>
      </c>
      <c r="C28" s="4">
        <v>30883</v>
      </c>
      <c r="D28" s="4">
        <v>0</v>
      </c>
      <c r="E28" s="4">
        <v>1133</v>
      </c>
      <c r="F28" s="4">
        <v>1671</v>
      </c>
      <c r="G28" s="4">
        <f t="shared" si="0"/>
        <v>926.49</v>
      </c>
      <c r="H28" s="4">
        <f t="shared" si="1"/>
        <v>2597.4899999999998</v>
      </c>
      <c r="I28" s="4"/>
      <c r="J28" s="4">
        <f t="shared" si="2"/>
        <v>34613.49</v>
      </c>
      <c r="K28" s="5"/>
    </row>
    <row r="29" spans="1:11" s="6" customFormat="1" ht="19.5" x14ac:dyDescent="0.5">
      <c r="A29" s="3" t="s">
        <v>64</v>
      </c>
      <c r="B29" s="3" t="s">
        <v>38</v>
      </c>
      <c r="C29" s="4">
        <v>58759</v>
      </c>
      <c r="D29" s="4">
        <v>0</v>
      </c>
      <c r="E29" s="4">
        <v>1617</v>
      </c>
      <c r="F29" s="4">
        <v>2288</v>
      </c>
      <c r="G29" s="4">
        <f t="shared" si="0"/>
        <v>1762.77</v>
      </c>
      <c r="H29" s="4">
        <f t="shared" si="1"/>
        <v>4050.77</v>
      </c>
      <c r="I29" s="4"/>
      <c r="J29" s="4">
        <f t="shared" si="2"/>
        <v>64426.77</v>
      </c>
      <c r="K29" s="5"/>
    </row>
    <row r="30" spans="1:11" s="6" customFormat="1" ht="19.5" x14ac:dyDescent="0.5">
      <c r="A30" s="3" t="s">
        <v>61</v>
      </c>
      <c r="B30" s="3" t="s">
        <v>40</v>
      </c>
      <c r="C30" s="4">
        <v>13144.7</v>
      </c>
      <c r="D30" s="4">
        <v>0</v>
      </c>
      <c r="E30" s="4">
        <v>703</v>
      </c>
      <c r="F30" s="4">
        <v>812.64</v>
      </c>
      <c r="G30" s="4">
        <f t="shared" si="0"/>
        <v>394.34100000000001</v>
      </c>
      <c r="H30" s="4">
        <f t="shared" si="1"/>
        <v>1206.981</v>
      </c>
      <c r="I30" s="4"/>
      <c r="J30" s="4">
        <f t="shared" si="2"/>
        <v>15054.681</v>
      </c>
      <c r="K30" s="5"/>
    </row>
    <row r="31" spans="1:11" s="6" customFormat="1" ht="19.5" x14ac:dyDescent="0.5">
      <c r="A31" s="3" t="s">
        <v>63</v>
      </c>
      <c r="B31" s="3" t="s">
        <v>39</v>
      </c>
      <c r="C31" s="4">
        <v>30883</v>
      </c>
      <c r="D31" s="4">
        <v>134.58000000000001</v>
      </c>
      <c r="E31" s="4">
        <v>1133</v>
      </c>
      <c r="F31" s="4">
        <v>1671</v>
      </c>
      <c r="G31" s="4">
        <f t="shared" si="0"/>
        <v>926.49</v>
      </c>
      <c r="H31" s="4">
        <f t="shared" si="1"/>
        <v>2597.4899999999998</v>
      </c>
      <c r="I31" s="4"/>
      <c r="J31" s="4">
        <f t="shared" si="2"/>
        <v>34748.07</v>
      </c>
      <c r="K31" s="5"/>
    </row>
    <row r="32" spans="1:11" s="6" customFormat="1" ht="19.5" x14ac:dyDescent="0.5">
      <c r="A32" s="3" t="s">
        <v>61</v>
      </c>
      <c r="B32" s="3" t="s">
        <v>53</v>
      </c>
      <c r="C32" s="4">
        <v>10126.08</v>
      </c>
      <c r="D32" s="4">
        <v>0</v>
      </c>
      <c r="E32" s="4">
        <v>415.82</v>
      </c>
      <c r="F32" s="4">
        <v>742.04</v>
      </c>
      <c r="G32" s="4">
        <f t="shared" si="0"/>
        <v>303.7824</v>
      </c>
      <c r="H32" s="4">
        <f t="shared" si="1"/>
        <v>1045.8224</v>
      </c>
      <c r="I32" s="4"/>
      <c r="J32" s="4">
        <f t="shared" si="2"/>
        <v>11587.722399999999</v>
      </c>
      <c r="K32" s="5"/>
    </row>
    <row r="33" spans="1:11" s="6" customFormat="1" ht="20.25" thickBot="1" x14ac:dyDescent="0.55000000000000004">
      <c r="A33" s="3" t="s">
        <v>61</v>
      </c>
      <c r="B33" s="3" t="s">
        <v>54</v>
      </c>
      <c r="C33" s="4">
        <v>13144.7</v>
      </c>
      <c r="D33" s="4">
        <v>0</v>
      </c>
      <c r="E33" s="4">
        <v>702.9</v>
      </c>
      <c r="F33" s="4">
        <v>812.7</v>
      </c>
      <c r="G33" s="4">
        <f t="shared" si="0"/>
        <v>394.34100000000001</v>
      </c>
      <c r="H33" s="4">
        <f t="shared" si="1"/>
        <v>1207.0410000000002</v>
      </c>
      <c r="I33" s="4"/>
      <c r="J33" s="4">
        <f t="shared" si="2"/>
        <v>15054.641000000001</v>
      </c>
      <c r="K33" s="5"/>
    </row>
    <row r="34" spans="1:11" s="11" customFormat="1" ht="21" thickBot="1" x14ac:dyDescent="0.55000000000000004">
      <c r="A34" s="22" t="s">
        <v>41</v>
      </c>
      <c r="B34" s="23"/>
      <c r="C34" s="9">
        <f t="shared" ref="C34:J34" si="3">+SUM(C6:C33)</f>
        <v>452072.46000000008</v>
      </c>
      <c r="D34" s="9">
        <f t="shared" si="3"/>
        <v>5027.9399999999987</v>
      </c>
      <c r="E34" s="9">
        <f t="shared" si="3"/>
        <v>19402.62</v>
      </c>
      <c r="F34" s="9">
        <f t="shared" si="3"/>
        <v>26322.26</v>
      </c>
      <c r="G34" s="9">
        <f t="shared" si="3"/>
        <v>13562.173800000002</v>
      </c>
      <c r="H34" s="9">
        <f t="shared" si="3"/>
        <v>39884.433799999992</v>
      </c>
      <c r="I34" s="9">
        <f t="shared" si="3"/>
        <v>0</v>
      </c>
      <c r="J34" s="9">
        <f t="shared" si="3"/>
        <v>516387.45379999996</v>
      </c>
      <c r="K34" s="10"/>
    </row>
    <row r="36" spans="1:11" hidden="1" x14ac:dyDescent="0.2">
      <c r="C36" s="19">
        <f>[3]TOTAL!L33+[2]TOTAL!$L$34</f>
        <v>479778.40000000014</v>
      </c>
      <c r="D36" s="19">
        <f>[3]TOTAL!O33+[2]TOTAL!$O$34</f>
        <v>5046.7649999999985</v>
      </c>
      <c r="E36" s="19">
        <f>[3]TOTAL!R33+[2]TOTAL!$R$34</f>
        <v>19468.239999999998</v>
      </c>
      <c r="F36" s="19">
        <f>[3]TOTAL!S33+[2]TOTAL!$S$34</f>
        <v>26398.1</v>
      </c>
      <c r="G36" s="19">
        <f>[3]TOTAL!T33+[2]TOTAL!$T$34</f>
        <v>14393.352000000003</v>
      </c>
      <c r="H36" s="19">
        <f>[3]TOTAL!W33+[2]TOTAL!$W$34</f>
        <v>40791.45199999999</v>
      </c>
      <c r="I36" s="19">
        <f>[2]TOTAL!$Z$34</f>
        <v>361330.6253424657</v>
      </c>
      <c r="J36" s="19">
        <f>[3]TOTAL!AA33+[2]TOTAL!$AA$34</f>
        <v>906415.4823424659</v>
      </c>
    </row>
    <row r="37" spans="1:11" s="6" customFormat="1" ht="19.5" x14ac:dyDescent="0.5">
      <c r="A37" s="5"/>
      <c r="B37" s="12" t="s">
        <v>42</v>
      </c>
      <c r="C37" s="12"/>
      <c r="D37" s="12"/>
      <c r="E37" s="12"/>
      <c r="F37" s="12"/>
      <c r="G37" s="12"/>
      <c r="H37" s="12"/>
      <c r="I37" s="12"/>
      <c r="J37" s="12" t="s">
        <v>44</v>
      </c>
      <c r="K37" s="12"/>
    </row>
    <row r="38" spans="1:11" s="6" customFormat="1" ht="19.5" x14ac:dyDescent="0.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6" customFormat="1" ht="19.5" x14ac:dyDescent="0.5">
      <c r="A39" s="5"/>
      <c r="B39" s="13" t="s">
        <v>45</v>
      </c>
      <c r="C39" s="14"/>
      <c r="D39" s="14"/>
      <c r="E39" s="15"/>
      <c r="F39" s="14"/>
      <c r="G39" s="16"/>
      <c r="H39" s="17"/>
      <c r="I39" s="16"/>
      <c r="J39" s="15" t="s">
        <v>45</v>
      </c>
      <c r="K39" s="12"/>
    </row>
    <row r="40" spans="1:11" s="6" customFormat="1" ht="19.5" x14ac:dyDescent="0.5">
      <c r="A40" s="5"/>
      <c r="B40" s="13"/>
      <c r="C40" s="14"/>
      <c r="D40" s="14"/>
      <c r="E40" s="17"/>
      <c r="F40" s="14"/>
      <c r="G40" s="16"/>
      <c r="H40" s="17"/>
      <c r="I40" s="16"/>
      <c r="J40" s="18"/>
      <c r="K40" s="12"/>
    </row>
    <row r="41" spans="1:11" s="6" customFormat="1" ht="19.5" x14ac:dyDescent="0.5">
      <c r="A41" s="5"/>
      <c r="B41" s="12" t="s">
        <v>46</v>
      </c>
      <c r="C41" s="12"/>
      <c r="D41" s="12"/>
      <c r="E41" s="12"/>
      <c r="F41" s="12"/>
      <c r="G41" s="12"/>
      <c r="H41" s="12"/>
      <c r="I41" s="12"/>
      <c r="J41" s="12" t="s">
        <v>47</v>
      </c>
      <c r="K41" s="12"/>
    </row>
    <row r="42" spans="1:11" s="6" customFormat="1" ht="19.5" x14ac:dyDescent="0.5">
      <c r="A42" s="5"/>
      <c r="B42" s="12" t="s">
        <v>49</v>
      </c>
      <c r="C42" s="12"/>
      <c r="D42" s="12"/>
      <c r="E42" s="12"/>
      <c r="F42" s="12"/>
      <c r="G42" s="12"/>
      <c r="H42" s="12"/>
      <c r="I42" s="12"/>
      <c r="J42" s="12" t="s">
        <v>59</v>
      </c>
      <c r="K42" s="12"/>
    </row>
  </sheetData>
  <mergeCells count="4">
    <mergeCell ref="A1:J1"/>
    <mergeCell ref="A2:J2"/>
    <mergeCell ref="A3:J3"/>
    <mergeCell ref="A34:B34"/>
  </mergeCells>
  <pageMargins left="0.70866141732283472" right="0.70866141732283472" top="0.74803149606299213" bottom="0.74803149606299213" header="0.31496062992125984" footer="0.31496062992125984"/>
  <pageSetup scale="56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zoomScaleNormal="100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M28" sqref="M28"/>
    </sheetView>
  </sheetViews>
  <sheetFormatPr baseColWidth="10" defaultRowHeight="12.75" x14ac:dyDescent="0.2"/>
  <cols>
    <col min="1" max="1" width="17.85546875" customWidth="1"/>
    <col min="2" max="2" width="39.7109375" bestFit="1" customWidth="1"/>
    <col min="3" max="3" width="14.28515625" bestFit="1" customWidth="1"/>
    <col min="4" max="5" width="13.28515625" customWidth="1"/>
    <col min="6" max="8" width="11.5703125" bestFit="1" customWidth="1"/>
    <col min="9" max="9" width="18.42578125" hidden="1" customWidth="1"/>
    <col min="10" max="10" width="15.140625" customWidth="1"/>
  </cols>
  <sheetData>
    <row r="1" spans="1:11" x14ac:dyDescent="0.2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1" x14ac:dyDescent="0.2">
      <c r="A3" s="21" t="s">
        <v>66</v>
      </c>
      <c r="B3" s="21"/>
      <c r="C3" s="21"/>
      <c r="D3" s="21"/>
      <c r="E3" s="21"/>
      <c r="F3" s="21"/>
      <c r="G3" s="21"/>
      <c r="H3" s="21"/>
      <c r="I3" s="21"/>
      <c r="J3" s="21"/>
    </row>
    <row r="5" spans="1:11" s="2" customFormat="1" ht="36" customHeight="1" x14ac:dyDescent="0.2">
      <c r="A5" s="1" t="s">
        <v>60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57</v>
      </c>
      <c r="J5" s="1" t="s">
        <v>11</v>
      </c>
    </row>
    <row r="6" spans="1:11" s="6" customFormat="1" ht="19.5" x14ac:dyDescent="0.5">
      <c r="A6" s="3" t="s">
        <v>61</v>
      </c>
      <c r="B6" s="3" t="s">
        <v>12</v>
      </c>
      <c r="C6" s="4">
        <v>13144.7</v>
      </c>
      <c r="D6" s="4">
        <v>336.46000000000004</v>
      </c>
      <c r="E6" s="4">
        <v>703</v>
      </c>
      <c r="F6" s="4">
        <v>812.64</v>
      </c>
      <c r="G6" s="4">
        <f>C6*3%</f>
        <v>394.34100000000001</v>
      </c>
      <c r="H6" s="4">
        <f>+F6+G6</f>
        <v>1206.981</v>
      </c>
      <c r="I6" s="4"/>
      <c r="J6" s="4">
        <f>+C6+D6+E6+F6+G6+I6</f>
        <v>15391.141</v>
      </c>
      <c r="K6" s="5"/>
    </row>
    <row r="7" spans="1:11" s="6" customFormat="1" ht="19.5" x14ac:dyDescent="0.5">
      <c r="A7" s="3" t="s">
        <v>61</v>
      </c>
      <c r="B7" s="3" t="s">
        <v>13</v>
      </c>
      <c r="C7" s="4">
        <v>13144.7</v>
      </c>
      <c r="D7" s="4">
        <v>336.45000000000005</v>
      </c>
      <c r="E7" s="4">
        <v>703</v>
      </c>
      <c r="F7" s="4">
        <v>812.64</v>
      </c>
      <c r="G7" s="4">
        <f t="shared" ref="G7:G33" si="0">C7*3%</f>
        <v>394.34100000000001</v>
      </c>
      <c r="H7" s="4">
        <f t="shared" ref="H7:H33" si="1">+F7+G7</f>
        <v>1206.981</v>
      </c>
      <c r="I7" s="4"/>
      <c r="J7" s="4">
        <f>+C7+D7+E7+F7+G7+I7</f>
        <v>15391.131000000001</v>
      </c>
      <c r="K7" s="5"/>
    </row>
    <row r="8" spans="1:11" s="6" customFormat="1" ht="19.5" x14ac:dyDescent="0.5">
      <c r="A8" s="3" t="s">
        <v>62</v>
      </c>
      <c r="B8" s="3" t="s">
        <v>14</v>
      </c>
      <c r="C8" s="4">
        <v>15426.46</v>
      </c>
      <c r="D8" s="4">
        <v>336.45000000000005</v>
      </c>
      <c r="E8" s="4">
        <v>564.17999999999995</v>
      </c>
      <c r="F8" s="4">
        <v>836.88</v>
      </c>
      <c r="G8" s="4">
        <f t="shared" si="0"/>
        <v>462.79379999999998</v>
      </c>
      <c r="H8" s="4">
        <f t="shared" si="1"/>
        <v>1299.6738</v>
      </c>
      <c r="I8" s="4"/>
      <c r="J8" s="4">
        <f t="shared" ref="J8:J33" si="2">+C8+D8+E8+F8+G8+I8</f>
        <v>17626.763800000001</v>
      </c>
      <c r="K8" s="5"/>
    </row>
    <row r="9" spans="1:11" s="6" customFormat="1" ht="19.5" x14ac:dyDescent="0.5">
      <c r="A9" s="3" t="s">
        <v>61</v>
      </c>
      <c r="B9" s="3" t="s">
        <v>15</v>
      </c>
      <c r="C9" s="4">
        <v>13144.7</v>
      </c>
      <c r="D9" s="4">
        <v>403.74</v>
      </c>
      <c r="E9" s="4">
        <v>703</v>
      </c>
      <c r="F9" s="4">
        <v>812.64</v>
      </c>
      <c r="G9" s="4">
        <f t="shared" si="0"/>
        <v>394.34100000000001</v>
      </c>
      <c r="H9" s="4">
        <f t="shared" si="1"/>
        <v>1206.981</v>
      </c>
      <c r="I9" s="4"/>
      <c r="J9" s="4">
        <f t="shared" si="2"/>
        <v>15458.421</v>
      </c>
      <c r="K9" s="5"/>
    </row>
    <row r="10" spans="1:11" s="6" customFormat="1" ht="19.5" x14ac:dyDescent="0.5">
      <c r="A10" s="3" t="s">
        <v>62</v>
      </c>
      <c r="B10" s="3" t="s">
        <v>16</v>
      </c>
      <c r="C10" s="4">
        <v>15426.46</v>
      </c>
      <c r="D10" s="4">
        <v>336.45000000000005</v>
      </c>
      <c r="E10" s="4">
        <v>564.17999999999995</v>
      </c>
      <c r="F10" s="4">
        <v>836.88</v>
      </c>
      <c r="G10" s="4">
        <f t="shared" si="0"/>
        <v>462.79379999999998</v>
      </c>
      <c r="H10" s="4">
        <f t="shared" si="1"/>
        <v>1299.6738</v>
      </c>
      <c r="I10" s="4"/>
      <c r="J10" s="4">
        <f t="shared" si="2"/>
        <v>17626.763800000001</v>
      </c>
      <c r="K10" s="5"/>
    </row>
    <row r="11" spans="1:11" s="6" customFormat="1" ht="19.5" x14ac:dyDescent="0.5">
      <c r="A11" s="3" t="s">
        <v>61</v>
      </c>
      <c r="B11" s="3" t="s">
        <v>17</v>
      </c>
      <c r="C11" s="4">
        <v>13144.7</v>
      </c>
      <c r="D11" s="4">
        <v>403.74</v>
      </c>
      <c r="E11" s="4">
        <v>703</v>
      </c>
      <c r="F11" s="4">
        <v>812.64</v>
      </c>
      <c r="G11" s="4">
        <f t="shared" si="0"/>
        <v>394.34100000000001</v>
      </c>
      <c r="H11" s="4">
        <f t="shared" si="1"/>
        <v>1206.981</v>
      </c>
      <c r="I11" s="4"/>
      <c r="J11" s="4">
        <f t="shared" si="2"/>
        <v>15458.421</v>
      </c>
      <c r="K11" s="5"/>
    </row>
    <row r="12" spans="1:11" s="6" customFormat="1" ht="19.5" x14ac:dyDescent="0.5">
      <c r="A12" s="3" t="s">
        <v>61</v>
      </c>
      <c r="B12" s="3" t="s">
        <v>18</v>
      </c>
      <c r="C12" s="4">
        <v>10126.08</v>
      </c>
      <c r="D12" s="4">
        <v>471.03</v>
      </c>
      <c r="E12" s="4">
        <v>415.82</v>
      </c>
      <c r="F12" s="4">
        <v>742.04</v>
      </c>
      <c r="G12" s="4">
        <f t="shared" si="0"/>
        <v>303.7824</v>
      </c>
      <c r="H12" s="4">
        <f t="shared" si="1"/>
        <v>1045.8224</v>
      </c>
      <c r="I12" s="4"/>
      <c r="J12" s="4">
        <f t="shared" si="2"/>
        <v>12058.752400000001</v>
      </c>
      <c r="K12" s="5"/>
    </row>
    <row r="13" spans="1:11" s="6" customFormat="1" ht="19.5" x14ac:dyDescent="0.5">
      <c r="A13" s="3" t="s">
        <v>61</v>
      </c>
      <c r="B13" s="3" t="s">
        <v>19</v>
      </c>
      <c r="C13" s="4">
        <v>10126.08</v>
      </c>
      <c r="D13" s="4">
        <v>403.74</v>
      </c>
      <c r="E13" s="4">
        <v>415.82</v>
      </c>
      <c r="F13" s="4">
        <v>742.04</v>
      </c>
      <c r="G13" s="4">
        <f t="shared" si="0"/>
        <v>303.7824</v>
      </c>
      <c r="H13" s="4">
        <f t="shared" si="1"/>
        <v>1045.8224</v>
      </c>
      <c r="I13" s="4"/>
      <c r="J13" s="4">
        <f t="shared" si="2"/>
        <v>11991.4624</v>
      </c>
      <c r="K13" s="5"/>
    </row>
    <row r="14" spans="1:11" s="6" customFormat="1" ht="19.5" x14ac:dyDescent="0.5">
      <c r="A14" s="3" t="s">
        <v>61</v>
      </c>
      <c r="B14" s="3" t="s">
        <v>20</v>
      </c>
      <c r="C14" s="4">
        <v>13144.7</v>
      </c>
      <c r="D14" s="4">
        <v>471.03</v>
      </c>
      <c r="E14" s="4">
        <v>703</v>
      </c>
      <c r="F14" s="4">
        <v>812.64</v>
      </c>
      <c r="G14" s="4">
        <f t="shared" si="0"/>
        <v>394.34100000000001</v>
      </c>
      <c r="H14" s="4">
        <f t="shared" si="1"/>
        <v>1206.981</v>
      </c>
      <c r="I14" s="4"/>
      <c r="J14" s="4">
        <f t="shared" si="2"/>
        <v>15525.711000000001</v>
      </c>
      <c r="K14" s="5"/>
    </row>
    <row r="15" spans="1:11" s="6" customFormat="1" ht="19.5" x14ac:dyDescent="0.5">
      <c r="A15" s="3" t="s">
        <v>63</v>
      </c>
      <c r="B15" s="3" t="s">
        <v>21</v>
      </c>
      <c r="C15" s="4">
        <v>30883</v>
      </c>
      <c r="D15" s="4">
        <v>0</v>
      </c>
      <c r="E15" s="4">
        <v>1133</v>
      </c>
      <c r="F15" s="4">
        <v>1671</v>
      </c>
      <c r="G15" s="4">
        <f t="shared" si="0"/>
        <v>926.49</v>
      </c>
      <c r="H15" s="4">
        <f t="shared" si="1"/>
        <v>2597.4899999999998</v>
      </c>
      <c r="I15" s="4"/>
      <c r="J15" s="4">
        <f t="shared" si="2"/>
        <v>34613.49</v>
      </c>
      <c r="K15" s="5"/>
    </row>
    <row r="16" spans="1:11" s="6" customFormat="1" ht="19.5" x14ac:dyDescent="0.5">
      <c r="A16" s="3" t="s">
        <v>61</v>
      </c>
      <c r="B16" s="3" t="s">
        <v>22</v>
      </c>
      <c r="C16" s="4">
        <v>10126.08</v>
      </c>
      <c r="D16" s="4">
        <v>201.87</v>
      </c>
      <c r="E16" s="4">
        <v>415.82</v>
      </c>
      <c r="F16" s="4">
        <v>742.04</v>
      </c>
      <c r="G16" s="4">
        <f t="shared" si="0"/>
        <v>303.7824</v>
      </c>
      <c r="H16" s="4">
        <f t="shared" si="1"/>
        <v>1045.8224</v>
      </c>
      <c r="I16" s="4"/>
      <c r="J16" s="4">
        <f t="shared" si="2"/>
        <v>11789.592400000001</v>
      </c>
      <c r="K16" s="5"/>
    </row>
    <row r="17" spans="1:11" s="6" customFormat="1" ht="19.5" x14ac:dyDescent="0.5">
      <c r="A17" s="3" t="s">
        <v>61</v>
      </c>
      <c r="B17" s="3" t="s">
        <v>23</v>
      </c>
      <c r="C17" s="4">
        <v>13144.7</v>
      </c>
      <c r="D17" s="4">
        <v>201.87</v>
      </c>
      <c r="E17" s="4">
        <v>703</v>
      </c>
      <c r="F17" s="4">
        <v>812.64</v>
      </c>
      <c r="G17" s="4">
        <f t="shared" si="0"/>
        <v>394.34100000000001</v>
      </c>
      <c r="H17" s="4">
        <f t="shared" si="1"/>
        <v>1206.981</v>
      </c>
      <c r="I17" s="4"/>
      <c r="J17" s="4">
        <f t="shared" si="2"/>
        <v>15256.551000000001</v>
      </c>
      <c r="K17" s="5"/>
    </row>
    <row r="18" spans="1:11" s="6" customFormat="1" ht="19.5" x14ac:dyDescent="0.5">
      <c r="A18" s="3" t="s">
        <v>61</v>
      </c>
      <c r="B18" s="3" t="s">
        <v>24</v>
      </c>
      <c r="C18" s="4">
        <v>12531.28</v>
      </c>
      <c r="D18" s="4">
        <v>192.45999999999998</v>
      </c>
      <c r="E18" s="4">
        <v>670.19</v>
      </c>
      <c r="F18" s="4">
        <v>774.72</v>
      </c>
      <c r="G18" s="4">
        <f t="shared" si="0"/>
        <v>375.9384</v>
      </c>
      <c r="H18" s="4">
        <f t="shared" si="1"/>
        <v>1150.6584</v>
      </c>
      <c r="I18" s="4"/>
      <c r="J18" s="4">
        <f t="shared" si="2"/>
        <v>14544.588400000001</v>
      </c>
      <c r="K18" s="5"/>
    </row>
    <row r="19" spans="1:11" s="6" customFormat="1" ht="19.5" x14ac:dyDescent="0.5">
      <c r="A19" s="3" t="s">
        <v>62</v>
      </c>
      <c r="B19" s="3" t="s">
        <v>26</v>
      </c>
      <c r="C19" s="4">
        <v>15426.46</v>
      </c>
      <c r="D19" s="4">
        <v>201.87</v>
      </c>
      <c r="E19" s="4">
        <v>564.17999999999995</v>
      </c>
      <c r="F19" s="4">
        <v>836.88</v>
      </c>
      <c r="G19" s="4">
        <f t="shared" si="0"/>
        <v>462.79379999999998</v>
      </c>
      <c r="H19" s="4">
        <f t="shared" si="1"/>
        <v>1299.6738</v>
      </c>
      <c r="I19" s="4"/>
      <c r="J19" s="4">
        <f t="shared" si="2"/>
        <v>17492.183799999999</v>
      </c>
      <c r="K19" s="5"/>
    </row>
    <row r="20" spans="1:11" s="6" customFormat="1" ht="19.5" x14ac:dyDescent="0.5">
      <c r="A20" s="3" t="s">
        <v>61</v>
      </c>
      <c r="B20" s="3" t="s">
        <v>27</v>
      </c>
      <c r="C20" s="4">
        <v>13144.7</v>
      </c>
      <c r="D20" s="4">
        <v>134.58000000000001</v>
      </c>
      <c r="E20" s="4">
        <v>703</v>
      </c>
      <c r="F20" s="4">
        <v>812.64</v>
      </c>
      <c r="G20" s="4">
        <f t="shared" si="0"/>
        <v>394.34100000000001</v>
      </c>
      <c r="H20" s="4">
        <f t="shared" si="1"/>
        <v>1206.981</v>
      </c>
      <c r="I20" s="4"/>
      <c r="J20" s="4">
        <f t="shared" si="2"/>
        <v>15189.261</v>
      </c>
      <c r="K20" s="5"/>
    </row>
    <row r="21" spans="1:11" s="6" customFormat="1" ht="19.5" x14ac:dyDescent="0.5">
      <c r="A21" s="3" t="s">
        <v>61</v>
      </c>
      <c r="B21" s="3" t="s">
        <v>28</v>
      </c>
      <c r="C21" s="4">
        <v>10829.64</v>
      </c>
      <c r="D21" s="4">
        <v>134.58000000000001</v>
      </c>
      <c r="E21" s="4">
        <v>422.88</v>
      </c>
      <c r="F21" s="4">
        <v>757.2</v>
      </c>
      <c r="G21" s="4">
        <f t="shared" si="0"/>
        <v>324.88919999999996</v>
      </c>
      <c r="H21" s="4">
        <f t="shared" si="1"/>
        <v>1082.0891999999999</v>
      </c>
      <c r="I21" s="4"/>
      <c r="J21" s="4">
        <f t="shared" si="2"/>
        <v>12469.189199999999</v>
      </c>
      <c r="K21" s="5"/>
    </row>
    <row r="22" spans="1:11" s="6" customFormat="1" ht="19.5" x14ac:dyDescent="0.5">
      <c r="A22" s="3" t="s">
        <v>61</v>
      </c>
      <c r="B22" s="3" t="s">
        <v>29</v>
      </c>
      <c r="C22" s="4">
        <v>13144.7</v>
      </c>
      <c r="D22" s="4">
        <v>201.87</v>
      </c>
      <c r="E22" s="4">
        <v>703</v>
      </c>
      <c r="F22" s="4">
        <v>812.64</v>
      </c>
      <c r="G22" s="4">
        <f t="shared" si="0"/>
        <v>394.34100000000001</v>
      </c>
      <c r="H22" s="4">
        <f t="shared" si="1"/>
        <v>1206.981</v>
      </c>
      <c r="I22" s="4"/>
      <c r="J22" s="4">
        <f t="shared" si="2"/>
        <v>15256.551000000001</v>
      </c>
      <c r="K22" s="5"/>
    </row>
    <row r="23" spans="1:11" s="6" customFormat="1" ht="19.5" x14ac:dyDescent="0.5">
      <c r="A23" s="3" t="s">
        <v>61</v>
      </c>
      <c r="B23" s="3" t="s">
        <v>30</v>
      </c>
      <c r="C23" s="4">
        <v>13144.7</v>
      </c>
      <c r="D23" s="4">
        <v>134.58000000000001</v>
      </c>
      <c r="E23" s="4">
        <v>703</v>
      </c>
      <c r="F23" s="4">
        <v>812.64</v>
      </c>
      <c r="G23" s="4">
        <f t="shared" si="0"/>
        <v>394.34100000000001</v>
      </c>
      <c r="H23" s="4">
        <f t="shared" si="1"/>
        <v>1206.981</v>
      </c>
      <c r="I23" s="4"/>
      <c r="J23" s="4">
        <f t="shared" si="2"/>
        <v>15189.261</v>
      </c>
      <c r="K23" s="5"/>
    </row>
    <row r="24" spans="1:11" s="6" customFormat="1" ht="19.5" x14ac:dyDescent="0.5">
      <c r="A24" s="3" t="s">
        <v>61</v>
      </c>
      <c r="B24" s="3" t="s">
        <v>31</v>
      </c>
      <c r="C24" s="4">
        <v>13144.7</v>
      </c>
      <c r="D24" s="4">
        <v>0</v>
      </c>
      <c r="E24" s="4">
        <v>703</v>
      </c>
      <c r="F24" s="4">
        <v>812.64</v>
      </c>
      <c r="G24" s="4">
        <f t="shared" si="0"/>
        <v>394.34100000000001</v>
      </c>
      <c r="H24" s="4">
        <f t="shared" si="1"/>
        <v>1206.981</v>
      </c>
      <c r="I24" s="4"/>
      <c r="J24" s="4">
        <f t="shared" si="2"/>
        <v>15054.681</v>
      </c>
      <c r="K24" s="5"/>
    </row>
    <row r="25" spans="1:11" s="6" customFormat="1" ht="19.5" x14ac:dyDescent="0.5">
      <c r="A25" s="3" t="s">
        <v>61</v>
      </c>
      <c r="B25" s="3" t="s">
        <v>32</v>
      </c>
      <c r="C25" s="4">
        <v>10126.08</v>
      </c>
      <c r="D25" s="4">
        <v>0</v>
      </c>
      <c r="E25" s="4">
        <v>415.82</v>
      </c>
      <c r="F25" s="4">
        <v>742.04</v>
      </c>
      <c r="G25" s="4">
        <f t="shared" si="0"/>
        <v>303.7824</v>
      </c>
      <c r="H25" s="4">
        <f t="shared" si="1"/>
        <v>1045.8224</v>
      </c>
      <c r="I25" s="4"/>
      <c r="J25" s="4">
        <f t="shared" si="2"/>
        <v>11587.722399999999</v>
      </c>
      <c r="K25" s="5"/>
    </row>
    <row r="26" spans="1:11" s="6" customFormat="1" ht="19.5" x14ac:dyDescent="0.5">
      <c r="A26" s="3" t="s">
        <v>61</v>
      </c>
      <c r="B26" s="3" t="s">
        <v>33</v>
      </c>
      <c r="C26" s="4">
        <v>13144.7</v>
      </c>
      <c r="D26" s="4">
        <v>0</v>
      </c>
      <c r="E26" s="4">
        <v>703</v>
      </c>
      <c r="F26" s="4">
        <v>812.64</v>
      </c>
      <c r="G26" s="4">
        <f t="shared" si="0"/>
        <v>394.34100000000001</v>
      </c>
      <c r="H26" s="4">
        <f t="shared" si="1"/>
        <v>1206.981</v>
      </c>
      <c r="I26" s="4"/>
      <c r="J26" s="4">
        <f t="shared" si="2"/>
        <v>15054.681</v>
      </c>
      <c r="K26" s="5"/>
    </row>
    <row r="27" spans="1:11" s="6" customFormat="1" ht="19.5" x14ac:dyDescent="0.5">
      <c r="A27" s="3" t="s">
        <v>61</v>
      </c>
      <c r="B27" s="3" t="s">
        <v>34</v>
      </c>
      <c r="C27" s="4">
        <v>10126.08</v>
      </c>
      <c r="D27" s="4">
        <v>0</v>
      </c>
      <c r="E27" s="4">
        <v>415.82</v>
      </c>
      <c r="F27" s="4">
        <v>742.04</v>
      </c>
      <c r="G27" s="4">
        <f t="shared" si="0"/>
        <v>303.7824</v>
      </c>
      <c r="H27" s="4">
        <f t="shared" si="1"/>
        <v>1045.8224</v>
      </c>
      <c r="I27" s="4"/>
      <c r="J27" s="4">
        <f t="shared" si="2"/>
        <v>11587.722399999999</v>
      </c>
      <c r="K27" s="5"/>
    </row>
    <row r="28" spans="1:11" s="6" customFormat="1" ht="19.5" x14ac:dyDescent="0.5">
      <c r="A28" s="3" t="s">
        <v>63</v>
      </c>
      <c r="B28" s="3" t="s">
        <v>37</v>
      </c>
      <c r="C28" s="4">
        <v>30883</v>
      </c>
      <c r="D28" s="4">
        <v>0</v>
      </c>
      <c r="E28" s="4">
        <v>1133</v>
      </c>
      <c r="F28" s="4">
        <v>1671</v>
      </c>
      <c r="G28" s="4">
        <f t="shared" si="0"/>
        <v>926.49</v>
      </c>
      <c r="H28" s="4">
        <f t="shared" si="1"/>
        <v>2597.4899999999998</v>
      </c>
      <c r="I28" s="4"/>
      <c r="J28" s="4">
        <f t="shared" si="2"/>
        <v>34613.49</v>
      </c>
      <c r="K28" s="5"/>
    </row>
    <row r="29" spans="1:11" s="6" customFormat="1" ht="19.5" x14ac:dyDescent="0.5">
      <c r="A29" s="3" t="s">
        <v>64</v>
      </c>
      <c r="B29" s="3" t="s">
        <v>38</v>
      </c>
      <c r="C29" s="4">
        <v>58759</v>
      </c>
      <c r="D29" s="4">
        <v>0</v>
      </c>
      <c r="E29" s="4">
        <v>1617</v>
      </c>
      <c r="F29" s="4">
        <v>2288</v>
      </c>
      <c r="G29" s="4">
        <f t="shared" si="0"/>
        <v>1762.77</v>
      </c>
      <c r="H29" s="4">
        <f t="shared" si="1"/>
        <v>4050.77</v>
      </c>
      <c r="I29" s="4"/>
      <c r="J29" s="4">
        <f t="shared" si="2"/>
        <v>64426.77</v>
      </c>
      <c r="K29" s="5"/>
    </row>
    <row r="30" spans="1:11" s="6" customFormat="1" ht="19.5" x14ac:dyDescent="0.5">
      <c r="A30" s="3" t="s">
        <v>61</v>
      </c>
      <c r="B30" s="3" t="s">
        <v>40</v>
      </c>
      <c r="C30" s="4">
        <v>13144.7</v>
      </c>
      <c r="D30" s="4">
        <v>0</v>
      </c>
      <c r="E30" s="4">
        <v>703</v>
      </c>
      <c r="F30" s="4">
        <v>812.64</v>
      </c>
      <c r="G30" s="4">
        <f t="shared" si="0"/>
        <v>394.34100000000001</v>
      </c>
      <c r="H30" s="4">
        <f t="shared" si="1"/>
        <v>1206.981</v>
      </c>
      <c r="I30" s="4"/>
      <c r="J30" s="4">
        <f t="shared" si="2"/>
        <v>15054.681</v>
      </c>
      <c r="K30" s="5"/>
    </row>
    <row r="31" spans="1:11" s="6" customFormat="1" ht="19.5" x14ac:dyDescent="0.5">
      <c r="A31" s="3" t="s">
        <v>63</v>
      </c>
      <c r="B31" s="3" t="s">
        <v>39</v>
      </c>
      <c r="C31" s="4">
        <v>30883</v>
      </c>
      <c r="D31" s="4">
        <v>134.58000000000001</v>
      </c>
      <c r="E31" s="4">
        <v>1133</v>
      </c>
      <c r="F31" s="4">
        <v>1671</v>
      </c>
      <c r="G31" s="4">
        <f t="shared" si="0"/>
        <v>926.49</v>
      </c>
      <c r="H31" s="4">
        <f t="shared" si="1"/>
        <v>2597.4899999999998</v>
      </c>
      <c r="I31" s="4"/>
      <c r="J31" s="4">
        <f t="shared" si="2"/>
        <v>34748.07</v>
      </c>
      <c r="K31" s="5"/>
    </row>
    <row r="32" spans="1:11" s="6" customFormat="1" ht="19.5" x14ac:dyDescent="0.5">
      <c r="A32" s="3" t="s">
        <v>61</v>
      </c>
      <c r="B32" s="3" t="s">
        <v>53</v>
      </c>
      <c r="C32" s="4">
        <v>10126.08</v>
      </c>
      <c r="D32" s="4">
        <v>0</v>
      </c>
      <c r="E32" s="4">
        <v>415.82</v>
      </c>
      <c r="F32" s="4">
        <v>742.04</v>
      </c>
      <c r="G32" s="4">
        <f t="shared" si="0"/>
        <v>303.7824</v>
      </c>
      <c r="H32" s="4">
        <f t="shared" si="1"/>
        <v>1045.8224</v>
      </c>
      <c r="I32" s="4"/>
      <c r="J32" s="4">
        <f t="shared" si="2"/>
        <v>11587.722399999999</v>
      </c>
      <c r="K32" s="5"/>
    </row>
    <row r="33" spans="1:11" s="6" customFormat="1" ht="20.25" thickBot="1" x14ac:dyDescent="0.55000000000000004">
      <c r="A33" s="3" t="s">
        <v>61</v>
      </c>
      <c r="B33" s="3" t="s">
        <v>54</v>
      </c>
      <c r="C33" s="4">
        <v>13144.7</v>
      </c>
      <c r="D33" s="4">
        <v>0</v>
      </c>
      <c r="E33" s="4">
        <v>702.9</v>
      </c>
      <c r="F33" s="4">
        <v>812.7</v>
      </c>
      <c r="G33" s="4">
        <f t="shared" si="0"/>
        <v>394.34100000000001</v>
      </c>
      <c r="H33" s="4">
        <f t="shared" si="1"/>
        <v>1207.0410000000002</v>
      </c>
      <c r="I33" s="4"/>
      <c r="J33" s="4">
        <f t="shared" si="2"/>
        <v>15054.641000000001</v>
      </c>
      <c r="K33" s="5"/>
    </row>
    <row r="34" spans="1:11" s="11" customFormat="1" ht="21" thickBot="1" x14ac:dyDescent="0.55000000000000004">
      <c r="A34" s="22" t="s">
        <v>41</v>
      </c>
      <c r="B34" s="23"/>
      <c r="C34" s="9">
        <f t="shared" ref="C34:J34" si="3">+SUM(C6:C33)</f>
        <v>452685.88000000012</v>
      </c>
      <c r="D34" s="9">
        <f t="shared" si="3"/>
        <v>5037.3499999999985</v>
      </c>
      <c r="E34" s="9">
        <f t="shared" si="3"/>
        <v>19435.43</v>
      </c>
      <c r="F34" s="9">
        <f t="shared" si="3"/>
        <v>26360.18</v>
      </c>
      <c r="G34" s="9">
        <f t="shared" si="3"/>
        <v>13580.576400000002</v>
      </c>
      <c r="H34" s="9">
        <f t="shared" si="3"/>
        <v>39940.756399999991</v>
      </c>
      <c r="I34" s="9">
        <f t="shared" si="3"/>
        <v>0</v>
      </c>
      <c r="J34" s="9">
        <f t="shared" si="3"/>
        <v>517099.41639999993</v>
      </c>
      <c r="K34" s="10"/>
    </row>
    <row r="36" spans="1:11" hidden="1" x14ac:dyDescent="0.2">
      <c r="C36" s="19">
        <f>[3]TOTAL!L33+[2]TOTAL!$L$34</f>
        <v>479778.40000000014</v>
      </c>
      <c r="D36" s="19">
        <f>[3]TOTAL!O33+[2]TOTAL!$O$34</f>
        <v>5046.7649999999985</v>
      </c>
      <c r="E36" s="19">
        <f>[3]TOTAL!R33+[2]TOTAL!$R$34</f>
        <v>19468.239999999998</v>
      </c>
      <c r="F36" s="19">
        <f>[3]TOTAL!S33+[2]TOTAL!$S$34</f>
        <v>26398.1</v>
      </c>
      <c r="G36" s="19">
        <f>[3]TOTAL!T33+[2]TOTAL!$T$34</f>
        <v>14393.352000000003</v>
      </c>
      <c r="H36" s="19">
        <f>[3]TOTAL!W33+[2]TOTAL!$W$34</f>
        <v>40791.45199999999</v>
      </c>
      <c r="I36" s="19">
        <f>[2]TOTAL!$Z$34</f>
        <v>361330.6253424657</v>
      </c>
      <c r="J36" s="19">
        <f>[3]TOTAL!AA33+[2]TOTAL!$AA$34</f>
        <v>906415.4823424659</v>
      </c>
    </row>
    <row r="37" spans="1:11" s="6" customFormat="1" ht="19.5" x14ac:dyDescent="0.5">
      <c r="A37" s="5"/>
      <c r="B37" s="12" t="s">
        <v>42</v>
      </c>
      <c r="C37" s="12"/>
      <c r="D37" s="12"/>
      <c r="E37" s="12"/>
      <c r="F37" s="12"/>
      <c r="G37" s="12"/>
      <c r="H37" s="12"/>
      <c r="I37" s="12"/>
      <c r="J37" s="12" t="s">
        <v>44</v>
      </c>
      <c r="K37" s="12"/>
    </row>
    <row r="38" spans="1:11" s="6" customFormat="1" ht="19.5" x14ac:dyDescent="0.5">
      <c r="A38" s="5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6" customFormat="1" ht="19.5" x14ac:dyDescent="0.5">
      <c r="A39" s="5"/>
      <c r="B39" s="13" t="s">
        <v>45</v>
      </c>
      <c r="C39" s="14"/>
      <c r="D39" s="14"/>
      <c r="E39" s="15"/>
      <c r="F39" s="14"/>
      <c r="G39" s="16"/>
      <c r="H39" s="17"/>
      <c r="I39" s="16"/>
      <c r="J39" s="15" t="s">
        <v>45</v>
      </c>
      <c r="K39" s="12"/>
    </row>
    <row r="40" spans="1:11" s="6" customFormat="1" ht="19.5" x14ac:dyDescent="0.5">
      <c r="A40" s="5"/>
      <c r="B40" s="13"/>
      <c r="C40" s="14"/>
      <c r="D40" s="14"/>
      <c r="E40" s="17"/>
      <c r="F40" s="14"/>
      <c r="G40" s="16"/>
      <c r="H40" s="17"/>
      <c r="I40" s="16"/>
      <c r="J40" s="18"/>
      <c r="K40" s="12"/>
    </row>
    <row r="41" spans="1:11" s="6" customFormat="1" ht="19.5" x14ac:dyDescent="0.5">
      <c r="A41" s="5"/>
      <c r="B41" s="12" t="s">
        <v>46</v>
      </c>
      <c r="C41" s="12"/>
      <c r="D41" s="12"/>
      <c r="E41" s="12"/>
      <c r="F41" s="12"/>
      <c r="G41" s="12"/>
      <c r="H41" s="12"/>
      <c r="I41" s="12"/>
      <c r="J41" s="12" t="s">
        <v>47</v>
      </c>
      <c r="K41" s="12"/>
    </row>
    <row r="42" spans="1:11" s="6" customFormat="1" ht="19.5" x14ac:dyDescent="0.5">
      <c r="A42" s="5"/>
      <c r="B42" s="12" t="s">
        <v>49</v>
      </c>
      <c r="C42" s="12"/>
      <c r="D42" s="12"/>
      <c r="E42" s="12"/>
      <c r="F42" s="12"/>
      <c r="G42" s="12"/>
      <c r="H42" s="12"/>
      <c r="I42" s="12"/>
      <c r="J42" s="12" t="s">
        <v>59</v>
      </c>
      <c r="K42" s="12"/>
    </row>
  </sheetData>
  <mergeCells count="4">
    <mergeCell ref="A1:J1"/>
    <mergeCell ref="A2:J2"/>
    <mergeCell ref="A3:J3"/>
    <mergeCell ref="A34:B34"/>
  </mergeCells>
  <pageMargins left="0.70866141732283472" right="0.70866141732283472" top="0.74803149606299213" bottom="0.74803149606299213" header="0.31496062992125984" footer="0.31496062992125984"/>
  <pageSetup scale="56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ENERO 2014</vt:lpstr>
      <vt:lpstr>FEBRERO 2014</vt:lpstr>
      <vt:lpstr>MARZO 2014</vt:lpstr>
      <vt:lpstr>ABRIL 2014</vt:lpstr>
      <vt:lpstr>MAYO 2014</vt:lpstr>
      <vt:lpstr>JUNIO 2014</vt:lpstr>
      <vt:lpstr>JULIO 2014 </vt:lpstr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nespinosa</dc:creator>
  <cp:lastModifiedBy>rtorres</cp:lastModifiedBy>
  <dcterms:created xsi:type="dcterms:W3CDTF">2014-06-18T18:00:15Z</dcterms:created>
  <dcterms:modified xsi:type="dcterms:W3CDTF">2014-08-11T15:13:14Z</dcterms:modified>
</cp:coreProperties>
</file>