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60" yWindow="135" windowWidth="10290" windowHeight="8265" tabRatio="810" activeTab="0"/>
  </bookViews>
  <sheets>
    <sheet name="BASE Y CONFIANZA" sheetId="1" r:id="rId1"/>
    <sheet name="EVENTUAL" sheetId="2" r:id="rId2"/>
    <sheet name="PENSIONADOS" sheetId="3" r:id="rId3"/>
  </sheets>
  <definedNames/>
  <calcPr fullCalcOnLoad="1"/>
</workbook>
</file>

<file path=xl/sharedStrings.xml><?xml version="1.0" encoding="utf-8"?>
<sst xmlns="http://schemas.openxmlformats.org/spreadsheetml/2006/main" count="3685" uniqueCount="1455">
  <si>
    <t>NomiPAQ</t>
  </si>
  <si>
    <t>RFC</t>
  </si>
  <si>
    <t>Secretaria</t>
  </si>
  <si>
    <t>Departamento 300 S E C R E T A R I A    G E N E R A L</t>
  </si>
  <si>
    <t>Departamento 303 DELEGACION SAN CRISTOBAL ZAPOTITLAN</t>
  </si>
  <si>
    <t>Departamento 320 DEPARTAMENTO DE REGISTRO CIVIL</t>
  </si>
  <si>
    <t>Inspector</t>
  </si>
  <si>
    <t>Departamento 410 DEPARTAMENTO JURIDICO MUNICIPAL</t>
  </si>
  <si>
    <t>Departamento 420 JUZGADOS MUNICIPALES</t>
  </si>
  <si>
    <t>Chofer</t>
  </si>
  <si>
    <t>Barrendero</t>
  </si>
  <si>
    <t>Intendente</t>
  </si>
  <si>
    <t>Departamento 1410 DEPARTAMENTO SERVICIOS MEDICOS</t>
  </si>
  <si>
    <t>Paramedico</t>
  </si>
  <si>
    <t>Departamento 1720 DEPARTAMENTO DE RASTROS</t>
  </si>
  <si>
    <t>Bombero</t>
  </si>
  <si>
    <t xml:space="preserve">Préstamo </t>
  </si>
  <si>
    <t>I.S.P.T.</t>
  </si>
  <si>
    <t>Subsidio al Empleo</t>
  </si>
  <si>
    <t>FIRMA</t>
  </si>
  <si>
    <t>SECRETARIA GENERAL</t>
  </si>
  <si>
    <t>SINDICATURA</t>
  </si>
  <si>
    <t>HACIENDA MUNICIPAL</t>
  </si>
  <si>
    <t>DIRECCION DE ADMINISTRACION</t>
  </si>
  <si>
    <t>DIRECCION DE SERVICIOS PUBLICOS</t>
  </si>
  <si>
    <t>DIRECCION DE SALUD</t>
  </si>
  <si>
    <t>DIRECCION DE EDUCACION</t>
  </si>
  <si>
    <t>DIRECCION DE DESARROLLO URBANO</t>
  </si>
  <si>
    <t>Departamento 301 DELEGACION SAN JUAN COSALA</t>
  </si>
  <si>
    <t>Neto</t>
  </si>
  <si>
    <t>AJUSTE NETO</t>
  </si>
  <si>
    <t>TOTAL HOJA</t>
  </si>
  <si>
    <t>DIRECCION</t>
  </si>
  <si>
    <t>DESPENSA</t>
  </si>
  <si>
    <t>TOTAL GENERAL</t>
  </si>
  <si>
    <t>TOTAL NOMINA GENERAL</t>
  </si>
  <si>
    <t>Abogado</t>
  </si>
  <si>
    <t>Departamento 330 DEPARTAMENTO DE COMUNICACION SOCIAL</t>
  </si>
  <si>
    <t>Contreras Duran Marisol</t>
  </si>
  <si>
    <t>Campos Hernandez German</t>
  </si>
  <si>
    <t>Reportero</t>
  </si>
  <si>
    <t>Cruz Cervantes Ruben</t>
  </si>
  <si>
    <t>Psicologa</t>
  </si>
  <si>
    <t>Gonzalez Reyes Jose</t>
  </si>
  <si>
    <t>Lopez Garcia Cesar</t>
  </si>
  <si>
    <t>Lopez Hernandez Martin</t>
  </si>
  <si>
    <t>Rameño Cardenas Juan</t>
  </si>
  <si>
    <t>Ramos Delgadillo Veronica</t>
  </si>
  <si>
    <t>Rivera Gonzalez Priscila</t>
  </si>
  <si>
    <t>Velazquez Amezcua Rogelio</t>
  </si>
  <si>
    <t>Velador Rastro</t>
  </si>
  <si>
    <t>Zaragoza Galvez Alfonso</t>
  </si>
  <si>
    <t>Aux Admvo</t>
  </si>
  <si>
    <t>Juez Mpal</t>
  </si>
  <si>
    <t>Departamento 550 DEPARTAMENTO DE APREMIOS</t>
  </si>
  <si>
    <t>Departamento 1110 DEPARTAMENTO DE ASEO PUBLICO</t>
  </si>
  <si>
    <t>Guardado X Ricardo</t>
  </si>
  <si>
    <t>Morales Sandoval Erick Guadalupe</t>
  </si>
  <si>
    <t>Departamento 1520 DEPARTAMENTO DE DIFUSION CULTURAL</t>
  </si>
  <si>
    <t>DIRECCION DE AGRICULTURA, GANADERIA Y DESARROLLO RURAL</t>
  </si>
  <si>
    <t>DIRECCION DE PROTECCION CIVIL Y BOMBEROS</t>
  </si>
  <si>
    <t>Departamento 1920 DEPARTAMENTO DE COORDINACION DE OPERATIVA</t>
  </si>
  <si>
    <t>Fernandez  Suchil Juan</t>
  </si>
  <si>
    <t>Departamento 2300 DIRECCION DE DESARROLLO URBANO Y LICENCIAS</t>
  </si>
  <si>
    <t>DIFERECIA</t>
  </si>
  <si>
    <t>DIRECCION DE ECOLOGIA Y PROTECCION AL MEDIO AMBIENTE</t>
  </si>
  <si>
    <t>EVENTUAL MUNICIPIO DE JOCOTEPEC JALISCO</t>
  </si>
  <si>
    <t>TOTAL POR DEPARTAMENTO</t>
  </si>
  <si>
    <t>Departamento 580 DEPARTAMENTO DE INFORMATICA</t>
  </si>
  <si>
    <t>H. AYUNTAMIENTO</t>
  </si>
  <si>
    <t>Total por Departamento</t>
  </si>
  <si>
    <t>Regidor</t>
  </si>
  <si>
    <t>PRESIDENCIA</t>
  </si>
  <si>
    <t>Departamento 200 P R E S I D E N C I A</t>
  </si>
  <si>
    <t>Presidente Mpal</t>
  </si>
  <si>
    <t>Macias Diaz Laura</t>
  </si>
  <si>
    <t>Hernandez Lomeli Martin</t>
  </si>
  <si>
    <t>Almacenista</t>
  </si>
  <si>
    <t>Departamento 210 SECRETARIA PARTICULAR</t>
  </si>
  <si>
    <t>Secretario Particular</t>
  </si>
  <si>
    <t>Delegado</t>
  </si>
  <si>
    <t>Departamento 302 DELEGACION ZAPOTITAN DE HIDALGO</t>
  </si>
  <si>
    <t>Lomeli Robles Rosa Isela</t>
  </si>
  <si>
    <t>LORR-760829-</t>
  </si>
  <si>
    <t>Departamento 304 DELEGACION POTRERILLOS</t>
  </si>
  <si>
    <t>Departamento 305 DELEGACION HUEJOTITAN</t>
  </si>
  <si>
    <t>Mendoza Jimenez Brisa Violeta</t>
  </si>
  <si>
    <t>Departamento 306 DELEGACION SAN PEDRO TESISTAN</t>
  </si>
  <si>
    <t>Solano Medina Gabriela</t>
  </si>
  <si>
    <t>Departamento 307 AGENCIA DE CHANTEPEC</t>
  </si>
  <si>
    <t>Agente</t>
  </si>
  <si>
    <t>Departamento 308 AGENCIA NEXTIPAC</t>
  </si>
  <si>
    <t>Departamento 309 AGENCIA EL MOLINO</t>
  </si>
  <si>
    <t>Departamento 310 AGENCIA LAS TROJES</t>
  </si>
  <si>
    <t>Contreras Reyes Secilio</t>
  </si>
  <si>
    <t>Departamento 311 AGENCIA LA LOMA</t>
  </si>
  <si>
    <t>Departamento 312 AGENCIA EL SAUZ</t>
  </si>
  <si>
    <t>Departamento 313 AGENCIA SAN LUCIANO</t>
  </si>
  <si>
    <t>MAMM-710625-</t>
  </si>
  <si>
    <t>Cuevas Delgadillo Delia Margarita</t>
  </si>
  <si>
    <t>Rodriguez Villaseñor Luis Felipe</t>
  </si>
  <si>
    <t>ROVL-691101</t>
  </si>
  <si>
    <t>Rameño Pinto Adolfo</t>
  </si>
  <si>
    <t>RAPA-850708</t>
  </si>
  <si>
    <t>Departamento 340 DEPTO DE REGLAMENTOS</t>
  </si>
  <si>
    <t>Departamento 400 S I N D I C A T U R A</t>
  </si>
  <si>
    <t>Departamento 500 H A C I E N D A    M U N I C I P A L</t>
  </si>
  <si>
    <t>Departamento 510 DEPARTAMENTO DE INGRESOS Y LICENCIAS</t>
  </si>
  <si>
    <t>Gutierrez Gaeta Rosa Belia</t>
  </si>
  <si>
    <t>GUGR-800620-</t>
  </si>
  <si>
    <t>Troncoso Mendoza Veronica</t>
  </si>
  <si>
    <t>TOMV-720915-</t>
  </si>
  <si>
    <t>Cajera</t>
  </si>
  <si>
    <t>Aldrete Aguilar Fabiola Azucena</t>
  </si>
  <si>
    <t>AEAF-810726-</t>
  </si>
  <si>
    <t>Olmedo Navarro Martha Veronica</t>
  </si>
  <si>
    <t>Castañeda Garcia Hortencia</t>
  </si>
  <si>
    <t>Recaudador</t>
  </si>
  <si>
    <t>Lomas Gonzalez Karina</t>
  </si>
  <si>
    <t>Salazar Olmedo Luis Fernando</t>
  </si>
  <si>
    <t>Departamento 520 DEPTO EGRESOS Y CONTROL PRESUPUESTAL</t>
  </si>
  <si>
    <t>Valdez Perez Gloria Alicia</t>
  </si>
  <si>
    <t>Departamento 540 DEPARTAMENTO DE CATASTRO</t>
  </si>
  <si>
    <t>REEL-740517-</t>
  </si>
  <si>
    <t>Aviña Najera Maria Isabel</t>
  </si>
  <si>
    <t>AINI-550406-</t>
  </si>
  <si>
    <t>Camarena Serrano Francisco De Sales</t>
  </si>
  <si>
    <t>CASF-630814-</t>
  </si>
  <si>
    <t>Hernandez Robles Dora Luz</t>
  </si>
  <si>
    <t>Rivera Guzman Jaime</t>
  </si>
  <si>
    <t>GURJ-700312-</t>
  </si>
  <si>
    <t>Ornelas Garcia Salvador</t>
  </si>
  <si>
    <t>OEGS-620121-</t>
  </si>
  <si>
    <t>Mora Bizarro Fernando</t>
  </si>
  <si>
    <t>SARO-640405-</t>
  </si>
  <si>
    <t>Rubrica Garita Jose Luis</t>
  </si>
  <si>
    <t>RUGL-590205-</t>
  </si>
  <si>
    <t>Departamento 600 DIRECCION DE ADMINISTRACION</t>
  </si>
  <si>
    <t>Aviña Najera Liliana Graciela</t>
  </si>
  <si>
    <t>AINL-700323-</t>
  </si>
  <si>
    <t>Salcedo Luvian Salvador</t>
  </si>
  <si>
    <t>Solis Sanchez Maria Guadalupe</t>
  </si>
  <si>
    <t>Lopez Sanchez Francisco</t>
  </si>
  <si>
    <t>LOSF-541210-</t>
  </si>
  <si>
    <t>Martinez Salinas Roberto</t>
  </si>
  <si>
    <t>MASR-781207</t>
  </si>
  <si>
    <t>DIRECCION DE SEGURIDAD PUBLICA Y VIALIDAD</t>
  </si>
  <si>
    <t>Departamento 700 DIRECCION DE SEGURIDAD PUB Y VIALIDAD</t>
  </si>
  <si>
    <t>Departamento 710 DEPARTAMENTO OPERATIVO</t>
  </si>
  <si>
    <t>Oficial de Policia</t>
  </si>
  <si>
    <t>Garcia Gomez Alifonso</t>
  </si>
  <si>
    <t>GAGA-660501-</t>
  </si>
  <si>
    <t>Vergara Amezcua Gabriel</t>
  </si>
  <si>
    <t>Alonso Cortez Victor</t>
  </si>
  <si>
    <t>AOCV-500902-</t>
  </si>
  <si>
    <t>Vazquez Cueva Jose Reyes</t>
  </si>
  <si>
    <t>VACR-740106-</t>
  </si>
  <si>
    <t>Soto Rojas J Jesus</t>
  </si>
  <si>
    <t>SORJ-680415-</t>
  </si>
  <si>
    <t>Perez Perez Ramiro</t>
  </si>
  <si>
    <t>PEPR-600107</t>
  </si>
  <si>
    <t>Villegas Gonzalez Jose Luis</t>
  </si>
  <si>
    <t>VIGL-690405-</t>
  </si>
  <si>
    <t>Hernandez Cortez Moises</t>
  </si>
  <si>
    <t>HECM-801130-</t>
  </si>
  <si>
    <t>Policia Turistica</t>
  </si>
  <si>
    <t>Madrid Ortega Fidel Cutberto</t>
  </si>
  <si>
    <t>Lomeli Espinoza Alma Mirna</t>
  </si>
  <si>
    <t>Perez Herrera Azucena</t>
  </si>
  <si>
    <t>PEHA-760114-</t>
  </si>
  <si>
    <t>Jimenez Martinez Marco Antonio</t>
  </si>
  <si>
    <t>JIMM-800510</t>
  </si>
  <si>
    <t xml:space="preserve"> Delgadillo Alonzo Lorenzo</t>
  </si>
  <si>
    <t>DEAL-710729</t>
  </si>
  <si>
    <t>Enriquez Rodriguez Moises</t>
  </si>
  <si>
    <t>Perez Luna Julia</t>
  </si>
  <si>
    <t>Cocinera</t>
  </si>
  <si>
    <t>Luna Garcia Josefina</t>
  </si>
  <si>
    <t>LUGJ-520330-</t>
  </si>
  <si>
    <t>Departamento 720  DEPARTAMENTO TECNICO ADMINISTRATIVO</t>
  </si>
  <si>
    <t>DIRECCION DE OBRAS PUBLICAS</t>
  </si>
  <si>
    <t>Departamento 800 DIRECCION DE OBRAS PUBLICAS</t>
  </si>
  <si>
    <t>Departamento 810 DEPARTAMENTO DE PROYECTOS</t>
  </si>
  <si>
    <t>Departamento 820 DPTO DE OBRAS PUBLICAS</t>
  </si>
  <si>
    <t>Daniel Coldivar Victor Manuel</t>
  </si>
  <si>
    <t>DACV-750507-</t>
  </si>
  <si>
    <t>Daniel Cuevas Ramon</t>
  </si>
  <si>
    <t>DACR-500530-</t>
  </si>
  <si>
    <t>Bobadilla Mena Jose Mauricio</t>
  </si>
  <si>
    <t>Operador Gral</t>
  </si>
  <si>
    <t>Vazquez Cueva Jose Trinidad</t>
  </si>
  <si>
    <t>VACT-780628-</t>
  </si>
  <si>
    <t>Lamas Navarrete Miguel</t>
  </si>
  <si>
    <t>LANM-650201-</t>
  </si>
  <si>
    <t>LAGG-760325-</t>
  </si>
  <si>
    <t>Campos Cuevas Jose</t>
  </si>
  <si>
    <t>Albañil</t>
  </si>
  <si>
    <t>Jauregui Flores Jose</t>
  </si>
  <si>
    <t>Perez Gonzalez Imelda Karina</t>
  </si>
  <si>
    <t>PEGI-750405-</t>
  </si>
  <si>
    <t>COMITÉ DE PLANEACION PARA EL DESARROLLO MUNICIPAL</t>
  </si>
  <si>
    <t>Departamento 900 COMITE DE PLANEACION DESARROLLO MUNICIPAL</t>
  </si>
  <si>
    <t>Departamento 1000 DIR. PART. CIUDADANA Y DES. HUMANO</t>
  </si>
  <si>
    <t>Departamento 1010 DPTO. PROG. DES. HUMANO Y SOCIAL</t>
  </si>
  <si>
    <t>BIFK-791223-</t>
  </si>
  <si>
    <t>Conde Gomez Jaime</t>
  </si>
  <si>
    <t>COGJ-750317-</t>
  </si>
  <si>
    <t>OERR-530619-</t>
  </si>
  <si>
    <t>DIR. ECOLOGIA Y PROTECCION AL MEDIO AMBIENTE</t>
  </si>
  <si>
    <t>Departamento 1100 DIRECC. ECOLOGIA Y PROTECC. MEDIO AMB.</t>
  </si>
  <si>
    <t>Departamento 1110 DEPTO DE ASEO PUBLICO</t>
  </si>
  <si>
    <t>Silva Amezcua Salvador</t>
  </si>
  <si>
    <t>Lopez Torres Javier</t>
  </si>
  <si>
    <t>LOTJ-620617-</t>
  </si>
  <si>
    <t>Flores Ruan Jorge</t>
  </si>
  <si>
    <t>FORJ-641115-</t>
  </si>
  <si>
    <t>Lopez Hernandez Javier De Jesus</t>
  </si>
  <si>
    <t>LOHJ-841225-</t>
  </si>
  <si>
    <t>Anguiano Ornelas Refugio</t>
  </si>
  <si>
    <t>AUOR-480815-</t>
  </si>
  <si>
    <t>Garcia Vega Arturo</t>
  </si>
  <si>
    <t>GAVA-700425-</t>
  </si>
  <si>
    <t>Molina Zavala Genoveva</t>
  </si>
  <si>
    <t>Salazar Jimenez Olga</t>
  </si>
  <si>
    <t>Saucedo Aguilar Felipe</t>
  </si>
  <si>
    <t>Alvarez Carmona Abel</t>
  </si>
  <si>
    <t>Mora Mendoza Silvia</t>
  </si>
  <si>
    <t>Daniel Cruz Jose Manuel</t>
  </si>
  <si>
    <t>Zarate Medina Gustavo</t>
  </si>
  <si>
    <t>Daniel Cruz Jose</t>
  </si>
  <si>
    <t>DACJ-710214-</t>
  </si>
  <si>
    <t>Huerta Mora Maria Cruz</t>
  </si>
  <si>
    <t>HUMC-600503-</t>
  </si>
  <si>
    <t>Macias Ramos Feliciano</t>
  </si>
  <si>
    <t>MARF-510722-</t>
  </si>
  <si>
    <t>Eugenio Parra Josefina</t>
  </si>
  <si>
    <t>EUPJ-390325-</t>
  </si>
  <si>
    <t>Garcia Castellanos Patricia</t>
  </si>
  <si>
    <t>AATE-630427-</t>
  </si>
  <si>
    <t>Daniel Cuevas Jose</t>
  </si>
  <si>
    <t>Renteria Huerta Roberto</t>
  </si>
  <si>
    <t>REHR-680901-</t>
  </si>
  <si>
    <t>Lomeli Zuñiga Santos</t>
  </si>
  <si>
    <t>Cuevas Ortiz Maria Guadalupe</t>
  </si>
  <si>
    <t>Olivo Aguilar Aurelia</t>
  </si>
  <si>
    <t>Mendo Ramos Salvador</t>
  </si>
  <si>
    <t>MERS-650706</t>
  </si>
  <si>
    <t>Departamento 1120 DPTO DE PARQUES Y JARDINES</t>
  </si>
  <si>
    <t>Robles Mendo Miguel</t>
  </si>
  <si>
    <t>ROMM-670121-</t>
  </si>
  <si>
    <t>Jardinero</t>
  </si>
  <si>
    <t>Muñoz Renteria Rafael</t>
  </si>
  <si>
    <t>BARG-450814-</t>
  </si>
  <si>
    <t>Ornelas Flores Candido</t>
  </si>
  <si>
    <t>Sanchez Silva Nicolas</t>
  </si>
  <si>
    <t>Ornelas Flores Jose Luis</t>
  </si>
  <si>
    <t>Hernandez Valadez David</t>
  </si>
  <si>
    <t>HEVD-600318-</t>
  </si>
  <si>
    <t>barrandero</t>
  </si>
  <si>
    <t>Moreno Ordaz Humberto</t>
  </si>
  <si>
    <t>Olmedo Rodriguez Miguel</t>
  </si>
  <si>
    <t>Camarena Sanchez Pedro</t>
  </si>
  <si>
    <t>CASP-630629-</t>
  </si>
  <si>
    <t>Departamento 1300 DIRECCION DE SERVICIOS PUBLICOS</t>
  </si>
  <si>
    <t>Huerta Vega Antonio</t>
  </si>
  <si>
    <t>Campos Salazar Heriberto</t>
  </si>
  <si>
    <t>Auxiliar Admvo</t>
  </si>
  <si>
    <t>Departamento 1310 DEPARTAMENTO ALUMBRADO PUBLICO</t>
  </si>
  <si>
    <t>Ramos Chora Martin</t>
  </si>
  <si>
    <t>Ibarra San Juan Marco Antonio</t>
  </si>
  <si>
    <t>IASM-761208-</t>
  </si>
  <si>
    <t>Chora Velazquez Javier</t>
  </si>
  <si>
    <t>COVJ-620222-</t>
  </si>
  <si>
    <t>Departamento 1400 DIRECCION DE SALUD</t>
  </si>
  <si>
    <t>Medico</t>
  </si>
  <si>
    <t>Salcedo Olivo Maria Cristina</t>
  </si>
  <si>
    <t>Enfermera</t>
  </si>
  <si>
    <t>Perez Vega Cristina Cecilia</t>
  </si>
  <si>
    <t>Torres Sanchez Rafael</t>
  </si>
  <si>
    <t>Robles Martinez Ignacio</t>
  </si>
  <si>
    <t>Gomez Rodriguez Rafael</t>
  </si>
  <si>
    <t>Departamento 1500 DIRECCION DE EDUCACION</t>
  </si>
  <si>
    <t>Verdia Renteria Ana Maria</t>
  </si>
  <si>
    <t>Conserje</t>
  </si>
  <si>
    <t>Alvarado Duran Juan Manuel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</si>
  <si>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</si>
  <si>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</si>
  <si>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</si>
  <si>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</si>
  <si>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</si>
  <si>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</si>
  <si>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</si>
  <si>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</si>
  <si>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</si>
  <si>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Corona Barreras Regina Lee</t>
  </si>
  <si>
    <t>DIR. AGRIC. GANAD. Y DESARROLLO RURAL</t>
  </si>
  <si>
    <t>Aldrete Martinez Ignacio</t>
  </si>
  <si>
    <t>AEMI-470718-</t>
  </si>
  <si>
    <t>DIR. DE PROTECCION CIVIL Y BOMBEROS</t>
  </si>
  <si>
    <t>Morales Rameño Maria Isabel</t>
  </si>
  <si>
    <t>MORI-670619-</t>
  </si>
  <si>
    <t>Departamento 1910 DPTO DE COORD. GRUPOS VOLUNTARIOS</t>
  </si>
  <si>
    <t>Gonzalez Ornelas Marco Antonio</t>
  </si>
  <si>
    <t>GOOM-871123-</t>
  </si>
  <si>
    <t>Departamento 1920 DPTO DE COORDINACION DE OPERATIVA</t>
  </si>
  <si>
    <t>HECR-650505-</t>
  </si>
  <si>
    <t>Camarena Luna Alejandro</t>
  </si>
  <si>
    <t>CALA-851028</t>
  </si>
  <si>
    <t>Reynoso Diaz Juan Pedro</t>
  </si>
  <si>
    <t>REDJ-800428</t>
  </si>
  <si>
    <t>MORJ-880927</t>
  </si>
  <si>
    <t>Campos Campos Jesus</t>
  </si>
  <si>
    <t>Moya Perez Miguel</t>
  </si>
  <si>
    <t>MOPM-630306-</t>
  </si>
  <si>
    <t>Gutierrez Delgadillo Humberto</t>
  </si>
  <si>
    <t>MUNICIPIO DE JOCOTEPEC  PENSIONADOS</t>
  </si>
  <si>
    <t>Ajuste al Neto</t>
  </si>
  <si>
    <t>N E T O</t>
  </si>
  <si>
    <t>Departamento 1 PENSIONADOS</t>
  </si>
  <si>
    <t>001</t>
  </si>
  <si>
    <t>BOCM-440402</t>
  </si>
  <si>
    <t>002</t>
  </si>
  <si>
    <t>Bobadilla Chavez J. Jesus</t>
  </si>
  <si>
    <t>BOCJ-540625</t>
  </si>
  <si>
    <t>004</t>
  </si>
  <si>
    <t>Cuevas Lopez Mateo</t>
  </si>
  <si>
    <t>CULM-360921</t>
  </si>
  <si>
    <t>007</t>
  </si>
  <si>
    <t>Lopez Castellanos Jesus</t>
  </si>
  <si>
    <t>LOCJ-530628</t>
  </si>
  <si>
    <t>009</t>
  </si>
  <si>
    <t>Mora Tadeo Aurora</t>
  </si>
  <si>
    <t>MOTA-370224</t>
  </si>
  <si>
    <t>010</t>
  </si>
  <si>
    <t>Ornelas Ramos Francisco</t>
  </si>
  <si>
    <t>OERF-360128</t>
  </si>
  <si>
    <t>014</t>
  </si>
  <si>
    <t>Vazquez Jimenez Rosa</t>
  </si>
  <si>
    <t>VAJR-390226</t>
  </si>
  <si>
    <t>015</t>
  </si>
  <si>
    <t>Vergara Rosas Vicente</t>
  </si>
  <si>
    <t>VERV-460122</t>
  </si>
  <si>
    <t>Departamento 340 DEPARTAMENTO DE REGLAMENTOS</t>
  </si>
  <si>
    <t>Departamento 820 DEPARTAMENTO DE OBRAS PUBLICAS</t>
  </si>
  <si>
    <t>Espinoza Cortes Francisco</t>
  </si>
  <si>
    <t>Departamento 1120 DEPARTAMENTO DE PARQUES Y JARDINES</t>
  </si>
  <si>
    <t>Macias Gutierrez Alejandro</t>
  </si>
  <si>
    <t>Macias Gutierrez Francisco</t>
  </si>
  <si>
    <t xml:space="preserve">Retroactivo </t>
  </si>
  <si>
    <t>Barragan Chavez Luis</t>
  </si>
  <si>
    <t>Coordinador Apremios</t>
  </si>
  <si>
    <t>Auxiliar</t>
  </si>
  <si>
    <t>INSTITUTO MPAL ATENCION A LA JUVENTUD</t>
  </si>
  <si>
    <t>Secretario Gral</t>
  </si>
  <si>
    <t>Director</t>
  </si>
  <si>
    <t>Enc Hda Mpal</t>
  </si>
  <si>
    <t>Vazquez Chavez Catalina</t>
  </si>
  <si>
    <t>Departamento 560  DEPARTAMENTO DE PROVEDURIA</t>
  </si>
  <si>
    <t>Departamento 570  DEPARTAMENTO DE CONTROL VEHICULAR</t>
  </si>
  <si>
    <t>Director Seg Púb y Vialidad</t>
  </si>
  <si>
    <t>Salazar Solis Francisco</t>
  </si>
  <si>
    <t>SASF-760123</t>
  </si>
  <si>
    <t>DIRECION DE PARTICIPACION CIUDADANA Y DESARROLLO HUMANO</t>
  </si>
  <si>
    <t xml:space="preserve">Director </t>
  </si>
  <si>
    <t>Departamento 1330 DEPARTAMENTO DE MERCADOS</t>
  </si>
  <si>
    <t>Departamento 1510 DEPTO DE PROYECTOS ESPECIALES Y EDUCACION</t>
  </si>
  <si>
    <t>Departamento 1520 DEPTO DE DIFUSION CULTURAL</t>
  </si>
  <si>
    <t>Departamento 1700 DIRECCION AGRICULTURA, GANADERIA Y DESARROLLO RURAL</t>
  </si>
  <si>
    <t>Tavarez Macias Esmeralda</t>
  </si>
  <si>
    <t>Departamento 1900 DIRECCION DE PROTECION CIVIL Y BOMBEROS</t>
  </si>
  <si>
    <t>Rodriguez Valenzuela Daniel</t>
  </si>
  <si>
    <t>Moreno Vivas Maria Guadalupe</t>
  </si>
  <si>
    <t xml:space="preserve">TOTAL  </t>
  </si>
  <si>
    <t>Recaudador Ingresos</t>
  </si>
  <si>
    <t>Alonzo Chavez Anna Laura</t>
  </si>
  <si>
    <t>Tec Operativo</t>
  </si>
  <si>
    <t>Enc Cartografia</t>
  </si>
  <si>
    <t>Tec Especializado</t>
  </si>
  <si>
    <t>Enc Tramite y Registro</t>
  </si>
  <si>
    <t xml:space="preserve">Enc de Valuacion </t>
  </si>
  <si>
    <t>Gutierrez Gaeta Ma de Jesus</t>
  </si>
  <si>
    <t>Martinez Mora Martha Gpe</t>
  </si>
  <si>
    <t>Aux Mantto</t>
  </si>
  <si>
    <t>Tecnico Mantto</t>
  </si>
  <si>
    <t>Operador Maquinaria</t>
  </si>
  <si>
    <t>Coordinad Grupos v</t>
  </si>
  <si>
    <t>Coord Operativo</t>
  </si>
  <si>
    <t>Regulac Predios</t>
  </si>
  <si>
    <t>Control Edificacion</t>
  </si>
  <si>
    <t>MOVG751028IM5</t>
  </si>
  <si>
    <t>Vazquez Casilla Efrain</t>
  </si>
  <si>
    <t>Administ Panteon</t>
  </si>
  <si>
    <t>Departamento 1020 DEPTO DE PARTICIPACION CIUDADANA</t>
  </si>
  <si>
    <t>Supervisor</t>
  </si>
  <si>
    <t>Departamento 3000 INSTITUTO MPAL ATENCION A LA JUVENTUD</t>
  </si>
  <si>
    <t>Amezcua Ascencio Carlos Mario</t>
  </si>
  <si>
    <t>AEAC-660706</t>
  </si>
  <si>
    <t>Gutierrez Zuñiga Noe Isaias</t>
  </si>
  <si>
    <t>GUZN-680729</t>
  </si>
  <si>
    <t>Bobadilla Mena Rodrigo</t>
  </si>
  <si>
    <t>BOMR-750818</t>
  </si>
  <si>
    <t>Villa Jimenez Jose Luis</t>
  </si>
  <si>
    <t>VIJL-630823</t>
  </si>
  <si>
    <t>GUGJ750823</t>
  </si>
  <si>
    <t>EIRM-721009</t>
  </si>
  <si>
    <t>PELJ-711106</t>
  </si>
  <si>
    <t>ROVD-761221</t>
  </si>
  <si>
    <t>CACJ-480617</t>
  </si>
  <si>
    <t>JAFJ-500918</t>
  </si>
  <si>
    <t>HELM-601111</t>
  </si>
  <si>
    <t>LOZS-600406</t>
  </si>
  <si>
    <t>GUDH-591114</t>
  </si>
  <si>
    <t>Cervantes Caballero Pedro</t>
  </si>
  <si>
    <t>CECP-400602</t>
  </si>
  <si>
    <t>VACE-540817</t>
  </si>
  <si>
    <t>CAHG-930709</t>
  </si>
  <si>
    <t>EICF-801003</t>
  </si>
  <si>
    <t>LOHM-650316</t>
  </si>
  <si>
    <t>GUXR-831013</t>
  </si>
  <si>
    <t>MAGA-830214</t>
  </si>
  <si>
    <t>MOSE-790517</t>
  </si>
  <si>
    <t>RIGP-810226</t>
  </si>
  <si>
    <t>VEAR-510402</t>
  </si>
  <si>
    <t>GORJ-790319</t>
  </si>
  <si>
    <t>FESJ-670808</t>
  </si>
  <si>
    <t>VACC-880418</t>
  </si>
  <si>
    <t>Lira Lomeli Juan Manuel</t>
  </si>
  <si>
    <t>VEBY-830207</t>
  </si>
  <si>
    <t>Departamento 500 HACIENDA MUNICIPAL</t>
  </si>
  <si>
    <t>Encargado Malecon</t>
  </si>
  <si>
    <t>Aux Operativo</t>
  </si>
  <si>
    <t>Mendoza Olmedo Antonio</t>
  </si>
  <si>
    <t>RADV-710110</t>
  </si>
  <si>
    <t>SUELDO</t>
  </si>
  <si>
    <t>HRS EXTRAS</t>
  </si>
  <si>
    <t>RETROACTIVO</t>
  </si>
  <si>
    <t>PUESTO</t>
  </si>
  <si>
    <t xml:space="preserve">CODIGO </t>
  </si>
  <si>
    <t>EMPLEADO</t>
  </si>
  <si>
    <t>NETO</t>
  </si>
  <si>
    <t>Ajuste al NETO</t>
  </si>
  <si>
    <t>Gomez Olmedo Ramon</t>
  </si>
  <si>
    <t>PRESTAMO</t>
  </si>
  <si>
    <t>Departamento 304 DELEGACION DE POTERILLOS</t>
  </si>
  <si>
    <t>Villa Toro Gregorio</t>
  </si>
  <si>
    <t>DIAS LAB</t>
  </si>
  <si>
    <t xml:space="preserve">DIAS LAB </t>
  </si>
  <si>
    <t>Departamento 302 DELEGACION ZAPOTITAN DE HGO</t>
  </si>
  <si>
    <t>Fuentes Duccer Felipe</t>
  </si>
  <si>
    <t>FUDF-580810</t>
  </si>
  <si>
    <t>Departamento 1100 DIRECCION DE ECOLOGIA Y PROTECC AL MEDIO AMBIENTE</t>
  </si>
  <si>
    <t>DIRECCION DE SEGURIDAD PUBLICA</t>
  </si>
  <si>
    <t>Auxiliar Operativo</t>
  </si>
  <si>
    <t>Ornelas Canales Felipe</t>
  </si>
  <si>
    <t>HEGJ-650913</t>
  </si>
  <si>
    <t>Diaz Gonzalez Gloria</t>
  </si>
  <si>
    <t>DIGG-700415</t>
  </si>
  <si>
    <t>MAVS-660531</t>
  </si>
  <si>
    <t>Machuca Velazquez Saul</t>
  </si>
  <si>
    <t>Departamento 306 DELEGACION DE SAN PEDRO TESISTAN</t>
  </si>
  <si>
    <t xml:space="preserve">Intendente </t>
  </si>
  <si>
    <t>TOTAL DEPARTAMENTO</t>
  </si>
  <si>
    <t>Montaño Ascencio Francisco</t>
  </si>
  <si>
    <t>MOAF-640705</t>
  </si>
  <si>
    <t>Tecnico Operativo</t>
  </si>
  <si>
    <t>Departamento 560 DEPARTAMENTO DE PROVEEDURIA MPAL</t>
  </si>
  <si>
    <t>Gomez Davila Rafael</t>
  </si>
  <si>
    <t>GODR-780609</t>
  </si>
  <si>
    <t xml:space="preserve"> </t>
  </si>
  <si>
    <t>Tec Informatica</t>
  </si>
  <si>
    <t>Mora Tadeo Miguel</t>
  </si>
  <si>
    <t>MOTM-400904</t>
  </si>
  <si>
    <t>PRESIDENTE MUNICIPAL</t>
  </si>
  <si>
    <t>ENCARGADO DE HACIENDA MUNICIPAL</t>
  </si>
  <si>
    <t>REVISÓ:</t>
  </si>
  <si>
    <t>AUTORIZÓ:</t>
  </si>
  <si>
    <t>Aux Inspector</t>
  </si>
  <si>
    <t>Bernache Valenzuela Jaime</t>
  </si>
  <si>
    <t>BEVJ690813</t>
  </si>
  <si>
    <t>Vicario Rodriguez Ricardo</t>
  </si>
  <si>
    <t>VIRR720313</t>
  </si>
  <si>
    <t>AUTORIZÓ</t>
  </si>
  <si>
    <t>Perez Cortes J. Jesus</t>
  </si>
  <si>
    <t>ELABORÓ: alach</t>
  </si>
  <si>
    <t>Torres de los Santos Pedro</t>
  </si>
  <si>
    <t>Jefe Depto Operativo</t>
  </si>
  <si>
    <t>Gomez Ortiz Sergio</t>
  </si>
  <si>
    <t>GOOS591201</t>
  </si>
  <si>
    <t>Larios Gonzalez Ma Guadalupe</t>
  </si>
  <si>
    <t>018</t>
  </si>
  <si>
    <t>Torres A la Torre J Refugio</t>
  </si>
  <si>
    <t>TOAJ-400801</t>
  </si>
  <si>
    <t>TOSP690427</t>
  </si>
  <si>
    <t>Bizarro Frausto Karina Yaneth</t>
  </si>
  <si>
    <t>Delgadillo Morales Ma del Rosario</t>
  </si>
  <si>
    <t>DEMR701221</t>
  </si>
  <si>
    <t>Herrera Vazquez Maria Guadalupe</t>
  </si>
  <si>
    <t>HEVG261211</t>
  </si>
  <si>
    <t>Aguirre Olvera Baltazar</t>
  </si>
  <si>
    <t>AUOB810130</t>
  </si>
  <si>
    <t>Departamento 570 DEPARTAMENTO DE CONTROL VEHICULAR</t>
  </si>
  <si>
    <t>Martinez Malta Nicanor</t>
  </si>
  <si>
    <t>MAMN820817</t>
  </si>
  <si>
    <t>Mecanico</t>
  </si>
  <si>
    <t>Guerrero Olmedo Jose Gpe</t>
  </si>
  <si>
    <t>GUOG870322</t>
  </si>
  <si>
    <t>Enfermero</t>
  </si>
  <si>
    <t>TOTAL NOMINA FAFM</t>
  </si>
  <si>
    <t>TOTAL NOMINA CTA CTE</t>
  </si>
  <si>
    <t>Hernandez Martinez J Jesus</t>
  </si>
  <si>
    <t>A la Torre Torres Everardo</t>
  </si>
  <si>
    <t>Susarrey Pinedo Eduardo de Jesus</t>
  </si>
  <si>
    <t>SUPE931013</t>
  </si>
  <si>
    <t>Aux de Bombero</t>
  </si>
  <si>
    <t>CODM870731</t>
  </si>
  <si>
    <t>FAFM</t>
  </si>
  <si>
    <t>CTE</t>
  </si>
  <si>
    <t>Sub Oficial</t>
  </si>
  <si>
    <t>Jimenez Montalvo Cinthya Violeta</t>
  </si>
  <si>
    <t>JIMC870509</t>
  </si>
  <si>
    <t>Lopez Razo Benjamin</t>
  </si>
  <si>
    <t>LORB911220</t>
  </si>
  <si>
    <t>Vergara Balcazar Yuridia Lisbeth</t>
  </si>
  <si>
    <t>GTOS X COMPR</t>
  </si>
  <si>
    <t>RACJ360619</t>
  </si>
  <si>
    <t>Jimenez Gomez Maximiliano</t>
  </si>
  <si>
    <t>JIGM320503</t>
  </si>
  <si>
    <t>Herrera Martinez Maria de la Luz</t>
  </si>
  <si>
    <t>HEML501001</t>
  </si>
  <si>
    <t>SOSG431110</t>
  </si>
  <si>
    <t>Gomez Olmedo Jose Guadalupe</t>
  </si>
  <si>
    <t>GOOG471112</t>
  </si>
  <si>
    <t>Cazarez Gomez Leobardo</t>
  </si>
  <si>
    <t>CAGL630616</t>
  </si>
  <si>
    <t>019</t>
  </si>
  <si>
    <t>020</t>
  </si>
  <si>
    <t>022</t>
  </si>
  <si>
    <t>023</t>
  </si>
  <si>
    <t>024</t>
  </si>
  <si>
    <t>025</t>
  </si>
  <si>
    <t>Departamento 410 DEPTO JURIDICO MUNICIPAL</t>
  </si>
  <si>
    <t>LOGC850602</t>
  </si>
  <si>
    <t>Macias de la Luz Jose Cruz</t>
  </si>
  <si>
    <t>MALC581026</t>
  </si>
  <si>
    <t>Davila Martinez Mirna Rocio</t>
  </si>
  <si>
    <t>DAMM780609</t>
  </si>
  <si>
    <t>Departamento 1320 DEPTO DE PANTEONES</t>
  </si>
  <si>
    <t>PECJ620519</t>
  </si>
  <si>
    <t>Enc Panteon</t>
  </si>
  <si>
    <t>Velazco Ocegueda Omar Jorge</t>
  </si>
  <si>
    <t>Casarez Hernandez Maria Elena</t>
  </si>
  <si>
    <t>Palos Perez Gabriel</t>
  </si>
  <si>
    <t>PAPG641018</t>
  </si>
  <si>
    <t>BAPA630208</t>
  </si>
  <si>
    <t>Jefe Depto Admvo</t>
  </si>
  <si>
    <t>Sindico</t>
  </si>
  <si>
    <t>Coordinador de Agenda Local</t>
  </si>
  <si>
    <t>Arias Jara Lilian</t>
  </si>
  <si>
    <t>Jefe Reglamentos</t>
  </si>
  <si>
    <t>Jefe Juridico</t>
  </si>
  <si>
    <t>Cuevas Ibarra Jesus Miguel</t>
  </si>
  <si>
    <t>Departamento 530 DEPTO DE PATRIMONIO</t>
  </si>
  <si>
    <t>Jefe de Patrimonio</t>
  </si>
  <si>
    <t>Jefe de Apremios</t>
  </si>
  <si>
    <t>Jefe Proveeduria</t>
  </si>
  <si>
    <t>Jefe Control Vehicular</t>
  </si>
  <si>
    <t>Jefe Informatica</t>
  </si>
  <si>
    <t>Director Admon</t>
  </si>
  <si>
    <t>Director Desarrollo Economico</t>
  </si>
  <si>
    <t>Nuñez Mora Claudia Guadalupe</t>
  </si>
  <si>
    <t>Jefe Desarrollo Soc</t>
  </si>
  <si>
    <t>Subdirector Operativo</t>
  </si>
  <si>
    <t>Director Serv Púb</t>
  </si>
  <si>
    <t>Jefe Proyectos y Eduacion</t>
  </si>
  <si>
    <t>Director Cultura</t>
  </si>
  <si>
    <t>Jefe de Turismo</t>
  </si>
  <si>
    <t>Jefe Agricultura, Ganaderia y Des</t>
  </si>
  <si>
    <t>Camarena Sanchez Miguel Angel</t>
  </si>
  <si>
    <t>Pirul Cortes Juan Manuel</t>
  </si>
  <si>
    <t>Jefe Imagen Urbana</t>
  </si>
  <si>
    <t>Departamento 3000 DIRECCION INSTITUTO MPAL ATENCION A LA JUVENTUD</t>
  </si>
  <si>
    <t>Departamento 4000 DIRECCION INSTITUTO MPAL DE LA MUJER</t>
  </si>
  <si>
    <t xml:space="preserve">Directora </t>
  </si>
  <si>
    <t>Jefa de Enfermeras</t>
  </si>
  <si>
    <t>CUIJ861108</t>
  </si>
  <si>
    <t>NUMC811217</t>
  </si>
  <si>
    <t>Jefe Mercados</t>
  </si>
  <si>
    <t>CASM701014</t>
  </si>
  <si>
    <t>PICM741006</t>
  </si>
  <si>
    <t>INSTITUTO MUNICIPAL DE LA MUJER</t>
  </si>
  <si>
    <t>Alvarez Vazquez Eva Lorena</t>
  </si>
  <si>
    <t>Comandante</t>
  </si>
  <si>
    <t>AOBM-790102</t>
  </si>
  <si>
    <t>Gutierrez Acuña Elizabeth</t>
  </si>
  <si>
    <t>GUAE-771026-</t>
  </si>
  <si>
    <t>Olivares Moreno Irving Edder</t>
  </si>
  <si>
    <t>OIMI-900827</t>
  </si>
  <si>
    <t>Suarez Arroyo Maria Gabriela</t>
  </si>
  <si>
    <t>SUAG-700227</t>
  </si>
  <si>
    <t>Castro Zendejas Jose Rafael</t>
  </si>
  <si>
    <t>CAZR871216</t>
  </si>
  <si>
    <t>Anaya Torres Carmen Lucia</t>
  </si>
  <si>
    <t>AATC741110</t>
  </si>
  <si>
    <t>COBR561111</t>
  </si>
  <si>
    <t>Departamento 910 DEPARTAMENTO TURISMO Y ARTESANIAS</t>
  </si>
  <si>
    <t>Delgado Mendoza Lizette</t>
  </si>
  <si>
    <t>Elvira Ibarra Maria</t>
  </si>
  <si>
    <t>Operativo</t>
  </si>
  <si>
    <t>DEML870912</t>
  </si>
  <si>
    <t>EIIM910815</t>
  </si>
  <si>
    <t>Carranza Cervantes Miguel</t>
  </si>
  <si>
    <t>CACM-590507</t>
  </si>
  <si>
    <t>Guzman Guzman Ma Cristina</t>
  </si>
  <si>
    <t>Auxiliar Operat</t>
  </si>
  <si>
    <t>Nuñez Aguilar Juan Carlos</t>
  </si>
  <si>
    <t>NUAJ-740627</t>
  </si>
  <si>
    <t>Solis Ramos Jose</t>
  </si>
  <si>
    <t>SORJ-581120</t>
  </si>
  <si>
    <t>Departamento 200 DEPARTAMENTO DE PRESIDENCIA</t>
  </si>
  <si>
    <t>Sub Director</t>
  </si>
  <si>
    <t>Bahena Pinzon Amador</t>
  </si>
  <si>
    <t>Padron Carreon Jose David</t>
  </si>
  <si>
    <t>Jefe Egresos</t>
  </si>
  <si>
    <t>Departamento 910 DEPTO PROMOCION ECONOMICA</t>
  </si>
  <si>
    <t>JEFE EGRESOS</t>
  </si>
  <si>
    <t xml:space="preserve">            JEFE EGRESOS</t>
  </si>
  <si>
    <t xml:space="preserve"> JEFE EGRESOS</t>
  </si>
  <si>
    <t xml:space="preserve">              JEFE EGRESOS</t>
  </si>
  <si>
    <t xml:space="preserve">           JEFE EGRESOS</t>
  </si>
  <si>
    <t>Salcedo Oregel Jose Manuel</t>
  </si>
  <si>
    <t>Veterinario</t>
  </si>
  <si>
    <t>Departamento 307 DELEGACION CHANTEPEC</t>
  </si>
  <si>
    <t>Garcia Murillo Heliodoro</t>
  </si>
  <si>
    <t>GAMH</t>
  </si>
  <si>
    <t xml:space="preserve">          ENCARGADO DE HACIENDA MUNICIPAL</t>
  </si>
  <si>
    <t>GADM</t>
  </si>
  <si>
    <t>Gutierrez Ruiz Humberto</t>
  </si>
  <si>
    <t>GURH810331</t>
  </si>
  <si>
    <t>Departamento 650 DEPARTAMENTO DE LOGISTICA</t>
  </si>
  <si>
    <t>DIRECCION DE PLANEACION MUNICIPAL</t>
  </si>
  <si>
    <t>Departamento 900 COMITÉ DE PLANEACION MUNICIPAL</t>
  </si>
  <si>
    <t xml:space="preserve">              EVENTUAL INSTITUTO MUNICIPAL DE ATENCION A LA JUVENTUD</t>
  </si>
  <si>
    <t>Jefe de Fomento Industrial y Comercio</t>
  </si>
  <si>
    <t>Departamento 530 DEPARTAMENTO DE PATRIMONIO</t>
  </si>
  <si>
    <t>Picaso Ortega Maria Estela</t>
  </si>
  <si>
    <t>Ibarra Lopez Julio Cesar</t>
  </si>
  <si>
    <t>Zavala Ramirez Oscar</t>
  </si>
  <si>
    <t>Contreras Osorio Ma Nancy</t>
  </si>
  <si>
    <t>Alonzo Bravo Marisol</t>
  </si>
  <si>
    <t>Olmedo Ramos Luis Rigoberto</t>
  </si>
  <si>
    <t>Proyectista</t>
  </si>
  <si>
    <t>Bautista Rodriguez Guillermo</t>
  </si>
  <si>
    <t>BASE Y CONFIANZA MUNICIPIO DE JOCOTEPEC JALISCO</t>
  </si>
  <si>
    <t>Reynoso Espinosa Luz Patricia</t>
  </si>
  <si>
    <t>LILJ630815</t>
  </si>
  <si>
    <t>CORS540529-</t>
  </si>
  <si>
    <t>GORR640328</t>
  </si>
  <si>
    <t>TOSR820222</t>
  </si>
  <si>
    <t>ROMI820903-</t>
  </si>
  <si>
    <t>PEVC651015-</t>
  </si>
  <si>
    <t>SAOC770404-</t>
  </si>
  <si>
    <t>VEOO850416</t>
  </si>
  <si>
    <t>IALJ701022</t>
  </si>
  <si>
    <t>Aldrete Gonzalez Javier</t>
  </si>
  <si>
    <t>AEGJ550112</t>
  </si>
  <si>
    <t>Hernandez Aguilar Rommel Israel</t>
  </si>
  <si>
    <t>HEAR750717</t>
  </si>
  <si>
    <t>Enc de Farmacia</t>
  </si>
  <si>
    <t>Celerino Celerino Rubicel</t>
  </si>
  <si>
    <t>CECR710822</t>
  </si>
  <si>
    <t>Lozano Ramos Raul</t>
  </si>
  <si>
    <t>LORR940128</t>
  </si>
  <si>
    <t xml:space="preserve">             JEFE EGRESOS</t>
  </si>
  <si>
    <t xml:space="preserve">            REVISÓ:</t>
  </si>
  <si>
    <t>Salazar Chavez Jose Manuel</t>
  </si>
  <si>
    <t>Duran Gonzalez Jose</t>
  </si>
  <si>
    <t>Cuevas Salvador</t>
  </si>
  <si>
    <t>CUXS-720102</t>
  </si>
  <si>
    <t>AIJL700701</t>
  </si>
  <si>
    <t>Bahena Perez Juan Carlos</t>
  </si>
  <si>
    <t>Huerta Loma Luis Joel</t>
  </si>
  <si>
    <t>Supervisor de Obra</t>
  </si>
  <si>
    <t>Olmedo Navarro Luis Rigoberto</t>
  </si>
  <si>
    <t>OENL800924</t>
  </si>
  <si>
    <t>DUGJ581012</t>
  </si>
  <si>
    <t>PIOM610330</t>
  </si>
  <si>
    <t>SACM571103</t>
  </si>
  <si>
    <t>Tovar Gonzalez Javier</t>
  </si>
  <si>
    <t>TOGJ-840508</t>
  </si>
  <si>
    <t>COON851012</t>
  </si>
  <si>
    <t>MEJB770802</t>
  </si>
  <si>
    <t>Garcia Corona Roberto</t>
  </si>
  <si>
    <t>GACR440607</t>
  </si>
  <si>
    <t>Gomez Canales Ofelia</t>
  </si>
  <si>
    <t>GOCO360917</t>
  </si>
  <si>
    <t>Villaseñor Ortiz Irma Yolanda</t>
  </si>
  <si>
    <t>VIOI651204</t>
  </si>
  <si>
    <t>Gallardo Diaz Manuela</t>
  </si>
  <si>
    <t>Becerra Enriquez Francisco</t>
  </si>
  <si>
    <t>BEEF360304</t>
  </si>
  <si>
    <t>Intendente Malecon Chante</t>
  </si>
  <si>
    <t>Elvira Murillo Maria del Rosario</t>
  </si>
  <si>
    <t>EIMR551007</t>
  </si>
  <si>
    <t>Intendente Chante</t>
  </si>
  <si>
    <t>Saucedo Aguilar Pedro</t>
  </si>
  <si>
    <t>SAAP550324</t>
  </si>
  <si>
    <t>Intendente Las Malvinas</t>
  </si>
  <si>
    <t>Velazquez Palacio Silverio</t>
  </si>
  <si>
    <t>Intendente El Molino</t>
  </si>
  <si>
    <t>VEPS510724</t>
  </si>
  <si>
    <t>Leandro Vergara Hilario</t>
  </si>
  <si>
    <t>LEVH601120</t>
  </si>
  <si>
    <t>Fernandez de la Torre Arturo Javier</t>
  </si>
  <si>
    <t>FETA770616</t>
  </si>
  <si>
    <t>Macias Perez Pedro</t>
  </si>
  <si>
    <t>MAPP520629</t>
  </si>
  <si>
    <t>Moreno Ibarra Jose</t>
  </si>
  <si>
    <t>MOIJ490217</t>
  </si>
  <si>
    <t>VERA560726</t>
  </si>
  <si>
    <t>PACD680319</t>
  </si>
  <si>
    <t>Enc de Malecon</t>
  </si>
  <si>
    <t>Perez Ponce Maria Leticia</t>
  </si>
  <si>
    <t>Reyes Perez Maria Dolores</t>
  </si>
  <si>
    <t xml:space="preserve">Departamento 1200 DIRECCION AGUA POTABLE Y ALCANTARILLADO </t>
  </si>
  <si>
    <t>Alvarez Enriquez Rogelio</t>
  </si>
  <si>
    <t>Notificador</t>
  </si>
  <si>
    <t>Barajas Nuñez Eusebio</t>
  </si>
  <si>
    <t>Clorador</t>
  </si>
  <si>
    <t>Chavarrilla Sanchez Guillermo</t>
  </si>
  <si>
    <t>Operador Vactor</t>
  </si>
  <si>
    <t>Contreras Garcia Jorge</t>
  </si>
  <si>
    <t>Departamento 1210 DEPARTAMENTO DE AGUA POTABLE</t>
  </si>
  <si>
    <t>Departamento 1220 DEPARTAMENTO ALCANTARILLADO, SANEAMIENTO Y DRENAJE</t>
  </si>
  <si>
    <t>Daniel Cuevas Alejandro</t>
  </si>
  <si>
    <t>Operador Tecnico</t>
  </si>
  <si>
    <t>Del Toro Gonzalez Alejandro</t>
  </si>
  <si>
    <t>Operador Agua Pot Potrerillos</t>
  </si>
  <si>
    <t>Delgado Uvalle San Juana Beatriz</t>
  </si>
  <si>
    <t>Diaz Cantolan Gregorio</t>
  </si>
  <si>
    <t>Escoto Garita Ramon</t>
  </si>
  <si>
    <t>Operador Planta Trat San Cristobal</t>
  </si>
  <si>
    <t>Garate Torres Ruben</t>
  </si>
  <si>
    <t>Operador Planta Trat San Pedro</t>
  </si>
  <si>
    <t>Gaspar Rios German</t>
  </si>
  <si>
    <t>Tecnico Operador</t>
  </si>
  <si>
    <t>Gonzalez Ramos Martin</t>
  </si>
  <si>
    <t>Hernandez Morando Juventino</t>
  </si>
  <si>
    <t>Lamas Carmona Rafael</t>
  </si>
  <si>
    <t>Magallon Avila Pedro Alejandro</t>
  </si>
  <si>
    <t>Monreal Morales Francisco David</t>
  </si>
  <si>
    <t>Operador Agua Pot Jocotepec</t>
  </si>
  <si>
    <t>Murillo Renteria Donato</t>
  </si>
  <si>
    <t>Operador Agua Pot Chante</t>
  </si>
  <si>
    <t>Murillo Valencia Silvestre</t>
  </si>
  <si>
    <t>Operador Carcamo</t>
  </si>
  <si>
    <t>Jefe Operativo</t>
  </si>
  <si>
    <t>Navarro Rosales Pedro</t>
  </si>
  <si>
    <t>Ornelas Garcia Jose Guadalupe</t>
  </si>
  <si>
    <t>Ornelas Olivo Cesar Alberto</t>
  </si>
  <si>
    <t>Ornelas Ramirez Raul</t>
  </si>
  <si>
    <t>Aux Almacen</t>
  </si>
  <si>
    <t>Partida Inclan Aniceto</t>
  </si>
  <si>
    <t>Operador Agua Pot El Molino</t>
  </si>
  <si>
    <t>Picazo Lopez Jose Trinidad</t>
  </si>
  <si>
    <t>Operador Agua Pot El Sauz</t>
  </si>
  <si>
    <t>Operador Agua Pot Las Trojes</t>
  </si>
  <si>
    <t>Robledo Gonzalez Reemberto</t>
  </si>
  <si>
    <t>Operador Agua Pot San Pedro</t>
  </si>
  <si>
    <t>Supervisor de Plantas</t>
  </si>
  <si>
    <t>Sanchez Olmedo Miguel Angel</t>
  </si>
  <si>
    <t>Solis Bobadilla Blas</t>
  </si>
  <si>
    <t>Operador</t>
  </si>
  <si>
    <t>Medina Gonzalez Oscar</t>
  </si>
  <si>
    <t>MEGO690314</t>
  </si>
  <si>
    <t>Rojas Torres Ma Isabel</t>
  </si>
  <si>
    <t>ROTI630112</t>
  </si>
  <si>
    <t>Baca Garcia Juan</t>
  </si>
  <si>
    <t>BAGJ521229</t>
  </si>
  <si>
    <t>Torres Galvez Oscar</t>
  </si>
  <si>
    <t>TOGO840302</t>
  </si>
  <si>
    <t>Avila Ramirez Juan Jose</t>
  </si>
  <si>
    <t>AIRJ660127</t>
  </si>
  <si>
    <t>Departamento 400 DEPARTAMENTO DE SINDICATURA</t>
  </si>
  <si>
    <t>Ibarra Tadeo Rosa Margarita</t>
  </si>
  <si>
    <t>Aux Tecnico de Campo</t>
  </si>
  <si>
    <t>Mendo Ramirez Pedro</t>
  </si>
  <si>
    <t>MERP791001</t>
  </si>
  <si>
    <t>Departamento 1320 DEPARTAMENTO PANTEONES</t>
  </si>
  <si>
    <t>Solis Torres Carlos</t>
  </si>
  <si>
    <t>SOTC680415</t>
  </si>
  <si>
    <t xml:space="preserve">                  JEFE EGRESOS</t>
  </si>
  <si>
    <t>DIRECCION DE AGUA POTABLE Y ALCANTARILLADO</t>
  </si>
  <si>
    <t>Departamento 1200 DIRECCION DE AGUA POTABLE, ALCANTARILLADO,SANEAMIENTO, DRENAJE</t>
  </si>
  <si>
    <t xml:space="preserve">     REVISÓ:</t>
  </si>
  <si>
    <t>Ramirez Fernandez Braulio</t>
  </si>
  <si>
    <t>MOMF651002</t>
  </si>
  <si>
    <t>AAER450326</t>
  </si>
  <si>
    <t>IATR880112</t>
  </si>
  <si>
    <t>DEUS860210</t>
  </si>
  <si>
    <t>DICG510509</t>
  </si>
  <si>
    <t>NARP780410</t>
  </si>
  <si>
    <t>EOGR560226</t>
  </si>
  <si>
    <t>GATR731012</t>
  </si>
  <si>
    <t>GARG760528</t>
  </si>
  <si>
    <t>GORM661104</t>
  </si>
  <si>
    <t>HEMJ890626</t>
  </si>
  <si>
    <t>LACR321023</t>
  </si>
  <si>
    <t>CASG650727</t>
  </si>
  <si>
    <t>OEOC910212</t>
  </si>
  <si>
    <t>PAIA610306</t>
  </si>
  <si>
    <t>PILT680609</t>
  </si>
  <si>
    <t>RAHB690326</t>
  </si>
  <si>
    <t>ROGR570917</t>
  </si>
  <si>
    <t>SAOM810524</t>
  </si>
  <si>
    <t>SOBB740203</t>
  </si>
  <si>
    <t>COGJ580620</t>
  </si>
  <si>
    <t>COVM360514</t>
  </si>
  <si>
    <t>DACA691212</t>
  </si>
  <si>
    <t>TOGA720717</t>
  </si>
  <si>
    <t>MAAP791019</t>
  </si>
  <si>
    <t>MUVS631230</t>
  </si>
  <si>
    <t>OEGG600808</t>
  </si>
  <si>
    <t>OERR470801</t>
  </si>
  <si>
    <t>BANE331029</t>
  </si>
  <si>
    <t>Renteria Barragan Alipio</t>
  </si>
  <si>
    <t>Delgadillo Alonso Juan Antonio</t>
  </si>
  <si>
    <t>DEAJ900531</t>
  </si>
  <si>
    <t>Gallegos Ramirez Justo Ruben</t>
  </si>
  <si>
    <t>GARJ870918</t>
  </si>
  <si>
    <t>EVENTUAL INSTITUTO MUNICIPAL DE LA MUJER</t>
  </si>
  <si>
    <t>Departamento 511 DEPTO DE PADRON Y LICENCIAS</t>
  </si>
  <si>
    <t>Jefe de Padron y Licencias</t>
  </si>
  <si>
    <t xml:space="preserve">SISTEMA DE AGUA POTABLE, ALCANTARILLADO  </t>
  </si>
  <si>
    <t>Navarro Lomeli Maria del Refugio</t>
  </si>
  <si>
    <t>Renteria Gomez Ricardo</t>
  </si>
  <si>
    <t>REGR721115</t>
  </si>
  <si>
    <t>Moreno Ibarra Humberto</t>
  </si>
  <si>
    <t>Aviña Hernandez Maria Alejandra</t>
  </si>
  <si>
    <t>AIHA881014</t>
  </si>
  <si>
    <t>Machuca Flores Maria Rosario</t>
  </si>
  <si>
    <t>MAFR860217</t>
  </si>
  <si>
    <t>Asistente Operativo</t>
  </si>
  <si>
    <t>Inspector Rastro</t>
  </si>
  <si>
    <t>Lara Fernandez Martha Patricia</t>
  </si>
  <si>
    <t>LAFM630321</t>
  </si>
  <si>
    <t>Rameño Villalobos Jose Concepcion</t>
  </si>
  <si>
    <t>RAVC611208</t>
  </si>
  <si>
    <t>Cuevas Arias Saul Antonio</t>
  </si>
  <si>
    <t>CUAS910123</t>
  </si>
  <si>
    <t>Departamento 100 REGIDORES DEL H. AYUNTAMIENTO</t>
  </si>
  <si>
    <t>AAVE740315</t>
  </si>
  <si>
    <t>BAPJ930427</t>
  </si>
  <si>
    <t>Bizarro Palafox Ma Magdalena</t>
  </si>
  <si>
    <t>Enc de Expedientes</t>
  </si>
  <si>
    <t>Diaz Calderon Efrain</t>
  </si>
  <si>
    <t>DICE631029</t>
  </si>
  <si>
    <t>Moreno Rivera Jesus Emmanuel</t>
  </si>
  <si>
    <t>Coordinador Transparencia</t>
  </si>
  <si>
    <t>Garcia Villa Maricela</t>
  </si>
  <si>
    <t>GAVM-680731-</t>
  </si>
  <si>
    <t>Hoyos Chora Luis Antonio</t>
  </si>
  <si>
    <t>HOCL840604</t>
  </si>
  <si>
    <t>Auxiliar Archivo</t>
  </si>
  <si>
    <t>SOMG-761007-</t>
  </si>
  <si>
    <t>Amezcua Machuca Diana</t>
  </si>
  <si>
    <t>AEMD840101</t>
  </si>
  <si>
    <t>Solorio Torres Jesus</t>
  </si>
  <si>
    <t>SOTJ651010</t>
  </si>
  <si>
    <t>Radiologo</t>
  </si>
  <si>
    <t>Jimenez Ibarra Enrique</t>
  </si>
  <si>
    <t>JIIE900327</t>
  </si>
  <si>
    <t>13/25</t>
  </si>
  <si>
    <t>Vazquez Verdia Gerardo</t>
  </si>
  <si>
    <t>Intendente Malecon</t>
  </si>
  <si>
    <t>Departamento 2 PENSIONES POR VIUDEZ</t>
  </si>
  <si>
    <t>Herrera Renteria Ortencia</t>
  </si>
  <si>
    <t>HERO730724</t>
  </si>
  <si>
    <t>Aguayo Macias Maria Evangelina</t>
  </si>
  <si>
    <t>AUME771218</t>
  </si>
  <si>
    <t>SOBE771029</t>
  </si>
  <si>
    <t>Medina Rameño Martha</t>
  </si>
  <si>
    <t>MERM-680708</t>
  </si>
  <si>
    <t>Enfermera C.Salud</t>
  </si>
  <si>
    <t>Mendoza Rameño Juan Carlos</t>
  </si>
  <si>
    <t>MERJ920917</t>
  </si>
  <si>
    <t>Madriz Fonseca Antonio</t>
  </si>
  <si>
    <t>MAFA690910</t>
  </si>
  <si>
    <t>Aguilar Soto Rigoberto</t>
  </si>
  <si>
    <t>AUSR890421</t>
  </si>
  <si>
    <t>Préstamo / Desctos.</t>
  </si>
  <si>
    <t>28</t>
  </si>
  <si>
    <t>OLRM430930</t>
  </si>
  <si>
    <t>01/25</t>
  </si>
  <si>
    <t>02/25</t>
  </si>
  <si>
    <t>03/25</t>
  </si>
  <si>
    <t>04/25</t>
  </si>
  <si>
    <t>05/25</t>
  </si>
  <si>
    <t>06/25</t>
  </si>
  <si>
    <t>07/25</t>
  </si>
  <si>
    <t>08/25</t>
  </si>
  <si>
    <t>10/25</t>
  </si>
  <si>
    <t>11/25</t>
  </si>
  <si>
    <t>12/25</t>
  </si>
  <si>
    <t>14/25</t>
  </si>
  <si>
    <t>15/25</t>
  </si>
  <si>
    <t>16/25</t>
  </si>
  <si>
    <t>17/25</t>
  </si>
  <si>
    <t>18/25</t>
  </si>
  <si>
    <t>19/25</t>
  </si>
  <si>
    <t>20/25</t>
  </si>
  <si>
    <t>21/25</t>
  </si>
  <si>
    <t>22/25</t>
  </si>
  <si>
    <t>23/25</t>
  </si>
  <si>
    <t>24/25</t>
  </si>
  <si>
    <t>25/25</t>
  </si>
  <si>
    <t>Departamento 520 DEPARTAMENTO DE EGRESOS Y CONTROL PRESUPUESTAL</t>
  </si>
  <si>
    <t>INSTITUTO MUNICIPAL DE ATENCION A LA JUVENTUD</t>
  </si>
  <si>
    <t>Director del Instituto</t>
  </si>
  <si>
    <t>Asistente de Presidencia</t>
  </si>
  <si>
    <t>Pinto Verar Maria de la Cruz</t>
  </si>
  <si>
    <t>Ponce Ramirez Ernesto</t>
  </si>
  <si>
    <t>PORE700313</t>
  </si>
  <si>
    <t>Gonzalez Bañales Dioscoro Israel</t>
  </si>
  <si>
    <t>GOBD870223</t>
  </si>
  <si>
    <t>OECF-390212</t>
  </si>
  <si>
    <t>Asesor</t>
  </si>
  <si>
    <t>Rameño Casillas Rosendo</t>
  </si>
  <si>
    <t>RACR630301</t>
  </si>
  <si>
    <t>Inclan Navarro Irene</t>
  </si>
  <si>
    <t>IANI730702</t>
  </si>
  <si>
    <t>Departamento 1020 DEPTO PARTICIPACION CIUDADANA</t>
  </si>
  <si>
    <t>DIRECCION DE PARTICIPACION CIUDADANA</t>
  </si>
  <si>
    <t>Delgadillo Cortes Luis Fernando</t>
  </si>
  <si>
    <t>DECL930204</t>
  </si>
  <si>
    <t>29</t>
  </si>
  <si>
    <t>Flores Macias Maria Teresa</t>
  </si>
  <si>
    <t>FOMT920307</t>
  </si>
  <si>
    <t>Cortes Vazquez Maximiliano</t>
  </si>
  <si>
    <t>Del Rio Lara Martha Patricia</t>
  </si>
  <si>
    <t>RILM200990</t>
  </si>
  <si>
    <t>Sotelo Beltran Ema Angelica</t>
  </si>
  <si>
    <t>Duran Vega Jose Andres</t>
  </si>
  <si>
    <t>HACIENDA MUNICIPAL Y ADMINISTRACION</t>
  </si>
  <si>
    <t>Cervantes Camacho Job</t>
  </si>
  <si>
    <t>Lara Hernandez Minerva Elizabeth</t>
  </si>
  <si>
    <t>LAHM920129</t>
  </si>
  <si>
    <t>Gonzalez Avalos Filiberto</t>
  </si>
  <si>
    <t>Ines Valentin Martha</t>
  </si>
  <si>
    <t>IEVM570602</t>
  </si>
  <si>
    <t>09/25</t>
  </si>
  <si>
    <t>DUVA960502</t>
  </si>
  <si>
    <t>Robles Martinez Roberto</t>
  </si>
  <si>
    <t>ROMR940508</t>
  </si>
  <si>
    <t>MOLE900601</t>
  </si>
  <si>
    <t>Mora Lazcano Efrain</t>
  </si>
  <si>
    <t>Rocha Perfecto Alejandro</t>
  </si>
  <si>
    <t>LOEA780724</t>
  </si>
  <si>
    <t>BACL8603068Y8</t>
  </si>
  <si>
    <t>Ibañez Rosales Juan Carlos</t>
  </si>
  <si>
    <t>IARJ651104</t>
  </si>
  <si>
    <t>Castillo Hernandez Jorge</t>
  </si>
  <si>
    <t>Viramontes Nava Jonathan Javier</t>
  </si>
  <si>
    <t>VINJ890326LLA</t>
  </si>
  <si>
    <t>Lazcano Florez Miguel</t>
  </si>
  <si>
    <t>Villaseñor Salinas Everardo</t>
  </si>
  <si>
    <t>VISE501025</t>
  </si>
  <si>
    <t>LOBS821228</t>
  </si>
  <si>
    <t>Lopez Barajas Sonia Denisse</t>
  </si>
  <si>
    <t>Napoles Martinez Maria del Rosario</t>
  </si>
  <si>
    <t>NAMR821228</t>
  </si>
  <si>
    <t>Diaz Negrete Monica Patricia</t>
  </si>
  <si>
    <t>DINM710415</t>
  </si>
  <si>
    <t>Lopez Velasco Ruben</t>
  </si>
  <si>
    <t>LOVR630324</t>
  </si>
  <si>
    <t>Alvarez Ortega Marco Antonio</t>
  </si>
  <si>
    <t>AAOM830226</t>
  </si>
  <si>
    <t xml:space="preserve">Rocha Olmos Ruben </t>
  </si>
  <si>
    <t>ROOR-720503</t>
  </si>
  <si>
    <t>Lozano Rodriguez Rafael</t>
  </si>
  <si>
    <t>30</t>
  </si>
  <si>
    <t>31</t>
  </si>
  <si>
    <t>32</t>
  </si>
  <si>
    <t>33</t>
  </si>
  <si>
    <t>34</t>
  </si>
  <si>
    <t>35</t>
  </si>
  <si>
    <t>36</t>
  </si>
  <si>
    <t>37</t>
  </si>
  <si>
    <t>Macias Naranjo Roberto</t>
  </si>
  <si>
    <t>MANR460826</t>
  </si>
  <si>
    <t>38</t>
  </si>
  <si>
    <t>39</t>
  </si>
  <si>
    <t>40</t>
  </si>
  <si>
    <t>41</t>
  </si>
  <si>
    <t>42</t>
  </si>
  <si>
    <t>43</t>
  </si>
  <si>
    <t>Vazquez Maldonado J Jesus</t>
  </si>
  <si>
    <t>VAMJ700505</t>
  </si>
  <si>
    <t>Aguilar Lomeli Armando</t>
  </si>
  <si>
    <t>AULA710429</t>
  </si>
  <si>
    <t>SAME870120</t>
  </si>
  <si>
    <t>Ortiz Ramos Nancy Karina</t>
  </si>
  <si>
    <t>OIRN900612</t>
  </si>
  <si>
    <t>Lomeli Espinoza Juan Jose</t>
  </si>
  <si>
    <t>LOEJ710807</t>
  </si>
  <si>
    <t>Salazar Martinez Esther Saharay</t>
  </si>
  <si>
    <t>MADL681104</t>
  </si>
  <si>
    <t>LAFM660406</t>
  </si>
  <si>
    <t>REBA620331</t>
  </si>
  <si>
    <t>OENM750110</t>
  </si>
  <si>
    <t>CAGH781120</t>
  </si>
  <si>
    <t>HERD610328</t>
  </si>
  <si>
    <t>MOBF610925</t>
  </si>
  <si>
    <t>HUVA700501</t>
  </si>
  <si>
    <t>BOMM720524</t>
  </si>
  <si>
    <t>SIAS710113</t>
  </si>
  <si>
    <t>MOZG-430212</t>
  </si>
  <si>
    <t>SAJO740209</t>
  </si>
  <si>
    <t>SAAF420920</t>
  </si>
  <si>
    <t>AACA371114</t>
  </si>
  <si>
    <t>MOMS540126</t>
  </si>
  <si>
    <t>DACM650801</t>
  </si>
  <si>
    <t>ZAMG781121</t>
  </si>
  <si>
    <t>GACP651203</t>
  </si>
  <si>
    <t>DACJ710111</t>
  </si>
  <si>
    <t>CUOG501223</t>
  </si>
  <si>
    <t>OIAA380925</t>
  </si>
  <si>
    <t>OEFC510310</t>
  </si>
  <si>
    <t>OEFL580125</t>
  </si>
  <si>
    <t>MURR730614</t>
  </si>
  <si>
    <t>MOOH560512</t>
  </si>
  <si>
    <t>GUGC870905</t>
  </si>
  <si>
    <t>GOOR5403207F2</t>
  </si>
  <si>
    <t>SALS800210</t>
  </si>
  <si>
    <t>Carrillo Dorado Juan Antonio</t>
  </si>
  <si>
    <t>CADJ820917</t>
  </si>
  <si>
    <t>ZAGA471103</t>
  </si>
  <si>
    <t>Operador Agua Pot</t>
  </si>
  <si>
    <t>Lamas Loza Rafael</t>
  </si>
  <si>
    <t>LALR671001</t>
  </si>
  <si>
    <t>44</t>
  </si>
  <si>
    <t>45</t>
  </si>
  <si>
    <t>Bobadilla Estrada Jose Maria</t>
  </si>
  <si>
    <t>MURD381024</t>
  </si>
  <si>
    <t>CACJ770725</t>
  </si>
  <si>
    <t>AADJ551103</t>
  </si>
  <si>
    <t>TAME8701088D3</t>
  </si>
  <si>
    <t>VEAG610114</t>
  </si>
  <si>
    <t>MAOF710224</t>
  </si>
  <si>
    <t>CAHJ711220</t>
  </si>
  <si>
    <t>VITG501129</t>
  </si>
  <si>
    <t>MOIH471116</t>
  </si>
  <si>
    <t>CUCR581103</t>
  </si>
  <si>
    <t>NALR421116</t>
  </si>
  <si>
    <t>ROPH950309</t>
  </si>
  <si>
    <t>BIPM710120</t>
  </si>
  <si>
    <t>Aguilar Corona Sergio</t>
  </si>
  <si>
    <t>Soto Rojas Rogelio</t>
  </si>
  <si>
    <t>Torres Vargas Francisco</t>
  </si>
  <si>
    <t>AUCS770224</t>
  </si>
  <si>
    <t>SORR700706</t>
  </si>
  <si>
    <t>TOVF661004</t>
  </si>
  <si>
    <t>Arana Lopez Pedro Oswaldo</t>
  </si>
  <si>
    <t>46</t>
  </si>
  <si>
    <t>Rivera X J Santos</t>
  </si>
  <si>
    <t>RIXS</t>
  </si>
  <si>
    <t>47</t>
  </si>
  <si>
    <t>48</t>
  </si>
  <si>
    <t>SASN390320</t>
  </si>
  <si>
    <t>49</t>
  </si>
  <si>
    <t>Castillo X Guillermo</t>
  </si>
  <si>
    <t>CAXG310426</t>
  </si>
  <si>
    <t>50</t>
  </si>
  <si>
    <t>Vazquez Montes de Oca Arturo</t>
  </si>
  <si>
    <t>VAMA460719</t>
  </si>
  <si>
    <t>51</t>
  </si>
  <si>
    <t>L.C.P. SANTIAGO LEDEZMA OROZCO</t>
  </si>
  <si>
    <t xml:space="preserve">            L.C.P. SANTIAGO LEDEZMA OROZCO</t>
  </si>
  <si>
    <t xml:space="preserve">           L.C.P. SANTIAGO LEDEZMA OROZCO</t>
  </si>
  <si>
    <t>L.C.P. ALFONSO VILLA GONZALEZ</t>
  </si>
  <si>
    <t>C. HECTOR MANUEL HARO PEREZ</t>
  </si>
  <si>
    <t>Vazquez Rivera Anita</t>
  </si>
  <si>
    <t>Aniceto Gonzalez Gabriel</t>
  </si>
  <si>
    <t>Garcia Soto Ilda Delia</t>
  </si>
  <si>
    <t>GASI</t>
  </si>
  <si>
    <t>Ochoa Mora Esther Judith</t>
  </si>
  <si>
    <t>Rangel Vargas Felipe de Jesus</t>
  </si>
  <si>
    <t>Garcia Enciso Dulce Carmina</t>
  </si>
  <si>
    <t>Flores Villaseñor Jose de Jesus</t>
  </si>
  <si>
    <t>Haro Perez Hector Manuel</t>
  </si>
  <si>
    <t>Rivera Ramirez Jose Luis</t>
  </si>
  <si>
    <t>Ramirez Campos Juan Jose</t>
  </si>
  <si>
    <t>Morales Rameño Jose Maria</t>
  </si>
  <si>
    <t>Pacheco Luna Sergio Guillermo</t>
  </si>
  <si>
    <t>Oficial de Registro Civil</t>
  </si>
  <si>
    <t>Bielmas Ornelas Juan</t>
  </si>
  <si>
    <t>01/34</t>
  </si>
  <si>
    <t>07/34</t>
  </si>
  <si>
    <t>Gaytan Cuevas Jose de Jesus</t>
  </si>
  <si>
    <t>Ledezma Orozco Santiago</t>
  </si>
  <si>
    <t>CUDD710124</t>
  </si>
  <si>
    <t>Villa Gonzalez Alfonso</t>
  </si>
  <si>
    <t>Barajas Perez Daycie</t>
  </si>
  <si>
    <t>Salazar Aguilar Roberto</t>
  </si>
  <si>
    <t>Zambrano Naranjo Salvador</t>
  </si>
  <si>
    <t>Cerna Flores Humberto</t>
  </si>
  <si>
    <t>Aniceto Reynoso Diego</t>
  </si>
  <si>
    <t>Diego Vargas Antonio</t>
  </si>
  <si>
    <t>Rojo Ramos Asaria Yazmin</t>
  </si>
  <si>
    <t>Garcia Escoto Juan Manuel</t>
  </si>
  <si>
    <t>Servin Nuñez Agustin</t>
  </si>
  <si>
    <t>Casillas Servin Janeth</t>
  </si>
  <si>
    <t>Gonzalez Perez Moises Antonio</t>
  </si>
  <si>
    <t>Guzman Ornelas Genoveva</t>
  </si>
  <si>
    <t>Guzman Zamora Jose Luis</t>
  </si>
  <si>
    <t>Palmeros Suarez Diego</t>
  </si>
  <si>
    <t>Martinez Ventura Rosalio</t>
  </si>
  <si>
    <t>Camarena Sanchez Juan Pablo</t>
  </si>
  <si>
    <t>Santana Aguirre Juan Martin</t>
  </si>
  <si>
    <t>Aldrete Navarro Ivan</t>
  </si>
  <si>
    <t>Palmeros Barradas Andres</t>
  </si>
  <si>
    <t>Cuevas Ibarra Carlos Alberto</t>
  </si>
  <si>
    <t>Garcia Villaseñor Alfonso</t>
  </si>
  <si>
    <t>Ramirez Ornelas Enrique</t>
  </si>
  <si>
    <t>Fuentes Lopez Enrique</t>
  </si>
  <si>
    <t>Lopez Jara Maria Dolores</t>
  </si>
  <si>
    <t>02/34</t>
  </si>
  <si>
    <t>03/34</t>
  </si>
  <si>
    <t>04/34</t>
  </si>
  <si>
    <t>05/34</t>
  </si>
  <si>
    <t>06/34</t>
  </si>
  <si>
    <t>08/34</t>
  </si>
  <si>
    <t>09/34</t>
  </si>
  <si>
    <t>10/34</t>
  </si>
  <si>
    <t>11/34</t>
  </si>
  <si>
    <t>12/34</t>
  </si>
  <si>
    <t>13/34</t>
  </si>
  <si>
    <t>14/34</t>
  </si>
  <si>
    <t>15/34</t>
  </si>
  <si>
    <t>16/34</t>
  </si>
  <si>
    <t>17/34</t>
  </si>
  <si>
    <t>18/34</t>
  </si>
  <si>
    <t>19/34</t>
  </si>
  <si>
    <t>20/34</t>
  </si>
  <si>
    <t>21/34</t>
  </si>
  <si>
    <t>22/34</t>
  </si>
  <si>
    <t>23/34</t>
  </si>
  <si>
    <t>24/34</t>
  </si>
  <si>
    <t>25/34</t>
  </si>
  <si>
    <t>26/34</t>
  </si>
  <si>
    <t>27/34</t>
  </si>
  <si>
    <t>28/34</t>
  </si>
  <si>
    <t>29/34</t>
  </si>
  <si>
    <t>30/34</t>
  </si>
  <si>
    <t>31/34</t>
  </si>
  <si>
    <t>32/34</t>
  </si>
  <si>
    <t>33/34</t>
  </si>
  <si>
    <t>34/34</t>
  </si>
  <si>
    <t>Nuñez Mora Edgar Moises</t>
  </si>
  <si>
    <t>Herrera Cortes Ricardo</t>
  </si>
  <si>
    <t>Velador UBR</t>
  </si>
  <si>
    <t>Velador Almacen Mpal</t>
  </si>
  <si>
    <t>Velador Malecon</t>
  </si>
  <si>
    <t>Merino de Jesus Victor</t>
  </si>
  <si>
    <t>Gorgonio Reyes Ermilio</t>
  </si>
  <si>
    <t>Martinez Castillo Maria</t>
  </si>
  <si>
    <t>Jaime Tejeda Maria de la Luz</t>
  </si>
  <si>
    <t>Chavira Diaz Pedro</t>
  </si>
  <si>
    <t>Bizarro Tovar Maria Luisa</t>
  </si>
  <si>
    <t>Reportera</t>
  </si>
  <si>
    <t>Gomez Monreal Pedro</t>
  </si>
  <si>
    <t>Carreño Carreño Jose Luis</t>
  </si>
  <si>
    <t>Diaz Davalos Tania Jaqueline</t>
  </si>
  <si>
    <t>Medina Serrano Jose</t>
  </si>
  <si>
    <t>Navarro Gomez Jesus</t>
  </si>
  <si>
    <t>Cuevas Ramirez Aurelio</t>
  </si>
  <si>
    <t>Venegas Cuevas Jose Antonio</t>
  </si>
  <si>
    <t>Flores Lopez Sergio</t>
  </si>
  <si>
    <t>Casillas Vargas Anselmo</t>
  </si>
  <si>
    <t>Rivera Yañez Jhonatha Benjamin</t>
  </si>
  <si>
    <t>Guzman Cardenas Arturo</t>
  </si>
  <si>
    <t>Valdez Perez Alejandro</t>
  </si>
  <si>
    <t>Amezcua Machuca Daniel</t>
  </si>
  <si>
    <t>Auxiliar admvo</t>
  </si>
  <si>
    <t>Salcedo Chavez Sulema</t>
  </si>
  <si>
    <t>Mendoza Jimenez Eder</t>
  </si>
  <si>
    <t>Sandoval Lopez Angelica Edith</t>
  </si>
  <si>
    <t>Gonzalez Zamora Camelia Elizabeth</t>
  </si>
  <si>
    <t>Navarro Sanchez Jose Luis</t>
  </si>
  <si>
    <t>Marquez Vega Martin Adan</t>
  </si>
  <si>
    <t>Bizarro Flores Jorge</t>
  </si>
  <si>
    <t>Santana Gutierrez Luis Oscar</t>
  </si>
  <si>
    <t>Salgado Romero Enrique Angel</t>
  </si>
  <si>
    <t>Hernandez Mendoza Miguel</t>
  </si>
  <si>
    <t>Lomeli de la Rosa Juan Antonio</t>
  </si>
  <si>
    <t>Aguirre Bernal Pablo</t>
  </si>
  <si>
    <t>Macias Aniceto Nayeli Rosario</t>
  </si>
  <si>
    <t>Departamento 1300 DIRECCION SERVICIOS PUBLICOS</t>
  </si>
  <si>
    <t>Departamento 1301 DEPARTAMENTO SERVICIOS PUBLICOS</t>
  </si>
  <si>
    <t>Rivera Lorenzana Horacio</t>
  </si>
  <si>
    <t>Romero Bielmas Celso</t>
  </si>
  <si>
    <t>De Santiago Hernandez Carlos</t>
  </si>
  <si>
    <t>Bobadilla Gonzalez Juan Ramon</t>
  </si>
  <si>
    <t>Gomez Enriquez Francisca</t>
  </si>
  <si>
    <t xml:space="preserve"> Zenteno Vazquez Olivia</t>
  </si>
  <si>
    <t>Vergara Robles Marisela</t>
  </si>
  <si>
    <t>Ruiz Garcia Carlos</t>
  </si>
  <si>
    <t>Jefe Proyectos</t>
  </si>
  <si>
    <t>Flores Lopez Porfirio</t>
  </si>
  <si>
    <t>Flores Lopez Monica</t>
  </si>
  <si>
    <t>VARA470726</t>
  </si>
  <si>
    <t>RAVF620205</t>
  </si>
  <si>
    <t>MORM760127</t>
  </si>
  <si>
    <t>PALS720510</t>
  </si>
  <si>
    <t>BIOJ740926</t>
  </si>
  <si>
    <t>VIGA570520</t>
  </si>
  <si>
    <t>BAPD871112</t>
  </si>
  <si>
    <t>ZANS710616</t>
  </si>
  <si>
    <t>CEFH850514</t>
  </si>
  <si>
    <t>AIRD880504</t>
  </si>
  <si>
    <t>CASJ910919</t>
  </si>
  <si>
    <t>GUZL710826</t>
  </si>
  <si>
    <t>MAVR891215</t>
  </si>
  <si>
    <t>CASJ790608</t>
  </si>
  <si>
    <t>MONE910830</t>
  </si>
  <si>
    <t>SAAJ621126</t>
  </si>
  <si>
    <t>MEOA700603</t>
  </si>
  <si>
    <t>CASH730316</t>
  </si>
  <si>
    <t>RACM471111</t>
  </si>
  <si>
    <t>AENI660822</t>
  </si>
  <si>
    <t>GAVA560913</t>
  </si>
  <si>
    <t>LOJD751002</t>
  </si>
  <si>
    <t>Santana Gutierrez Juan Martin</t>
  </si>
  <si>
    <t>Cervantes de la Luz Rodolfo</t>
  </si>
  <si>
    <t>Rodriguez Zamora Adrian</t>
  </si>
  <si>
    <t>Cuevas Lopez Andrea Guadalupe</t>
  </si>
  <si>
    <t>Rojas Vazquez Ezequiel</t>
  </si>
  <si>
    <t>Rangel Fernandez Julio Cesar</t>
  </si>
  <si>
    <t>Delgadillo Limon Elizabeth</t>
  </si>
  <si>
    <t>Ibarra Ortiz Georgina Arely</t>
  </si>
  <si>
    <t>Zambrano Herrera Antonio</t>
  </si>
  <si>
    <t>Pantoja Zambrano Gabriel</t>
  </si>
  <si>
    <t>Tovar Gonzalez Ma Luisa</t>
  </si>
  <si>
    <t>Aguilar Perez Gabriel</t>
  </si>
  <si>
    <t>Miranda Navarro Sergio</t>
  </si>
  <si>
    <t>Ines Flores Jose de Jesus</t>
  </si>
  <si>
    <t>Operador de Maquinaria</t>
  </si>
  <si>
    <t>Flores Velazquez Cinthya</t>
  </si>
  <si>
    <t>Mendoza Campos Jose Alberto</t>
  </si>
  <si>
    <t>Lopez Salazar Sergio</t>
  </si>
  <si>
    <t>Chacon Lomeli Marco Antonio</t>
  </si>
  <si>
    <t>IARG830615</t>
  </si>
  <si>
    <t>AIGG630505</t>
  </si>
  <si>
    <t>FOVJ521224</t>
  </si>
  <si>
    <t>HAPH580813</t>
  </si>
  <si>
    <t>RIRL600229</t>
  </si>
  <si>
    <t>RACJ830501</t>
  </si>
  <si>
    <t>Rosales Arias Yezel</t>
  </si>
  <si>
    <t>ROAY871205</t>
  </si>
  <si>
    <t>Cornejo Gutierrez Arcadio</t>
  </si>
  <si>
    <t>COGA7505233</t>
  </si>
  <si>
    <t>AOCA-781113</t>
  </si>
  <si>
    <t>SAAR550725</t>
  </si>
  <si>
    <t>SENA810604</t>
  </si>
  <si>
    <t>GOPM880529</t>
  </si>
  <si>
    <t>PASD900403</t>
  </si>
  <si>
    <t>PABA440130</t>
  </si>
  <si>
    <t>CUIC830806</t>
  </si>
  <si>
    <t>RAOE591115</t>
  </si>
  <si>
    <t>Triguero Ines Reyes</t>
  </si>
  <si>
    <t>TIIR870315</t>
  </si>
  <si>
    <t>GACJ680909</t>
  </si>
  <si>
    <t>MEJV930728</t>
  </si>
  <si>
    <t>GORE410113</t>
  </si>
  <si>
    <t>MACM511008</t>
  </si>
  <si>
    <t>JATL600222</t>
  </si>
  <si>
    <t>PAMM880224</t>
  </si>
  <si>
    <t>CADP450223</t>
  </si>
  <si>
    <t>BITL890213</t>
  </si>
  <si>
    <t>Franco Campos Daniel</t>
  </si>
  <si>
    <t>FACD840221</t>
  </si>
  <si>
    <t>Serna Castellon Ana Rosa</t>
  </si>
  <si>
    <t>SECA840131</t>
  </si>
  <si>
    <t>GOMP890702</t>
  </si>
  <si>
    <t>CELR740807</t>
  </si>
  <si>
    <t>CACL600827</t>
  </si>
  <si>
    <t>SAGJ890427</t>
  </si>
  <si>
    <t>DIDT921007</t>
  </si>
  <si>
    <t>ROZA700626</t>
  </si>
  <si>
    <t>Ibarra Salcedo Luis Enrique</t>
  </si>
  <si>
    <t>IASL900713</t>
  </si>
  <si>
    <t>MESJ901001</t>
  </si>
  <si>
    <t>CURA800910</t>
  </si>
  <si>
    <t>VECA810913</t>
  </si>
  <si>
    <t>FOLS780202</t>
  </si>
  <si>
    <t>CAVA710421</t>
  </si>
  <si>
    <t>RIYJ890202</t>
  </si>
  <si>
    <t>Ibarra Ramirez Jose Guadalupe</t>
  </si>
  <si>
    <t>VAPA710710</t>
  </si>
  <si>
    <t>AEMD930721</t>
  </si>
  <si>
    <t>SACS880819</t>
  </si>
  <si>
    <t>MEJE840830</t>
  </si>
  <si>
    <t>SALA871004</t>
  </si>
  <si>
    <t>GOZC701118</t>
  </si>
  <si>
    <t>NASL831215</t>
  </si>
  <si>
    <t>MAVA731213</t>
  </si>
  <si>
    <t>BIFJ690908</t>
  </si>
  <si>
    <t>SAGL880602</t>
  </si>
  <si>
    <t>Flores Martinez Francisco Javier</t>
  </si>
  <si>
    <t>FOMF710119</t>
  </si>
  <si>
    <t>HEMM760915</t>
  </si>
  <si>
    <t>LORJ860129</t>
  </si>
  <si>
    <t>AUBP700209</t>
  </si>
  <si>
    <t>SARA780809</t>
  </si>
  <si>
    <t>Salgado Romero Armando Jesus</t>
  </si>
  <si>
    <t>MAAN920323</t>
  </si>
  <si>
    <t>Solano Velasco Olga</t>
  </si>
  <si>
    <t>SOVA650806</t>
  </si>
  <si>
    <t>Olivarez Lopez Ruben</t>
  </si>
  <si>
    <t>OILR790901</t>
  </si>
  <si>
    <t>ROBC490922</t>
  </si>
  <si>
    <t>SAHC890217</t>
  </si>
  <si>
    <t>GOEF781004</t>
  </si>
  <si>
    <t>RILH830627</t>
  </si>
  <si>
    <t>ZEVO910228</t>
  </si>
  <si>
    <t>VERM740531</t>
  </si>
  <si>
    <t>RUGC870109</t>
  </si>
  <si>
    <t>FOLP620915</t>
  </si>
  <si>
    <t>FOLM681203</t>
  </si>
  <si>
    <t>FULE641222</t>
  </si>
  <si>
    <t>CULA921130</t>
  </si>
  <si>
    <t>CALM890327</t>
  </si>
  <si>
    <t>Rangel Fernandez Angeles</t>
  </si>
  <si>
    <t>RAFA960802</t>
  </si>
  <si>
    <t>Moreno Martinez Mario</t>
  </si>
  <si>
    <t>MOMM</t>
  </si>
  <si>
    <t>Bautista Quintero Jose Angel</t>
  </si>
  <si>
    <t>BAQA</t>
  </si>
  <si>
    <t>Navarro Vargas Narciso</t>
  </si>
  <si>
    <t>Torres Hernandez Miguel</t>
  </si>
  <si>
    <t>Coordinador Agencias y Delegaciones</t>
  </si>
  <si>
    <t>Jefe Operativo Rastro</t>
  </si>
  <si>
    <t>VAVG741001</t>
  </si>
  <si>
    <t>PIVC760502</t>
  </si>
  <si>
    <t>Saucedo Loma Jose Vicente</t>
  </si>
  <si>
    <t>Operador de Agua</t>
  </si>
  <si>
    <t>Sanchez Hernandez Jose Luis</t>
  </si>
  <si>
    <t>Flores Hernandez J Refugio</t>
  </si>
  <si>
    <t>Garcia Hernandez Jose Uriel</t>
  </si>
  <si>
    <t>HULL860418</t>
  </si>
  <si>
    <t>CAHE701222</t>
  </si>
  <si>
    <t>REPD831216</t>
  </si>
  <si>
    <t>Higuera Garcia Luis</t>
  </si>
  <si>
    <t>Hernandez Zuñiga Jose Ramiro</t>
  </si>
  <si>
    <t>Guzman Romero Arturo</t>
  </si>
  <si>
    <t>Garcia Rosales Alfredo</t>
  </si>
  <si>
    <t>Operador Agua Potable</t>
  </si>
  <si>
    <t>Gudiño Daniel Guillermo</t>
  </si>
  <si>
    <t>Gonzalez Ramirez Oscar</t>
  </si>
  <si>
    <t>Departamento 1330 DEPARTAMENTO MERCADOS</t>
  </si>
  <si>
    <t>Ibarra Hernandez Ricardo</t>
  </si>
  <si>
    <t>Loza Ornelas Victor Manuel</t>
  </si>
  <si>
    <t>Cuevas Olmedo Graciela</t>
  </si>
  <si>
    <t>Departamento 1710 DEPTO AGRICULTURA, GANADERIA Y DESARROLLO RURAL</t>
  </si>
  <si>
    <t>Flores del Toro Alfonso</t>
  </si>
  <si>
    <t>Amezcua Machuca Adriana</t>
  </si>
  <si>
    <t>52</t>
  </si>
  <si>
    <t>53</t>
  </si>
  <si>
    <t>54</t>
  </si>
  <si>
    <t>55</t>
  </si>
  <si>
    <t>56</t>
  </si>
  <si>
    <t>57</t>
  </si>
  <si>
    <t>58</t>
  </si>
  <si>
    <t>1/4</t>
  </si>
  <si>
    <t>2/4</t>
  </si>
  <si>
    <t>3/4</t>
  </si>
  <si>
    <t>4/4</t>
  </si>
  <si>
    <t>Garavito Valencia Gabriel</t>
  </si>
  <si>
    <t>GAVG</t>
  </si>
  <si>
    <t>Vazquez Ibarra Apolinario</t>
  </si>
  <si>
    <t>VAIA570131</t>
  </si>
  <si>
    <t>TOHM670302</t>
  </si>
  <si>
    <t>LEOS671127</t>
  </si>
  <si>
    <t>LOGK871126</t>
  </si>
  <si>
    <t>SAOL800217</t>
  </si>
  <si>
    <t>VAPG720607</t>
  </si>
  <si>
    <t>GAEJ740913</t>
  </si>
  <si>
    <t>GUOG620103</t>
  </si>
  <si>
    <t>NAVN650908</t>
  </si>
  <si>
    <t>POGA820605</t>
  </si>
  <si>
    <t>Portugal Garcia Allan Phillippe</t>
  </si>
  <si>
    <t>CALJ561016</t>
  </si>
  <si>
    <t>Cravioto Lebrija Jesus Alejandro</t>
  </si>
  <si>
    <t>ROVE560509</t>
  </si>
  <si>
    <t>DELE910702</t>
  </si>
  <si>
    <t>IAOG860423</t>
  </si>
  <si>
    <t>RAFJ901001</t>
  </si>
  <si>
    <t>ZAHA890929</t>
  </si>
  <si>
    <t>PAZG790324</t>
  </si>
  <si>
    <t>GUCA670701</t>
  </si>
  <si>
    <t>LORR670629</t>
  </si>
  <si>
    <t>LOOV780516</t>
  </si>
  <si>
    <t>CUOG880405</t>
  </si>
  <si>
    <t>SARE830805</t>
  </si>
  <si>
    <t>PEPL610619</t>
  </si>
  <si>
    <t>TOGL710701</t>
  </si>
  <si>
    <t>PEGA631022</t>
  </si>
  <si>
    <t>MAGF750309PY8</t>
  </si>
  <si>
    <t>HIGL640819</t>
  </si>
  <si>
    <t>MINS580515</t>
  </si>
  <si>
    <t>IEFJ820921</t>
  </si>
  <si>
    <t>HEZR910222</t>
  </si>
  <si>
    <t>GURA910917</t>
  </si>
  <si>
    <t>GARA630112</t>
  </si>
  <si>
    <t>CECJ951123</t>
  </si>
  <si>
    <t>FOVC940102</t>
  </si>
  <si>
    <t>GUDG720109</t>
  </si>
  <si>
    <t>GORO970227</t>
  </si>
  <si>
    <t>IAHR710325</t>
  </si>
  <si>
    <t>AALP850125</t>
  </si>
  <si>
    <t>MECA900522</t>
  </si>
  <si>
    <t>FOTA380802</t>
  </si>
  <si>
    <t>SAOM610811</t>
  </si>
  <si>
    <t>XIOC721126</t>
  </si>
  <si>
    <t>Xilonzochilt Ocampo Maria Cristina</t>
  </si>
  <si>
    <t>LOSS820312</t>
  </si>
  <si>
    <t>BOGJ931127</t>
  </si>
  <si>
    <t>Reyes Morales Andrea Casandra</t>
  </si>
  <si>
    <t>REMA971230</t>
  </si>
  <si>
    <t>AEMA881221</t>
  </si>
  <si>
    <t>Partida Macias Mayra Guadalupe</t>
  </si>
  <si>
    <t>NOMINA CORRESPONDIENTE A LA 1 ER QUINCENA DE NOVIEMBRE 2015</t>
  </si>
  <si>
    <t>OOCJ601216</t>
  </si>
  <si>
    <t>Orozco Cuevas J. Jesus</t>
  </si>
  <si>
    <t>OOME860913</t>
  </si>
  <si>
    <t>GAED780412</t>
  </si>
  <si>
    <t>SALV670811</t>
  </si>
  <si>
    <t>GAHU921108</t>
  </si>
  <si>
    <t>FOHR550704</t>
  </si>
  <si>
    <t>SAHL570726</t>
  </si>
  <si>
    <t>RORA900311</t>
  </si>
  <si>
    <t>DIVA750705</t>
  </si>
  <si>
    <t>Hernandez Perez Bogar</t>
  </si>
  <si>
    <t>Soto Perez Carlos Antonio</t>
  </si>
  <si>
    <t>Jefe Actas Acuerdos</t>
  </si>
  <si>
    <t>Gomez Machuca Maria de San Juan</t>
  </si>
  <si>
    <t>Arce Romero Alejandra Janeth</t>
  </si>
  <si>
    <t>Machuca Valencia Carlos Alfonso</t>
  </si>
  <si>
    <t>Martinez Ornelas Jose Luis</t>
  </si>
  <si>
    <t>Cuevas Campos Ismael</t>
  </si>
  <si>
    <t>Administrador</t>
  </si>
  <si>
    <t>Lamas Ortiz Camila Alejandra</t>
  </si>
  <si>
    <t>Ochoa Rojas Diana</t>
  </si>
  <si>
    <t>Velazquez Avila Armando</t>
  </si>
  <si>
    <t>Lopez Miranda David Efrain</t>
  </si>
  <si>
    <t>MOV CANCELADO NO DEPOSITADO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</si>
</sst>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  <numFmt numFmtId="169" formatCode="&quot;$&quot;#,##0.00;[Red]&quot;$&quot;#,##0.00"/>
    <numFmt numFmtId="170" formatCode="#,##0.00;[Red]#,##0.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80A]hh:mm:ss\ AM/PM"/>
  </numFmts>
  <fonts count="11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26"/>
      <name val="Baskerville Old Face"/>
      <family val="1"/>
    </font>
    <font>
      <b/>
      <sz val="18"/>
      <name val="Perpetua"/>
      <family val="1"/>
    </font>
    <font>
      <b/>
      <sz val="16"/>
      <name val="Iskoola Pota"/>
      <family val="1"/>
    </font>
    <font>
      <b/>
      <sz val="14"/>
      <name val="Iskoola Pot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8"/>
      <name val="Centaur"/>
      <family val="1"/>
    </font>
    <font>
      <sz val="10"/>
      <name val="Andalus"/>
      <family val="1"/>
    </font>
    <font>
      <sz val="20"/>
      <name val="Baskerville Old Face"/>
      <family val="1"/>
    </font>
    <font>
      <b/>
      <sz val="12"/>
      <name val="Iskoola Pota"/>
      <family val="1"/>
    </font>
    <font>
      <b/>
      <sz val="22"/>
      <name val="Arial"/>
      <family val="2"/>
    </font>
    <font>
      <sz val="20"/>
      <name val="Arial"/>
      <family val="2"/>
    </font>
    <font>
      <b/>
      <sz val="7"/>
      <color indexed="29"/>
      <name val="Arial"/>
      <family val="2"/>
    </font>
    <font>
      <sz val="7"/>
      <name val="Arial"/>
      <family val="2"/>
    </font>
    <font>
      <sz val="24"/>
      <name val="Baskerville Old Face"/>
      <family val="1"/>
    </font>
    <font>
      <b/>
      <sz val="9"/>
      <name val="Centaur"/>
      <family val="1"/>
    </font>
    <font>
      <b/>
      <sz val="12"/>
      <name val="Andalus"/>
      <family val="1"/>
    </font>
    <font>
      <b/>
      <sz val="9"/>
      <color indexed="29"/>
      <name val="Bookman Old Style"/>
      <family val="1"/>
    </font>
    <font>
      <sz val="8"/>
      <name val="Book Antiqua"/>
      <family val="1"/>
    </font>
    <font>
      <sz val="14"/>
      <name val="Book Antiqua"/>
      <family val="1"/>
    </font>
    <font>
      <sz val="10"/>
      <name val="Book Antiqua"/>
      <family val="1"/>
    </font>
    <font>
      <sz val="9"/>
      <name val="Book Antiqua"/>
      <family val="1"/>
    </font>
    <font>
      <sz val="12"/>
      <name val="Arial Narrow"/>
      <family val="2"/>
    </font>
    <font>
      <sz val="12"/>
      <name val="Arial Unicode MS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Unicode MS"/>
      <family val="2"/>
    </font>
    <font>
      <sz val="9"/>
      <name val="Arial Unicode MS"/>
      <family val="2"/>
    </font>
    <font>
      <b/>
      <sz val="10"/>
      <name val="Centaur"/>
      <family val="1"/>
    </font>
    <font>
      <b/>
      <sz val="11"/>
      <name val="Centaur"/>
      <family val="1"/>
    </font>
    <font>
      <b/>
      <sz val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sz val="7"/>
      <name val="Arial Unicode MS"/>
      <family val="2"/>
    </font>
    <font>
      <sz val="9"/>
      <name val="Arial Narrow"/>
      <family val="2"/>
    </font>
    <font>
      <b/>
      <sz val="7"/>
      <name val="Arial"/>
      <family val="2"/>
    </font>
    <font>
      <b/>
      <sz val="7"/>
      <name val="Arial Narrow"/>
      <family val="2"/>
    </font>
    <font>
      <b/>
      <sz val="7"/>
      <name val="Arial Unicode MS"/>
      <family val="2"/>
    </font>
    <font>
      <sz val="7"/>
      <name val="Book Antiqua"/>
      <family val="1"/>
    </font>
    <font>
      <b/>
      <sz val="8"/>
      <name val="Book Antiqua"/>
      <family val="1"/>
    </font>
    <font>
      <b/>
      <sz val="14"/>
      <name val="Book Antiqua"/>
      <family val="1"/>
    </font>
    <font>
      <b/>
      <sz val="10"/>
      <name val="Andalus"/>
      <family val="1"/>
    </font>
    <font>
      <b/>
      <sz val="9"/>
      <name val="Cambria"/>
      <family val="1"/>
    </font>
    <font>
      <b/>
      <sz val="8"/>
      <name val="Arial Unicode MS"/>
      <family val="2"/>
    </font>
    <font>
      <b/>
      <sz val="16"/>
      <name val="Perpetua"/>
      <family val="1"/>
    </font>
    <font>
      <sz val="8"/>
      <name val="Andalus"/>
      <family val="1"/>
    </font>
    <font>
      <sz val="16"/>
      <name val="Iskoola Pota"/>
      <family val="1"/>
    </font>
    <font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>
        <color indexed="12"/>
      </right>
      <top style="thin"/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>
        <color indexed="12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/>
      <bottom style="hair">
        <color indexed="12"/>
      </bottom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8" fillId="20" borderId="0" applyNumberFormat="0" applyBorder="0" applyAlignment="0" applyProtection="0"/>
    <xf numFmtId="0" fontId="99" fillId="21" borderId="1" applyNumberFormat="0" applyAlignment="0" applyProtection="0"/>
    <xf numFmtId="0" fontId="100" fillId="22" borderId="2" applyNumberFormat="0" applyAlignment="0" applyProtection="0"/>
    <xf numFmtId="0" fontId="101" fillId="0" borderId="3" applyNumberFormat="0" applyFill="0" applyAlignment="0" applyProtection="0"/>
    <xf numFmtId="0" fontId="102" fillId="0" borderId="0" applyNumberFormat="0" applyFill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7" fillId="26" borderId="0" applyNumberFormat="0" applyBorder="0" applyAlignment="0" applyProtection="0"/>
    <xf numFmtId="0" fontId="97" fillId="27" borderId="0" applyNumberFormat="0" applyBorder="0" applyAlignment="0" applyProtection="0"/>
    <xf numFmtId="0" fontId="97" fillId="28" borderId="0" applyNumberFormat="0" applyBorder="0" applyAlignment="0" applyProtection="0"/>
    <xf numFmtId="0" fontId="103" fillId="29" borderId="1" applyNumberFormat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8" fillId="21" borderId="5" applyNumberFormat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6" applyNumberFormat="0" applyFill="0" applyAlignment="0" applyProtection="0"/>
    <xf numFmtId="0" fontId="113" fillId="0" borderId="7" applyNumberFormat="0" applyFill="0" applyAlignment="0" applyProtection="0"/>
    <xf numFmtId="0" fontId="102" fillId="0" borderId="8" applyNumberFormat="0" applyFill="0" applyAlignment="0" applyProtection="0"/>
    <xf numFmtId="0" fontId="114" fillId="0" borderId="9" applyNumberFormat="0" applyFill="0" applyAlignment="0" applyProtection="0"/>
  </cellStyleXfs>
  <cellXfs count="957">
    <xf numFmtId="0" fontId="0" fillId="0" borderId="0" xfId="0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164" fontId="0" fillId="0" borderId="11" xfId="0" applyNumberFormat="1" applyFill="1" applyBorder="1" applyAlignment="1">
      <alignment horizontal="centerContinuous"/>
    </xf>
    <xf numFmtId="164" fontId="0" fillId="0" borderId="11" xfId="0" applyNumberFormat="1" applyFill="1" applyBorder="1" applyAlignment="1">
      <alignment horizontal="centerContinuous" wrapText="1"/>
    </xf>
    <xf numFmtId="0" fontId="5" fillId="0" borderId="12" xfId="0" applyFont="1" applyFill="1" applyBorder="1" applyAlignment="1">
      <alignment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3" fillId="0" borderId="13" xfId="0" applyFont="1" applyFill="1" applyBorder="1" applyAlignment="1">
      <alignment/>
    </xf>
    <xf numFmtId="164" fontId="2" fillId="0" borderId="14" xfId="0" applyNumberFormat="1" applyFont="1" applyFill="1" applyBorder="1" applyAlignment="1">
      <alignment horizontal="left"/>
    </xf>
    <xf numFmtId="164" fontId="0" fillId="0" borderId="14" xfId="0" applyNumberFormat="1" applyFill="1" applyBorder="1" applyAlignment="1">
      <alignment horizontal="centerContinuous"/>
    </xf>
    <xf numFmtId="164" fontId="0" fillId="0" borderId="14" xfId="0" applyNumberFormat="1" applyFill="1" applyBorder="1" applyAlignment="1">
      <alignment horizontal="centerContinuous" wrapText="1"/>
    </xf>
    <xf numFmtId="164" fontId="8" fillId="0" borderId="15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Fill="1" applyAlignment="1">
      <alignment wrapText="1"/>
    </xf>
    <xf numFmtId="164" fontId="0" fillId="0" borderId="11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 horizontal="centerContinuous" wrapText="1"/>
    </xf>
    <xf numFmtId="164" fontId="11" fillId="0" borderId="17" xfId="0" applyNumberFormat="1" applyFont="1" applyFill="1" applyBorder="1" applyAlignment="1">
      <alignment horizontal="centerContinuous"/>
    </xf>
    <xf numFmtId="164" fontId="11" fillId="0" borderId="18" xfId="0" applyNumberFormat="1" applyFont="1" applyFill="1" applyBorder="1" applyAlignment="1">
      <alignment horizontal="centerContinuous"/>
    </xf>
    <xf numFmtId="164" fontId="11" fillId="0" borderId="15" xfId="0" applyNumberFormat="1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19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3" fillId="0" borderId="1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8" fillId="0" borderId="15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9" fillId="33" borderId="16" xfId="0" applyNumberFormat="1" applyFont="1" applyFill="1" applyBorder="1" applyAlignment="1">
      <alignment horizontal="centerContinuous" wrapText="1"/>
    </xf>
    <xf numFmtId="164" fontId="3" fillId="0" borderId="15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4" fillId="33" borderId="20" xfId="0" applyFont="1" applyFill="1" applyBorder="1" applyAlignment="1">
      <alignment wrapText="1"/>
    </xf>
    <xf numFmtId="164" fontId="1" fillId="33" borderId="20" xfId="0" applyNumberFormat="1" applyFont="1" applyFill="1" applyBorder="1" applyAlignment="1">
      <alignment wrapText="1"/>
    </xf>
    <xf numFmtId="164" fontId="1" fillId="33" borderId="16" xfId="0" applyNumberFormat="1" applyFont="1" applyFill="1" applyBorder="1" applyAlignment="1">
      <alignment horizontal="centerContinuous" wrapText="1"/>
    </xf>
    <xf numFmtId="164" fontId="6" fillId="33" borderId="20" xfId="0" applyNumberFormat="1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3" fillId="34" borderId="15" xfId="0" applyFont="1" applyFill="1" applyBorder="1" applyAlignment="1">
      <alignment/>
    </xf>
    <xf numFmtId="164" fontId="10" fillId="34" borderId="15" xfId="0" applyNumberFormat="1" applyFont="1" applyFill="1" applyBorder="1" applyAlignment="1">
      <alignment horizontal="right"/>
    </xf>
    <xf numFmtId="164" fontId="0" fillId="34" borderId="15" xfId="0" applyNumberFormat="1" applyFill="1" applyBorder="1" applyAlignment="1">
      <alignment/>
    </xf>
    <xf numFmtId="164" fontId="11" fillId="34" borderId="15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left"/>
    </xf>
    <xf numFmtId="0" fontId="4" fillId="34" borderId="15" xfId="0" applyFont="1" applyFill="1" applyBorder="1" applyAlignment="1">
      <alignment/>
    </xf>
    <xf numFmtId="164" fontId="1" fillId="34" borderId="15" xfId="0" applyNumberFormat="1" applyFont="1" applyFill="1" applyBorder="1" applyAlignment="1">
      <alignment/>
    </xf>
    <xf numFmtId="164" fontId="6" fillId="34" borderId="15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/>
    </xf>
    <xf numFmtId="164" fontId="11" fillId="0" borderId="19" xfId="0" applyNumberFormat="1" applyFont="1" applyFill="1" applyBorder="1" applyAlignment="1">
      <alignment/>
    </xf>
    <xf numFmtId="164" fontId="4" fillId="34" borderId="15" xfId="0" applyNumberFormat="1" applyFont="1" applyFill="1" applyBorder="1" applyAlignment="1">
      <alignment/>
    </xf>
    <xf numFmtId="164" fontId="4" fillId="33" borderId="20" xfId="0" applyNumberFormat="1" applyFont="1" applyFill="1" applyBorder="1" applyAlignment="1">
      <alignment wrapText="1"/>
    </xf>
    <xf numFmtId="164" fontId="4" fillId="33" borderId="20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164" fontId="14" fillId="0" borderId="15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 wrapText="1"/>
    </xf>
    <xf numFmtId="164" fontId="14" fillId="0" borderId="15" xfId="0" applyNumberFormat="1" applyFont="1" applyFill="1" applyBorder="1" applyAlignment="1">
      <alignment wrapText="1"/>
    </xf>
    <xf numFmtId="164" fontId="4" fillId="34" borderId="15" xfId="0" applyNumberFormat="1" applyFont="1" applyFill="1" applyBorder="1" applyAlignment="1">
      <alignment/>
    </xf>
    <xf numFmtId="164" fontId="7" fillId="34" borderId="15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64" fontId="7" fillId="34" borderId="15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34" borderId="15" xfId="0" applyNumberFormat="1" applyFont="1" applyFill="1" applyBorder="1" applyAlignment="1">
      <alignment/>
    </xf>
    <xf numFmtId="164" fontId="14" fillId="35" borderId="15" xfId="0" applyNumberFormat="1" applyFont="1" applyFill="1" applyBorder="1" applyAlignment="1">
      <alignment/>
    </xf>
    <xf numFmtId="164" fontId="3" fillId="35" borderId="15" xfId="0" applyNumberFormat="1" applyFont="1" applyFill="1" applyBorder="1" applyAlignment="1">
      <alignment/>
    </xf>
    <xf numFmtId="164" fontId="11" fillId="35" borderId="15" xfId="0" applyNumberFormat="1" applyFont="1" applyFill="1" applyBorder="1" applyAlignment="1">
      <alignment/>
    </xf>
    <xf numFmtId="164" fontId="0" fillId="35" borderId="15" xfId="0" applyNumberFormat="1" applyFill="1" applyBorder="1" applyAlignment="1">
      <alignment/>
    </xf>
    <xf numFmtId="164" fontId="0" fillId="35" borderId="15" xfId="0" applyNumberFormat="1" applyFill="1" applyBorder="1" applyAlignment="1">
      <alignment wrapText="1"/>
    </xf>
    <xf numFmtId="164" fontId="14" fillId="35" borderId="15" xfId="0" applyNumberFormat="1" applyFont="1" applyFill="1" applyBorder="1" applyAlignment="1">
      <alignment/>
    </xf>
    <xf numFmtId="164" fontId="11" fillId="35" borderId="19" xfId="0" applyNumberFormat="1" applyFont="1" applyFill="1" applyBorder="1" applyAlignment="1">
      <alignment/>
    </xf>
    <xf numFmtId="164" fontId="8" fillId="35" borderId="15" xfId="0" applyNumberFormat="1" applyFont="1" applyFill="1" applyBorder="1" applyAlignment="1">
      <alignment/>
    </xf>
    <xf numFmtId="164" fontId="3" fillId="35" borderId="15" xfId="0" applyNumberFormat="1" applyFont="1" applyFill="1" applyBorder="1" applyAlignment="1">
      <alignment/>
    </xf>
    <xf numFmtId="164" fontId="12" fillId="0" borderId="1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3" fillId="36" borderId="0" xfId="0" applyFont="1" applyFill="1" applyAlignment="1">
      <alignment/>
    </xf>
    <xf numFmtId="164" fontId="0" fillId="36" borderId="0" xfId="0" applyNumberFormat="1" applyFill="1" applyAlignment="1">
      <alignment/>
    </xf>
    <xf numFmtId="164" fontId="0" fillId="36" borderId="0" xfId="0" applyNumberFormat="1" applyFill="1" applyAlignment="1">
      <alignment wrapText="1"/>
    </xf>
    <xf numFmtId="164" fontId="11" fillId="36" borderId="0" xfId="0" applyNumberFormat="1" applyFont="1" applyFill="1" applyAlignment="1">
      <alignment/>
    </xf>
    <xf numFmtId="164" fontId="16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/>
    </xf>
    <xf numFmtId="0" fontId="7" fillId="34" borderId="15" xfId="0" applyFont="1" applyFill="1" applyBorder="1" applyAlignment="1">
      <alignment/>
    </xf>
    <xf numFmtId="164" fontId="18" fillId="0" borderId="11" xfId="0" applyNumberFormat="1" applyFont="1" applyFill="1" applyBorder="1" applyAlignment="1">
      <alignment horizontal="left"/>
    </xf>
    <xf numFmtId="164" fontId="18" fillId="0" borderId="11" xfId="0" applyNumberFormat="1" applyFont="1" applyFill="1" applyBorder="1" applyAlignment="1">
      <alignment/>
    </xf>
    <xf numFmtId="164" fontId="19" fillId="0" borderId="14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/>
    </xf>
    <xf numFmtId="0" fontId="22" fillId="35" borderId="15" xfId="0" applyFont="1" applyFill="1" applyBorder="1" applyAlignment="1">
      <alignment/>
    </xf>
    <xf numFmtId="0" fontId="23" fillId="35" borderId="15" xfId="0" applyFont="1" applyFill="1" applyBorder="1" applyAlignment="1">
      <alignment/>
    </xf>
    <xf numFmtId="0" fontId="24" fillId="35" borderId="15" xfId="0" applyFont="1" applyFill="1" applyBorder="1" applyAlignment="1">
      <alignment/>
    </xf>
    <xf numFmtId="0" fontId="25" fillId="35" borderId="15" xfId="0" applyFont="1" applyFill="1" applyBorder="1" applyAlignment="1">
      <alignment/>
    </xf>
    <xf numFmtId="0" fontId="27" fillId="0" borderId="0" xfId="0" applyFont="1" applyFill="1" applyAlignment="1">
      <alignment/>
    </xf>
    <xf numFmtId="164" fontId="11" fillId="0" borderId="15" xfId="0" applyNumberFormat="1" applyFont="1" applyFill="1" applyBorder="1" applyAlignment="1">
      <alignment/>
    </xf>
    <xf numFmtId="164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164" fontId="28" fillId="0" borderId="11" xfId="0" applyNumberFormat="1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/>
    </xf>
    <xf numFmtId="164" fontId="30" fillId="0" borderId="11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164" fontId="8" fillId="35" borderId="21" xfId="0" applyNumberFormat="1" applyFont="1" applyFill="1" applyBorder="1" applyAlignment="1">
      <alignment/>
    </xf>
    <xf numFmtId="164" fontId="0" fillId="35" borderId="0" xfId="0" applyNumberFormat="1" applyFill="1" applyAlignment="1">
      <alignment/>
    </xf>
    <xf numFmtId="164" fontId="11" fillId="35" borderId="21" xfId="0" applyNumberFormat="1" applyFont="1" applyFill="1" applyBorder="1" applyAlignment="1">
      <alignment/>
    </xf>
    <xf numFmtId="0" fontId="8" fillId="34" borderId="15" xfId="0" applyFont="1" applyFill="1" applyBorder="1" applyAlignment="1">
      <alignment/>
    </xf>
    <xf numFmtId="164" fontId="8" fillId="34" borderId="15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164" fontId="12" fillId="0" borderId="15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4" fillId="33" borderId="15" xfId="0" applyFont="1" applyFill="1" applyBorder="1" applyAlignment="1">
      <alignment wrapText="1"/>
    </xf>
    <xf numFmtId="164" fontId="4" fillId="33" borderId="15" xfId="0" applyNumberFormat="1" applyFont="1" applyFill="1" applyBorder="1" applyAlignment="1">
      <alignment horizontal="centerContinuous" wrapText="1"/>
    </xf>
    <xf numFmtId="164" fontId="0" fillId="35" borderId="22" xfId="0" applyNumberFormat="1" applyFill="1" applyBorder="1" applyAlignment="1">
      <alignment/>
    </xf>
    <xf numFmtId="164" fontId="0" fillId="35" borderId="22" xfId="0" applyNumberFormat="1" applyFill="1" applyBorder="1" applyAlignment="1">
      <alignment wrapText="1"/>
    </xf>
    <xf numFmtId="164" fontId="11" fillId="35" borderId="23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3" fillId="0" borderId="25" xfId="0" applyNumberFormat="1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164" fontId="11" fillId="0" borderId="26" xfId="0" applyNumberFormat="1" applyFont="1" applyFill="1" applyBorder="1" applyAlignment="1">
      <alignment/>
    </xf>
    <xf numFmtId="164" fontId="14" fillId="35" borderId="25" xfId="0" applyNumberFormat="1" applyFont="1" applyFill="1" applyBorder="1" applyAlignment="1">
      <alignment/>
    </xf>
    <xf numFmtId="164" fontId="3" fillId="35" borderId="25" xfId="0" applyNumberFormat="1" applyFont="1" applyFill="1" applyBorder="1" applyAlignment="1">
      <alignment/>
    </xf>
    <xf numFmtId="164" fontId="11" fillId="35" borderId="26" xfId="0" applyNumberFormat="1" applyFont="1" applyFill="1" applyBorder="1" applyAlignment="1">
      <alignment/>
    </xf>
    <xf numFmtId="164" fontId="6" fillId="34" borderId="15" xfId="0" applyNumberFormat="1" applyFont="1" applyFill="1" applyBorder="1" applyAlignment="1">
      <alignment/>
    </xf>
    <xf numFmtId="164" fontId="4" fillId="33" borderId="27" xfId="0" applyNumberFormat="1" applyFont="1" applyFill="1" applyBorder="1" applyAlignment="1">
      <alignment horizontal="centerContinuous" wrapText="1"/>
    </xf>
    <xf numFmtId="164" fontId="14" fillId="0" borderId="22" xfId="0" applyNumberFormat="1" applyFont="1" applyFill="1" applyBorder="1" applyAlignment="1">
      <alignment/>
    </xf>
    <xf numFmtId="164" fontId="14" fillId="0" borderId="28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/>
    </xf>
    <xf numFmtId="164" fontId="11" fillId="0" borderId="29" xfId="0" applyNumberFormat="1" applyFont="1" applyFill="1" applyBorder="1" applyAlignment="1">
      <alignment/>
    </xf>
    <xf numFmtId="164" fontId="3" fillId="36" borderId="0" xfId="0" applyNumberFormat="1" applyFont="1" applyFill="1" applyAlignment="1">
      <alignment/>
    </xf>
    <xf numFmtId="164" fontId="11" fillId="0" borderId="30" xfId="0" applyNumberFormat="1" applyFont="1" applyFill="1" applyBorder="1" applyAlignment="1">
      <alignment horizontal="centerContinuous"/>
    </xf>
    <xf numFmtId="164" fontId="0" fillId="0" borderId="25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 wrapText="1"/>
    </xf>
    <xf numFmtId="164" fontId="4" fillId="33" borderId="15" xfId="0" applyNumberFormat="1" applyFont="1" applyFill="1" applyBorder="1" applyAlignment="1">
      <alignment horizontal="center" wrapText="1"/>
    </xf>
    <xf numFmtId="0" fontId="1" fillId="34" borderId="15" xfId="0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0" fontId="0" fillId="0" borderId="31" xfId="0" applyBorder="1" applyAlignment="1">
      <alignment horizontal="left"/>
    </xf>
    <xf numFmtId="0" fontId="32" fillId="33" borderId="3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164" fontId="0" fillId="0" borderId="15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 quotePrefix="1">
      <alignment/>
    </xf>
    <xf numFmtId="0" fontId="1" fillId="34" borderId="13" xfId="0" applyFont="1" applyFill="1" applyBorder="1" applyAlignment="1">
      <alignment/>
    </xf>
    <xf numFmtId="164" fontId="1" fillId="34" borderId="14" xfId="0" applyNumberFormat="1" applyFont="1" applyFill="1" applyBorder="1" applyAlignment="1">
      <alignment/>
    </xf>
    <xf numFmtId="164" fontId="1" fillId="34" borderId="19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33" fillId="0" borderId="15" xfId="0" applyNumberFormat="1" applyFont="1" applyFill="1" applyBorder="1" applyAlignment="1">
      <alignment/>
    </xf>
    <xf numFmtId="164" fontId="0" fillId="37" borderId="0" xfId="0" applyNumberFormat="1" applyFill="1" applyAlignment="1">
      <alignment/>
    </xf>
    <xf numFmtId="164" fontId="15" fillId="37" borderId="0" xfId="0" applyNumberFormat="1" applyFont="1" applyFill="1" applyAlignment="1">
      <alignment/>
    </xf>
    <xf numFmtId="164" fontId="34" fillId="0" borderId="11" xfId="0" applyNumberFormat="1" applyFont="1" applyFill="1" applyBorder="1" applyAlignment="1">
      <alignment horizontal="left"/>
    </xf>
    <xf numFmtId="0" fontId="12" fillId="0" borderId="15" xfId="0" applyFont="1" applyFill="1" applyBorder="1" applyAlignment="1">
      <alignment/>
    </xf>
    <xf numFmtId="0" fontId="3" fillId="38" borderId="24" xfId="0" applyFont="1" applyFill="1" applyBorder="1" applyAlignment="1">
      <alignment/>
    </xf>
    <xf numFmtId="164" fontId="3" fillId="38" borderId="25" xfId="0" applyNumberFormat="1" applyFont="1" applyFill="1" applyBorder="1" applyAlignment="1">
      <alignment/>
    </xf>
    <xf numFmtId="164" fontId="11" fillId="38" borderId="26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164" fontId="0" fillId="36" borderId="0" xfId="0" applyNumberFormat="1" applyFill="1" applyBorder="1" applyAlignment="1">
      <alignment/>
    </xf>
    <xf numFmtId="164" fontId="11" fillId="36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0" fontId="22" fillId="35" borderId="33" xfId="0" applyFont="1" applyFill="1" applyBorder="1" applyAlignment="1">
      <alignment/>
    </xf>
    <xf numFmtId="0" fontId="22" fillId="35" borderId="24" xfId="0" applyFont="1" applyFill="1" applyBorder="1" applyAlignment="1">
      <alignment/>
    </xf>
    <xf numFmtId="0" fontId="35" fillId="34" borderId="15" xfId="0" applyFont="1" applyFill="1" applyBorder="1" applyAlignment="1">
      <alignment/>
    </xf>
    <xf numFmtId="164" fontId="36" fillId="34" borderId="15" xfId="0" applyNumberFormat="1" applyFont="1" applyFill="1" applyBorder="1" applyAlignment="1">
      <alignment horizontal="right"/>
    </xf>
    <xf numFmtId="0" fontId="36" fillId="34" borderId="15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8" fillId="0" borderId="0" xfId="0" applyFont="1" applyFill="1" applyAlignment="1">
      <alignment/>
    </xf>
    <xf numFmtId="164" fontId="38" fillId="0" borderId="0" xfId="0" applyNumberFormat="1" applyFont="1" applyFill="1" applyAlignment="1">
      <alignment/>
    </xf>
    <xf numFmtId="164" fontId="39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164" fontId="43" fillId="0" borderId="15" xfId="0" applyNumberFormat="1" applyFont="1" applyFill="1" applyBorder="1" applyAlignment="1">
      <alignment/>
    </xf>
    <xf numFmtId="164" fontId="46" fillId="0" borderId="15" xfId="0" applyNumberFormat="1" applyFont="1" applyFill="1" applyBorder="1" applyAlignment="1">
      <alignment/>
    </xf>
    <xf numFmtId="164" fontId="47" fillId="0" borderId="15" xfId="0" applyNumberFormat="1" applyFont="1" applyFill="1" applyBorder="1" applyAlignment="1">
      <alignment/>
    </xf>
    <xf numFmtId="164" fontId="49" fillId="0" borderId="15" xfId="0" applyNumberFormat="1" applyFont="1" applyFill="1" applyBorder="1" applyAlignment="1">
      <alignment/>
    </xf>
    <xf numFmtId="164" fontId="47" fillId="35" borderId="15" xfId="0" applyNumberFormat="1" applyFont="1" applyFill="1" applyBorder="1" applyAlignment="1">
      <alignment/>
    </xf>
    <xf numFmtId="164" fontId="49" fillId="35" borderId="15" xfId="0" applyNumberFormat="1" applyFont="1" applyFill="1" applyBorder="1" applyAlignment="1">
      <alignment/>
    </xf>
    <xf numFmtId="164" fontId="48" fillId="34" borderId="15" xfId="0" applyNumberFormat="1" applyFont="1" applyFill="1" applyBorder="1" applyAlignment="1">
      <alignment/>
    </xf>
    <xf numFmtId="0" fontId="53" fillId="0" borderId="15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164" fontId="43" fillId="35" borderId="15" xfId="0" applyNumberFormat="1" applyFont="1" applyFill="1" applyBorder="1" applyAlignment="1">
      <alignment/>
    </xf>
    <xf numFmtId="164" fontId="46" fillId="35" borderId="15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47" fillId="35" borderId="15" xfId="0" applyNumberFormat="1" applyFont="1" applyFill="1" applyBorder="1" applyAlignment="1">
      <alignment wrapText="1"/>
    </xf>
    <xf numFmtId="164" fontId="49" fillId="35" borderId="15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164" fontId="59" fillId="34" borderId="15" xfId="0" applyNumberFormat="1" applyFont="1" applyFill="1" applyBorder="1" applyAlignment="1">
      <alignment/>
    </xf>
    <xf numFmtId="0" fontId="60" fillId="33" borderId="20" xfId="0" applyFont="1" applyFill="1" applyBorder="1" applyAlignment="1">
      <alignment wrapText="1"/>
    </xf>
    <xf numFmtId="164" fontId="60" fillId="33" borderId="20" xfId="0" applyNumberFormat="1" applyFont="1" applyFill="1" applyBorder="1" applyAlignment="1">
      <alignment wrapText="1"/>
    </xf>
    <xf numFmtId="164" fontId="60" fillId="33" borderId="16" xfId="0" applyNumberFormat="1" applyFont="1" applyFill="1" applyBorder="1" applyAlignment="1">
      <alignment horizontal="centerContinuous" wrapText="1"/>
    </xf>
    <xf numFmtId="0" fontId="60" fillId="33" borderId="15" xfId="0" applyFont="1" applyFill="1" applyBorder="1" applyAlignment="1">
      <alignment wrapText="1"/>
    </xf>
    <xf numFmtId="164" fontId="60" fillId="33" borderId="15" xfId="0" applyNumberFormat="1" applyFont="1" applyFill="1" applyBorder="1" applyAlignment="1">
      <alignment wrapText="1"/>
    </xf>
    <xf numFmtId="164" fontId="58" fillId="33" borderId="16" xfId="0" applyNumberFormat="1" applyFont="1" applyFill="1" applyBorder="1" applyAlignment="1">
      <alignment horizontal="centerContinuous" wrapText="1"/>
    </xf>
    <xf numFmtId="164" fontId="51" fillId="33" borderId="20" xfId="0" applyNumberFormat="1" applyFont="1" applyFill="1" applyBorder="1" applyAlignment="1">
      <alignment wrapText="1"/>
    </xf>
    <xf numFmtId="164" fontId="51" fillId="33" borderId="16" xfId="0" applyNumberFormat="1" applyFont="1" applyFill="1" applyBorder="1" applyAlignment="1">
      <alignment horizontal="centerContinuous" wrapText="1"/>
    </xf>
    <xf numFmtId="164" fontId="51" fillId="33" borderId="20" xfId="0" applyNumberFormat="1" applyFont="1" applyFill="1" applyBorder="1" applyAlignment="1">
      <alignment horizontal="center" wrapText="1"/>
    </xf>
    <xf numFmtId="164" fontId="61" fillId="33" borderId="20" xfId="0" applyNumberFormat="1" applyFont="1" applyFill="1" applyBorder="1" applyAlignment="1">
      <alignment horizontal="center" wrapText="1"/>
    </xf>
    <xf numFmtId="0" fontId="45" fillId="0" borderId="0" xfId="0" applyFont="1" applyFill="1" applyAlignment="1">
      <alignment/>
    </xf>
    <xf numFmtId="164" fontId="1" fillId="34" borderId="1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0" fillId="35" borderId="25" xfId="0" applyNumberFormat="1" applyFill="1" applyBorder="1" applyAlignment="1">
      <alignment/>
    </xf>
    <xf numFmtId="0" fontId="3" fillId="0" borderId="25" xfId="0" applyFont="1" applyFill="1" applyBorder="1" applyAlignment="1">
      <alignment/>
    </xf>
    <xf numFmtId="164" fontId="1" fillId="38" borderId="25" xfId="0" applyNumberFormat="1" applyFont="1" applyFill="1" applyBorder="1" applyAlignment="1">
      <alignment/>
    </xf>
    <xf numFmtId="164" fontId="4" fillId="38" borderId="25" xfId="0" applyNumberFormat="1" applyFont="1" applyFill="1" applyBorder="1" applyAlignment="1">
      <alignment/>
    </xf>
    <xf numFmtId="0" fontId="4" fillId="38" borderId="24" xfId="0" applyFont="1" applyFill="1" applyBorder="1" applyAlignment="1">
      <alignment/>
    </xf>
    <xf numFmtId="164" fontId="6" fillId="38" borderId="26" xfId="0" applyNumberFormat="1" applyFont="1" applyFill="1" applyBorder="1" applyAlignment="1">
      <alignment/>
    </xf>
    <xf numFmtId="0" fontId="4" fillId="34" borderId="34" xfId="0" applyFont="1" applyFill="1" applyBorder="1" applyAlignment="1">
      <alignment/>
    </xf>
    <xf numFmtId="164" fontId="36" fillId="34" borderId="35" xfId="0" applyNumberFormat="1" applyFont="1" applyFill="1" applyBorder="1" applyAlignment="1">
      <alignment horizontal="right"/>
    </xf>
    <xf numFmtId="164" fontId="1" fillId="34" borderId="35" xfId="0" applyNumberFormat="1" applyFont="1" applyFill="1" applyBorder="1" applyAlignment="1">
      <alignment/>
    </xf>
    <xf numFmtId="164" fontId="4" fillId="34" borderId="35" xfId="0" applyNumberFormat="1" applyFont="1" applyFill="1" applyBorder="1" applyAlignment="1">
      <alignment/>
    </xf>
    <xf numFmtId="164" fontId="6" fillId="34" borderId="36" xfId="0" applyNumberFormat="1" applyFont="1" applyFill="1" applyBorder="1" applyAlignment="1">
      <alignment/>
    </xf>
    <xf numFmtId="164" fontId="51" fillId="33" borderId="15" xfId="0" applyNumberFormat="1" applyFont="1" applyFill="1" applyBorder="1" applyAlignment="1">
      <alignment wrapText="1"/>
    </xf>
    <xf numFmtId="164" fontId="58" fillId="33" borderId="27" xfId="0" applyNumberFormat="1" applyFont="1" applyFill="1" applyBorder="1" applyAlignment="1">
      <alignment horizontal="centerContinuous" wrapText="1"/>
    </xf>
    <xf numFmtId="164" fontId="60" fillId="33" borderId="27" xfId="0" applyNumberFormat="1" applyFont="1" applyFill="1" applyBorder="1" applyAlignment="1">
      <alignment horizontal="centerContinuous" wrapText="1"/>
    </xf>
    <xf numFmtId="164" fontId="51" fillId="33" borderId="27" xfId="0" applyNumberFormat="1" applyFont="1" applyFill="1" applyBorder="1" applyAlignment="1">
      <alignment horizontal="centerContinuous" wrapText="1"/>
    </xf>
    <xf numFmtId="164" fontId="61" fillId="33" borderId="15" xfId="0" applyNumberFormat="1" applyFont="1" applyFill="1" applyBorder="1" applyAlignment="1">
      <alignment horizontal="center" wrapText="1"/>
    </xf>
    <xf numFmtId="0" fontId="45" fillId="0" borderId="0" xfId="0" applyFont="1" applyFill="1" applyAlignment="1">
      <alignment wrapText="1"/>
    </xf>
    <xf numFmtId="164" fontId="58" fillId="33" borderId="15" xfId="0" applyNumberFormat="1" applyFont="1" applyFill="1" applyBorder="1" applyAlignment="1">
      <alignment horizontal="centerContinuous" wrapText="1"/>
    </xf>
    <xf numFmtId="164" fontId="60" fillId="33" borderId="15" xfId="0" applyNumberFormat="1" applyFont="1" applyFill="1" applyBorder="1" applyAlignment="1">
      <alignment horizontal="centerContinuous" wrapText="1"/>
    </xf>
    <xf numFmtId="164" fontId="51" fillId="33" borderId="15" xfId="0" applyNumberFormat="1" applyFont="1" applyFill="1" applyBorder="1" applyAlignment="1">
      <alignment horizontal="centerContinuous" wrapText="1"/>
    </xf>
    <xf numFmtId="164" fontId="2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/>
    </xf>
    <xf numFmtId="164" fontId="4" fillId="33" borderId="25" xfId="0" applyNumberFormat="1" applyFont="1" applyFill="1" applyBorder="1" applyAlignment="1">
      <alignment horizontal="centerContinuous" wrapText="1"/>
    </xf>
    <xf numFmtId="164" fontId="12" fillId="38" borderId="25" xfId="0" applyNumberFormat="1" applyFont="1" applyFill="1" applyBorder="1" applyAlignment="1">
      <alignment/>
    </xf>
    <xf numFmtId="0" fontId="4" fillId="33" borderId="37" xfId="0" applyFont="1" applyFill="1" applyBorder="1" applyAlignment="1">
      <alignment wrapText="1"/>
    </xf>
    <xf numFmtId="164" fontId="1" fillId="33" borderId="38" xfId="0" applyNumberFormat="1" applyFont="1" applyFill="1" applyBorder="1" applyAlignment="1">
      <alignment wrapText="1"/>
    </xf>
    <xf numFmtId="164" fontId="9" fillId="33" borderId="38" xfId="0" applyNumberFormat="1" applyFont="1" applyFill="1" applyBorder="1" applyAlignment="1">
      <alignment horizontal="centerContinuous" wrapText="1"/>
    </xf>
    <xf numFmtId="164" fontId="4" fillId="33" borderId="38" xfId="0" applyNumberFormat="1" applyFont="1" applyFill="1" applyBorder="1" applyAlignment="1">
      <alignment horizontal="centerContinuous" wrapText="1"/>
    </xf>
    <xf numFmtId="164" fontId="1" fillId="33" borderId="38" xfId="0" applyNumberFormat="1" applyFont="1" applyFill="1" applyBorder="1" applyAlignment="1">
      <alignment horizontal="centerContinuous" wrapText="1"/>
    </xf>
    <xf numFmtId="164" fontId="6" fillId="33" borderId="39" xfId="0" applyNumberFormat="1" applyFont="1" applyFill="1" applyBorder="1" applyAlignment="1">
      <alignment horizontal="center" wrapText="1"/>
    </xf>
    <xf numFmtId="164" fontId="7" fillId="34" borderId="35" xfId="0" applyNumberFormat="1" applyFont="1" applyFill="1" applyBorder="1" applyAlignment="1">
      <alignment/>
    </xf>
    <xf numFmtId="164" fontId="6" fillId="34" borderId="36" xfId="0" applyNumberFormat="1" applyFont="1" applyFill="1" applyBorder="1" applyAlignment="1">
      <alignment/>
    </xf>
    <xf numFmtId="0" fontId="12" fillId="38" borderId="24" xfId="0" applyFont="1" applyFill="1" applyBorder="1" applyAlignment="1">
      <alignment/>
    </xf>
    <xf numFmtId="164" fontId="12" fillId="38" borderId="26" xfId="0" applyNumberFormat="1" applyFont="1" applyFill="1" applyBorder="1" applyAlignment="1">
      <alignment/>
    </xf>
    <xf numFmtId="0" fontId="44" fillId="0" borderId="0" xfId="0" applyFont="1" applyFill="1" applyAlignment="1">
      <alignment wrapText="1"/>
    </xf>
    <xf numFmtId="164" fontId="14" fillId="35" borderId="22" xfId="0" applyNumberFormat="1" applyFont="1" applyFill="1" applyBorder="1" applyAlignment="1">
      <alignment/>
    </xf>
    <xf numFmtId="164" fontId="3" fillId="35" borderId="22" xfId="0" applyNumberFormat="1" applyFont="1" applyFill="1" applyBorder="1" applyAlignment="1">
      <alignment/>
    </xf>
    <xf numFmtId="164" fontId="60" fillId="33" borderId="15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164" fontId="4" fillId="33" borderId="25" xfId="0" applyNumberFormat="1" applyFont="1" applyFill="1" applyBorder="1" applyAlignment="1">
      <alignment wrapText="1"/>
    </xf>
    <xf numFmtId="164" fontId="3" fillId="0" borderId="25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0" fillId="38" borderId="25" xfId="0" applyNumberFormat="1" applyFill="1" applyBorder="1" applyAlignment="1">
      <alignment/>
    </xf>
    <xf numFmtId="0" fontId="4" fillId="33" borderId="24" xfId="0" applyFont="1" applyFill="1" applyBorder="1" applyAlignment="1">
      <alignment wrapText="1"/>
    </xf>
    <xf numFmtId="164" fontId="4" fillId="33" borderId="26" xfId="0" applyNumberFormat="1" applyFont="1" applyFill="1" applyBorder="1" applyAlignment="1">
      <alignment horizontal="center" wrapText="1"/>
    </xf>
    <xf numFmtId="0" fontId="23" fillId="35" borderId="24" xfId="0" applyFont="1" applyFill="1" applyBorder="1" applyAlignment="1">
      <alignment/>
    </xf>
    <xf numFmtId="164" fontId="1" fillId="34" borderId="35" xfId="0" applyNumberFormat="1" applyFont="1" applyFill="1" applyBorder="1" applyAlignment="1">
      <alignment/>
    </xf>
    <xf numFmtId="164" fontId="7" fillId="35" borderId="25" xfId="0" applyNumberFormat="1" applyFont="1" applyFill="1" applyBorder="1" applyAlignment="1">
      <alignment/>
    </xf>
    <xf numFmtId="164" fontId="1" fillId="35" borderId="25" xfId="0" applyNumberFormat="1" applyFont="1" applyFill="1" applyBorder="1" applyAlignment="1">
      <alignment/>
    </xf>
    <xf numFmtId="164" fontId="9" fillId="35" borderId="25" xfId="0" applyNumberFormat="1" applyFont="1" applyFill="1" applyBorder="1" applyAlignment="1">
      <alignment horizontal="centerContinuous"/>
    </xf>
    <xf numFmtId="164" fontId="4" fillId="35" borderId="25" xfId="0" applyNumberFormat="1" applyFont="1" applyFill="1" applyBorder="1" applyAlignment="1">
      <alignment horizontal="centerContinuous"/>
    </xf>
    <xf numFmtId="164" fontId="4" fillId="35" borderId="25" xfId="0" applyNumberFormat="1" applyFont="1" applyFill="1" applyBorder="1" applyAlignment="1">
      <alignment horizontal="centerContinuous" wrapText="1"/>
    </xf>
    <xf numFmtId="164" fontId="8" fillId="35" borderId="25" xfId="0" applyNumberFormat="1" applyFont="1" applyFill="1" applyBorder="1" applyAlignment="1">
      <alignment/>
    </xf>
    <xf numFmtId="164" fontId="8" fillId="35" borderId="25" xfId="0" applyNumberFormat="1" applyFont="1" applyFill="1" applyBorder="1" applyAlignment="1">
      <alignment/>
    </xf>
    <xf numFmtId="164" fontId="60" fillId="33" borderId="25" xfId="0" applyNumberFormat="1" applyFont="1" applyFill="1" applyBorder="1" applyAlignment="1">
      <alignment wrapText="1"/>
    </xf>
    <xf numFmtId="164" fontId="60" fillId="33" borderId="25" xfId="0" applyNumberFormat="1" applyFont="1" applyFill="1" applyBorder="1" applyAlignment="1">
      <alignment horizontal="centerContinuous" wrapText="1"/>
    </xf>
    <xf numFmtId="0" fontId="60" fillId="33" borderId="24" xfId="0" applyFont="1" applyFill="1" applyBorder="1" applyAlignment="1">
      <alignment wrapText="1"/>
    </xf>
    <xf numFmtId="164" fontId="60" fillId="33" borderId="26" xfId="0" applyNumberFormat="1" applyFont="1" applyFill="1" applyBorder="1" applyAlignment="1">
      <alignment horizontal="center" wrapText="1"/>
    </xf>
    <xf numFmtId="164" fontId="6" fillId="35" borderId="26" xfId="0" applyNumberFormat="1" applyFont="1" applyFill="1" applyBorder="1" applyAlignment="1">
      <alignment horizontal="center"/>
    </xf>
    <xf numFmtId="164" fontId="4" fillId="34" borderId="35" xfId="0" applyNumberFormat="1" applyFont="1" applyFill="1" applyBorder="1" applyAlignment="1">
      <alignment/>
    </xf>
    <xf numFmtId="164" fontId="7" fillId="34" borderId="35" xfId="0" applyNumberFormat="1" applyFont="1" applyFill="1" applyBorder="1" applyAlignment="1">
      <alignment/>
    </xf>
    <xf numFmtId="0" fontId="23" fillId="35" borderId="20" xfId="0" applyFont="1" applyFill="1" applyBorder="1" applyAlignment="1">
      <alignment/>
    </xf>
    <xf numFmtId="164" fontId="0" fillId="35" borderId="20" xfId="0" applyNumberFormat="1" applyFill="1" applyBorder="1" applyAlignment="1">
      <alignment/>
    </xf>
    <xf numFmtId="164" fontId="11" fillId="35" borderId="20" xfId="0" applyNumberFormat="1" applyFont="1" applyFill="1" applyBorder="1" applyAlignment="1">
      <alignment/>
    </xf>
    <xf numFmtId="164" fontId="62" fillId="0" borderId="15" xfId="0" applyNumberFormat="1" applyFont="1" applyFill="1" applyBorder="1" applyAlignment="1">
      <alignment/>
    </xf>
    <xf numFmtId="164" fontId="42" fillId="0" borderId="15" xfId="0" applyNumberFormat="1" applyFont="1" applyFill="1" applyBorder="1" applyAlignment="1">
      <alignment/>
    </xf>
    <xf numFmtId="0" fontId="9" fillId="33" borderId="20" xfId="0" applyFont="1" applyFill="1" applyBorder="1" applyAlignment="1">
      <alignment wrapText="1"/>
    </xf>
    <xf numFmtId="164" fontId="9" fillId="33" borderId="20" xfId="0" applyNumberFormat="1" applyFont="1" applyFill="1" applyBorder="1" applyAlignment="1">
      <alignment wrapText="1"/>
    </xf>
    <xf numFmtId="164" fontId="9" fillId="33" borderId="2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37" fillId="0" borderId="12" xfId="0" applyFont="1" applyFill="1" applyBorder="1" applyAlignment="1">
      <alignment/>
    </xf>
    <xf numFmtId="164" fontId="18" fillId="0" borderId="0" xfId="0" applyNumberFormat="1" applyFont="1" applyFill="1" applyBorder="1" applyAlignment="1">
      <alignment horizontal="left"/>
    </xf>
    <xf numFmtId="164" fontId="4" fillId="33" borderId="38" xfId="0" applyNumberFormat="1" applyFont="1" applyFill="1" applyBorder="1" applyAlignment="1">
      <alignment wrapText="1"/>
    </xf>
    <xf numFmtId="0" fontId="58" fillId="33" borderId="15" xfId="0" applyFont="1" applyFill="1" applyBorder="1" applyAlignment="1">
      <alignment wrapText="1"/>
    </xf>
    <xf numFmtId="164" fontId="58" fillId="33" borderId="15" xfId="0" applyNumberFormat="1" applyFont="1" applyFill="1" applyBorder="1" applyAlignment="1">
      <alignment wrapText="1"/>
    </xf>
    <xf numFmtId="164" fontId="9" fillId="33" borderId="15" xfId="0" applyNumberFormat="1" applyFont="1" applyFill="1" applyBorder="1" applyAlignment="1">
      <alignment horizontal="center" wrapText="1"/>
    </xf>
    <xf numFmtId="164" fontId="58" fillId="33" borderId="15" xfId="0" applyNumberFormat="1" applyFont="1" applyFill="1" applyBorder="1" applyAlignment="1">
      <alignment horizontal="center" wrapText="1"/>
    </xf>
    <xf numFmtId="0" fontId="58" fillId="33" borderId="20" xfId="0" applyFont="1" applyFill="1" applyBorder="1" applyAlignment="1">
      <alignment wrapText="1"/>
    </xf>
    <xf numFmtId="164" fontId="58" fillId="33" borderId="20" xfId="0" applyNumberFormat="1" applyFont="1" applyFill="1" applyBorder="1" applyAlignment="1">
      <alignment wrapText="1"/>
    </xf>
    <xf numFmtId="164" fontId="58" fillId="33" borderId="20" xfId="0" applyNumberFormat="1" applyFont="1" applyFill="1" applyBorder="1" applyAlignment="1">
      <alignment horizontal="center" wrapText="1"/>
    </xf>
    <xf numFmtId="0" fontId="63" fillId="0" borderId="0" xfId="0" applyFont="1" applyFill="1" applyAlignment="1">
      <alignment/>
    </xf>
    <xf numFmtId="164" fontId="60" fillId="33" borderId="40" xfId="0" applyNumberFormat="1" applyFont="1" applyFill="1" applyBorder="1" applyAlignment="1">
      <alignment horizontal="centerContinuous" wrapText="1"/>
    </xf>
    <xf numFmtId="164" fontId="4" fillId="33" borderId="41" xfId="0" applyNumberFormat="1" applyFont="1" applyFill="1" applyBorder="1" applyAlignment="1">
      <alignment horizontal="centerContinuous" wrapText="1"/>
    </xf>
    <xf numFmtId="164" fontId="4" fillId="35" borderId="22" xfId="0" applyNumberFormat="1" applyFont="1" applyFill="1" applyBorder="1" applyAlignment="1">
      <alignment horizontal="centerContinuous"/>
    </xf>
    <xf numFmtId="164" fontId="4" fillId="35" borderId="22" xfId="0" applyNumberFormat="1" applyFont="1" applyFill="1" applyBorder="1" applyAlignment="1">
      <alignment horizontal="centerContinuous" wrapText="1"/>
    </xf>
    <xf numFmtId="164" fontId="9" fillId="35" borderId="22" xfId="0" applyNumberFormat="1" applyFont="1" applyFill="1" applyBorder="1" applyAlignment="1">
      <alignment horizontal="centerContinuous"/>
    </xf>
    <xf numFmtId="164" fontId="1" fillId="35" borderId="22" xfId="0" applyNumberFormat="1" applyFont="1" applyFill="1" applyBorder="1" applyAlignment="1">
      <alignment horizontal="centerContinuous"/>
    </xf>
    <xf numFmtId="164" fontId="58" fillId="33" borderId="25" xfId="0" applyNumberFormat="1" applyFont="1" applyFill="1" applyBorder="1" applyAlignment="1">
      <alignment horizontal="centerContinuous" wrapText="1"/>
    </xf>
    <xf numFmtId="164" fontId="4" fillId="33" borderId="42" xfId="0" applyNumberFormat="1" applyFont="1" applyFill="1" applyBorder="1" applyAlignment="1">
      <alignment horizontal="centerContinuous" wrapText="1"/>
    </xf>
    <xf numFmtId="164" fontId="4" fillId="33" borderId="40" xfId="0" applyNumberFormat="1" applyFont="1" applyFill="1" applyBorder="1" applyAlignment="1">
      <alignment horizontal="centerContinuous" wrapText="1"/>
    </xf>
    <xf numFmtId="164" fontId="11" fillId="0" borderId="43" xfId="0" applyNumberFormat="1" applyFont="1" applyFill="1" applyBorder="1" applyAlignment="1">
      <alignment/>
    </xf>
    <xf numFmtId="0" fontId="64" fillId="33" borderId="20" xfId="0" applyFont="1" applyFill="1" applyBorder="1" applyAlignment="1">
      <alignment wrapText="1"/>
    </xf>
    <xf numFmtId="0" fontId="46" fillId="0" borderId="15" xfId="0" applyNumberFormat="1" applyFont="1" applyFill="1" applyBorder="1" applyAlignment="1">
      <alignment horizontal="center"/>
    </xf>
    <xf numFmtId="0" fontId="64" fillId="33" borderId="0" xfId="0" applyNumberFormat="1" applyFont="1" applyFill="1" applyBorder="1" applyAlignment="1">
      <alignment horizontal="center" wrapText="1"/>
    </xf>
    <xf numFmtId="0" fontId="0" fillId="0" borderId="11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center"/>
    </xf>
    <xf numFmtId="0" fontId="8" fillId="35" borderId="21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49" fillId="0" borderId="15" xfId="0" applyNumberFormat="1" applyFont="1" applyFill="1" applyBorder="1" applyAlignment="1">
      <alignment horizontal="center"/>
    </xf>
    <xf numFmtId="0" fontId="49" fillId="35" borderId="15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48" fillId="34" borderId="15" xfId="0" applyNumberFormat="1" applyFont="1" applyFill="1" applyBorder="1" applyAlignment="1">
      <alignment horizontal="center"/>
    </xf>
    <xf numFmtId="0" fontId="38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8" fillId="0" borderId="11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 wrapText="1"/>
    </xf>
    <xf numFmtId="0" fontId="8" fillId="35" borderId="15" xfId="0" applyNumberFormat="1" applyFont="1" applyFill="1" applyBorder="1" applyAlignment="1">
      <alignment horizontal="center"/>
    </xf>
    <xf numFmtId="0" fontId="47" fillId="35" borderId="15" xfId="0" applyNumberFormat="1" applyFont="1" applyFill="1" applyBorder="1" applyAlignment="1">
      <alignment horizontal="center"/>
    </xf>
    <xf numFmtId="0" fontId="44" fillId="0" borderId="15" xfId="0" applyNumberFormat="1" applyFont="1" applyFill="1" applyBorder="1" applyAlignment="1">
      <alignment horizontal="center"/>
    </xf>
    <xf numFmtId="0" fontId="8" fillId="34" borderId="15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35" borderId="20" xfId="0" applyNumberForma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58" fillId="33" borderId="15" xfId="0" applyNumberFormat="1" applyFont="1" applyFill="1" applyBorder="1" applyAlignment="1">
      <alignment horizontal="center" wrapText="1"/>
    </xf>
    <xf numFmtId="0" fontId="3" fillId="35" borderId="15" xfId="0" applyNumberFormat="1" applyFont="1" applyFill="1" applyBorder="1" applyAlignment="1">
      <alignment horizontal="center"/>
    </xf>
    <xf numFmtId="0" fontId="1" fillId="34" borderId="15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wrapText="1"/>
    </xf>
    <xf numFmtId="0" fontId="0" fillId="35" borderId="15" xfId="0" applyNumberFormat="1" applyFill="1" applyBorder="1" applyAlignment="1">
      <alignment horizontal="center"/>
    </xf>
    <xf numFmtId="0" fontId="0" fillId="34" borderId="15" xfId="0" applyNumberFormat="1" applyFill="1" applyBorder="1" applyAlignment="1">
      <alignment horizontal="center"/>
    </xf>
    <xf numFmtId="0" fontId="58" fillId="33" borderId="0" xfId="0" applyNumberFormat="1" applyFont="1" applyFill="1" applyBorder="1" applyAlignment="1">
      <alignment horizontal="center" wrapText="1"/>
    </xf>
    <xf numFmtId="0" fontId="3" fillId="35" borderId="15" xfId="0" applyNumberFormat="1" applyFont="1" applyFill="1" applyBorder="1" applyAlignment="1">
      <alignment horizontal="center"/>
    </xf>
    <xf numFmtId="0" fontId="46" fillId="35" borderId="15" xfId="0" applyNumberFormat="1" applyFont="1" applyFill="1" applyBorder="1" applyAlignment="1">
      <alignment horizontal="center"/>
    </xf>
    <xf numFmtId="0" fontId="7" fillId="34" borderId="15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51" fillId="33" borderId="0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/>
    </xf>
    <xf numFmtId="0" fontId="4" fillId="34" borderId="15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1" fillId="34" borderId="15" xfId="0" applyNumberFormat="1" applyFont="1" applyFill="1" applyBorder="1" applyAlignment="1">
      <alignment horizontal="center"/>
    </xf>
    <xf numFmtId="0" fontId="0" fillId="36" borderId="0" xfId="0" applyNumberForma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35" borderId="25" xfId="0" applyNumberFormat="1" applyFont="1" applyFill="1" applyBorder="1" applyAlignment="1">
      <alignment horizontal="center"/>
    </xf>
    <xf numFmtId="0" fontId="4" fillId="38" borderId="25" xfId="0" applyNumberFormat="1" applyFont="1" applyFill="1" applyBorder="1" applyAlignment="1">
      <alignment horizontal="center"/>
    </xf>
    <xf numFmtId="0" fontId="4" fillId="34" borderId="35" xfId="0" applyNumberFormat="1" applyFont="1" applyFill="1" applyBorder="1" applyAlignment="1">
      <alignment horizontal="center"/>
    </xf>
    <xf numFmtId="0" fontId="0" fillId="36" borderId="0" xfId="0" applyNumberFormat="1" applyFill="1" applyAlignment="1">
      <alignment horizontal="center"/>
    </xf>
    <xf numFmtId="0" fontId="51" fillId="33" borderId="31" xfId="0" applyNumberFormat="1" applyFont="1" applyFill="1" applyBorder="1" applyAlignment="1">
      <alignment horizontal="center" wrapText="1"/>
    </xf>
    <xf numFmtId="0" fontId="3" fillId="36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3" fillId="35" borderId="22" xfId="0" applyNumberFormat="1" applyFont="1" applyFill="1" applyBorder="1" applyAlignment="1">
      <alignment horizontal="center"/>
    </xf>
    <xf numFmtId="0" fontId="12" fillId="38" borderId="25" xfId="0" applyNumberFormat="1" applyFont="1" applyFill="1" applyBorder="1" applyAlignment="1">
      <alignment horizontal="center"/>
    </xf>
    <xf numFmtId="0" fontId="44" fillId="0" borderId="25" xfId="0" applyNumberFormat="1" applyFont="1" applyFill="1" applyBorder="1" applyAlignment="1">
      <alignment horizontal="center"/>
    </xf>
    <xf numFmtId="0" fontId="1" fillId="34" borderId="35" xfId="0" applyNumberFormat="1" applyFont="1" applyFill="1" applyBorder="1" applyAlignment="1">
      <alignment horizontal="center"/>
    </xf>
    <xf numFmtId="0" fontId="60" fillId="33" borderId="31" xfId="0" applyNumberFormat="1" applyFont="1" applyFill="1" applyBorder="1" applyAlignment="1">
      <alignment horizontal="center" wrapText="1"/>
    </xf>
    <xf numFmtId="0" fontId="4" fillId="33" borderId="25" xfId="0" applyNumberFormat="1" applyFont="1" applyFill="1" applyBorder="1" applyAlignment="1">
      <alignment horizontal="center" wrapText="1"/>
    </xf>
    <xf numFmtId="0" fontId="0" fillId="35" borderId="25" xfId="0" applyNumberForma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38" borderId="25" xfId="0" applyNumberFormat="1" applyFont="1" applyFill="1" applyBorder="1" applyAlignment="1">
      <alignment horizontal="center"/>
    </xf>
    <xf numFmtId="0" fontId="1" fillId="34" borderId="35" xfId="0" applyNumberFormat="1" applyFont="1" applyFill="1" applyBorder="1" applyAlignment="1">
      <alignment horizontal="center"/>
    </xf>
    <xf numFmtId="0" fontId="1" fillId="35" borderId="25" xfId="0" applyNumberFormat="1" applyFont="1" applyFill="1" applyBorder="1" applyAlignment="1">
      <alignment horizontal="center"/>
    </xf>
    <xf numFmtId="0" fontId="60" fillId="33" borderId="25" xfId="0" applyNumberFormat="1" applyFont="1" applyFill="1" applyBorder="1" applyAlignment="1">
      <alignment horizontal="center" wrapText="1"/>
    </xf>
    <xf numFmtId="0" fontId="4" fillId="34" borderId="35" xfId="0" applyNumberFormat="1" applyFont="1" applyFill="1" applyBorder="1" applyAlignment="1">
      <alignment horizontal="center"/>
    </xf>
    <xf numFmtId="0" fontId="60" fillId="33" borderId="15" xfId="0" applyNumberFormat="1" applyFont="1" applyFill="1" applyBorder="1" applyAlignment="1">
      <alignment horizontal="center" wrapText="1"/>
    </xf>
    <xf numFmtId="0" fontId="4" fillId="34" borderId="15" xfId="0" applyNumberFormat="1" applyFont="1" applyFill="1" applyBorder="1" applyAlignment="1">
      <alignment horizontal="center"/>
    </xf>
    <xf numFmtId="0" fontId="4" fillId="33" borderId="31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/>
    </xf>
    <xf numFmtId="0" fontId="9" fillId="33" borderId="44" xfId="0" applyNumberFormat="1" applyFont="1" applyFill="1" applyBorder="1" applyAlignment="1">
      <alignment horizontal="center" wrapText="1"/>
    </xf>
    <xf numFmtId="0" fontId="4" fillId="33" borderId="38" xfId="0" applyNumberFormat="1" applyFont="1" applyFill="1" applyBorder="1" applyAlignment="1">
      <alignment horizontal="center" wrapText="1"/>
    </xf>
    <xf numFmtId="0" fontId="27" fillId="0" borderId="0" xfId="0" applyNumberFormat="1" applyFont="1" applyFill="1" applyAlignment="1">
      <alignment horizontal="center"/>
    </xf>
    <xf numFmtId="0" fontId="28" fillId="0" borderId="11" xfId="0" applyNumberFormat="1" applyFont="1" applyFill="1" applyBorder="1" applyAlignment="1">
      <alignment horizontal="center"/>
    </xf>
    <xf numFmtId="0" fontId="0" fillId="37" borderId="0" xfId="0" applyNumberFormat="1" applyFill="1" applyAlignment="1">
      <alignment horizontal="center"/>
    </xf>
    <xf numFmtId="0" fontId="0" fillId="0" borderId="24" xfId="0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0" fontId="3" fillId="0" borderId="22" xfId="0" applyNumberFormat="1" applyFont="1" applyFill="1" applyBorder="1" applyAlignment="1">
      <alignment horizontal="center"/>
    </xf>
    <xf numFmtId="164" fontId="11" fillId="0" borderId="23" xfId="0" applyNumberFormat="1" applyFont="1" applyFill="1" applyBorder="1" applyAlignment="1">
      <alignment/>
    </xf>
    <xf numFmtId="0" fontId="3" fillId="0" borderId="28" xfId="0" applyNumberFormat="1" applyFont="1" applyFill="1" applyBorder="1" applyAlignment="1">
      <alignment horizontal="center"/>
    </xf>
    <xf numFmtId="164" fontId="33" fillId="0" borderId="25" xfId="0" applyNumberFormat="1" applyFont="1" applyFill="1" applyBorder="1" applyAlignment="1">
      <alignment/>
    </xf>
    <xf numFmtId="164" fontId="33" fillId="0" borderId="22" xfId="0" applyNumberFormat="1" applyFont="1" applyFill="1" applyBorder="1" applyAlignment="1">
      <alignment/>
    </xf>
    <xf numFmtId="0" fontId="65" fillId="33" borderId="15" xfId="0" applyNumberFormat="1" applyFont="1" applyFill="1" applyBorder="1" applyAlignment="1">
      <alignment horizontal="center" wrapText="1"/>
    </xf>
    <xf numFmtId="164" fontId="33" fillId="35" borderId="25" xfId="0" applyNumberFormat="1" applyFont="1" applyFill="1" applyBorder="1" applyAlignment="1">
      <alignment/>
    </xf>
    <xf numFmtId="164" fontId="36" fillId="39" borderId="0" xfId="0" applyNumberFormat="1" applyFont="1" applyFill="1" applyBorder="1" applyAlignment="1">
      <alignment horizontal="right"/>
    </xf>
    <xf numFmtId="164" fontId="11" fillId="39" borderId="15" xfId="0" applyNumberFormat="1" applyFont="1" applyFill="1" applyBorder="1" applyAlignment="1">
      <alignment/>
    </xf>
    <xf numFmtId="49" fontId="6" fillId="0" borderId="30" xfId="0" applyNumberFormat="1" applyFont="1" applyFill="1" applyBorder="1" applyAlignment="1">
      <alignment horizontal="centerContinuous"/>
    </xf>
    <xf numFmtId="164" fontId="9" fillId="40" borderId="16" xfId="0" applyNumberFormat="1" applyFont="1" applyFill="1" applyBorder="1" applyAlignment="1">
      <alignment horizontal="centerContinuous" wrapText="1"/>
    </xf>
    <xf numFmtId="164" fontId="60" fillId="40" borderId="15" xfId="0" applyNumberFormat="1" applyFont="1" applyFill="1" applyBorder="1" applyAlignment="1">
      <alignment horizontal="centerContinuous" wrapText="1"/>
    </xf>
    <xf numFmtId="0" fontId="63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164" fontId="46" fillId="0" borderId="15" xfId="0" applyNumberFormat="1" applyFont="1" applyFill="1" applyBorder="1" applyAlignment="1">
      <alignment wrapText="1"/>
    </xf>
    <xf numFmtId="164" fontId="44" fillId="0" borderId="25" xfId="0" applyNumberFormat="1" applyFont="1" applyFill="1" applyBorder="1" applyAlignment="1">
      <alignment wrapText="1"/>
    </xf>
    <xf numFmtId="164" fontId="3" fillId="0" borderId="15" xfId="0" applyNumberFormat="1" applyFont="1" applyFill="1" applyBorder="1" applyAlignment="1">
      <alignment wrapText="1"/>
    </xf>
    <xf numFmtId="0" fontId="0" fillId="39" borderId="0" xfId="0" applyFill="1" applyAlignment="1">
      <alignment/>
    </xf>
    <xf numFmtId="49" fontId="6" fillId="0" borderId="17" xfId="0" applyNumberFormat="1" applyFont="1" applyFill="1" applyBorder="1" applyAlignment="1">
      <alignment horizontal="centerContinuous"/>
    </xf>
    <xf numFmtId="164" fontId="33" fillId="0" borderId="0" xfId="0" applyNumberFormat="1" applyFont="1" applyFill="1" applyBorder="1" applyAlignment="1">
      <alignment horizontal="centerContinuous"/>
    </xf>
    <xf numFmtId="164" fontId="64" fillId="0" borderId="14" xfId="0" applyNumberFormat="1" applyFont="1" applyFill="1" applyBorder="1" applyAlignment="1">
      <alignment horizontal="left"/>
    </xf>
    <xf numFmtId="164" fontId="64" fillId="33" borderId="20" xfId="0" applyNumberFormat="1" applyFont="1" applyFill="1" applyBorder="1" applyAlignment="1">
      <alignment wrapText="1"/>
    </xf>
    <xf numFmtId="164" fontId="33" fillId="35" borderId="15" xfId="0" applyNumberFormat="1" applyFont="1" applyFill="1" applyBorder="1" applyAlignment="1">
      <alignment/>
    </xf>
    <xf numFmtId="164" fontId="62" fillId="35" borderId="15" xfId="0" applyNumberFormat="1" applyFont="1" applyFill="1" applyBorder="1" applyAlignment="1">
      <alignment/>
    </xf>
    <xf numFmtId="164" fontId="33" fillId="0" borderId="0" xfId="0" applyNumberFormat="1" applyFont="1" applyFill="1" applyAlignment="1">
      <alignment/>
    </xf>
    <xf numFmtId="164" fontId="66" fillId="34" borderId="15" xfId="0" applyNumberFormat="1" applyFont="1" applyFill="1" applyBorder="1" applyAlignment="1">
      <alignment/>
    </xf>
    <xf numFmtId="164" fontId="67" fillId="0" borderId="0" xfId="0" applyNumberFormat="1" applyFont="1" applyFill="1" applyAlignment="1">
      <alignment/>
    </xf>
    <xf numFmtId="164" fontId="33" fillId="0" borderId="11" xfId="0" applyNumberFormat="1" applyFont="1" applyFill="1" applyBorder="1" applyAlignment="1">
      <alignment horizontal="centerContinuous"/>
    </xf>
    <xf numFmtId="164" fontId="33" fillId="34" borderId="15" xfId="0" applyNumberFormat="1" applyFont="1" applyFill="1" applyBorder="1" applyAlignment="1">
      <alignment/>
    </xf>
    <xf numFmtId="164" fontId="33" fillId="0" borderId="0" xfId="0" applyNumberFormat="1" applyFont="1" applyFill="1" applyBorder="1" applyAlignment="1">
      <alignment/>
    </xf>
    <xf numFmtId="164" fontId="33" fillId="35" borderId="20" xfId="0" applyNumberFormat="1" applyFont="1" applyFill="1" applyBorder="1" applyAlignment="1">
      <alignment/>
    </xf>
    <xf numFmtId="164" fontId="65" fillId="33" borderId="15" xfId="0" applyNumberFormat="1" applyFont="1" applyFill="1" applyBorder="1" applyAlignment="1">
      <alignment wrapText="1"/>
    </xf>
    <xf numFmtId="164" fontId="64" fillId="34" borderId="15" xfId="0" applyNumberFormat="1" applyFont="1" applyFill="1" applyBorder="1" applyAlignment="1">
      <alignment/>
    </xf>
    <xf numFmtId="164" fontId="65" fillId="33" borderId="20" xfId="0" applyNumberFormat="1" applyFont="1" applyFill="1" applyBorder="1" applyAlignment="1">
      <alignment wrapText="1"/>
    </xf>
    <xf numFmtId="164" fontId="33" fillId="36" borderId="0" xfId="0" applyNumberFormat="1" applyFont="1" applyFill="1" applyBorder="1" applyAlignment="1">
      <alignment/>
    </xf>
    <xf numFmtId="164" fontId="64" fillId="38" borderId="25" xfId="0" applyNumberFormat="1" applyFont="1" applyFill="1" applyBorder="1" applyAlignment="1">
      <alignment/>
    </xf>
    <xf numFmtId="164" fontId="64" fillId="34" borderId="35" xfId="0" applyNumberFormat="1" applyFont="1" applyFill="1" applyBorder="1" applyAlignment="1">
      <alignment/>
    </xf>
    <xf numFmtId="164" fontId="33" fillId="36" borderId="0" xfId="0" applyNumberFormat="1" applyFont="1" applyFill="1" applyAlignment="1">
      <alignment/>
    </xf>
    <xf numFmtId="164" fontId="64" fillId="0" borderId="0" xfId="0" applyNumberFormat="1" applyFont="1" applyFill="1" applyBorder="1" applyAlignment="1">
      <alignment horizontal="left"/>
    </xf>
    <xf numFmtId="164" fontId="64" fillId="33" borderId="38" xfId="0" applyNumberFormat="1" applyFont="1" applyFill="1" applyBorder="1" applyAlignment="1">
      <alignment wrapText="1"/>
    </xf>
    <xf numFmtId="164" fontId="33" fillId="0" borderId="28" xfId="0" applyNumberFormat="1" applyFont="1" applyFill="1" applyBorder="1" applyAlignment="1">
      <alignment/>
    </xf>
    <xf numFmtId="164" fontId="33" fillId="35" borderId="22" xfId="0" applyNumberFormat="1" applyFont="1" applyFill="1" applyBorder="1" applyAlignment="1">
      <alignment/>
    </xf>
    <xf numFmtId="164" fontId="33" fillId="38" borderId="25" xfId="0" applyNumberFormat="1" applyFont="1" applyFill="1" applyBorder="1" applyAlignment="1">
      <alignment/>
    </xf>
    <xf numFmtId="164" fontId="64" fillId="33" borderId="25" xfId="0" applyNumberFormat="1" applyFont="1" applyFill="1" applyBorder="1" applyAlignment="1">
      <alignment wrapText="1"/>
    </xf>
    <xf numFmtId="164" fontId="64" fillId="35" borderId="25" xfId="0" applyNumberFormat="1" applyFont="1" applyFill="1" applyBorder="1" applyAlignment="1">
      <alignment/>
    </xf>
    <xf numFmtId="164" fontId="65" fillId="33" borderId="25" xfId="0" applyNumberFormat="1" applyFont="1" applyFill="1" applyBorder="1" applyAlignment="1">
      <alignment wrapText="1"/>
    </xf>
    <xf numFmtId="164" fontId="64" fillId="33" borderId="15" xfId="0" applyNumberFormat="1" applyFont="1" applyFill="1" applyBorder="1" applyAlignment="1">
      <alignment wrapText="1"/>
    </xf>
    <xf numFmtId="0" fontId="3" fillId="0" borderId="45" xfId="0" applyFont="1" applyFill="1" applyBorder="1" applyAlignment="1">
      <alignment/>
    </xf>
    <xf numFmtId="164" fontId="3" fillId="0" borderId="22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 wrapText="1"/>
    </xf>
    <xf numFmtId="164" fontId="3" fillId="35" borderId="15" xfId="0" applyNumberFormat="1" applyFont="1" applyFill="1" applyBorder="1" applyAlignment="1">
      <alignment wrapText="1"/>
    </xf>
    <xf numFmtId="164" fontId="0" fillId="0" borderId="15" xfId="0" applyNumberFormat="1" applyFill="1" applyBorder="1" applyAlignment="1">
      <alignment wrapText="1"/>
    </xf>
    <xf numFmtId="164" fontId="3" fillId="0" borderId="25" xfId="0" applyNumberFormat="1" applyFont="1" applyFill="1" applyBorder="1" applyAlignment="1">
      <alignment wrapText="1"/>
    </xf>
    <xf numFmtId="164" fontId="3" fillId="35" borderId="25" xfId="0" applyNumberFormat="1" applyFont="1" applyFill="1" applyBorder="1" applyAlignment="1">
      <alignment wrapText="1"/>
    </xf>
    <xf numFmtId="164" fontId="3" fillId="0" borderId="15" xfId="0" applyNumberFormat="1" applyFont="1" applyFill="1" applyBorder="1" applyAlignment="1">
      <alignment wrapText="1"/>
    </xf>
    <xf numFmtId="164" fontId="33" fillId="0" borderId="15" xfId="0" applyNumberFormat="1" applyFont="1" applyFill="1" applyBorder="1" applyAlignment="1">
      <alignment wrapText="1"/>
    </xf>
    <xf numFmtId="0" fontId="68" fillId="0" borderId="0" xfId="0" applyFont="1" applyFill="1" applyAlignment="1">
      <alignment/>
    </xf>
    <xf numFmtId="164" fontId="68" fillId="0" borderId="0" xfId="0" applyNumberFormat="1" applyFont="1" applyFill="1" applyAlignment="1">
      <alignment/>
    </xf>
    <xf numFmtId="0" fontId="68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/>
    </xf>
    <xf numFmtId="164" fontId="69" fillId="0" borderId="0" xfId="0" applyNumberFormat="1" applyFont="1" applyFill="1" applyAlignment="1">
      <alignment/>
    </xf>
    <xf numFmtId="164" fontId="68" fillId="0" borderId="0" xfId="0" applyNumberFormat="1" applyFont="1" applyFill="1" applyBorder="1" applyAlignment="1">
      <alignment horizontal="center"/>
    </xf>
    <xf numFmtId="164" fontId="68" fillId="0" borderId="0" xfId="0" applyNumberFormat="1" applyFont="1" applyFill="1" applyAlignment="1">
      <alignment horizontal="center"/>
    </xf>
    <xf numFmtId="164" fontId="48" fillId="39" borderId="0" xfId="0" applyNumberFormat="1" applyFont="1" applyFill="1" applyBorder="1" applyAlignment="1">
      <alignment/>
    </xf>
    <xf numFmtId="0" fontId="3" fillId="39" borderId="0" xfId="0" applyFont="1" applyFill="1" applyBorder="1" applyAlignment="1">
      <alignment/>
    </xf>
    <xf numFmtId="164" fontId="33" fillId="39" borderId="0" xfId="0" applyNumberFormat="1" applyFont="1" applyFill="1" applyBorder="1" applyAlignment="1">
      <alignment/>
    </xf>
    <xf numFmtId="164" fontId="0" fillId="39" borderId="0" xfId="0" applyNumberFormat="1" applyFill="1" applyBorder="1" applyAlignment="1">
      <alignment/>
    </xf>
    <xf numFmtId="0" fontId="0" fillId="39" borderId="0" xfId="0" applyNumberFormat="1" applyFill="1" applyBorder="1" applyAlignment="1">
      <alignment horizontal="center"/>
    </xf>
    <xf numFmtId="164" fontId="54" fillId="39" borderId="0" xfId="0" applyNumberFormat="1" applyFont="1" applyFill="1" applyBorder="1" applyAlignment="1">
      <alignment/>
    </xf>
    <xf numFmtId="164" fontId="11" fillId="39" borderId="0" xfId="0" applyNumberFormat="1" applyFont="1" applyFill="1" applyBorder="1" applyAlignment="1">
      <alignment/>
    </xf>
    <xf numFmtId="164" fontId="68" fillId="0" borderId="0" xfId="0" applyNumberFormat="1" applyFont="1" applyFill="1" applyBorder="1" applyAlignment="1">
      <alignment/>
    </xf>
    <xf numFmtId="164" fontId="68" fillId="0" borderId="0" xfId="0" applyNumberFormat="1" applyFont="1" applyFill="1" applyAlignment="1">
      <alignment/>
    </xf>
    <xf numFmtId="164" fontId="14" fillId="0" borderId="22" xfId="0" applyNumberFormat="1" applyFont="1" applyFill="1" applyBorder="1" applyAlignment="1">
      <alignment wrapText="1"/>
    </xf>
    <xf numFmtId="164" fontId="49" fillId="0" borderId="15" xfId="0" applyNumberFormat="1" applyFont="1" applyFill="1" applyBorder="1" applyAlignment="1">
      <alignment wrapText="1"/>
    </xf>
    <xf numFmtId="164" fontId="44" fillId="0" borderId="15" xfId="0" applyNumberFormat="1" applyFont="1" applyFill="1" applyBorder="1" applyAlignment="1">
      <alignment wrapText="1"/>
    </xf>
    <xf numFmtId="0" fontId="3" fillId="0" borderId="22" xfId="0" applyNumberFormat="1" applyFont="1" applyFill="1" applyBorder="1" applyAlignment="1">
      <alignment horizontal="left" wrapText="1"/>
    </xf>
    <xf numFmtId="164" fontId="33" fillId="0" borderId="25" xfId="0" applyNumberFormat="1" applyFont="1" applyFill="1" applyBorder="1" applyAlignment="1">
      <alignment wrapText="1"/>
    </xf>
    <xf numFmtId="170" fontId="68" fillId="0" borderId="0" xfId="0" applyNumberFormat="1" applyFont="1" applyFill="1" applyBorder="1" applyAlignment="1">
      <alignment horizontal="center"/>
    </xf>
    <xf numFmtId="164" fontId="68" fillId="0" borderId="0" xfId="0" applyNumberFormat="1" applyFont="1" applyFill="1" applyBorder="1" applyAlignment="1">
      <alignment horizontal="left"/>
    </xf>
    <xf numFmtId="0" fontId="68" fillId="0" borderId="0" xfId="0" applyFont="1" applyFill="1" applyAlignment="1">
      <alignment/>
    </xf>
    <xf numFmtId="0" fontId="3" fillId="13" borderId="24" xfId="0" applyFont="1" applyFill="1" applyBorder="1" applyAlignment="1">
      <alignment/>
    </xf>
    <xf numFmtId="164" fontId="33" fillId="13" borderId="25" xfId="0" applyNumberFormat="1" applyFont="1" applyFill="1" applyBorder="1" applyAlignment="1">
      <alignment/>
    </xf>
    <xf numFmtId="164" fontId="3" fillId="13" borderId="25" xfId="0" applyNumberFormat="1" applyFont="1" applyFill="1" applyBorder="1" applyAlignment="1">
      <alignment wrapText="1"/>
    </xf>
    <xf numFmtId="0" fontId="3" fillId="13" borderId="25" xfId="0" applyNumberFormat="1" applyFont="1" applyFill="1" applyBorder="1" applyAlignment="1">
      <alignment horizontal="center"/>
    </xf>
    <xf numFmtId="164" fontId="14" fillId="13" borderId="25" xfId="0" applyNumberFormat="1" applyFont="1" applyFill="1" applyBorder="1" applyAlignment="1">
      <alignment/>
    </xf>
    <xf numFmtId="164" fontId="3" fillId="0" borderId="19" xfId="0" applyNumberFormat="1" applyFont="1" applyBorder="1" applyAlignment="1">
      <alignment/>
    </xf>
    <xf numFmtId="164" fontId="68" fillId="0" borderId="0" xfId="0" applyNumberFormat="1" applyFont="1" applyFill="1" applyAlignment="1">
      <alignment horizontal="left"/>
    </xf>
    <xf numFmtId="0" fontId="1" fillId="34" borderId="34" xfId="0" applyFont="1" applyFill="1" applyBorder="1" applyAlignment="1">
      <alignment/>
    </xf>
    <xf numFmtId="0" fontId="68" fillId="0" borderId="0" xfId="0" applyFont="1" applyFill="1" applyAlignment="1">
      <alignment horizontal="left"/>
    </xf>
    <xf numFmtId="0" fontId="68" fillId="0" borderId="0" xfId="0" applyFont="1" applyFill="1" applyAlignment="1">
      <alignment horizontal="center"/>
    </xf>
    <xf numFmtId="164" fontId="3" fillId="0" borderId="46" xfId="0" applyNumberFormat="1" applyFont="1" applyFill="1" applyBorder="1" applyAlignment="1">
      <alignment wrapText="1"/>
    </xf>
    <xf numFmtId="49" fontId="0" fillId="0" borderId="15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24" xfId="0" applyFont="1" applyFill="1" applyBorder="1" applyAlignment="1">
      <alignment/>
    </xf>
    <xf numFmtId="0" fontId="0" fillId="0" borderId="0" xfId="0" applyFill="1" applyAlignment="1">
      <alignment horizontal="center"/>
    </xf>
    <xf numFmtId="164" fontId="43" fillId="0" borderId="25" xfId="0" applyNumberFormat="1" applyFont="1" applyFill="1" applyBorder="1" applyAlignment="1">
      <alignment/>
    </xf>
    <xf numFmtId="164" fontId="62" fillId="0" borderId="25" xfId="0" applyNumberFormat="1" applyFont="1" applyFill="1" applyBorder="1" applyAlignment="1">
      <alignment/>
    </xf>
    <xf numFmtId="164" fontId="46" fillId="0" borderId="25" xfId="0" applyNumberFormat="1" applyFont="1" applyFill="1" applyBorder="1" applyAlignment="1">
      <alignment wrapText="1"/>
    </xf>
    <xf numFmtId="0" fontId="46" fillId="0" borderId="25" xfId="0" applyNumberFormat="1" applyFont="1" applyFill="1" applyBorder="1" applyAlignment="1">
      <alignment horizontal="center"/>
    </xf>
    <xf numFmtId="164" fontId="14" fillId="0" borderId="28" xfId="0" applyNumberFormat="1" applyFont="1" applyFill="1" applyBorder="1" applyAlignment="1">
      <alignment/>
    </xf>
    <xf numFmtId="0" fontId="4" fillId="33" borderId="47" xfId="0" applyNumberFormat="1" applyFont="1" applyFill="1" applyBorder="1" applyAlignment="1">
      <alignment horizontal="center" wrapText="1"/>
    </xf>
    <xf numFmtId="164" fontId="4" fillId="33" borderId="48" xfId="0" applyNumberFormat="1" applyFont="1" applyFill="1" applyBorder="1" applyAlignment="1">
      <alignment horizontal="centerContinuous" wrapText="1"/>
    </xf>
    <xf numFmtId="164" fontId="14" fillId="10" borderId="15" xfId="0" applyNumberFormat="1" applyFont="1" applyFill="1" applyBorder="1" applyAlignment="1">
      <alignment/>
    </xf>
    <xf numFmtId="164" fontId="3" fillId="10" borderId="15" xfId="0" applyNumberFormat="1" applyFont="1" applyFill="1" applyBorder="1" applyAlignment="1">
      <alignment/>
    </xf>
    <xf numFmtId="0" fontId="3" fillId="10" borderId="15" xfId="0" applyNumberFormat="1" applyFont="1" applyFill="1" applyBorder="1" applyAlignment="1">
      <alignment horizontal="center"/>
    </xf>
    <xf numFmtId="164" fontId="11" fillId="10" borderId="15" xfId="0" applyNumberFormat="1" applyFont="1" applyFill="1" applyBorder="1" applyAlignment="1">
      <alignment/>
    </xf>
    <xf numFmtId="0" fontId="4" fillId="19" borderId="15" xfId="0" applyFont="1" applyFill="1" applyBorder="1" applyAlignment="1">
      <alignment/>
    </xf>
    <xf numFmtId="164" fontId="10" fillId="19" borderId="15" xfId="0" applyNumberFormat="1" applyFont="1" applyFill="1" applyBorder="1" applyAlignment="1">
      <alignment/>
    </xf>
    <xf numFmtId="164" fontId="9" fillId="19" borderId="15" xfId="0" applyNumberFormat="1" applyFont="1" applyFill="1" applyBorder="1" applyAlignment="1">
      <alignment/>
    </xf>
    <xf numFmtId="164" fontId="0" fillId="19" borderId="15" xfId="0" applyNumberFormat="1" applyFont="1" applyFill="1" applyBorder="1" applyAlignment="1">
      <alignment/>
    </xf>
    <xf numFmtId="0" fontId="0" fillId="19" borderId="15" xfId="0" applyNumberFormat="1" applyFont="1" applyFill="1" applyBorder="1" applyAlignment="1">
      <alignment horizontal="center"/>
    </xf>
    <xf numFmtId="164" fontId="11" fillId="19" borderId="15" xfId="0" applyNumberFormat="1" applyFont="1" applyFill="1" applyBorder="1" applyAlignment="1">
      <alignment/>
    </xf>
    <xf numFmtId="164" fontId="70" fillId="34" borderId="15" xfId="0" applyNumberFormat="1" applyFont="1" applyFill="1" applyBorder="1" applyAlignment="1">
      <alignment horizontal="right"/>
    </xf>
    <xf numFmtId="164" fontId="55" fillId="0" borderId="15" xfId="0" applyNumberFormat="1" applyFont="1" applyFill="1" applyBorder="1" applyAlignment="1">
      <alignment/>
    </xf>
    <xf numFmtId="0" fontId="8" fillId="0" borderId="15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0" fontId="56" fillId="6" borderId="15" xfId="0" applyFont="1" applyFill="1" applyBorder="1" applyAlignment="1">
      <alignment/>
    </xf>
    <xf numFmtId="164" fontId="49" fillId="6" borderId="15" xfId="0" applyNumberFormat="1" applyFont="1" applyFill="1" applyBorder="1" applyAlignment="1">
      <alignment/>
    </xf>
    <xf numFmtId="164" fontId="62" fillId="6" borderId="15" xfId="0" applyNumberFormat="1" applyFont="1" applyFill="1" applyBorder="1" applyAlignment="1">
      <alignment/>
    </xf>
    <xf numFmtId="0" fontId="49" fillId="6" borderId="15" xfId="0" applyNumberFormat="1" applyFont="1" applyFill="1" applyBorder="1" applyAlignment="1">
      <alignment horizontal="center"/>
    </xf>
    <xf numFmtId="164" fontId="48" fillId="6" borderId="15" xfId="0" applyNumberFormat="1" applyFont="1" applyFill="1" applyBorder="1" applyAlignment="1">
      <alignment/>
    </xf>
    <xf numFmtId="164" fontId="0" fillId="6" borderId="15" xfId="0" applyNumberFormat="1" applyFont="1" applyFill="1" applyBorder="1" applyAlignment="1">
      <alignment/>
    </xf>
    <xf numFmtId="0" fontId="35" fillId="6" borderId="15" xfId="0" applyFont="1" applyFill="1" applyBorder="1" applyAlignment="1">
      <alignment/>
    </xf>
    <xf numFmtId="164" fontId="46" fillId="6" borderId="15" xfId="0" applyNumberFormat="1" applyFont="1" applyFill="1" applyBorder="1" applyAlignment="1">
      <alignment wrapText="1"/>
    </xf>
    <xf numFmtId="0" fontId="46" fillId="6" borderId="15" xfId="0" applyNumberFormat="1" applyFont="1" applyFill="1" applyBorder="1" applyAlignment="1">
      <alignment horizontal="center"/>
    </xf>
    <xf numFmtId="0" fontId="57" fillId="6" borderId="15" xfId="0" applyFont="1" applyFill="1" applyBorder="1" applyAlignment="1">
      <alignment/>
    </xf>
    <xf numFmtId="164" fontId="47" fillId="6" borderId="15" xfId="0" applyNumberFormat="1" applyFont="1" applyFill="1" applyBorder="1" applyAlignment="1">
      <alignment/>
    </xf>
    <xf numFmtId="164" fontId="47" fillId="6" borderId="15" xfId="0" applyNumberFormat="1" applyFont="1" applyFill="1" applyBorder="1" applyAlignment="1">
      <alignment wrapText="1"/>
    </xf>
    <xf numFmtId="0" fontId="47" fillId="6" borderId="15" xfId="0" applyNumberFormat="1" applyFont="1" applyFill="1" applyBorder="1" applyAlignment="1">
      <alignment horizontal="center"/>
    </xf>
    <xf numFmtId="164" fontId="50" fillId="6" borderId="15" xfId="0" applyNumberFormat="1" applyFont="1" applyFill="1" applyBorder="1" applyAlignment="1">
      <alignment/>
    </xf>
    <xf numFmtId="164" fontId="11" fillId="6" borderId="15" xfId="0" applyNumberFormat="1" applyFont="1" applyFill="1" applyBorder="1" applyAlignment="1">
      <alignment/>
    </xf>
    <xf numFmtId="164" fontId="14" fillId="6" borderId="15" xfId="0" applyNumberFormat="1" applyFont="1" applyFill="1" applyBorder="1" applyAlignment="1">
      <alignment/>
    </xf>
    <xf numFmtId="164" fontId="33" fillId="6" borderId="15" xfId="0" applyNumberFormat="1" applyFont="1" applyFill="1" applyBorder="1" applyAlignment="1">
      <alignment/>
    </xf>
    <xf numFmtId="164" fontId="0" fillId="6" borderId="15" xfId="0" applyNumberFormat="1" applyFill="1" applyBorder="1" applyAlignment="1">
      <alignment/>
    </xf>
    <xf numFmtId="0" fontId="0" fillId="6" borderId="15" xfId="0" applyNumberFormat="1" applyFill="1" applyBorder="1" applyAlignment="1">
      <alignment horizontal="center"/>
    </xf>
    <xf numFmtId="164" fontId="7" fillId="6" borderId="15" xfId="0" applyNumberFormat="1" applyFont="1" applyFill="1" applyBorder="1" applyAlignment="1">
      <alignment/>
    </xf>
    <xf numFmtId="0" fontId="35" fillId="6" borderId="33" xfId="0" applyFont="1" applyFill="1" applyBorder="1" applyAlignment="1">
      <alignment/>
    </xf>
    <xf numFmtId="164" fontId="33" fillId="6" borderId="22" xfId="0" applyNumberFormat="1" applyFont="1" applyFill="1" applyBorder="1" applyAlignment="1">
      <alignment/>
    </xf>
    <xf numFmtId="164" fontId="3" fillId="6" borderId="22" xfId="0" applyNumberFormat="1" applyFont="1" applyFill="1" applyBorder="1" applyAlignment="1">
      <alignment wrapText="1"/>
    </xf>
    <xf numFmtId="0" fontId="3" fillId="6" borderId="22" xfId="0" applyNumberFormat="1" applyFont="1" applyFill="1" applyBorder="1" applyAlignment="1">
      <alignment horizontal="center"/>
    </xf>
    <xf numFmtId="164" fontId="7" fillId="6" borderId="22" xfId="0" applyNumberFormat="1" applyFont="1" applyFill="1" applyBorder="1" applyAlignment="1">
      <alignment/>
    </xf>
    <xf numFmtId="164" fontId="11" fillId="6" borderId="23" xfId="0" applyNumberFormat="1" applyFont="1" applyFill="1" applyBorder="1" applyAlignment="1">
      <alignment/>
    </xf>
    <xf numFmtId="164" fontId="14" fillId="6" borderId="15" xfId="0" applyNumberFormat="1" applyFont="1" applyFill="1" applyBorder="1" applyAlignment="1">
      <alignment/>
    </xf>
    <xf numFmtId="164" fontId="3" fillId="6" borderId="15" xfId="0" applyNumberFormat="1" applyFont="1" applyFill="1" applyBorder="1" applyAlignment="1">
      <alignment/>
    </xf>
    <xf numFmtId="0" fontId="3" fillId="6" borderId="15" xfId="0" applyNumberFormat="1" applyFont="1" applyFill="1" applyBorder="1" applyAlignment="1">
      <alignment horizontal="center"/>
    </xf>
    <xf numFmtId="164" fontId="10" fillId="6" borderId="15" xfId="0" applyNumberFormat="1" applyFont="1" applyFill="1" applyBorder="1" applyAlignment="1">
      <alignment/>
    </xf>
    <xf numFmtId="164" fontId="7" fillId="6" borderId="15" xfId="0" applyNumberFormat="1" applyFont="1" applyFill="1" applyBorder="1" applyAlignment="1">
      <alignment/>
    </xf>
    <xf numFmtId="164" fontId="3" fillId="6" borderId="15" xfId="0" applyNumberFormat="1" applyFont="1" applyFill="1" applyBorder="1" applyAlignment="1">
      <alignment wrapText="1"/>
    </xf>
    <xf numFmtId="0" fontId="58" fillId="33" borderId="25" xfId="0" applyFont="1" applyFill="1" applyBorder="1" applyAlignment="1">
      <alignment wrapText="1"/>
    </xf>
    <xf numFmtId="164" fontId="58" fillId="33" borderId="25" xfId="0" applyNumberFormat="1" applyFont="1" applyFill="1" applyBorder="1" applyAlignment="1">
      <alignment wrapText="1"/>
    </xf>
    <xf numFmtId="164" fontId="58" fillId="33" borderId="25" xfId="0" applyNumberFormat="1" applyFont="1" applyFill="1" applyBorder="1" applyAlignment="1">
      <alignment horizontal="center" wrapText="1"/>
    </xf>
    <xf numFmtId="0" fontId="58" fillId="33" borderId="25" xfId="0" applyNumberFormat="1" applyFont="1" applyFill="1" applyBorder="1" applyAlignment="1">
      <alignment horizontal="center" wrapText="1"/>
    </xf>
    <xf numFmtId="0" fontId="23" fillId="35" borderId="25" xfId="0" applyFont="1" applyFill="1" applyBorder="1" applyAlignment="1">
      <alignment/>
    </xf>
    <xf numFmtId="164" fontId="11" fillId="35" borderId="25" xfId="0" applyNumberFormat="1" applyFont="1" applyFill="1" applyBorder="1" applyAlignment="1">
      <alignment/>
    </xf>
    <xf numFmtId="0" fontId="12" fillId="0" borderId="25" xfId="0" applyFont="1" applyFill="1" applyBorder="1" applyAlignment="1">
      <alignment/>
    </xf>
    <xf numFmtId="164" fontId="47" fillId="0" borderId="25" xfId="0" applyNumberFormat="1" applyFont="1" applyFill="1" applyBorder="1" applyAlignment="1">
      <alignment/>
    </xf>
    <xf numFmtId="164" fontId="12" fillId="0" borderId="25" xfId="0" applyNumberFormat="1" applyFont="1" applyFill="1" applyBorder="1" applyAlignment="1">
      <alignment/>
    </xf>
    <xf numFmtId="164" fontId="47" fillId="35" borderId="25" xfId="0" applyNumberFormat="1" applyFont="1" applyFill="1" applyBorder="1" applyAlignment="1">
      <alignment/>
    </xf>
    <xf numFmtId="164" fontId="62" fillId="35" borderId="25" xfId="0" applyNumberFormat="1" applyFont="1" applyFill="1" applyBorder="1" applyAlignment="1">
      <alignment/>
    </xf>
    <xf numFmtId="164" fontId="46" fillId="35" borderId="25" xfId="0" applyNumberFormat="1" applyFont="1" applyFill="1" applyBorder="1" applyAlignment="1">
      <alignment wrapText="1"/>
    </xf>
    <xf numFmtId="0" fontId="46" fillId="35" borderId="25" xfId="0" applyNumberFormat="1" applyFont="1" applyFill="1" applyBorder="1" applyAlignment="1">
      <alignment horizontal="center"/>
    </xf>
    <xf numFmtId="164" fontId="11" fillId="0" borderId="25" xfId="0" applyNumberFormat="1" applyFont="1" applyFill="1" applyBorder="1" applyAlignment="1">
      <alignment/>
    </xf>
    <xf numFmtId="164" fontId="36" fillId="34" borderId="25" xfId="0" applyNumberFormat="1" applyFont="1" applyFill="1" applyBorder="1" applyAlignment="1">
      <alignment horizontal="right"/>
    </xf>
    <xf numFmtId="164" fontId="64" fillId="34" borderId="25" xfId="0" applyNumberFormat="1" applyFont="1" applyFill="1" applyBorder="1" applyAlignment="1">
      <alignment/>
    </xf>
    <xf numFmtId="164" fontId="1" fillId="34" borderId="25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9" fillId="41" borderId="15" xfId="0" applyFont="1" applyFill="1" applyBorder="1" applyAlignment="1">
      <alignment/>
    </xf>
    <xf numFmtId="164" fontId="9" fillId="41" borderId="15" xfId="0" applyNumberFormat="1" applyFont="1" applyFill="1" applyBorder="1" applyAlignment="1">
      <alignment/>
    </xf>
    <xf numFmtId="164" fontId="64" fillId="41" borderId="15" xfId="0" applyNumberFormat="1" applyFont="1" applyFill="1" applyBorder="1" applyAlignment="1">
      <alignment/>
    </xf>
    <xf numFmtId="164" fontId="12" fillId="41" borderId="15" xfId="0" applyNumberFormat="1" applyFont="1" applyFill="1" applyBorder="1" applyAlignment="1">
      <alignment/>
    </xf>
    <xf numFmtId="0" fontId="12" fillId="41" borderId="15" xfId="0" applyNumberFormat="1" applyFont="1" applyFill="1" applyBorder="1" applyAlignment="1">
      <alignment horizontal="center"/>
    </xf>
    <xf numFmtId="164" fontId="52" fillId="41" borderId="15" xfId="0" applyNumberFormat="1" applyFont="1" applyFill="1" applyBorder="1" applyAlignment="1">
      <alignment/>
    </xf>
    <xf numFmtId="164" fontId="8" fillId="6" borderId="15" xfId="0" applyNumberFormat="1" applyFont="1" applyFill="1" applyBorder="1" applyAlignment="1">
      <alignment/>
    </xf>
    <xf numFmtId="0" fontId="35" fillId="6" borderId="24" xfId="0" applyFont="1" applyFill="1" applyBorder="1" applyAlignment="1">
      <alignment/>
    </xf>
    <xf numFmtId="164" fontId="7" fillId="6" borderId="25" xfId="0" applyNumberFormat="1" applyFont="1" applyFill="1" applyBorder="1" applyAlignment="1">
      <alignment/>
    </xf>
    <xf numFmtId="164" fontId="33" fillId="6" borderId="25" xfId="0" applyNumberFormat="1" applyFont="1" applyFill="1" applyBorder="1" applyAlignment="1">
      <alignment/>
    </xf>
    <xf numFmtId="0" fontId="3" fillId="6" borderId="25" xfId="0" applyNumberFormat="1" applyFont="1" applyFill="1" applyBorder="1" applyAlignment="1">
      <alignment horizontal="center"/>
    </xf>
    <xf numFmtId="164" fontId="11" fillId="6" borderId="26" xfId="0" applyNumberFormat="1" applyFont="1" applyFill="1" applyBorder="1" applyAlignment="1">
      <alignment/>
    </xf>
    <xf numFmtId="164" fontId="8" fillId="6" borderId="25" xfId="0" applyNumberFormat="1" applyFont="1" applyFill="1" applyBorder="1" applyAlignment="1">
      <alignment/>
    </xf>
    <xf numFmtId="164" fontId="3" fillId="6" borderId="25" xfId="0" applyNumberFormat="1" applyFont="1" applyFill="1" applyBorder="1" applyAlignment="1">
      <alignment/>
    </xf>
    <xf numFmtId="0" fontId="35" fillId="12" borderId="24" xfId="0" applyFont="1" applyFill="1" applyBorder="1" applyAlignment="1">
      <alignment/>
    </xf>
    <xf numFmtId="164" fontId="0" fillId="12" borderId="25" xfId="0" applyNumberFormat="1" applyFont="1" applyFill="1" applyBorder="1" applyAlignment="1">
      <alignment/>
    </xf>
    <xf numFmtId="164" fontId="33" fillId="12" borderId="25" xfId="0" applyNumberFormat="1" applyFont="1" applyFill="1" applyBorder="1" applyAlignment="1">
      <alignment/>
    </xf>
    <xf numFmtId="0" fontId="0" fillId="12" borderId="25" xfId="0" applyNumberFormat="1" applyFont="1" applyFill="1" applyBorder="1" applyAlignment="1">
      <alignment horizontal="center"/>
    </xf>
    <xf numFmtId="164" fontId="1" fillId="12" borderId="25" xfId="0" applyNumberFormat="1" applyFont="1" applyFill="1" applyBorder="1" applyAlignment="1">
      <alignment/>
    </xf>
    <xf numFmtId="164" fontId="0" fillId="12" borderId="26" xfId="0" applyNumberFormat="1" applyFont="1" applyFill="1" applyBorder="1" applyAlignment="1">
      <alignment/>
    </xf>
    <xf numFmtId="0" fontId="56" fillId="6" borderId="25" xfId="0" applyFont="1" applyFill="1" applyBorder="1" applyAlignment="1">
      <alignment/>
    </xf>
    <xf numFmtId="164" fontId="49" fillId="6" borderId="25" xfId="0" applyNumberFormat="1" applyFont="1" applyFill="1" applyBorder="1" applyAlignment="1">
      <alignment/>
    </xf>
    <xf numFmtId="164" fontId="62" fillId="6" borderId="25" xfId="0" applyNumberFormat="1" applyFont="1" applyFill="1" applyBorder="1" applyAlignment="1">
      <alignment/>
    </xf>
    <xf numFmtId="0" fontId="49" fillId="6" borderId="25" xfId="0" applyNumberFormat="1" applyFont="1" applyFill="1" applyBorder="1" applyAlignment="1">
      <alignment horizontal="center"/>
    </xf>
    <xf numFmtId="164" fontId="48" fillId="6" borderId="25" xfId="0" applyNumberFormat="1" applyFont="1" applyFill="1" applyBorder="1" applyAlignment="1">
      <alignment/>
    </xf>
    <xf numFmtId="164" fontId="0" fillId="6" borderId="25" xfId="0" applyNumberFormat="1" applyFont="1" applyFill="1" applyBorder="1" applyAlignment="1">
      <alignment/>
    </xf>
    <xf numFmtId="164" fontId="49" fillId="6" borderId="25" xfId="0" applyNumberFormat="1" applyFont="1" applyFill="1" applyBorder="1" applyAlignment="1">
      <alignment wrapText="1"/>
    </xf>
    <xf numFmtId="164" fontId="55" fillId="6" borderId="15" xfId="0" applyNumberFormat="1" applyFont="1" applyFill="1" applyBorder="1" applyAlignment="1">
      <alignment/>
    </xf>
    <xf numFmtId="0" fontId="55" fillId="6" borderId="15" xfId="0" applyNumberFormat="1" applyFont="1" applyFill="1" applyBorder="1" applyAlignment="1">
      <alignment horizontal="center"/>
    </xf>
    <xf numFmtId="164" fontId="12" fillId="6" borderId="15" xfId="0" applyNumberFormat="1" applyFont="1" applyFill="1" applyBorder="1" applyAlignment="1">
      <alignment/>
    </xf>
    <xf numFmtId="0" fontId="50" fillId="6" borderId="15" xfId="0" applyNumberFormat="1" applyFont="1" applyFill="1" applyBorder="1" applyAlignment="1">
      <alignment horizontal="center"/>
    </xf>
    <xf numFmtId="164" fontId="9" fillId="6" borderId="15" xfId="0" applyNumberFormat="1" applyFont="1" applyFill="1" applyBorder="1" applyAlignment="1">
      <alignment/>
    </xf>
    <xf numFmtId="164" fontId="3" fillId="0" borderId="15" xfId="0" applyNumberFormat="1" applyFont="1" applyBorder="1" applyAlignment="1">
      <alignment/>
    </xf>
    <xf numFmtId="49" fontId="0" fillId="0" borderId="15" xfId="0" applyNumberFormat="1" applyFont="1" applyBorder="1" applyAlignment="1" quotePrefix="1">
      <alignment/>
    </xf>
    <xf numFmtId="0" fontId="35" fillId="12" borderId="15" xfId="0" applyFont="1" applyFill="1" applyBorder="1" applyAlignment="1">
      <alignment/>
    </xf>
    <xf numFmtId="164" fontId="49" fillId="12" borderId="15" xfId="0" applyNumberFormat="1" applyFont="1" applyFill="1" applyBorder="1" applyAlignment="1">
      <alignment/>
    </xf>
    <xf numFmtId="164" fontId="62" fillId="12" borderId="15" xfId="0" applyNumberFormat="1" applyFont="1" applyFill="1" applyBorder="1" applyAlignment="1">
      <alignment/>
    </xf>
    <xf numFmtId="164" fontId="46" fillId="12" borderId="15" xfId="0" applyNumberFormat="1" applyFont="1" applyFill="1" applyBorder="1" applyAlignment="1">
      <alignment/>
    </xf>
    <xf numFmtId="0" fontId="46" fillId="12" borderId="15" xfId="0" applyNumberFormat="1" applyFont="1" applyFill="1" applyBorder="1" applyAlignment="1">
      <alignment horizontal="center"/>
    </xf>
    <xf numFmtId="164" fontId="48" fillId="12" borderId="15" xfId="0" applyNumberFormat="1" applyFont="1" applyFill="1" applyBorder="1" applyAlignment="1">
      <alignment/>
    </xf>
    <xf numFmtId="164" fontId="11" fillId="12" borderId="15" xfId="0" applyNumberFormat="1" applyFont="1" applyFill="1" applyBorder="1" applyAlignment="1">
      <alignment/>
    </xf>
    <xf numFmtId="164" fontId="10" fillId="42" borderId="15" xfId="0" applyNumberFormat="1" applyFont="1" applyFill="1" applyBorder="1" applyAlignment="1">
      <alignment/>
    </xf>
    <xf numFmtId="0" fontId="26" fillId="12" borderId="15" xfId="0" applyFont="1" applyFill="1" applyBorder="1" applyAlignment="1">
      <alignment/>
    </xf>
    <xf numFmtId="164" fontId="14" fillId="12" borderId="15" xfId="0" applyNumberFormat="1" applyFont="1" applyFill="1" applyBorder="1" applyAlignment="1">
      <alignment/>
    </xf>
    <xf numFmtId="164" fontId="0" fillId="12" borderId="15" xfId="0" applyNumberFormat="1" applyFill="1" applyBorder="1" applyAlignment="1">
      <alignment/>
    </xf>
    <xf numFmtId="0" fontId="0" fillId="12" borderId="15" xfId="0" applyNumberFormat="1" applyFill="1" applyBorder="1" applyAlignment="1">
      <alignment horizontal="center"/>
    </xf>
    <xf numFmtId="164" fontId="7" fillId="12" borderId="15" xfId="0" applyNumberFormat="1" applyFont="1" applyFill="1" applyBorder="1" applyAlignment="1">
      <alignment/>
    </xf>
    <xf numFmtId="164" fontId="8" fillId="12" borderId="15" xfId="0" applyNumberFormat="1" applyFont="1" applyFill="1" applyBorder="1" applyAlignment="1">
      <alignment/>
    </xf>
    <xf numFmtId="164" fontId="33" fillId="12" borderId="15" xfId="0" applyNumberFormat="1" applyFont="1" applyFill="1" applyBorder="1" applyAlignment="1">
      <alignment/>
    </xf>
    <xf numFmtId="164" fontId="0" fillId="12" borderId="15" xfId="0" applyNumberFormat="1" applyFont="1" applyFill="1" applyBorder="1" applyAlignment="1">
      <alignment wrapText="1"/>
    </xf>
    <xf numFmtId="0" fontId="0" fillId="12" borderId="15" xfId="0" applyNumberFormat="1" applyFont="1" applyFill="1" applyBorder="1" applyAlignment="1">
      <alignment horizontal="center"/>
    </xf>
    <xf numFmtId="164" fontId="59" fillId="12" borderId="15" xfId="0" applyNumberFormat="1" applyFont="1" applyFill="1" applyBorder="1" applyAlignment="1">
      <alignment/>
    </xf>
    <xf numFmtId="164" fontId="49" fillId="12" borderId="15" xfId="0" applyNumberFormat="1" applyFont="1" applyFill="1" applyBorder="1" applyAlignment="1">
      <alignment wrapText="1"/>
    </xf>
    <xf numFmtId="0" fontId="49" fillId="12" borderId="15" xfId="0" applyNumberFormat="1" applyFont="1" applyFill="1" applyBorder="1" applyAlignment="1">
      <alignment horizontal="center"/>
    </xf>
    <xf numFmtId="164" fontId="47" fillId="12" borderId="15" xfId="0" applyNumberFormat="1" applyFont="1" applyFill="1" applyBorder="1" applyAlignment="1">
      <alignment/>
    </xf>
    <xf numFmtId="164" fontId="47" fillId="12" borderId="15" xfId="0" applyNumberFormat="1" applyFont="1" applyFill="1" applyBorder="1" applyAlignment="1">
      <alignment wrapText="1"/>
    </xf>
    <xf numFmtId="0" fontId="47" fillId="12" borderId="15" xfId="0" applyNumberFormat="1" applyFont="1" applyFill="1" applyBorder="1" applyAlignment="1">
      <alignment horizontal="center"/>
    </xf>
    <xf numFmtId="164" fontId="52" fillId="12" borderId="15" xfId="0" applyNumberFormat="1" applyFont="1" applyFill="1" applyBorder="1" applyAlignment="1">
      <alignment/>
    </xf>
    <xf numFmtId="164" fontId="14" fillId="12" borderId="15" xfId="0" applyNumberFormat="1" applyFont="1" applyFill="1" applyBorder="1" applyAlignment="1">
      <alignment/>
    </xf>
    <xf numFmtId="164" fontId="3" fillId="12" borderId="15" xfId="0" applyNumberFormat="1" applyFont="1" applyFill="1" applyBorder="1" applyAlignment="1">
      <alignment/>
    </xf>
    <xf numFmtId="0" fontId="3" fillId="12" borderId="15" xfId="0" applyNumberFormat="1" applyFont="1" applyFill="1" applyBorder="1" applyAlignment="1">
      <alignment horizontal="center"/>
    </xf>
    <xf numFmtId="164" fontId="10" fillId="12" borderId="15" xfId="0" applyNumberFormat="1" applyFont="1" applyFill="1" applyBorder="1" applyAlignment="1">
      <alignment/>
    </xf>
    <xf numFmtId="164" fontId="11" fillId="12" borderId="19" xfId="0" applyNumberFormat="1" applyFont="1" applyFill="1" applyBorder="1" applyAlignment="1">
      <alignment/>
    </xf>
    <xf numFmtId="164" fontId="3" fillId="12" borderId="15" xfId="0" applyNumberFormat="1" applyFont="1" applyFill="1" applyBorder="1" applyAlignment="1">
      <alignment wrapText="1"/>
    </xf>
    <xf numFmtId="164" fontId="7" fillId="12" borderId="15" xfId="0" applyNumberFormat="1" applyFont="1" applyFill="1" applyBorder="1" applyAlignment="1">
      <alignment/>
    </xf>
    <xf numFmtId="164" fontId="1" fillId="12" borderId="15" xfId="0" applyNumberFormat="1" applyFont="1" applyFill="1" applyBorder="1" applyAlignment="1">
      <alignment/>
    </xf>
    <xf numFmtId="164" fontId="8" fillId="12" borderId="15" xfId="0" applyNumberFormat="1" applyFont="1" applyFill="1" applyBorder="1" applyAlignment="1">
      <alignment wrapText="1"/>
    </xf>
    <xf numFmtId="0" fontId="8" fillId="12" borderId="15" xfId="0" applyNumberFormat="1" applyFont="1" applyFill="1" applyBorder="1" applyAlignment="1">
      <alignment horizontal="center"/>
    </xf>
    <xf numFmtId="164" fontId="10" fillId="12" borderId="15" xfId="0" applyNumberFormat="1" applyFont="1" applyFill="1" applyBorder="1" applyAlignment="1">
      <alignment/>
    </xf>
    <xf numFmtId="164" fontId="0" fillId="12" borderId="15" xfId="0" applyNumberFormat="1" applyFill="1" applyBorder="1" applyAlignment="1">
      <alignment wrapText="1"/>
    </xf>
    <xf numFmtId="0" fontId="68" fillId="41" borderId="0" xfId="0" applyFont="1" applyFill="1" applyAlignment="1">
      <alignment/>
    </xf>
    <xf numFmtId="164" fontId="68" fillId="41" borderId="0" xfId="0" applyNumberFormat="1" applyFont="1" applyFill="1" applyAlignment="1">
      <alignment/>
    </xf>
    <xf numFmtId="0" fontId="68" fillId="41" borderId="0" xfId="0" applyNumberFormat="1" applyFont="1" applyFill="1" applyAlignment="1">
      <alignment horizontal="center"/>
    </xf>
    <xf numFmtId="0" fontId="27" fillId="41" borderId="0" xfId="0" applyFont="1" applyFill="1" applyAlignment="1">
      <alignment/>
    </xf>
    <xf numFmtId="164" fontId="68" fillId="41" borderId="0" xfId="0" applyNumberFormat="1" applyFont="1" applyFill="1" applyBorder="1" applyAlignment="1">
      <alignment horizontal="center"/>
    </xf>
    <xf numFmtId="164" fontId="6" fillId="41" borderId="0" xfId="0" applyNumberFormat="1" applyFont="1" applyFill="1" applyAlignment="1">
      <alignment/>
    </xf>
    <xf numFmtId="0" fontId="56" fillId="12" borderId="15" xfId="0" applyFont="1" applyFill="1" applyBorder="1" applyAlignment="1">
      <alignment/>
    </xf>
    <xf numFmtId="164" fontId="1" fillId="12" borderId="15" xfId="0" applyNumberFormat="1" applyFont="1" applyFill="1" applyBorder="1" applyAlignment="1">
      <alignment/>
    </xf>
    <xf numFmtId="0" fontId="1" fillId="12" borderId="15" xfId="0" applyNumberFormat="1" applyFont="1" applyFill="1" applyBorder="1" applyAlignment="1">
      <alignment horizontal="center"/>
    </xf>
    <xf numFmtId="0" fontId="26" fillId="12" borderId="24" xfId="0" applyFont="1" applyFill="1" applyBorder="1" applyAlignment="1">
      <alignment/>
    </xf>
    <xf numFmtId="164" fontId="3" fillId="12" borderId="25" xfId="0" applyNumberFormat="1" applyFont="1" applyFill="1" applyBorder="1" applyAlignment="1">
      <alignment/>
    </xf>
    <xf numFmtId="0" fontId="3" fillId="12" borderId="25" xfId="0" applyNumberFormat="1" applyFont="1" applyFill="1" applyBorder="1" applyAlignment="1">
      <alignment horizontal="center"/>
    </xf>
    <xf numFmtId="164" fontId="11" fillId="12" borderId="26" xfId="0" applyNumberFormat="1" applyFont="1" applyFill="1" applyBorder="1" applyAlignment="1">
      <alignment/>
    </xf>
    <xf numFmtId="0" fontId="25" fillId="10" borderId="15" xfId="0" applyFont="1" applyFill="1" applyBorder="1" applyAlignment="1">
      <alignment/>
    </xf>
    <xf numFmtId="164" fontId="0" fillId="10" borderId="15" xfId="0" applyNumberFormat="1" applyFill="1" applyBorder="1" applyAlignment="1">
      <alignment/>
    </xf>
    <xf numFmtId="0" fontId="0" fillId="10" borderId="15" xfId="0" applyNumberFormat="1" applyFill="1" applyBorder="1" applyAlignment="1">
      <alignment horizontal="center"/>
    </xf>
    <xf numFmtId="164" fontId="0" fillId="10" borderId="15" xfId="0" applyNumberFormat="1" applyFill="1" applyBorder="1" applyAlignment="1">
      <alignment wrapText="1"/>
    </xf>
    <xf numFmtId="0" fontId="1" fillId="10" borderId="15" xfId="0" applyFont="1" applyFill="1" applyBorder="1" applyAlignment="1">
      <alignment/>
    </xf>
    <xf numFmtId="164" fontId="0" fillId="10" borderId="15" xfId="0" applyNumberFormat="1" applyFont="1" applyFill="1" applyBorder="1" applyAlignment="1">
      <alignment/>
    </xf>
    <xf numFmtId="164" fontId="3" fillId="10" borderId="15" xfId="0" applyNumberFormat="1" applyFont="1" applyFill="1" applyBorder="1" applyAlignment="1">
      <alignment/>
    </xf>
    <xf numFmtId="0" fontId="24" fillId="10" borderId="15" xfId="0" applyFont="1" applyFill="1" applyBorder="1" applyAlignment="1">
      <alignment/>
    </xf>
    <xf numFmtId="0" fontId="26" fillId="12" borderId="49" xfId="0" applyFont="1" applyFill="1" applyBorder="1" applyAlignment="1">
      <alignment/>
    </xf>
    <xf numFmtId="164" fontId="3" fillId="12" borderId="28" xfId="0" applyNumberFormat="1" applyFont="1" applyFill="1" applyBorder="1" applyAlignment="1">
      <alignment/>
    </xf>
    <xf numFmtId="0" fontId="3" fillId="12" borderId="28" xfId="0" applyNumberFormat="1" applyFont="1" applyFill="1" applyBorder="1" applyAlignment="1">
      <alignment horizontal="center"/>
    </xf>
    <xf numFmtId="164" fontId="11" fillId="12" borderId="29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5" xfId="53" applyFont="1" applyFill="1" applyBorder="1" applyAlignment="1">
      <alignment horizontal="left"/>
      <protection/>
    </xf>
    <xf numFmtId="0" fontId="12" fillId="0" borderId="0" xfId="0" applyFont="1" applyFill="1" applyBorder="1" applyAlignment="1">
      <alignment/>
    </xf>
    <xf numFmtId="164" fontId="8" fillId="0" borderId="28" xfId="0" applyNumberFormat="1" applyFont="1" applyFill="1" applyBorder="1" applyAlignment="1">
      <alignment/>
    </xf>
    <xf numFmtId="0" fontId="7" fillId="34" borderId="25" xfId="0" applyFont="1" applyFill="1" applyBorder="1" applyAlignment="1">
      <alignment/>
    </xf>
    <xf numFmtId="164" fontId="7" fillId="34" borderId="25" xfId="0" applyNumberFormat="1" applyFont="1" applyFill="1" applyBorder="1" applyAlignment="1">
      <alignment/>
    </xf>
    <xf numFmtId="0" fontId="7" fillId="34" borderId="25" xfId="0" applyNumberFormat="1" applyFont="1" applyFill="1" applyBorder="1" applyAlignment="1">
      <alignment horizontal="center"/>
    </xf>
    <xf numFmtId="164" fontId="6" fillId="34" borderId="25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164" fontId="14" fillId="34" borderId="15" xfId="0" applyNumberFormat="1" applyFont="1" applyFill="1" applyBorder="1" applyAlignment="1">
      <alignment/>
    </xf>
    <xf numFmtId="164" fontId="12" fillId="0" borderId="15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0" fontId="3" fillId="0" borderId="15" xfId="53" applyFont="1" applyFill="1" applyBorder="1" applyAlignment="1">
      <alignment horizontal="left"/>
      <protection/>
    </xf>
    <xf numFmtId="164" fontId="4" fillId="0" borderId="15" xfId="0" applyNumberFormat="1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0" fontId="12" fillId="0" borderId="15" xfId="0" applyFont="1" applyBorder="1" applyAlignment="1">
      <alignment/>
    </xf>
    <xf numFmtId="0" fontId="47" fillId="0" borderId="15" xfId="0" applyFont="1" applyBorder="1" applyAlignment="1">
      <alignment/>
    </xf>
    <xf numFmtId="164" fontId="9" fillId="0" borderId="15" xfId="0" applyNumberFormat="1" applyFont="1" applyFill="1" applyBorder="1" applyAlignment="1">
      <alignment/>
    </xf>
    <xf numFmtId="164" fontId="8" fillId="35" borderId="15" xfId="0" applyNumberFormat="1" applyFont="1" applyFill="1" applyBorder="1" applyAlignment="1">
      <alignment/>
    </xf>
    <xf numFmtId="0" fontId="71" fillId="35" borderId="15" xfId="0" applyFont="1" applyFill="1" applyBorder="1" applyAlignment="1">
      <alignment/>
    </xf>
    <xf numFmtId="164" fontId="8" fillId="6" borderId="15" xfId="0" applyNumberFormat="1" applyFont="1" applyFill="1" applyBorder="1" applyAlignment="1">
      <alignment/>
    </xf>
    <xf numFmtId="164" fontId="45" fillId="0" borderId="15" xfId="0" applyNumberFormat="1" applyFont="1" applyFill="1" applyBorder="1" applyAlignment="1">
      <alignment wrapText="1"/>
    </xf>
    <xf numFmtId="0" fontId="45" fillId="0" borderId="15" xfId="0" applyNumberFormat="1" applyFont="1" applyFill="1" applyBorder="1" applyAlignment="1">
      <alignment horizontal="center"/>
    </xf>
    <xf numFmtId="0" fontId="8" fillId="0" borderId="15" xfId="0" applyFont="1" applyBorder="1" applyAlignment="1">
      <alignment wrapText="1"/>
    </xf>
    <xf numFmtId="164" fontId="65" fillId="33" borderId="15" xfId="0" applyNumberFormat="1" applyFont="1" applyFill="1" applyBorder="1" applyAlignment="1">
      <alignment horizontal="centerContinuous" wrapText="1"/>
    </xf>
    <xf numFmtId="0" fontId="60" fillId="33" borderId="25" xfId="0" applyFont="1" applyFill="1" applyBorder="1" applyAlignment="1">
      <alignment wrapText="1"/>
    </xf>
    <xf numFmtId="164" fontId="60" fillId="33" borderId="25" xfId="0" applyNumberFormat="1" applyFont="1" applyFill="1" applyBorder="1" applyAlignment="1">
      <alignment horizontal="center" wrapText="1"/>
    </xf>
    <xf numFmtId="0" fontId="24" fillId="35" borderId="25" xfId="0" applyFont="1" applyFill="1" applyBorder="1" applyAlignment="1">
      <alignment/>
    </xf>
    <xf numFmtId="164" fontId="46" fillId="35" borderId="15" xfId="0" applyNumberFormat="1" applyFont="1" applyFill="1" applyBorder="1" applyAlignment="1">
      <alignment wrapText="1"/>
    </xf>
    <xf numFmtId="164" fontId="51" fillId="33" borderId="25" xfId="0" applyNumberFormat="1" applyFont="1" applyFill="1" applyBorder="1" applyAlignment="1">
      <alignment wrapText="1"/>
    </xf>
    <xf numFmtId="0" fontId="51" fillId="33" borderId="25" xfId="0" applyNumberFormat="1" applyFont="1" applyFill="1" applyBorder="1" applyAlignment="1">
      <alignment horizontal="center" wrapText="1"/>
    </xf>
    <xf numFmtId="164" fontId="51" fillId="33" borderId="25" xfId="0" applyNumberFormat="1" applyFont="1" applyFill="1" applyBorder="1" applyAlignment="1">
      <alignment horizontal="centerContinuous" wrapText="1"/>
    </xf>
    <xf numFmtId="164" fontId="10" fillId="12" borderId="15" xfId="0" applyNumberFormat="1" applyFont="1" applyFill="1" applyBorder="1" applyAlignment="1">
      <alignment horizontal="right"/>
    </xf>
    <xf numFmtId="0" fontId="25" fillId="42" borderId="15" xfId="0" applyFont="1" applyFill="1" applyBorder="1" applyAlignment="1">
      <alignment/>
    </xf>
    <xf numFmtId="164" fontId="0" fillId="42" borderId="15" xfId="0" applyNumberFormat="1" applyFill="1" applyBorder="1" applyAlignment="1">
      <alignment/>
    </xf>
    <xf numFmtId="164" fontId="33" fillId="42" borderId="15" xfId="0" applyNumberFormat="1" applyFont="1" applyFill="1" applyBorder="1" applyAlignment="1">
      <alignment/>
    </xf>
    <xf numFmtId="0" fontId="0" fillId="42" borderId="15" xfId="0" applyNumberFormat="1" applyFill="1" applyBorder="1" applyAlignment="1">
      <alignment horizontal="center"/>
    </xf>
    <xf numFmtId="164" fontId="0" fillId="42" borderId="15" xfId="0" applyNumberFormat="1" applyFill="1" applyBorder="1" applyAlignment="1">
      <alignment wrapText="1"/>
    </xf>
    <xf numFmtId="164" fontId="11" fillId="42" borderId="15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 wrapText="1"/>
    </xf>
    <xf numFmtId="164" fontId="14" fillId="12" borderId="22" xfId="0" applyNumberFormat="1" applyFont="1" applyFill="1" applyBorder="1" applyAlignment="1">
      <alignment/>
    </xf>
    <xf numFmtId="164" fontId="3" fillId="12" borderId="22" xfId="0" applyNumberFormat="1" applyFont="1" applyFill="1" applyBorder="1" applyAlignment="1">
      <alignment/>
    </xf>
    <xf numFmtId="164" fontId="3" fillId="12" borderId="22" xfId="0" applyNumberFormat="1" applyFont="1" applyFill="1" applyBorder="1" applyAlignment="1">
      <alignment wrapText="1"/>
    </xf>
    <xf numFmtId="0" fontId="3" fillId="12" borderId="22" xfId="0" applyNumberFormat="1" applyFont="1" applyFill="1" applyBorder="1" applyAlignment="1">
      <alignment horizontal="center"/>
    </xf>
    <xf numFmtId="164" fontId="10" fillId="12" borderId="22" xfId="0" applyNumberFormat="1" applyFont="1" applyFill="1" applyBorder="1" applyAlignment="1">
      <alignment/>
    </xf>
    <xf numFmtId="164" fontId="11" fillId="12" borderId="50" xfId="0" applyNumberFormat="1" applyFont="1" applyFill="1" applyBorder="1" applyAlignment="1">
      <alignment/>
    </xf>
    <xf numFmtId="0" fontId="26" fillId="12" borderId="33" xfId="0" applyFont="1" applyFill="1" applyBorder="1" applyAlignment="1">
      <alignment/>
    </xf>
    <xf numFmtId="164" fontId="3" fillId="0" borderId="22" xfId="0" applyNumberFormat="1" applyFont="1" applyFill="1" applyBorder="1" applyAlignment="1">
      <alignment wrapText="1"/>
    </xf>
    <xf numFmtId="164" fontId="14" fillId="0" borderId="22" xfId="0" applyNumberFormat="1" applyFont="1" applyFill="1" applyBorder="1" applyAlignment="1">
      <alignment/>
    </xf>
    <xf numFmtId="164" fontId="16" fillId="6" borderId="0" xfId="0" applyNumberFormat="1" applyFont="1" applyFill="1" applyAlignment="1">
      <alignment/>
    </xf>
    <xf numFmtId="164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 horizontal="center"/>
    </xf>
    <xf numFmtId="164" fontId="0" fillId="12" borderId="15" xfId="0" applyNumberFormat="1" applyFont="1" applyFill="1" applyBorder="1" applyAlignment="1">
      <alignment/>
    </xf>
    <xf numFmtId="164" fontId="0" fillId="12" borderId="19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164" fontId="9" fillId="0" borderId="26" xfId="0" applyNumberFormat="1" applyFont="1" applyFill="1" applyBorder="1" applyAlignment="1">
      <alignment/>
    </xf>
    <xf numFmtId="164" fontId="36" fillId="0" borderId="0" xfId="0" applyNumberFormat="1" applyFont="1" applyFill="1" applyBorder="1" applyAlignment="1">
      <alignment horizontal="right"/>
    </xf>
    <xf numFmtId="164" fontId="6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/>
    </xf>
    <xf numFmtId="164" fontId="7" fillId="34" borderId="36" xfId="0" applyNumberFormat="1" applyFont="1" applyFill="1" applyBorder="1" applyAlignment="1">
      <alignment/>
    </xf>
    <xf numFmtId="164" fontId="7" fillId="19" borderId="15" xfId="0" applyNumberFormat="1" applyFont="1" applyFill="1" applyBorder="1" applyAlignment="1">
      <alignment/>
    </xf>
    <xf numFmtId="164" fontId="0" fillId="12" borderId="25" xfId="0" applyNumberFormat="1" applyFill="1" applyBorder="1" applyAlignment="1">
      <alignment/>
    </xf>
    <xf numFmtId="164" fontId="3" fillId="12" borderId="25" xfId="0" applyNumberFormat="1" applyFont="1" applyFill="1" applyBorder="1" applyAlignment="1">
      <alignment wrapText="1"/>
    </xf>
    <xf numFmtId="164" fontId="3" fillId="0" borderId="25" xfId="0" applyNumberFormat="1" applyFont="1" applyFill="1" applyBorder="1" applyAlignment="1">
      <alignment wrapText="1"/>
    </xf>
    <xf numFmtId="164" fontId="34" fillId="0" borderId="11" xfId="0" applyNumberFormat="1" applyFont="1" applyFill="1" applyBorder="1" applyAlignment="1">
      <alignment/>
    </xf>
    <xf numFmtId="164" fontId="72" fillId="6" borderId="15" xfId="0" applyNumberFormat="1" applyFont="1" applyFill="1" applyBorder="1" applyAlignment="1">
      <alignment/>
    </xf>
    <xf numFmtId="164" fontId="46" fillId="6" borderId="15" xfId="0" applyNumberFormat="1" applyFont="1" applyFill="1" applyBorder="1" applyAlignment="1">
      <alignment/>
    </xf>
    <xf numFmtId="164" fontId="0" fillId="35" borderId="28" xfId="0" applyNumberFormat="1" applyFill="1" applyBorder="1" applyAlignment="1">
      <alignment/>
    </xf>
    <xf numFmtId="164" fontId="3" fillId="35" borderId="28" xfId="0" applyNumberFormat="1" applyFont="1" applyFill="1" applyBorder="1" applyAlignment="1">
      <alignment/>
    </xf>
    <xf numFmtId="164" fontId="3" fillId="35" borderId="28" xfId="0" applyNumberFormat="1" applyFont="1" applyFill="1" applyBorder="1" applyAlignment="1">
      <alignment wrapText="1"/>
    </xf>
    <xf numFmtId="0" fontId="3" fillId="35" borderId="28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/>
    </xf>
    <xf numFmtId="0" fontId="22" fillId="35" borderId="49" xfId="0" applyFont="1" applyFill="1" applyBorder="1" applyAlignment="1">
      <alignment/>
    </xf>
    <xf numFmtId="164" fontId="11" fillId="35" borderId="29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164" fontId="3" fillId="0" borderId="26" xfId="0" applyNumberFormat="1" applyFont="1" applyFill="1" applyBorder="1" applyAlignment="1">
      <alignment/>
    </xf>
    <xf numFmtId="164" fontId="11" fillId="0" borderId="26" xfId="0" applyNumberFormat="1" applyFont="1" applyFill="1" applyBorder="1" applyAlignment="1">
      <alignment/>
    </xf>
    <xf numFmtId="164" fontId="10" fillId="34" borderId="35" xfId="0" applyNumberFormat="1" applyFont="1" applyFill="1" applyBorder="1" applyAlignment="1">
      <alignment horizontal="right"/>
    </xf>
    <xf numFmtId="0" fontId="26" fillId="3" borderId="24" xfId="0" applyFont="1" applyFill="1" applyBorder="1" applyAlignment="1">
      <alignment/>
    </xf>
    <xf numFmtId="164" fontId="14" fillId="3" borderId="25" xfId="0" applyNumberFormat="1" applyFont="1" applyFill="1" applyBorder="1" applyAlignment="1">
      <alignment/>
    </xf>
    <xf numFmtId="164" fontId="3" fillId="3" borderId="25" xfId="0" applyNumberFormat="1" applyFont="1" applyFill="1" applyBorder="1" applyAlignment="1">
      <alignment/>
    </xf>
    <xf numFmtId="0" fontId="3" fillId="3" borderId="25" xfId="0" applyNumberFormat="1" applyFont="1" applyFill="1" applyBorder="1" applyAlignment="1">
      <alignment horizontal="center"/>
    </xf>
    <xf numFmtId="164" fontId="1" fillId="3" borderId="25" xfId="0" applyNumberFormat="1" applyFont="1" applyFill="1" applyBorder="1" applyAlignment="1">
      <alignment/>
    </xf>
    <xf numFmtId="164" fontId="7" fillId="3" borderId="25" xfId="0" applyNumberFormat="1" applyFont="1" applyFill="1" applyBorder="1" applyAlignment="1">
      <alignment/>
    </xf>
    <xf numFmtId="164" fontId="4" fillId="3" borderId="25" xfId="0" applyNumberFormat="1" applyFont="1" applyFill="1" applyBorder="1" applyAlignment="1">
      <alignment/>
    </xf>
    <xf numFmtId="0" fontId="4" fillId="3" borderId="25" xfId="0" applyNumberFormat="1" applyFont="1" applyFill="1" applyBorder="1" applyAlignment="1">
      <alignment horizontal="center"/>
    </xf>
    <xf numFmtId="164" fontId="10" fillId="3" borderId="25" xfId="0" applyNumberFormat="1" applyFont="1" applyFill="1" applyBorder="1" applyAlignment="1">
      <alignment/>
    </xf>
    <xf numFmtId="0" fontId="3" fillId="0" borderId="51" xfId="0" applyFont="1" applyFill="1" applyBorder="1" applyAlignment="1">
      <alignment/>
    </xf>
    <xf numFmtId="164" fontId="2" fillId="0" borderId="52" xfId="0" applyNumberFormat="1" applyFont="1" applyFill="1" applyBorder="1" applyAlignment="1">
      <alignment horizontal="left"/>
    </xf>
    <xf numFmtId="164" fontId="19" fillId="0" borderId="52" xfId="0" applyNumberFormat="1" applyFont="1" applyFill="1" applyBorder="1" applyAlignment="1">
      <alignment/>
    </xf>
    <xf numFmtId="0" fontId="19" fillId="0" borderId="52" xfId="0" applyNumberFormat="1" applyFont="1" applyFill="1" applyBorder="1" applyAlignment="1">
      <alignment horizontal="center"/>
    </xf>
    <xf numFmtId="164" fontId="0" fillId="0" borderId="52" xfId="0" applyNumberFormat="1" applyFill="1" applyBorder="1" applyAlignment="1">
      <alignment horizontal="centerContinuous"/>
    </xf>
    <xf numFmtId="164" fontId="0" fillId="0" borderId="52" xfId="0" applyNumberFormat="1" applyFill="1" applyBorder="1" applyAlignment="1">
      <alignment horizontal="centerContinuous" wrapText="1"/>
    </xf>
    <xf numFmtId="164" fontId="11" fillId="0" borderId="50" xfId="0" applyNumberFormat="1" applyFont="1" applyFill="1" applyBorder="1" applyAlignment="1">
      <alignment horizontal="centerContinuous"/>
    </xf>
    <xf numFmtId="0" fontId="8" fillId="0" borderId="49" xfId="0" applyFont="1" applyFill="1" applyBorder="1" applyAlignment="1">
      <alignment/>
    </xf>
    <xf numFmtId="164" fontId="0" fillId="12" borderId="22" xfId="0" applyNumberFormat="1" applyFill="1" applyBorder="1" applyAlignment="1">
      <alignment/>
    </xf>
    <xf numFmtId="164" fontId="1" fillId="12" borderId="22" xfId="0" applyNumberFormat="1" applyFont="1" applyFill="1" applyBorder="1" applyAlignment="1">
      <alignment/>
    </xf>
    <xf numFmtId="164" fontId="11" fillId="12" borderId="23" xfId="0" applyNumberFormat="1" applyFont="1" applyFill="1" applyBorder="1" applyAlignment="1">
      <alignment/>
    </xf>
    <xf numFmtId="164" fontId="46" fillId="0" borderId="25" xfId="0" applyNumberFormat="1" applyFont="1" applyFill="1" applyBorder="1" applyAlignment="1">
      <alignment/>
    </xf>
    <xf numFmtId="164" fontId="0" fillId="12" borderId="28" xfId="0" applyNumberFormat="1" applyFill="1" applyBorder="1" applyAlignment="1">
      <alignment/>
    </xf>
    <xf numFmtId="164" fontId="3" fillId="12" borderId="28" xfId="0" applyNumberFormat="1" applyFont="1" applyFill="1" applyBorder="1" applyAlignment="1">
      <alignment wrapText="1"/>
    </xf>
    <xf numFmtId="164" fontId="1" fillId="12" borderId="28" xfId="0" applyNumberFormat="1" applyFont="1" applyFill="1" applyBorder="1" applyAlignment="1">
      <alignment/>
    </xf>
    <xf numFmtId="164" fontId="3" fillId="35" borderId="22" xfId="0" applyNumberFormat="1" applyFont="1" applyFill="1" applyBorder="1" applyAlignment="1">
      <alignment wrapText="1"/>
    </xf>
    <xf numFmtId="164" fontId="49" fillId="12" borderId="25" xfId="0" applyNumberFormat="1" applyFont="1" applyFill="1" applyBorder="1" applyAlignment="1">
      <alignment/>
    </xf>
    <xf numFmtId="164" fontId="62" fillId="12" borderId="25" xfId="0" applyNumberFormat="1" applyFont="1" applyFill="1" applyBorder="1" applyAlignment="1">
      <alignment/>
    </xf>
    <xf numFmtId="164" fontId="46" fillId="12" borderId="25" xfId="0" applyNumberFormat="1" applyFont="1" applyFill="1" applyBorder="1" applyAlignment="1">
      <alignment/>
    </xf>
    <xf numFmtId="0" fontId="46" fillId="12" borderId="25" xfId="0" applyNumberFormat="1" applyFont="1" applyFill="1" applyBorder="1" applyAlignment="1">
      <alignment horizontal="center"/>
    </xf>
    <xf numFmtId="164" fontId="48" fillId="12" borderId="25" xfId="0" applyNumberFormat="1" applyFont="1" applyFill="1" applyBorder="1" applyAlignment="1">
      <alignment/>
    </xf>
    <xf numFmtId="164" fontId="4" fillId="33" borderId="53" xfId="0" applyNumberFormat="1" applyFont="1" applyFill="1" applyBorder="1" applyAlignment="1">
      <alignment horizontal="centerContinuous" wrapText="1"/>
    </xf>
    <xf numFmtId="0" fontId="8" fillId="3" borderId="49" xfId="0" applyFont="1" applyFill="1" applyBorder="1" applyAlignment="1">
      <alignment/>
    </xf>
    <xf numFmtId="164" fontId="8" fillId="3" borderId="28" xfId="0" applyNumberFormat="1" applyFont="1" applyFill="1" applyBorder="1" applyAlignment="1">
      <alignment/>
    </xf>
    <xf numFmtId="164" fontId="3" fillId="3" borderId="28" xfId="0" applyNumberFormat="1" applyFont="1" applyFill="1" applyBorder="1" applyAlignment="1">
      <alignment/>
    </xf>
    <xf numFmtId="164" fontId="3" fillId="3" borderId="28" xfId="0" applyNumberFormat="1" applyFont="1" applyFill="1" applyBorder="1" applyAlignment="1">
      <alignment wrapText="1"/>
    </xf>
    <xf numFmtId="0" fontId="3" fillId="3" borderId="28" xfId="0" applyNumberFormat="1" applyFont="1" applyFill="1" applyBorder="1" applyAlignment="1">
      <alignment horizontal="center"/>
    </xf>
    <xf numFmtId="164" fontId="3" fillId="3" borderId="29" xfId="0" applyNumberFormat="1" applyFont="1" applyFill="1" applyBorder="1" applyAlignment="1">
      <alignment/>
    </xf>
    <xf numFmtId="0" fontId="8" fillId="3" borderId="24" xfId="0" applyFont="1" applyFill="1" applyBorder="1" applyAlignment="1">
      <alignment/>
    </xf>
    <xf numFmtId="164" fontId="8" fillId="3" borderId="25" xfId="0" applyNumberFormat="1" applyFont="1" applyFill="1" applyBorder="1" applyAlignment="1">
      <alignment/>
    </xf>
    <xf numFmtId="164" fontId="3" fillId="3" borderId="25" xfId="0" applyNumberFormat="1" applyFont="1" applyFill="1" applyBorder="1" applyAlignment="1">
      <alignment wrapText="1"/>
    </xf>
    <xf numFmtId="0" fontId="3" fillId="3" borderId="25" xfId="0" applyNumberFormat="1" applyFont="1" applyFill="1" applyBorder="1" applyAlignment="1">
      <alignment horizontal="center"/>
    </xf>
    <xf numFmtId="164" fontId="3" fillId="3" borderId="26" xfId="0" applyNumberFormat="1" applyFont="1" applyFill="1" applyBorder="1" applyAlignment="1">
      <alignment/>
    </xf>
    <xf numFmtId="0" fontId="14" fillId="0" borderId="15" xfId="0" applyFont="1" applyBorder="1" applyAlignment="1">
      <alignment/>
    </xf>
    <xf numFmtId="12" fontId="11" fillId="0" borderId="18" xfId="0" applyNumberFormat="1" applyFont="1" applyFill="1" applyBorder="1" applyAlignment="1">
      <alignment horizontal="centerContinuous"/>
    </xf>
    <xf numFmtId="164" fontId="14" fillId="42" borderId="15" xfId="0" applyNumberFormat="1" applyFont="1" applyFill="1" applyBorder="1" applyAlignment="1">
      <alignment/>
    </xf>
    <xf numFmtId="164" fontId="3" fillId="42" borderId="15" xfId="0" applyNumberFormat="1" applyFont="1" applyFill="1" applyBorder="1" applyAlignment="1">
      <alignment/>
    </xf>
    <xf numFmtId="0" fontId="3" fillId="42" borderId="15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wrapText="1"/>
    </xf>
    <xf numFmtId="164" fontId="4" fillId="33" borderId="21" xfId="0" applyNumberFormat="1" applyFont="1" applyFill="1" applyBorder="1" applyAlignment="1">
      <alignment wrapText="1"/>
    </xf>
    <xf numFmtId="0" fontId="4" fillId="33" borderId="21" xfId="0" applyNumberFormat="1" applyFont="1" applyFill="1" applyBorder="1" applyAlignment="1">
      <alignment horizontal="center" wrapText="1"/>
    </xf>
    <xf numFmtId="164" fontId="4" fillId="33" borderId="21" xfId="0" applyNumberFormat="1" applyFont="1" applyFill="1" applyBorder="1" applyAlignment="1">
      <alignment horizontal="centerContinuous" wrapText="1"/>
    </xf>
    <xf numFmtId="164" fontId="4" fillId="33" borderId="21" xfId="0" applyNumberFormat="1" applyFont="1" applyFill="1" applyBorder="1" applyAlignment="1">
      <alignment horizontal="center" wrapText="1"/>
    </xf>
    <xf numFmtId="0" fontId="24" fillId="42" borderId="49" xfId="0" applyFont="1" applyFill="1" applyBorder="1" applyAlignment="1">
      <alignment/>
    </xf>
    <xf numFmtId="164" fontId="0" fillId="42" borderId="28" xfId="0" applyNumberFormat="1" applyFill="1" applyBorder="1" applyAlignment="1">
      <alignment/>
    </xf>
    <xf numFmtId="164" fontId="3" fillId="42" borderId="28" xfId="0" applyNumberFormat="1" applyFont="1" applyFill="1" applyBorder="1" applyAlignment="1">
      <alignment/>
    </xf>
    <xf numFmtId="164" fontId="3" fillId="42" borderId="28" xfId="0" applyNumberFormat="1" applyFont="1" applyFill="1" applyBorder="1" applyAlignment="1">
      <alignment wrapText="1"/>
    </xf>
    <xf numFmtId="0" fontId="3" fillId="42" borderId="28" xfId="0" applyNumberFormat="1" applyFont="1" applyFill="1" applyBorder="1" applyAlignment="1">
      <alignment horizontal="center"/>
    </xf>
    <xf numFmtId="164" fontId="11" fillId="42" borderId="30" xfId="0" applyNumberFormat="1" applyFont="1" applyFill="1" applyBorder="1" applyAlignment="1">
      <alignment/>
    </xf>
    <xf numFmtId="164" fontId="0" fillId="42" borderId="25" xfId="0" applyNumberFormat="1" applyFill="1" applyBorder="1" applyAlignment="1">
      <alignment/>
    </xf>
    <xf numFmtId="164" fontId="3" fillId="42" borderId="25" xfId="0" applyNumberFormat="1" applyFont="1" applyFill="1" applyBorder="1" applyAlignment="1">
      <alignment/>
    </xf>
    <xf numFmtId="0" fontId="3" fillId="42" borderId="25" xfId="0" applyNumberFormat="1" applyFont="1" applyFill="1" applyBorder="1" applyAlignment="1">
      <alignment horizontal="center"/>
    </xf>
    <xf numFmtId="164" fontId="3" fillId="42" borderId="15" xfId="0" applyNumberFormat="1" applyFont="1" applyFill="1" applyBorder="1" applyAlignment="1">
      <alignment wrapText="1"/>
    </xf>
    <xf numFmtId="0" fontId="24" fillId="42" borderId="15" xfId="0" applyFont="1" applyFill="1" applyBorder="1" applyAlignment="1">
      <alignment/>
    </xf>
    <xf numFmtId="164" fontId="11" fillId="42" borderId="19" xfId="0" applyNumberFormat="1" applyFont="1" applyFill="1" applyBorder="1" applyAlignment="1">
      <alignment/>
    </xf>
    <xf numFmtId="164" fontId="62" fillId="0" borderId="22" xfId="0" applyNumberFormat="1" applyFont="1" applyFill="1" applyBorder="1" applyAlignment="1">
      <alignment/>
    </xf>
    <xf numFmtId="164" fontId="46" fillId="0" borderId="22" xfId="0" applyNumberFormat="1" applyFont="1" applyFill="1" applyBorder="1" applyAlignment="1">
      <alignment/>
    </xf>
    <xf numFmtId="0" fontId="46" fillId="0" borderId="22" xfId="0" applyNumberFormat="1" applyFont="1" applyFill="1" applyBorder="1" applyAlignment="1">
      <alignment horizontal="center"/>
    </xf>
    <xf numFmtId="0" fontId="4" fillId="34" borderId="22" xfId="0" applyFont="1" applyFill="1" applyBorder="1" applyAlignment="1">
      <alignment/>
    </xf>
    <xf numFmtId="164" fontId="36" fillId="34" borderId="22" xfId="0" applyNumberFormat="1" applyFont="1" applyFill="1" applyBorder="1" applyAlignment="1">
      <alignment horizontal="right"/>
    </xf>
    <xf numFmtId="164" fontId="64" fillId="34" borderId="22" xfId="0" applyNumberFormat="1" applyFont="1" applyFill="1" applyBorder="1" applyAlignment="1">
      <alignment/>
    </xf>
    <xf numFmtId="164" fontId="4" fillId="34" borderId="22" xfId="0" applyNumberFormat="1" applyFont="1" applyFill="1" applyBorder="1" applyAlignment="1">
      <alignment/>
    </xf>
    <xf numFmtId="0" fontId="4" fillId="34" borderId="22" xfId="0" applyNumberFormat="1" applyFont="1" applyFill="1" applyBorder="1" applyAlignment="1">
      <alignment horizontal="center"/>
    </xf>
    <xf numFmtId="164" fontId="48" fillId="34" borderId="22" xfId="0" applyNumberFormat="1" applyFont="1" applyFill="1" applyBorder="1" applyAlignment="1">
      <alignment/>
    </xf>
    <xf numFmtId="164" fontId="1" fillId="34" borderId="22" xfId="0" applyNumberFormat="1" applyFont="1" applyFill="1" applyBorder="1" applyAlignment="1">
      <alignment/>
    </xf>
    <xf numFmtId="0" fontId="12" fillId="0" borderId="25" xfId="0" applyFont="1" applyBorder="1" applyAlignment="1">
      <alignment/>
    </xf>
    <xf numFmtId="0" fontId="47" fillId="0" borderId="25" xfId="0" applyFont="1" applyBorder="1" applyAlignment="1">
      <alignment/>
    </xf>
    <xf numFmtId="164" fontId="4" fillId="0" borderId="25" xfId="0" applyNumberFormat="1" applyFont="1" applyFill="1" applyBorder="1" applyAlignment="1">
      <alignment/>
    </xf>
    <xf numFmtId="164" fontId="42" fillId="0" borderId="25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/>
    </xf>
    <xf numFmtId="169" fontId="0" fillId="0" borderId="0" xfId="0" applyNumberFormat="1" applyFill="1" applyAlignment="1">
      <alignment/>
    </xf>
    <xf numFmtId="164" fontId="0" fillId="13" borderId="0" xfId="0" applyNumberFormat="1" applyFill="1" applyAlignment="1">
      <alignment/>
    </xf>
    <xf numFmtId="164" fontId="0" fillId="7" borderId="0" xfId="0" applyNumberFormat="1" applyFill="1" applyAlignment="1">
      <alignment/>
    </xf>
    <xf numFmtId="0" fontId="1" fillId="3" borderId="25" xfId="0" applyFont="1" applyFill="1" applyBorder="1" applyAlignment="1">
      <alignment/>
    </xf>
    <xf numFmtId="164" fontId="64" fillId="0" borderId="52" xfId="0" applyNumberFormat="1" applyFont="1" applyFill="1" applyBorder="1" applyAlignment="1">
      <alignment horizontal="left"/>
    </xf>
    <xf numFmtId="164" fontId="61" fillId="33" borderId="26" xfId="0" applyNumberFormat="1" applyFont="1" applyFill="1" applyBorder="1" applyAlignment="1">
      <alignment horizontal="center" wrapText="1"/>
    </xf>
    <xf numFmtId="164" fontId="0" fillId="6" borderId="25" xfId="0" applyNumberFormat="1" applyFill="1" applyBorder="1" applyAlignment="1">
      <alignment/>
    </xf>
    <xf numFmtId="164" fontId="1" fillId="6" borderId="25" xfId="0" applyNumberFormat="1" applyFont="1" applyFill="1" applyBorder="1" applyAlignment="1">
      <alignment/>
    </xf>
    <xf numFmtId="164" fontId="4" fillId="33" borderId="47" xfId="0" applyNumberFormat="1" applyFont="1" applyFill="1" applyBorder="1" applyAlignment="1">
      <alignment horizontal="centerContinuous" wrapText="1"/>
    </xf>
    <xf numFmtId="164" fontId="4" fillId="33" borderId="54" xfId="0" applyNumberFormat="1" applyFont="1" applyFill="1" applyBorder="1" applyAlignment="1">
      <alignment horizontal="centerContinuous" wrapText="1"/>
    </xf>
    <xf numFmtId="164" fontId="0" fillId="4" borderId="0" xfId="0" applyNumberFormat="1" applyFont="1" applyFill="1" applyBorder="1" applyAlignment="1">
      <alignment/>
    </xf>
    <xf numFmtId="164" fontId="4" fillId="33" borderId="39" xfId="0" applyNumberFormat="1" applyFont="1" applyFill="1" applyBorder="1" applyAlignment="1">
      <alignment horizontal="center" wrapText="1"/>
    </xf>
    <xf numFmtId="0" fontId="25" fillId="42" borderId="24" xfId="0" applyFont="1" applyFill="1" applyBorder="1" applyAlignment="1">
      <alignment/>
    </xf>
    <xf numFmtId="164" fontId="14" fillId="42" borderId="25" xfId="0" applyNumberFormat="1" applyFont="1" applyFill="1" applyBorder="1" applyAlignment="1">
      <alignment/>
    </xf>
    <xf numFmtId="164" fontId="11" fillId="42" borderId="26" xfId="0" applyNumberFormat="1" applyFont="1" applyFill="1" applyBorder="1" applyAlignment="1">
      <alignment/>
    </xf>
    <xf numFmtId="164" fontId="10" fillId="12" borderId="25" xfId="0" applyNumberFormat="1" applyFont="1" applyFill="1" applyBorder="1" applyAlignment="1">
      <alignment/>
    </xf>
    <xf numFmtId="164" fontId="4" fillId="12" borderId="25" xfId="0" applyNumberFormat="1" applyFont="1" applyFill="1" applyBorder="1" applyAlignment="1">
      <alignment/>
    </xf>
    <xf numFmtId="0" fontId="4" fillId="12" borderId="25" xfId="0" applyNumberFormat="1" applyFont="1" applyFill="1" applyBorder="1" applyAlignment="1">
      <alignment horizontal="center"/>
    </xf>
    <xf numFmtId="164" fontId="3" fillId="42" borderId="25" xfId="0" applyNumberFormat="1" applyFont="1" applyFill="1" applyBorder="1" applyAlignment="1">
      <alignment wrapText="1"/>
    </xf>
    <xf numFmtId="164" fontId="3" fillId="12" borderId="25" xfId="0" applyNumberFormat="1" applyFont="1" applyFill="1" applyBorder="1" applyAlignment="1">
      <alignment/>
    </xf>
    <xf numFmtId="164" fontId="1" fillId="12" borderId="26" xfId="0" applyNumberFormat="1" applyFont="1" applyFill="1" applyBorder="1" applyAlignment="1">
      <alignment/>
    </xf>
    <xf numFmtId="164" fontId="73" fillId="0" borderId="14" xfId="0" applyNumberFormat="1" applyFont="1" applyFill="1" applyBorder="1" applyAlignment="1">
      <alignment/>
    </xf>
    <xf numFmtId="0" fontId="1" fillId="4" borderId="0" xfId="0" applyFont="1" applyFill="1" applyBorder="1" applyAlignment="1">
      <alignment/>
    </xf>
    <xf numFmtId="164" fontId="1" fillId="4" borderId="0" xfId="0" applyNumberFormat="1" applyFont="1" applyFill="1" applyBorder="1" applyAlignment="1">
      <alignment/>
    </xf>
    <xf numFmtId="49" fontId="11" fillId="0" borderId="18" xfId="0" applyNumberFormat="1" applyFont="1" applyBorder="1" applyAlignment="1">
      <alignment horizontal="centerContinuous"/>
    </xf>
    <xf numFmtId="164" fontId="9" fillId="12" borderId="25" xfId="0" applyNumberFormat="1" applyFont="1" applyFill="1" applyBorder="1" applyAlignment="1">
      <alignment/>
    </xf>
    <xf numFmtId="164" fontId="12" fillId="12" borderId="25" xfId="0" applyNumberFormat="1" applyFont="1" applyFill="1" applyBorder="1" applyAlignment="1">
      <alignment wrapText="1"/>
    </xf>
    <xf numFmtId="0" fontId="9" fillId="12" borderId="25" xfId="0" applyNumberFormat="1" applyFont="1" applyFill="1" applyBorder="1" applyAlignment="1">
      <alignment horizontal="center"/>
    </xf>
    <xf numFmtId="164" fontId="9" fillId="12" borderId="26" xfId="0" applyNumberFormat="1" applyFont="1" applyFill="1" applyBorder="1" applyAlignment="1">
      <alignment/>
    </xf>
    <xf numFmtId="164" fontId="1" fillId="34" borderId="35" xfId="0" applyNumberFormat="1" applyFont="1" applyFill="1" applyBorder="1" applyAlignment="1">
      <alignment horizontal="right"/>
    </xf>
    <xf numFmtId="164" fontId="1" fillId="34" borderId="36" xfId="0" applyNumberFormat="1" applyFont="1" applyFill="1" applyBorder="1" applyAlignment="1">
      <alignment/>
    </xf>
    <xf numFmtId="0" fontId="3" fillId="0" borderId="45" xfId="0" applyFont="1" applyFill="1" applyBorder="1" applyAlignment="1">
      <alignment/>
    </xf>
    <xf numFmtId="164" fontId="73" fillId="0" borderId="13" xfId="0" applyNumberFormat="1" applyFont="1" applyFill="1" applyBorder="1" applyAlignment="1">
      <alignment/>
    </xf>
    <xf numFmtId="0" fontId="7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164" fontId="75" fillId="35" borderId="15" xfId="0" applyNumberFormat="1" applyFont="1" applyFill="1" applyBorder="1" applyAlignment="1">
      <alignment/>
    </xf>
    <xf numFmtId="164" fontId="0" fillId="35" borderId="15" xfId="0" applyNumberFormat="1" applyFont="1" applyFill="1" applyBorder="1" applyAlignment="1">
      <alignment/>
    </xf>
    <xf numFmtId="0" fontId="0" fillId="35" borderId="15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 wrapText="1"/>
    </xf>
    <xf numFmtId="164" fontId="0" fillId="6" borderId="15" xfId="0" applyNumberFormat="1" applyFont="1" applyFill="1" applyBorder="1" applyAlignment="1">
      <alignment/>
    </xf>
    <xf numFmtId="0" fontId="5" fillId="4" borderId="12" xfId="0" applyFont="1" applyFill="1" applyBorder="1" applyAlignment="1">
      <alignment/>
    </xf>
    <xf numFmtId="164" fontId="21" fillId="4" borderId="0" xfId="0" applyNumberFormat="1" applyFont="1" applyFill="1" applyBorder="1" applyAlignment="1">
      <alignment/>
    </xf>
    <xf numFmtId="164" fontId="0" fillId="4" borderId="0" xfId="0" applyNumberFormat="1" applyFill="1" applyBorder="1" applyAlignment="1">
      <alignment horizontal="centerContinuous"/>
    </xf>
    <xf numFmtId="0" fontId="0" fillId="4" borderId="0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/>
    </xf>
    <xf numFmtId="164" fontId="0" fillId="4" borderId="0" xfId="0" applyNumberFormat="1" applyFill="1" applyBorder="1" applyAlignment="1">
      <alignment horizontal="centerContinuous" wrapText="1"/>
    </xf>
    <xf numFmtId="49" fontId="6" fillId="4" borderId="30" xfId="0" applyNumberFormat="1" applyFont="1" applyFill="1" applyBorder="1" applyAlignment="1">
      <alignment horizontal="centerContinuous"/>
    </xf>
    <xf numFmtId="164" fontId="0" fillId="0" borderId="20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20" xfId="0" applyNumberFormat="1" applyFont="1" applyFill="1" applyBorder="1" applyAlignment="1">
      <alignment/>
    </xf>
    <xf numFmtId="164" fontId="12" fillId="0" borderId="19" xfId="0" applyNumberFormat="1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33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4" fillId="0" borderId="0" xfId="0" applyFont="1" applyFill="1" applyBorder="1" applyAlignment="1">
      <alignment/>
    </xf>
    <xf numFmtId="164" fontId="69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" fillId="33" borderId="15" xfId="0" applyNumberFormat="1" applyFont="1" applyFill="1" applyBorder="1" applyAlignment="1">
      <alignment horizontal="center" wrapText="1"/>
    </xf>
    <xf numFmtId="0" fontId="14" fillId="0" borderId="49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76" fillId="0" borderId="24" xfId="0" applyFont="1" applyFill="1" applyBorder="1" applyAlignment="1">
      <alignment/>
    </xf>
    <xf numFmtId="0" fontId="35" fillId="2" borderId="25" xfId="0" applyFont="1" applyFill="1" applyBorder="1" applyAlignment="1">
      <alignment/>
    </xf>
    <xf numFmtId="164" fontId="10" fillId="2" borderId="25" xfId="0" applyNumberFormat="1" applyFont="1" applyFill="1" applyBorder="1" applyAlignment="1">
      <alignment/>
    </xf>
    <xf numFmtId="164" fontId="64" fillId="2" borderId="25" xfId="0" applyNumberFormat="1" applyFont="1" applyFill="1" applyBorder="1" applyAlignment="1">
      <alignment/>
    </xf>
    <xf numFmtId="164" fontId="4" fillId="2" borderId="25" xfId="0" applyNumberFormat="1" applyFont="1" applyFill="1" applyBorder="1" applyAlignment="1">
      <alignment/>
    </xf>
    <xf numFmtId="0" fontId="4" fillId="2" borderId="25" xfId="0" applyNumberFormat="1" applyFont="1" applyFill="1" applyBorder="1" applyAlignment="1">
      <alignment horizontal="center"/>
    </xf>
    <xf numFmtId="164" fontId="7" fillId="2" borderId="25" xfId="0" applyNumberFormat="1" applyFont="1" applyFill="1" applyBorder="1" applyAlignment="1">
      <alignment/>
    </xf>
    <xf numFmtId="164" fontId="6" fillId="2" borderId="25" xfId="0" applyNumberFormat="1" applyFont="1" applyFill="1" applyBorder="1" applyAlignment="1">
      <alignment/>
    </xf>
    <xf numFmtId="164" fontId="43" fillId="0" borderId="22" xfId="0" applyNumberFormat="1" applyFont="1" applyFill="1" applyBorder="1" applyAlignment="1">
      <alignment/>
    </xf>
    <xf numFmtId="0" fontId="32" fillId="33" borderId="15" xfId="0" applyFont="1" applyFill="1" applyBorder="1" applyAlignment="1">
      <alignment/>
    </xf>
    <xf numFmtId="0" fontId="56" fillId="6" borderId="35" xfId="0" applyFont="1" applyFill="1" applyBorder="1" applyAlignment="1">
      <alignment/>
    </xf>
    <xf numFmtId="164" fontId="49" fillId="6" borderId="35" xfId="0" applyNumberFormat="1" applyFont="1" applyFill="1" applyBorder="1" applyAlignment="1">
      <alignment/>
    </xf>
    <xf numFmtId="164" fontId="62" fillId="6" borderId="35" xfId="0" applyNumberFormat="1" applyFont="1" applyFill="1" applyBorder="1" applyAlignment="1">
      <alignment/>
    </xf>
    <xf numFmtId="0" fontId="49" fillId="6" borderId="35" xfId="0" applyNumberFormat="1" applyFont="1" applyFill="1" applyBorder="1" applyAlignment="1">
      <alignment horizontal="center"/>
    </xf>
    <xf numFmtId="164" fontId="48" fillId="6" borderId="35" xfId="0" applyNumberFormat="1" applyFont="1" applyFill="1" applyBorder="1" applyAlignment="1">
      <alignment/>
    </xf>
    <xf numFmtId="164" fontId="0" fillId="6" borderId="35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4" fillId="33" borderId="11" xfId="0" applyNumberFormat="1" applyFont="1" applyFill="1" applyBorder="1" applyAlignment="1">
      <alignment horizontal="center" wrapText="1"/>
    </xf>
    <xf numFmtId="164" fontId="4" fillId="33" borderId="55" xfId="0" applyNumberFormat="1" applyFont="1" applyFill="1" applyBorder="1" applyAlignment="1">
      <alignment horizontal="centerContinuous" wrapText="1"/>
    </xf>
    <xf numFmtId="0" fontId="14" fillId="0" borderId="24" xfId="0" applyFont="1" applyFill="1" applyBorder="1" applyAlignment="1">
      <alignment/>
    </xf>
    <xf numFmtId="0" fontId="22" fillId="35" borderId="37" xfId="0" applyFont="1" applyFill="1" applyBorder="1" applyAlignment="1">
      <alignment/>
    </xf>
    <xf numFmtId="164" fontId="0" fillId="35" borderId="38" xfId="0" applyNumberFormat="1" applyFill="1" applyBorder="1" applyAlignment="1">
      <alignment/>
    </xf>
    <xf numFmtId="164" fontId="33" fillId="35" borderId="38" xfId="0" applyNumberFormat="1" applyFont="1" applyFill="1" applyBorder="1" applyAlignment="1">
      <alignment/>
    </xf>
    <xf numFmtId="0" fontId="0" fillId="35" borderId="38" xfId="0" applyNumberFormat="1" applyFill="1" applyBorder="1" applyAlignment="1">
      <alignment horizontal="center"/>
    </xf>
    <xf numFmtId="164" fontId="11" fillId="35" borderId="39" xfId="0" applyNumberFormat="1" applyFont="1" applyFill="1" applyBorder="1" applyAlignment="1">
      <alignment/>
    </xf>
    <xf numFmtId="164" fontId="33" fillId="0" borderId="25" xfId="0" applyNumberFormat="1" applyFont="1" applyFill="1" applyBorder="1" applyAlignment="1">
      <alignment wrapText="1"/>
    </xf>
    <xf numFmtId="164" fontId="14" fillId="0" borderId="46" xfId="0" applyNumberFormat="1" applyFont="1" applyFill="1" applyBorder="1" applyAlignment="1">
      <alignment/>
    </xf>
    <xf numFmtId="0" fontId="35" fillId="12" borderId="33" xfId="0" applyFont="1" applyFill="1" applyBorder="1" applyAlignment="1">
      <alignment/>
    </xf>
    <xf numFmtId="164" fontId="0" fillId="12" borderId="22" xfId="0" applyNumberFormat="1" applyFont="1" applyFill="1" applyBorder="1" applyAlignment="1">
      <alignment/>
    </xf>
    <xf numFmtId="164" fontId="33" fillId="12" borderId="22" xfId="0" applyNumberFormat="1" applyFont="1" applyFill="1" applyBorder="1" applyAlignment="1">
      <alignment/>
    </xf>
    <xf numFmtId="0" fontId="0" fillId="12" borderId="22" xfId="0" applyNumberFormat="1" applyFont="1" applyFill="1" applyBorder="1" applyAlignment="1">
      <alignment horizontal="center"/>
    </xf>
    <xf numFmtId="0" fontId="14" fillId="0" borderId="25" xfId="0" applyFont="1" applyBorder="1" applyAlignment="1">
      <alignment/>
    </xf>
    <xf numFmtId="0" fontId="14" fillId="0" borderId="25" xfId="0" applyFont="1" applyFill="1" applyBorder="1" applyAlignment="1">
      <alignment/>
    </xf>
    <xf numFmtId="164" fontId="14" fillId="6" borderId="22" xfId="0" applyNumberFormat="1" applyFont="1" applyFill="1" applyBorder="1" applyAlignment="1">
      <alignment/>
    </xf>
    <xf numFmtId="0" fontId="14" fillId="0" borderId="25" xfId="0" applyFont="1" applyBorder="1" applyAlignment="1">
      <alignment horizontal="left"/>
    </xf>
    <xf numFmtId="0" fontId="14" fillId="13" borderId="25" xfId="0" applyFont="1" applyFill="1" applyBorder="1" applyAlignment="1">
      <alignment/>
    </xf>
    <xf numFmtId="164" fontId="14" fillId="12" borderId="25" xfId="0" applyNumberFormat="1" applyFont="1" applyFill="1" applyBorder="1" applyAlignment="1">
      <alignment/>
    </xf>
    <xf numFmtId="0" fontId="43" fillId="0" borderId="15" xfId="0" applyFont="1" applyBorder="1" applyAlignment="1">
      <alignment/>
    </xf>
    <xf numFmtId="0" fontId="3" fillId="0" borderId="28" xfId="0" applyFont="1" applyFill="1" applyBorder="1" applyAlignment="1">
      <alignment/>
    </xf>
    <xf numFmtId="164" fontId="11" fillId="0" borderId="28" xfId="0" applyNumberFormat="1" applyFont="1" applyFill="1" applyBorder="1" applyAlignment="1">
      <alignment/>
    </xf>
    <xf numFmtId="0" fontId="35" fillId="6" borderId="22" xfId="0" applyFont="1" applyFill="1" applyBorder="1" applyAlignment="1">
      <alignment/>
    </xf>
    <xf numFmtId="164" fontId="7" fillId="6" borderId="22" xfId="0" applyNumberFormat="1" applyFont="1" applyFill="1" applyBorder="1" applyAlignment="1">
      <alignment/>
    </xf>
    <xf numFmtId="164" fontId="11" fillId="6" borderId="22" xfId="0" applyNumberFormat="1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24" fillId="42" borderId="25" xfId="0" applyFont="1" applyFill="1" applyBorder="1" applyAlignment="1">
      <alignment/>
    </xf>
    <xf numFmtId="164" fontId="11" fillId="42" borderId="25" xfId="0" applyNumberFormat="1" applyFont="1" applyFill="1" applyBorder="1" applyAlignment="1">
      <alignment/>
    </xf>
    <xf numFmtId="0" fontId="4" fillId="34" borderId="25" xfId="0" applyFont="1" applyFill="1" applyBorder="1" applyAlignment="1">
      <alignment/>
    </xf>
    <xf numFmtId="164" fontId="10" fillId="34" borderId="25" xfId="0" applyNumberFormat="1" applyFont="1" applyFill="1" applyBorder="1" applyAlignment="1">
      <alignment horizontal="right"/>
    </xf>
    <xf numFmtId="0" fontId="1" fillId="34" borderId="25" xfId="0" applyNumberFormat="1" applyFont="1" applyFill="1" applyBorder="1" applyAlignment="1">
      <alignment horizontal="center"/>
    </xf>
    <xf numFmtId="0" fontId="4" fillId="33" borderId="25" xfId="0" applyFont="1" applyFill="1" applyBorder="1" applyAlignment="1">
      <alignment wrapText="1"/>
    </xf>
    <xf numFmtId="164" fontId="4" fillId="33" borderId="25" xfId="0" applyNumberFormat="1" applyFont="1" applyFill="1" applyBorder="1" applyAlignment="1">
      <alignment horizontal="center" wrapText="1"/>
    </xf>
    <xf numFmtId="0" fontId="76" fillId="0" borderId="25" xfId="0" applyFont="1" applyFill="1" applyBorder="1" applyAlignment="1">
      <alignment/>
    </xf>
    <xf numFmtId="164" fontId="6" fillId="3" borderId="25" xfId="0" applyNumberFormat="1" applyFont="1" applyFill="1" applyBorder="1" applyAlignment="1">
      <alignment/>
    </xf>
    <xf numFmtId="0" fontId="26" fillId="12" borderId="25" xfId="0" applyFont="1" applyFill="1" applyBorder="1" applyAlignment="1">
      <alignment/>
    </xf>
    <xf numFmtId="164" fontId="7" fillId="12" borderId="25" xfId="0" applyNumberFormat="1" applyFont="1" applyFill="1" applyBorder="1" applyAlignment="1">
      <alignment/>
    </xf>
    <xf numFmtId="164" fontId="11" fillId="12" borderId="25" xfId="0" applyNumberFormat="1" applyFont="1" applyFill="1" applyBorder="1" applyAlignment="1">
      <alignment/>
    </xf>
    <xf numFmtId="164" fontId="1" fillId="12" borderId="25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 wrapText="1"/>
    </xf>
    <xf numFmtId="0" fontId="0" fillId="7" borderId="24" xfId="0" applyFont="1" applyFill="1" applyBorder="1" applyAlignment="1">
      <alignment/>
    </xf>
    <xf numFmtId="164" fontId="14" fillId="7" borderId="25" xfId="0" applyNumberFormat="1" applyFont="1" applyFill="1" applyBorder="1" applyAlignment="1">
      <alignment/>
    </xf>
    <xf numFmtId="164" fontId="3" fillId="7" borderId="25" xfId="0" applyNumberFormat="1" applyFont="1" applyFill="1" applyBorder="1" applyAlignment="1">
      <alignment/>
    </xf>
    <xf numFmtId="164" fontId="3" fillId="7" borderId="25" xfId="0" applyNumberFormat="1" applyFont="1" applyFill="1" applyBorder="1" applyAlignment="1">
      <alignment wrapText="1"/>
    </xf>
    <xf numFmtId="0" fontId="3" fillId="7" borderId="25" xfId="0" applyNumberFormat="1" applyFont="1" applyFill="1" applyBorder="1" applyAlignment="1">
      <alignment horizontal="center"/>
    </xf>
    <xf numFmtId="164" fontId="11" fillId="7" borderId="26" xfId="0" applyNumberFormat="1" applyFont="1" applyFill="1" applyBorder="1" applyAlignment="1">
      <alignment/>
    </xf>
    <xf numFmtId="164" fontId="0" fillId="7" borderId="25" xfId="0" applyNumberFormat="1" applyFont="1" applyFill="1" applyBorder="1" applyAlignment="1">
      <alignment/>
    </xf>
    <xf numFmtId="164" fontId="0" fillId="7" borderId="25" xfId="0" applyNumberFormat="1" applyFont="1" applyFill="1" applyBorder="1" applyAlignment="1">
      <alignment wrapText="1"/>
    </xf>
    <xf numFmtId="0" fontId="0" fillId="7" borderId="25" xfId="0" applyNumberFormat="1" applyFont="1" applyFill="1" applyBorder="1" applyAlignment="1">
      <alignment horizontal="center"/>
    </xf>
    <xf numFmtId="164" fontId="0" fillId="7" borderId="26" xfId="0" applyNumberFormat="1" applyFont="1" applyFill="1" applyBorder="1" applyAlignment="1">
      <alignment/>
    </xf>
    <xf numFmtId="0" fontId="23" fillId="35" borderId="28" xfId="0" applyFont="1" applyFill="1" applyBorder="1" applyAlignment="1">
      <alignment/>
    </xf>
    <xf numFmtId="164" fontId="47" fillId="35" borderId="28" xfId="0" applyNumberFormat="1" applyFont="1" applyFill="1" applyBorder="1" applyAlignment="1">
      <alignment/>
    </xf>
    <xf numFmtId="164" fontId="62" fillId="35" borderId="28" xfId="0" applyNumberFormat="1" applyFont="1" applyFill="1" applyBorder="1" applyAlignment="1">
      <alignment/>
    </xf>
    <xf numFmtId="164" fontId="49" fillId="35" borderId="28" xfId="0" applyNumberFormat="1" applyFont="1" applyFill="1" applyBorder="1" applyAlignment="1">
      <alignment wrapText="1"/>
    </xf>
    <xf numFmtId="0" fontId="49" fillId="35" borderId="28" xfId="0" applyNumberFormat="1" applyFont="1" applyFill="1" applyBorder="1" applyAlignment="1">
      <alignment horizontal="center"/>
    </xf>
    <xf numFmtId="164" fontId="49" fillId="35" borderId="28" xfId="0" applyNumberFormat="1" applyFont="1" applyFill="1" applyBorder="1" applyAlignment="1">
      <alignment/>
    </xf>
    <xf numFmtId="164" fontId="11" fillId="35" borderId="28" xfId="0" applyNumberFormat="1" applyFont="1" applyFill="1" applyBorder="1" applyAlignment="1">
      <alignment/>
    </xf>
    <xf numFmtId="164" fontId="11" fillId="0" borderId="56" xfId="0" applyNumberFormat="1" applyFont="1" applyFill="1" applyBorder="1" applyAlignment="1">
      <alignment/>
    </xf>
    <xf numFmtId="164" fontId="3" fillId="16" borderId="15" xfId="0" applyNumberFormat="1" applyFont="1" applyFill="1" applyBorder="1" applyAlignment="1">
      <alignment/>
    </xf>
    <xf numFmtId="164" fontId="62" fillId="16" borderId="15" xfId="0" applyNumberFormat="1" applyFont="1" applyFill="1" applyBorder="1" applyAlignment="1">
      <alignment/>
    </xf>
    <xf numFmtId="164" fontId="33" fillId="10" borderId="22" xfId="0" applyNumberFormat="1" applyFont="1" applyFill="1" applyBorder="1" applyAlignment="1">
      <alignment/>
    </xf>
    <xf numFmtId="164" fontId="3" fillId="0" borderId="19" xfId="0" applyNumberFormat="1" applyFont="1" applyFill="1" applyBorder="1" applyAlignment="1">
      <alignment/>
    </xf>
    <xf numFmtId="164" fontId="68" fillId="0" borderId="0" xfId="0" applyNumberFormat="1" applyFont="1" applyFill="1" applyAlignment="1">
      <alignment horizontal="center"/>
    </xf>
    <xf numFmtId="164" fontId="68" fillId="0" borderId="0" xfId="0" applyNumberFormat="1" applyFont="1" applyFill="1" applyBorder="1" applyAlignment="1">
      <alignment horizontal="center"/>
    </xf>
    <xf numFmtId="164" fontId="31" fillId="0" borderId="57" xfId="0" applyNumberFormat="1" applyFont="1" applyBorder="1" applyAlignment="1">
      <alignment horizontal="left" wrapText="1"/>
    </xf>
    <xf numFmtId="0" fontId="31" fillId="0" borderId="31" xfId="0" applyFont="1" applyBorder="1" applyAlignment="1">
      <alignment horizontal="left" wrapText="1"/>
    </xf>
    <xf numFmtId="0" fontId="31" fillId="0" borderId="19" xfId="0" applyFont="1" applyBorder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756"/>
  <sheetViews>
    <sheetView tabSelected="1" zoomScaleSheetLayoutView="100" workbookViewId="0" topLeftCell="A203">
      <selection activeCell="C9" sqref="C9"/>
    </sheetView>
  </sheetViews>
  <sheetFormatPr defaultColWidth="11.421875" defaultRowHeight="12.75"/>
  <cols>
    <col min="1" max="1" width="9.57421875" style="17" customWidth="1"/>
    <col min="2" max="2" width="33.140625" style="1" customWidth="1"/>
    <col min="3" max="3" width="10.57421875" style="408" customWidth="1"/>
    <col min="4" max="4" width="12.140625" style="1" customWidth="1"/>
    <col min="5" max="5" width="4.421875" style="322" customWidth="1"/>
    <col min="6" max="6" width="13.421875" style="1" customWidth="1"/>
    <col min="7" max="7" width="10.8515625" style="1" customWidth="1"/>
    <col min="8" max="8" width="12.00390625" style="1" customWidth="1"/>
    <col min="9" max="9" width="12.140625" style="1" customWidth="1"/>
    <col min="10" max="10" width="12.57421875" style="1" customWidth="1"/>
    <col min="11" max="11" width="11.421875" style="1" customWidth="1"/>
    <col min="12" max="12" width="12.140625" style="1" customWidth="1"/>
    <col min="13" max="13" width="8.28125" style="1" customWidth="1"/>
    <col min="14" max="14" width="14.57421875" style="1" customWidth="1"/>
    <col min="15" max="15" width="32.7109375" style="30" customWidth="1"/>
    <col min="16" max="16384" width="11.421875" style="2" customWidth="1"/>
  </cols>
  <sheetData>
    <row r="1" spans="1:15" ht="30.75">
      <c r="A1" s="183" t="s">
        <v>0</v>
      </c>
      <c r="B1" s="111"/>
      <c r="C1" s="715" t="s">
        <v>652</v>
      </c>
      <c r="D1" s="4"/>
      <c r="E1" s="315"/>
      <c r="F1" s="4"/>
      <c r="G1" s="4"/>
      <c r="H1" s="4"/>
      <c r="I1" s="4"/>
      <c r="J1" s="5"/>
      <c r="K1" s="4"/>
      <c r="L1" s="4"/>
      <c r="M1" s="4"/>
      <c r="N1" s="4"/>
      <c r="O1" s="27"/>
    </row>
    <row r="2" spans="1:15" ht="20.25">
      <c r="A2" s="6"/>
      <c r="B2" s="96" t="s">
        <v>69</v>
      </c>
      <c r="C2" s="403"/>
      <c r="D2" s="7"/>
      <c r="E2" s="316"/>
      <c r="F2" s="7"/>
      <c r="G2" s="7"/>
      <c r="H2" s="7"/>
      <c r="I2" s="8"/>
      <c r="J2" s="9"/>
      <c r="K2" s="7"/>
      <c r="L2" s="8"/>
      <c r="M2" s="7"/>
      <c r="N2" s="7"/>
      <c r="O2" s="393" t="s">
        <v>1095</v>
      </c>
    </row>
    <row r="3" spans="1:15" ht="21" customHeight="1">
      <c r="A3" s="10"/>
      <c r="B3" s="44"/>
      <c r="C3" s="404"/>
      <c r="D3" s="95" t="s">
        <v>1430</v>
      </c>
      <c r="E3" s="317"/>
      <c r="F3" s="12"/>
      <c r="G3" s="12"/>
      <c r="H3" s="12"/>
      <c r="I3" s="12"/>
      <c r="J3" s="13"/>
      <c r="K3" s="12"/>
      <c r="L3" s="12"/>
      <c r="M3" s="12"/>
      <c r="N3" s="12"/>
      <c r="O3" s="28"/>
    </row>
    <row r="4" spans="1:15" s="290" customFormat="1" ht="28.5" customHeight="1" thickBot="1">
      <c r="A4" s="287" t="s">
        <v>437</v>
      </c>
      <c r="B4" s="288" t="s">
        <v>438</v>
      </c>
      <c r="C4" s="405" t="s">
        <v>1</v>
      </c>
      <c r="D4" s="288" t="s">
        <v>436</v>
      </c>
      <c r="E4" s="314" t="s">
        <v>445</v>
      </c>
      <c r="F4" s="42" t="s">
        <v>433</v>
      </c>
      <c r="G4" s="42" t="s">
        <v>434</v>
      </c>
      <c r="H4" s="26" t="s">
        <v>33</v>
      </c>
      <c r="I4" s="26" t="s">
        <v>435</v>
      </c>
      <c r="J4" s="42" t="s">
        <v>17</v>
      </c>
      <c r="K4" s="42" t="s">
        <v>18</v>
      </c>
      <c r="L4" s="42" t="s">
        <v>442</v>
      </c>
      <c r="M4" s="42" t="s">
        <v>30</v>
      </c>
      <c r="N4" s="42" t="s">
        <v>439</v>
      </c>
      <c r="O4" s="289" t="s">
        <v>19</v>
      </c>
    </row>
    <row r="5" spans="1:15" ht="30" customHeight="1" thickTop="1">
      <c r="A5" s="99" t="s">
        <v>849</v>
      </c>
      <c r="B5" s="81"/>
      <c r="C5" s="406"/>
      <c r="D5" s="81"/>
      <c r="E5" s="318"/>
      <c r="F5" s="113"/>
      <c r="G5" s="114"/>
      <c r="H5" s="113"/>
      <c r="I5" s="113"/>
      <c r="J5" s="113"/>
      <c r="K5" s="113"/>
      <c r="L5" s="113"/>
      <c r="M5" s="113"/>
      <c r="N5" s="113"/>
      <c r="O5" s="115"/>
    </row>
    <row r="6" spans="1:15" ht="38.25" customHeight="1">
      <c r="A6" s="196">
        <v>110001</v>
      </c>
      <c r="B6" s="189" t="s">
        <v>1432</v>
      </c>
      <c r="C6" s="285" t="s">
        <v>1431</v>
      </c>
      <c r="D6" s="457" t="s">
        <v>71</v>
      </c>
      <c r="E6" s="320">
        <v>15</v>
      </c>
      <c r="F6" s="191">
        <v>14325</v>
      </c>
      <c r="G6" s="191">
        <v>0</v>
      </c>
      <c r="H6" s="191">
        <v>0</v>
      </c>
      <c r="I6" s="191">
        <v>0</v>
      </c>
      <c r="J6" s="191">
        <v>2601</v>
      </c>
      <c r="K6" s="191">
        <v>0</v>
      </c>
      <c r="L6" s="191">
        <v>0</v>
      </c>
      <c r="M6" s="191">
        <v>0</v>
      </c>
      <c r="N6" s="191">
        <f>F6+G6+H6+I6-J6+K6-L6+M6</f>
        <v>11724</v>
      </c>
      <c r="O6" s="29"/>
    </row>
    <row r="7" spans="1:15" ht="38.25" customHeight="1">
      <c r="A7" s="196">
        <v>110002</v>
      </c>
      <c r="B7" s="189" t="s">
        <v>1080</v>
      </c>
      <c r="C7" s="285" t="s">
        <v>1209</v>
      </c>
      <c r="D7" s="457" t="s">
        <v>71</v>
      </c>
      <c r="E7" s="320">
        <v>15</v>
      </c>
      <c r="F7" s="191">
        <v>14325</v>
      </c>
      <c r="G7" s="191">
        <v>0</v>
      </c>
      <c r="H7" s="191">
        <v>0</v>
      </c>
      <c r="I7" s="191">
        <v>0</v>
      </c>
      <c r="J7" s="191">
        <v>2601</v>
      </c>
      <c r="K7" s="191">
        <v>0</v>
      </c>
      <c r="L7" s="191">
        <v>0</v>
      </c>
      <c r="M7" s="191">
        <v>0</v>
      </c>
      <c r="N7" s="191">
        <f aca="true" t="shared" si="0" ref="N7:N14">F7+G7+H7+I7-J7+K7-L7+M7</f>
        <v>11724</v>
      </c>
      <c r="O7" s="29"/>
    </row>
    <row r="8" spans="1:15" ht="38.25" customHeight="1">
      <c r="A8" s="196">
        <v>110003</v>
      </c>
      <c r="B8" s="189" t="s">
        <v>1081</v>
      </c>
      <c r="C8" s="285" t="s">
        <v>1251</v>
      </c>
      <c r="D8" s="457" t="s">
        <v>71</v>
      </c>
      <c r="E8" s="320">
        <v>15</v>
      </c>
      <c r="F8" s="191">
        <v>14325</v>
      </c>
      <c r="G8" s="191">
        <v>0</v>
      </c>
      <c r="H8" s="191">
        <v>0</v>
      </c>
      <c r="I8" s="191">
        <v>0</v>
      </c>
      <c r="J8" s="191">
        <v>2601</v>
      </c>
      <c r="K8" s="191">
        <v>0</v>
      </c>
      <c r="L8" s="191">
        <v>0</v>
      </c>
      <c r="M8" s="191">
        <v>0</v>
      </c>
      <c r="N8" s="191">
        <f t="shared" si="0"/>
        <v>11724</v>
      </c>
      <c r="O8" s="29"/>
    </row>
    <row r="9" spans="1:15" ht="38.25" customHeight="1">
      <c r="A9" s="196">
        <v>110004</v>
      </c>
      <c r="B9" s="189" t="s">
        <v>1082</v>
      </c>
      <c r="C9" s="949" t="s">
        <v>1083</v>
      </c>
      <c r="D9" s="457" t="s">
        <v>71</v>
      </c>
      <c r="E9" s="320">
        <v>15</v>
      </c>
      <c r="F9" s="191">
        <v>14325</v>
      </c>
      <c r="G9" s="191">
        <v>0</v>
      </c>
      <c r="H9" s="191">
        <v>0</v>
      </c>
      <c r="I9" s="191">
        <v>0</v>
      </c>
      <c r="J9" s="191">
        <v>2601</v>
      </c>
      <c r="K9" s="191">
        <v>0</v>
      </c>
      <c r="L9" s="191">
        <v>0</v>
      </c>
      <c r="M9" s="191">
        <v>0</v>
      </c>
      <c r="N9" s="191">
        <f t="shared" si="0"/>
        <v>11724</v>
      </c>
      <c r="O9" s="29"/>
    </row>
    <row r="10" spans="1:15" ht="38.25" customHeight="1">
      <c r="A10" s="196">
        <v>110005</v>
      </c>
      <c r="B10" s="189" t="s">
        <v>1084</v>
      </c>
      <c r="C10" s="285" t="s">
        <v>1433</v>
      </c>
      <c r="D10" s="457" t="s">
        <v>71</v>
      </c>
      <c r="E10" s="320">
        <v>15</v>
      </c>
      <c r="F10" s="191">
        <v>14325</v>
      </c>
      <c r="G10" s="191">
        <v>0</v>
      </c>
      <c r="H10" s="191">
        <v>0</v>
      </c>
      <c r="I10" s="191">
        <v>0</v>
      </c>
      <c r="J10" s="191">
        <v>2601</v>
      </c>
      <c r="K10" s="191">
        <v>0</v>
      </c>
      <c r="L10" s="191">
        <v>0</v>
      </c>
      <c r="M10" s="191">
        <v>0</v>
      </c>
      <c r="N10" s="191">
        <f t="shared" si="0"/>
        <v>11724</v>
      </c>
      <c r="O10" s="29"/>
    </row>
    <row r="11" spans="1:15" ht="38.25" customHeight="1" hidden="1">
      <c r="A11" s="196"/>
      <c r="B11" s="189"/>
      <c r="C11" s="285"/>
      <c r="D11" s="457" t="s">
        <v>71</v>
      </c>
      <c r="E11" s="320">
        <v>0</v>
      </c>
      <c r="F11" s="191">
        <v>0</v>
      </c>
      <c r="G11" s="191">
        <v>0</v>
      </c>
      <c r="H11" s="191">
        <v>0</v>
      </c>
      <c r="I11" s="191">
        <v>0</v>
      </c>
      <c r="J11" s="191">
        <v>0</v>
      </c>
      <c r="K11" s="191">
        <v>0</v>
      </c>
      <c r="L11" s="191">
        <v>0</v>
      </c>
      <c r="M11" s="191">
        <v>0</v>
      </c>
      <c r="N11" s="191">
        <f t="shared" si="0"/>
        <v>0</v>
      </c>
      <c r="O11" s="14"/>
    </row>
    <row r="12" spans="1:15" ht="38.25" customHeight="1">
      <c r="A12" s="196">
        <v>110006</v>
      </c>
      <c r="B12" s="189" t="s">
        <v>1085</v>
      </c>
      <c r="C12" s="285" t="s">
        <v>1210</v>
      </c>
      <c r="D12" s="457" t="s">
        <v>71</v>
      </c>
      <c r="E12" s="320">
        <v>15</v>
      </c>
      <c r="F12" s="191">
        <v>14325</v>
      </c>
      <c r="G12" s="191">
        <v>0</v>
      </c>
      <c r="H12" s="191">
        <v>0</v>
      </c>
      <c r="I12" s="191">
        <v>0</v>
      </c>
      <c r="J12" s="191">
        <v>2601</v>
      </c>
      <c r="K12" s="191">
        <v>0</v>
      </c>
      <c r="L12" s="191">
        <v>0</v>
      </c>
      <c r="M12" s="191">
        <v>0</v>
      </c>
      <c r="N12" s="191">
        <f>F12+G12+H12+I12-J12+K12-L12+M12</f>
        <v>11724</v>
      </c>
      <c r="O12" s="14"/>
    </row>
    <row r="13" spans="1:15" ht="38.25" customHeight="1">
      <c r="A13" s="170">
        <v>110017</v>
      </c>
      <c r="B13" s="189" t="s">
        <v>1086</v>
      </c>
      <c r="C13" s="285" t="s">
        <v>1434</v>
      </c>
      <c r="D13" s="457" t="s">
        <v>71</v>
      </c>
      <c r="E13" s="313">
        <v>15</v>
      </c>
      <c r="F13" s="191">
        <v>14325</v>
      </c>
      <c r="G13" s="191">
        <v>0</v>
      </c>
      <c r="H13" s="191">
        <v>0</v>
      </c>
      <c r="I13" s="191">
        <v>0</v>
      </c>
      <c r="J13" s="191">
        <v>2601</v>
      </c>
      <c r="K13" s="191">
        <v>0</v>
      </c>
      <c r="L13" s="191">
        <v>0</v>
      </c>
      <c r="M13" s="191">
        <v>0</v>
      </c>
      <c r="N13" s="191">
        <f t="shared" si="0"/>
        <v>11724</v>
      </c>
      <c r="O13" s="29"/>
    </row>
    <row r="14" spans="1:15" ht="38.25" customHeight="1">
      <c r="A14" s="170">
        <v>110018</v>
      </c>
      <c r="B14" s="189" t="s">
        <v>1087</v>
      </c>
      <c r="C14" s="285" t="s">
        <v>1252</v>
      </c>
      <c r="D14" s="457" t="s">
        <v>71</v>
      </c>
      <c r="E14" s="313">
        <v>15</v>
      </c>
      <c r="F14" s="191">
        <v>14325</v>
      </c>
      <c r="G14" s="191">
        <v>0</v>
      </c>
      <c r="H14" s="191">
        <v>0</v>
      </c>
      <c r="I14" s="191">
        <v>0</v>
      </c>
      <c r="J14" s="191">
        <v>2601</v>
      </c>
      <c r="K14" s="191">
        <v>0</v>
      </c>
      <c r="L14" s="191">
        <v>0</v>
      </c>
      <c r="M14" s="191">
        <v>0</v>
      </c>
      <c r="N14" s="191">
        <f t="shared" si="0"/>
        <v>11724</v>
      </c>
      <c r="O14" s="14"/>
    </row>
    <row r="15" spans="1:15" ht="38.25" customHeight="1">
      <c r="A15" s="170">
        <v>102003</v>
      </c>
      <c r="B15" s="189" t="s">
        <v>569</v>
      </c>
      <c r="C15" s="660" t="s">
        <v>585</v>
      </c>
      <c r="D15" s="398" t="s">
        <v>71</v>
      </c>
      <c r="E15" s="313">
        <v>15</v>
      </c>
      <c r="F15" s="191">
        <v>14325</v>
      </c>
      <c r="G15" s="191">
        <v>0</v>
      </c>
      <c r="H15" s="191">
        <v>0</v>
      </c>
      <c r="I15" s="191">
        <v>0</v>
      </c>
      <c r="J15" s="191">
        <v>2601</v>
      </c>
      <c r="K15" s="191">
        <v>0</v>
      </c>
      <c r="L15" s="191">
        <v>0</v>
      </c>
      <c r="M15" s="191">
        <v>0</v>
      </c>
      <c r="N15" s="191">
        <f>F15+G15+H15+I15-J15+K15-L15+M15</f>
        <v>11724</v>
      </c>
      <c r="O15" s="14"/>
    </row>
    <row r="16" spans="1:15" ht="24.75" customHeight="1">
      <c r="A16" s="585" t="s">
        <v>67</v>
      </c>
      <c r="B16" s="598"/>
      <c r="C16" s="587"/>
      <c r="D16" s="603"/>
      <c r="E16" s="604"/>
      <c r="F16" s="602">
        <f>SUM(F6:F15)</f>
        <v>128925</v>
      </c>
      <c r="G16" s="602">
        <f aca="true" t="shared" si="1" ref="G16:M16">SUM(G6:G15)</f>
        <v>0</v>
      </c>
      <c r="H16" s="602">
        <f t="shared" si="1"/>
        <v>0</v>
      </c>
      <c r="I16" s="602">
        <f>SUM(I6:I15)</f>
        <v>0</v>
      </c>
      <c r="J16" s="602">
        <f t="shared" si="1"/>
        <v>23409</v>
      </c>
      <c r="K16" s="602">
        <f t="shared" si="1"/>
        <v>0</v>
      </c>
      <c r="L16" s="602">
        <f>SUM(L6:L15)</f>
        <v>0</v>
      </c>
      <c r="M16" s="602">
        <f t="shared" si="1"/>
        <v>0</v>
      </c>
      <c r="N16" s="602">
        <f>SUM(N6:N15)</f>
        <v>105516</v>
      </c>
      <c r="O16" s="591"/>
    </row>
    <row r="17" spans="1:15" s="23" customFormat="1" ht="24.75" customHeight="1">
      <c r="A17" s="56"/>
      <c r="B17" s="181" t="s">
        <v>31</v>
      </c>
      <c r="C17" s="409"/>
      <c r="D17" s="195"/>
      <c r="E17" s="323"/>
      <c r="F17" s="207">
        <f aca="true" t="shared" si="2" ref="F17:M17">F16</f>
        <v>128925</v>
      </c>
      <c r="G17" s="207">
        <f t="shared" si="2"/>
        <v>0</v>
      </c>
      <c r="H17" s="207">
        <f t="shared" si="2"/>
        <v>0</v>
      </c>
      <c r="I17" s="207">
        <f>I16</f>
        <v>0</v>
      </c>
      <c r="J17" s="207">
        <f t="shared" si="2"/>
        <v>23409</v>
      </c>
      <c r="K17" s="207">
        <f t="shared" si="2"/>
        <v>0</v>
      </c>
      <c r="L17" s="207">
        <f>L16</f>
        <v>0</v>
      </c>
      <c r="M17" s="207">
        <f t="shared" si="2"/>
        <v>0</v>
      </c>
      <c r="N17" s="207">
        <f>N16</f>
        <v>105516</v>
      </c>
      <c r="O17" s="58"/>
    </row>
    <row r="18" spans="1:15" ht="20.25" customHeight="1">
      <c r="A18" s="440"/>
      <c r="B18" s="441"/>
      <c r="C18" s="441"/>
      <c r="D18" s="441" t="s">
        <v>474</v>
      </c>
      <c r="E18" s="442"/>
      <c r="F18" s="441"/>
      <c r="G18" s="441"/>
      <c r="H18" s="441"/>
      <c r="J18" s="446" t="s">
        <v>475</v>
      </c>
      <c r="K18" s="441"/>
      <c r="L18" s="441"/>
      <c r="N18" s="441" t="s">
        <v>475</v>
      </c>
      <c r="O18" s="443"/>
    </row>
    <row r="19" spans="1:15" s="187" customFormat="1" ht="10.5" customHeight="1">
      <c r="A19" s="440"/>
      <c r="B19" s="441"/>
      <c r="C19" s="441"/>
      <c r="D19" s="441"/>
      <c r="E19" s="442"/>
      <c r="F19" s="441"/>
      <c r="G19" s="441"/>
      <c r="H19" s="441"/>
      <c r="I19" s="441"/>
      <c r="J19" s="440"/>
      <c r="K19" s="441"/>
      <c r="L19" s="440"/>
      <c r="M19" s="441"/>
      <c r="N19" s="441"/>
      <c r="O19" s="444"/>
    </row>
    <row r="20" spans="1:15" s="187" customFormat="1" ht="20.25" customHeight="1">
      <c r="A20" s="440" t="s">
        <v>483</v>
      </c>
      <c r="B20" s="441"/>
      <c r="C20" s="441" t="s">
        <v>1078</v>
      </c>
      <c r="D20" s="441"/>
      <c r="E20" s="442"/>
      <c r="F20" s="441"/>
      <c r="G20" s="441"/>
      <c r="H20" s="441"/>
      <c r="J20" s="446" t="s">
        <v>1079</v>
      </c>
      <c r="K20" s="441"/>
      <c r="L20" s="440"/>
      <c r="M20" s="441" t="s">
        <v>1075</v>
      </c>
      <c r="N20" s="441"/>
      <c r="O20" s="444"/>
    </row>
    <row r="21" spans="1:15" ht="20.25" customHeight="1">
      <c r="A21" s="440"/>
      <c r="B21" s="441"/>
      <c r="C21" s="441" t="s">
        <v>625</v>
      </c>
      <c r="D21" s="441"/>
      <c r="E21" s="442"/>
      <c r="F21" s="441"/>
      <c r="G21" s="441"/>
      <c r="H21" s="441"/>
      <c r="J21" s="445" t="s">
        <v>472</v>
      </c>
      <c r="K21" s="441"/>
      <c r="L21" s="441"/>
      <c r="M21" s="441" t="s">
        <v>473</v>
      </c>
      <c r="N21" s="441"/>
      <c r="O21" s="443"/>
    </row>
    <row r="22" spans="1:15" ht="33.75" customHeight="1">
      <c r="A22" s="183" t="s">
        <v>0</v>
      </c>
      <c r="B22" s="20"/>
      <c r="C22" s="169" t="s">
        <v>652</v>
      </c>
      <c r="D22" s="169"/>
      <c r="E22" s="326"/>
      <c r="F22" s="4"/>
      <c r="G22" s="4"/>
      <c r="H22" s="4"/>
      <c r="I22" s="4"/>
      <c r="J22" s="4"/>
      <c r="K22" s="4"/>
      <c r="L22" s="4"/>
      <c r="M22" s="4"/>
      <c r="N22" s="4"/>
      <c r="O22" s="27"/>
    </row>
    <row r="23" spans="1:15" ht="20.25">
      <c r="A23" s="6"/>
      <c r="B23" s="96" t="s">
        <v>72</v>
      </c>
      <c r="C23" s="403"/>
      <c r="D23" s="7"/>
      <c r="E23" s="316"/>
      <c r="F23" s="7"/>
      <c r="G23" s="7"/>
      <c r="H23" s="7"/>
      <c r="I23" s="8"/>
      <c r="J23" s="7"/>
      <c r="K23" s="7"/>
      <c r="L23" s="8"/>
      <c r="M23" s="7"/>
      <c r="N23" s="7"/>
      <c r="O23" s="393" t="s">
        <v>1125</v>
      </c>
    </row>
    <row r="24" spans="1:15" ht="24.75">
      <c r="A24" s="10"/>
      <c r="B24" s="11"/>
      <c r="C24" s="404"/>
      <c r="D24" s="95" t="s">
        <v>1430</v>
      </c>
      <c r="E24" s="317"/>
      <c r="F24" s="12"/>
      <c r="G24" s="12"/>
      <c r="H24" s="12"/>
      <c r="I24" s="12"/>
      <c r="J24" s="12"/>
      <c r="K24" s="12"/>
      <c r="L24" s="12"/>
      <c r="M24" s="12"/>
      <c r="N24" s="12"/>
      <c r="O24" s="28"/>
    </row>
    <row r="25" spans="1:15" s="290" customFormat="1" ht="37.5" customHeight="1" thickBot="1">
      <c r="A25" s="287" t="s">
        <v>437</v>
      </c>
      <c r="B25" s="288" t="s">
        <v>438</v>
      </c>
      <c r="C25" s="405" t="s">
        <v>1</v>
      </c>
      <c r="D25" s="288" t="s">
        <v>436</v>
      </c>
      <c r="E25" s="327" t="s">
        <v>445</v>
      </c>
      <c r="F25" s="42" t="s">
        <v>433</v>
      </c>
      <c r="G25" s="42" t="s">
        <v>434</v>
      </c>
      <c r="H25" s="26" t="s">
        <v>33</v>
      </c>
      <c r="I25" s="26" t="s">
        <v>435</v>
      </c>
      <c r="J25" s="42" t="s">
        <v>17</v>
      </c>
      <c r="K25" s="42" t="s">
        <v>18</v>
      </c>
      <c r="L25" s="26" t="s">
        <v>442</v>
      </c>
      <c r="M25" s="42" t="s">
        <v>30</v>
      </c>
      <c r="N25" s="42" t="s">
        <v>439</v>
      </c>
      <c r="O25" s="289" t="s">
        <v>19</v>
      </c>
    </row>
    <row r="26" spans="1:15" ht="32.25" customHeight="1" thickTop="1">
      <c r="A26" s="100" t="s">
        <v>73</v>
      </c>
      <c r="B26" s="81"/>
      <c r="C26" s="406"/>
      <c r="D26" s="81"/>
      <c r="E26" s="328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1:15" ht="44.25" customHeight="1">
      <c r="A27" s="197">
        <v>2000001</v>
      </c>
      <c r="B27" s="191" t="s">
        <v>1088</v>
      </c>
      <c r="C27" s="285" t="s">
        <v>1253</v>
      </c>
      <c r="D27" s="398" t="s">
        <v>74</v>
      </c>
      <c r="E27" s="313">
        <v>15</v>
      </c>
      <c r="F27" s="191">
        <v>15285</v>
      </c>
      <c r="G27" s="191">
        <v>0</v>
      </c>
      <c r="H27" s="191">
        <v>0</v>
      </c>
      <c r="I27" s="191">
        <v>0</v>
      </c>
      <c r="J27" s="191">
        <v>2826</v>
      </c>
      <c r="K27" s="191">
        <v>0</v>
      </c>
      <c r="L27" s="191">
        <v>0</v>
      </c>
      <c r="M27" s="191">
        <v>0</v>
      </c>
      <c r="N27" s="191">
        <f>F27+G27+H27+I27-J27+K27-L27+M27</f>
        <v>12459</v>
      </c>
      <c r="O27" s="29"/>
    </row>
    <row r="28" spans="1:15" ht="44.25" customHeight="1">
      <c r="A28" s="197">
        <v>2100101</v>
      </c>
      <c r="B28" s="191" t="s">
        <v>75</v>
      </c>
      <c r="C28" s="285" t="s">
        <v>1005</v>
      </c>
      <c r="D28" s="398" t="s">
        <v>2</v>
      </c>
      <c r="E28" s="313">
        <v>15</v>
      </c>
      <c r="F28" s="189">
        <v>3820</v>
      </c>
      <c r="G28" s="189">
        <v>0</v>
      </c>
      <c r="H28" s="189">
        <v>0</v>
      </c>
      <c r="I28" s="189">
        <v>0</v>
      </c>
      <c r="J28" s="189">
        <v>320</v>
      </c>
      <c r="K28" s="189">
        <v>0</v>
      </c>
      <c r="L28" s="189">
        <v>0</v>
      </c>
      <c r="M28" s="189">
        <v>0</v>
      </c>
      <c r="N28" s="191">
        <f>F28+G28+H28+I28-J28+K28-L28+M28</f>
        <v>3500</v>
      </c>
      <c r="O28" s="14"/>
    </row>
    <row r="29" spans="1:15" ht="44.25" customHeight="1">
      <c r="A29" s="197">
        <v>4100101</v>
      </c>
      <c r="B29" s="189" t="s">
        <v>294</v>
      </c>
      <c r="C29" s="285" t="s">
        <v>603</v>
      </c>
      <c r="D29" s="398" t="s">
        <v>2</v>
      </c>
      <c r="E29" s="313">
        <v>15</v>
      </c>
      <c r="F29" s="189">
        <v>3820</v>
      </c>
      <c r="G29" s="189">
        <v>0</v>
      </c>
      <c r="H29" s="189">
        <v>0</v>
      </c>
      <c r="I29" s="189">
        <v>0</v>
      </c>
      <c r="J29" s="189">
        <v>320</v>
      </c>
      <c r="K29" s="189">
        <v>0</v>
      </c>
      <c r="L29" s="189">
        <v>0</v>
      </c>
      <c r="M29" s="189">
        <v>0</v>
      </c>
      <c r="N29" s="191">
        <f>F29+G29+H29+I29-J29+K29-L29+M29</f>
        <v>3500</v>
      </c>
      <c r="O29" s="43"/>
    </row>
    <row r="30" spans="1:15" ht="25.5" customHeight="1">
      <c r="A30" s="585" t="s">
        <v>67</v>
      </c>
      <c r="B30" s="605"/>
      <c r="C30" s="587"/>
      <c r="D30" s="606"/>
      <c r="E30" s="607"/>
      <c r="F30" s="608">
        <f>SUM(F27:F29)</f>
        <v>22925</v>
      </c>
      <c r="G30" s="608">
        <f aca="true" t="shared" si="3" ref="G30:M30">SUM(G27:G29)</f>
        <v>0</v>
      </c>
      <c r="H30" s="608">
        <f t="shared" si="3"/>
        <v>0</v>
      </c>
      <c r="I30" s="608">
        <f t="shared" si="3"/>
        <v>0</v>
      </c>
      <c r="J30" s="608">
        <f>SUM(J27:J29)</f>
        <v>3466</v>
      </c>
      <c r="K30" s="608">
        <f t="shared" si="3"/>
        <v>0</v>
      </c>
      <c r="L30" s="608">
        <f t="shared" si="3"/>
        <v>0</v>
      </c>
      <c r="M30" s="608">
        <f t="shared" si="3"/>
        <v>0</v>
      </c>
      <c r="N30" s="608">
        <f>SUM(N27:N29)</f>
        <v>19459</v>
      </c>
      <c r="O30" s="598"/>
    </row>
    <row r="31" spans="1:15" ht="32.25" customHeight="1">
      <c r="A31" s="100" t="s">
        <v>78</v>
      </c>
      <c r="B31" s="193"/>
      <c r="C31" s="407"/>
      <c r="D31" s="203"/>
      <c r="E31" s="329"/>
      <c r="F31" s="193"/>
      <c r="G31" s="193"/>
      <c r="H31" s="193"/>
      <c r="I31" s="193"/>
      <c r="J31" s="193"/>
      <c r="K31" s="193"/>
      <c r="L31" s="193"/>
      <c r="M31" s="193"/>
      <c r="N31" s="193"/>
      <c r="O31" s="81"/>
    </row>
    <row r="32" spans="1:15" ht="44.25" customHeight="1">
      <c r="A32" s="196">
        <v>210001</v>
      </c>
      <c r="B32" s="191" t="s">
        <v>1089</v>
      </c>
      <c r="C32" s="285" t="s">
        <v>1254</v>
      </c>
      <c r="D32" s="400" t="s">
        <v>79</v>
      </c>
      <c r="E32" s="330">
        <v>15</v>
      </c>
      <c r="F32" s="191">
        <v>6035</v>
      </c>
      <c r="G32" s="191">
        <v>0</v>
      </c>
      <c r="H32" s="191">
        <v>0</v>
      </c>
      <c r="I32" s="191">
        <v>0</v>
      </c>
      <c r="J32" s="191">
        <v>742</v>
      </c>
      <c r="K32" s="191">
        <v>0</v>
      </c>
      <c r="L32" s="191">
        <v>0</v>
      </c>
      <c r="M32" s="191">
        <v>0</v>
      </c>
      <c r="N32" s="191">
        <f>F32+G32+H32+I32-J32+K32-L32+M32</f>
        <v>5293</v>
      </c>
      <c r="O32" s="14"/>
    </row>
    <row r="33" spans="1:15" ht="25.5" customHeight="1">
      <c r="A33" s="585" t="s">
        <v>67</v>
      </c>
      <c r="B33" s="605"/>
      <c r="C33" s="587"/>
      <c r="D33" s="605"/>
      <c r="E33" s="607"/>
      <c r="F33" s="608">
        <f>F32</f>
        <v>6035</v>
      </c>
      <c r="G33" s="608">
        <f aca="true" t="shared" si="4" ref="G33:M33">G32</f>
        <v>0</v>
      </c>
      <c r="H33" s="608">
        <f t="shared" si="4"/>
        <v>0</v>
      </c>
      <c r="I33" s="608">
        <f t="shared" si="4"/>
        <v>0</v>
      </c>
      <c r="J33" s="608">
        <f>J32</f>
        <v>742</v>
      </c>
      <c r="K33" s="608">
        <f t="shared" si="4"/>
        <v>0</v>
      </c>
      <c r="L33" s="608">
        <f t="shared" si="4"/>
        <v>0</v>
      </c>
      <c r="M33" s="608">
        <f t="shared" si="4"/>
        <v>0</v>
      </c>
      <c r="N33" s="608">
        <f>N32</f>
        <v>5293</v>
      </c>
      <c r="O33" s="598"/>
    </row>
    <row r="34" spans="1:15" ht="25.5" customHeight="1">
      <c r="A34" s="116"/>
      <c r="B34" s="181" t="s">
        <v>31</v>
      </c>
      <c r="C34" s="412"/>
      <c r="D34" s="117"/>
      <c r="E34" s="331"/>
      <c r="F34" s="207">
        <f>F30+F33</f>
        <v>28960</v>
      </c>
      <c r="G34" s="207">
        <f aca="true" t="shared" si="5" ref="G34:M34">G30+G33</f>
        <v>0</v>
      </c>
      <c r="H34" s="207">
        <f t="shared" si="5"/>
        <v>0</v>
      </c>
      <c r="I34" s="207">
        <f t="shared" si="5"/>
        <v>0</v>
      </c>
      <c r="J34" s="207">
        <f>J30+J33</f>
        <v>4208</v>
      </c>
      <c r="K34" s="207">
        <f t="shared" si="5"/>
        <v>0</v>
      </c>
      <c r="L34" s="207">
        <f t="shared" si="5"/>
        <v>0</v>
      </c>
      <c r="M34" s="207">
        <f t="shared" si="5"/>
        <v>0</v>
      </c>
      <c r="N34" s="207">
        <f>N30+N33</f>
        <v>24752</v>
      </c>
      <c r="O34" s="117"/>
    </row>
    <row r="35" spans="1:15" ht="25.5" customHeight="1">
      <c r="A35" s="118"/>
      <c r="B35" s="119"/>
      <c r="C35" s="413"/>
      <c r="D35" s="119"/>
      <c r="E35" s="332"/>
      <c r="F35" s="119"/>
      <c r="G35" s="119"/>
      <c r="H35" s="119"/>
      <c r="I35" s="119"/>
      <c r="J35" s="119"/>
      <c r="K35" s="119"/>
      <c r="L35" s="119"/>
      <c r="M35" s="119"/>
      <c r="N35" s="119"/>
      <c r="O35" s="119"/>
    </row>
    <row r="36" spans="1:15" ht="25.5" customHeight="1">
      <c r="A36" s="440"/>
      <c r="B36" s="441"/>
      <c r="C36" s="441"/>
      <c r="D36" s="441" t="s">
        <v>474</v>
      </c>
      <c r="E36" s="442"/>
      <c r="F36" s="441"/>
      <c r="G36" s="441"/>
      <c r="H36" s="441"/>
      <c r="J36" s="446" t="s">
        <v>475</v>
      </c>
      <c r="K36" s="441"/>
      <c r="L36" s="441"/>
      <c r="M36" s="441"/>
      <c r="N36" s="441" t="s">
        <v>475</v>
      </c>
      <c r="O36" s="443"/>
    </row>
    <row r="37" spans="1:15" ht="18.75">
      <c r="A37" s="440"/>
      <c r="B37" s="441"/>
      <c r="C37" s="441"/>
      <c r="D37" s="441"/>
      <c r="E37" s="442"/>
      <c r="F37" s="441"/>
      <c r="G37" s="441"/>
      <c r="H37" s="441"/>
      <c r="J37" s="455"/>
      <c r="K37" s="441"/>
      <c r="L37" s="440"/>
      <c r="M37" s="441"/>
      <c r="N37" s="441"/>
      <c r="O37" s="444"/>
    </row>
    <row r="38" spans="1:15" s="187" customFormat="1" ht="18.75">
      <c r="A38" s="440" t="s">
        <v>483</v>
      </c>
      <c r="B38" s="441"/>
      <c r="C38" s="441" t="s">
        <v>1078</v>
      </c>
      <c r="D38" s="441"/>
      <c r="E38" s="442"/>
      <c r="F38" s="441"/>
      <c r="G38" s="441"/>
      <c r="H38" s="441"/>
      <c r="J38" s="446" t="s">
        <v>1079</v>
      </c>
      <c r="K38" s="441"/>
      <c r="L38" s="440"/>
      <c r="M38" s="441" t="s">
        <v>1075</v>
      </c>
      <c r="N38" s="441"/>
      <c r="O38" s="444"/>
    </row>
    <row r="39" spans="1:15" s="187" customFormat="1" ht="18.75">
      <c r="A39" s="440"/>
      <c r="B39" s="441"/>
      <c r="C39" s="441" t="s">
        <v>625</v>
      </c>
      <c r="D39" s="441"/>
      <c r="E39" s="442"/>
      <c r="F39" s="441"/>
      <c r="G39" s="441"/>
      <c r="H39" s="441"/>
      <c r="J39" s="445" t="s">
        <v>472</v>
      </c>
      <c r="K39" s="441"/>
      <c r="L39" s="441"/>
      <c r="M39" s="441" t="s">
        <v>473</v>
      </c>
      <c r="N39" s="441"/>
      <c r="O39" s="443"/>
    </row>
    <row r="40" spans="1:15" s="187" customFormat="1" ht="18.75">
      <c r="A40" s="184"/>
      <c r="B40" s="185"/>
      <c r="C40" s="410"/>
      <c r="D40" s="185"/>
      <c r="E40" s="324"/>
      <c r="F40" s="185"/>
      <c r="G40" s="185"/>
      <c r="H40" s="185"/>
      <c r="I40" s="185"/>
      <c r="J40" s="185"/>
      <c r="K40" s="185"/>
      <c r="L40" s="185"/>
      <c r="M40" s="185"/>
      <c r="N40" s="185"/>
      <c r="O40" s="186"/>
    </row>
    <row r="41" spans="1:15" ht="33.75" customHeight="1">
      <c r="A41" s="183" t="s">
        <v>0</v>
      </c>
      <c r="B41" s="20"/>
      <c r="C41" s="169" t="s">
        <v>652</v>
      </c>
      <c r="D41" s="169"/>
      <c r="E41" s="326"/>
      <c r="F41" s="4"/>
      <c r="G41" s="4"/>
      <c r="H41" s="4"/>
      <c r="I41" s="4"/>
      <c r="J41" s="4"/>
      <c r="K41" s="4"/>
      <c r="L41" s="4"/>
      <c r="M41" s="4"/>
      <c r="N41" s="4"/>
      <c r="O41" s="27"/>
    </row>
    <row r="42" spans="1:15" ht="20.25">
      <c r="A42" s="6"/>
      <c r="B42" s="96" t="s">
        <v>20</v>
      </c>
      <c r="C42" s="403"/>
      <c r="D42" s="7"/>
      <c r="E42" s="316"/>
      <c r="F42" s="7"/>
      <c r="G42" s="7"/>
      <c r="H42" s="7"/>
      <c r="I42" s="8"/>
      <c r="J42" s="7"/>
      <c r="K42" s="7"/>
      <c r="L42" s="8"/>
      <c r="M42" s="7"/>
      <c r="N42" s="7"/>
      <c r="O42" s="393" t="s">
        <v>1126</v>
      </c>
    </row>
    <row r="43" spans="1:15" ht="24.75">
      <c r="A43" s="10"/>
      <c r="B43" s="11"/>
      <c r="C43" s="404"/>
      <c r="D43" s="95" t="s">
        <v>1430</v>
      </c>
      <c r="E43" s="317"/>
      <c r="F43" s="12"/>
      <c r="G43" s="12"/>
      <c r="H43" s="12"/>
      <c r="I43" s="12"/>
      <c r="J43" s="12"/>
      <c r="K43" s="12"/>
      <c r="L43" s="12"/>
      <c r="M43" s="12"/>
      <c r="N43" s="12"/>
      <c r="O43" s="28"/>
    </row>
    <row r="44" spans="1:15" s="290" customFormat="1" ht="37.5" customHeight="1" thickBot="1">
      <c r="A44" s="287" t="s">
        <v>437</v>
      </c>
      <c r="B44" s="288" t="s">
        <v>438</v>
      </c>
      <c r="C44" s="405" t="s">
        <v>1</v>
      </c>
      <c r="D44" s="288" t="s">
        <v>436</v>
      </c>
      <c r="E44" s="377" t="s">
        <v>445</v>
      </c>
      <c r="F44" s="42" t="s">
        <v>433</v>
      </c>
      <c r="G44" s="42" t="s">
        <v>434</v>
      </c>
      <c r="H44" s="26" t="s">
        <v>33</v>
      </c>
      <c r="I44" s="26" t="s">
        <v>435</v>
      </c>
      <c r="J44" s="42" t="s">
        <v>17</v>
      </c>
      <c r="K44" s="42" t="s">
        <v>18</v>
      </c>
      <c r="L44" s="394" t="s">
        <v>442</v>
      </c>
      <c r="M44" s="42" t="s">
        <v>30</v>
      </c>
      <c r="N44" s="42" t="s">
        <v>439</v>
      </c>
      <c r="O44" s="289" t="s">
        <v>19</v>
      </c>
    </row>
    <row r="45" spans="1:15" ht="26.25" customHeight="1" thickTop="1">
      <c r="A45" s="282" t="s">
        <v>3</v>
      </c>
      <c r="B45" s="283"/>
      <c r="C45" s="414"/>
      <c r="D45" s="283"/>
      <c r="E45" s="333"/>
      <c r="F45" s="283"/>
      <c r="G45" s="283"/>
      <c r="H45" s="283"/>
      <c r="I45" s="283"/>
      <c r="J45" s="283"/>
      <c r="K45" s="283"/>
      <c r="L45" s="283"/>
      <c r="M45" s="283"/>
      <c r="N45" s="283"/>
      <c r="O45" s="284"/>
    </row>
    <row r="46" spans="1:15" ht="45" customHeight="1">
      <c r="A46" s="108">
        <v>1100016</v>
      </c>
      <c r="B46" s="722" t="s">
        <v>1338</v>
      </c>
      <c r="C46" s="43" t="s">
        <v>1380</v>
      </c>
      <c r="D46" s="398" t="s">
        <v>1339</v>
      </c>
      <c r="E46" s="313">
        <v>15</v>
      </c>
      <c r="F46" s="191">
        <v>3109</v>
      </c>
      <c r="G46" s="189">
        <v>0</v>
      </c>
      <c r="H46" s="189">
        <v>0</v>
      </c>
      <c r="I46" s="189">
        <v>0</v>
      </c>
      <c r="J46" s="189">
        <v>109</v>
      </c>
      <c r="K46" s="189">
        <v>0</v>
      </c>
      <c r="L46" s="189">
        <v>0</v>
      </c>
      <c r="M46" s="189">
        <v>0</v>
      </c>
      <c r="N46" s="189">
        <f>F46+G46+H46+I46-J46+K46-L46+M46</f>
        <v>3000</v>
      </c>
      <c r="O46" s="29"/>
    </row>
    <row r="47" spans="1:15" ht="45" customHeight="1">
      <c r="A47" s="108">
        <v>300001</v>
      </c>
      <c r="B47" s="722" t="s">
        <v>1090</v>
      </c>
      <c r="C47" s="43" t="s">
        <v>1255</v>
      </c>
      <c r="D47" s="398" t="s">
        <v>353</v>
      </c>
      <c r="E47" s="313">
        <v>15</v>
      </c>
      <c r="F47" s="191">
        <v>7163</v>
      </c>
      <c r="G47" s="189">
        <v>0</v>
      </c>
      <c r="H47" s="189">
        <v>0</v>
      </c>
      <c r="I47" s="189">
        <v>0</v>
      </c>
      <c r="J47" s="189">
        <v>983</v>
      </c>
      <c r="K47" s="189">
        <v>0</v>
      </c>
      <c r="L47" s="189">
        <v>0</v>
      </c>
      <c r="M47" s="189">
        <v>0</v>
      </c>
      <c r="N47" s="189">
        <f>F47+G47+H47+I47-J47+K47-L47+M47</f>
        <v>6180</v>
      </c>
      <c r="O47" s="29"/>
    </row>
    <row r="48" spans="1:15" ht="45" customHeight="1">
      <c r="A48" s="108">
        <v>420003</v>
      </c>
      <c r="B48" s="189" t="s">
        <v>1091</v>
      </c>
      <c r="C48" s="660" t="s">
        <v>1211</v>
      </c>
      <c r="D48" s="398" t="s">
        <v>857</v>
      </c>
      <c r="E48" s="313">
        <v>15</v>
      </c>
      <c r="F48" s="189">
        <v>2831</v>
      </c>
      <c r="G48" s="189">
        <v>0</v>
      </c>
      <c r="H48" s="189">
        <v>0</v>
      </c>
      <c r="I48" s="189">
        <v>0</v>
      </c>
      <c r="J48" s="189">
        <v>59</v>
      </c>
      <c r="K48" s="189">
        <v>0</v>
      </c>
      <c r="L48" s="189">
        <v>0</v>
      </c>
      <c r="M48" s="189">
        <v>0</v>
      </c>
      <c r="N48" s="189">
        <f>F48+G48+H48+I48-J48+K48-L48+M48</f>
        <v>2772</v>
      </c>
      <c r="O48" s="661"/>
    </row>
    <row r="49" spans="1:15" ht="42" customHeight="1">
      <c r="A49" s="108">
        <v>4100103</v>
      </c>
      <c r="B49" s="59" t="s">
        <v>612</v>
      </c>
      <c r="C49" s="43" t="s">
        <v>1030</v>
      </c>
      <c r="D49" s="435" t="s">
        <v>613</v>
      </c>
      <c r="E49" s="349">
        <v>15</v>
      </c>
      <c r="F49" s="189">
        <v>2370</v>
      </c>
      <c r="G49" s="189">
        <v>0</v>
      </c>
      <c r="H49" s="189">
        <v>0</v>
      </c>
      <c r="I49" s="189">
        <v>0</v>
      </c>
      <c r="J49" s="189">
        <v>0</v>
      </c>
      <c r="K49" s="189">
        <v>6</v>
      </c>
      <c r="L49" s="189">
        <v>0</v>
      </c>
      <c r="M49" s="189">
        <v>0</v>
      </c>
      <c r="N49" s="189">
        <f>F49+G49+H49+I49-J49+K49-L49+M49</f>
        <v>2376</v>
      </c>
      <c r="O49" s="14"/>
    </row>
    <row r="50" spans="1:15" ht="45" customHeight="1">
      <c r="A50" s="108">
        <v>4100201</v>
      </c>
      <c r="B50" s="59" t="s">
        <v>448</v>
      </c>
      <c r="C50" s="43" t="s">
        <v>449</v>
      </c>
      <c r="D50" s="435" t="s">
        <v>36</v>
      </c>
      <c r="E50" s="313">
        <v>15</v>
      </c>
      <c r="F50" s="189">
        <v>3109</v>
      </c>
      <c r="G50" s="189">
        <v>0</v>
      </c>
      <c r="H50" s="189">
        <v>0</v>
      </c>
      <c r="I50" s="189">
        <v>0</v>
      </c>
      <c r="J50" s="189">
        <v>109</v>
      </c>
      <c r="K50" s="189">
        <v>0</v>
      </c>
      <c r="L50" s="189">
        <v>0</v>
      </c>
      <c r="M50" s="189">
        <v>0</v>
      </c>
      <c r="N50" s="189">
        <f>F50+G50+H50+I50-J50+K50-L50+M50</f>
        <v>3000</v>
      </c>
      <c r="O50" s="661"/>
    </row>
    <row r="51" spans="1:15" ht="32.25" customHeight="1">
      <c r="A51" s="585" t="s">
        <v>67</v>
      </c>
      <c r="B51" s="586"/>
      <c r="C51" s="587"/>
      <c r="D51" s="588"/>
      <c r="E51" s="589"/>
      <c r="F51" s="590">
        <f>SUM(F46:F50)</f>
        <v>18582</v>
      </c>
      <c r="G51" s="590">
        <f aca="true" t="shared" si="6" ref="G51:N51">SUM(G46:G50)</f>
        <v>0</v>
      </c>
      <c r="H51" s="590">
        <f t="shared" si="6"/>
        <v>0</v>
      </c>
      <c r="I51" s="590">
        <f t="shared" si="6"/>
        <v>0</v>
      </c>
      <c r="J51" s="590">
        <f t="shared" si="6"/>
        <v>1260</v>
      </c>
      <c r="K51" s="590">
        <f t="shared" si="6"/>
        <v>6</v>
      </c>
      <c r="L51" s="590">
        <f t="shared" si="6"/>
        <v>0</v>
      </c>
      <c r="M51" s="590">
        <f t="shared" si="6"/>
        <v>0</v>
      </c>
      <c r="N51" s="590">
        <f t="shared" si="6"/>
        <v>17328</v>
      </c>
      <c r="O51" s="591"/>
    </row>
    <row r="52" spans="1:15" ht="25.5" customHeight="1">
      <c r="A52" s="116"/>
      <c r="B52" s="181" t="s">
        <v>31</v>
      </c>
      <c r="C52" s="412"/>
      <c r="D52" s="117"/>
      <c r="E52" s="331"/>
      <c r="F52" s="207">
        <f>F51</f>
        <v>18582</v>
      </c>
      <c r="G52" s="207">
        <f aca="true" t="shared" si="7" ref="G52:M52">G51</f>
        <v>0</v>
      </c>
      <c r="H52" s="207">
        <f t="shared" si="7"/>
        <v>0</v>
      </c>
      <c r="I52" s="207">
        <f t="shared" si="7"/>
        <v>0</v>
      </c>
      <c r="J52" s="207">
        <f>J51</f>
        <v>1260</v>
      </c>
      <c r="K52" s="207">
        <f t="shared" si="7"/>
        <v>6</v>
      </c>
      <c r="L52" s="207">
        <f t="shared" si="7"/>
        <v>0</v>
      </c>
      <c r="M52" s="207">
        <f t="shared" si="7"/>
        <v>0</v>
      </c>
      <c r="N52" s="207">
        <f>N51</f>
        <v>17328</v>
      </c>
      <c r="O52" s="117"/>
    </row>
    <row r="53" spans="1:15" ht="25.5" customHeight="1">
      <c r="A53" s="118"/>
      <c r="B53" s="119"/>
      <c r="C53" s="413"/>
      <c r="D53" s="119"/>
      <c r="E53" s="332"/>
      <c r="F53" s="119"/>
      <c r="G53" s="119"/>
      <c r="H53" s="119"/>
      <c r="I53" s="119"/>
      <c r="J53" s="119"/>
      <c r="K53" s="119"/>
      <c r="L53" s="119"/>
      <c r="M53" s="119"/>
      <c r="N53" s="119"/>
      <c r="O53" s="119"/>
    </row>
    <row r="54" ht="25.5" customHeight="1"/>
    <row r="56" spans="1:15" s="187" customFormat="1" ht="18.75">
      <c r="A56" s="440"/>
      <c r="B56" s="441"/>
      <c r="C56" s="441"/>
      <c r="D56" s="441"/>
      <c r="E56" s="442"/>
      <c r="F56" s="441"/>
      <c r="G56" s="441"/>
      <c r="H56" s="441"/>
      <c r="I56" s="470"/>
      <c r="J56" s="472"/>
      <c r="K56" s="441"/>
      <c r="L56" s="440"/>
      <c r="M56" s="441"/>
      <c r="N56" s="441" t="s">
        <v>475</v>
      </c>
      <c r="O56" s="444"/>
    </row>
    <row r="57" spans="1:15" s="187" customFormat="1" ht="18.75">
      <c r="A57" s="440" t="s">
        <v>483</v>
      </c>
      <c r="B57" s="441"/>
      <c r="C57" s="441" t="s">
        <v>1078</v>
      </c>
      <c r="D57" s="441"/>
      <c r="E57" s="442"/>
      <c r="F57" s="441"/>
      <c r="G57" s="441"/>
      <c r="H57" s="441"/>
      <c r="J57" s="446" t="s">
        <v>1079</v>
      </c>
      <c r="K57" s="441"/>
      <c r="L57" s="440"/>
      <c r="M57" s="441" t="s">
        <v>1075</v>
      </c>
      <c r="N57" s="441"/>
      <c r="O57" s="444"/>
    </row>
    <row r="58" spans="1:15" ht="18.75">
      <c r="A58" s="440"/>
      <c r="B58" s="441"/>
      <c r="C58" s="441" t="s">
        <v>625</v>
      </c>
      <c r="D58" s="441"/>
      <c r="E58" s="442"/>
      <c r="F58" s="441"/>
      <c r="G58" s="441"/>
      <c r="H58" s="441"/>
      <c r="J58" s="445" t="s">
        <v>472</v>
      </c>
      <c r="K58" s="441"/>
      <c r="L58" s="441"/>
      <c r="M58" s="441" t="s">
        <v>473</v>
      </c>
      <c r="N58" s="441"/>
      <c r="O58" s="443"/>
    </row>
    <row r="59" spans="1:15" ht="24.75" customHeight="1">
      <c r="A59" s="183" t="s">
        <v>0</v>
      </c>
      <c r="B59" s="33"/>
      <c r="C59" s="169" t="s">
        <v>652</v>
      </c>
      <c r="D59" s="169"/>
      <c r="E59" s="326"/>
      <c r="F59" s="4"/>
      <c r="G59" s="4"/>
      <c r="H59" s="4"/>
      <c r="I59" s="4"/>
      <c r="J59" s="4"/>
      <c r="K59" s="4"/>
      <c r="L59" s="4"/>
      <c r="M59" s="4"/>
      <c r="N59" s="4"/>
      <c r="O59" s="27"/>
    </row>
    <row r="60" spans="1:15" ht="20.25" customHeight="1">
      <c r="A60" s="291"/>
      <c r="B60" s="96" t="s">
        <v>20</v>
      </c>
      <c r="C60" s="403"/>
      <c r="D60" s="292"/>
      <c r="E60" s="334"/>
      <c r="F60" s="7"/>
      <c r="G60" s="7"/>
      <c r="H60" s="7"/>
      <c r="I60" s="7"/>
      <c r="J60" s="7"/>
      <c r="K60" s="7"/>
      <c r="L60" s="7"/>
      <c r="M60" s="7"/>
      <c r="N60" s="7"/>
      <c r="O60" s="393" t="s">
        <v>1127</v>
      </c>
    </row>
    <row r="61" spans="1:15" ht="19.5" customHeight="1">
      <c r="A61" s="206"/>
      <c r="B61" s="96"/>
      <c r="C61" s="404"/>
      <c r="D61" s="95" t="s">
        <v>1430</v>
      </c>
      <c r="E61" s="317"/>
      <c r="F61" s="12"/>
      <c r="G61" s="12"/>
      <c r="H61" s="12"/>
      <c r="I61" s="12"/>
      <c r="J61" s="12"/>
      <c r="K61" s="12"/>
      <c r="L61" s="12"/>
      <c r="M61" s="12"/>
      <c r="N61" s="12"/>
      <c r="O61" s="28"/>
    </row>
    <row r="62" spans="1:15" s="396" customFormat="1" ht="25.5" customHeight="1">
      <c r="A62" s="294" t="s">
        <v>437</v>
      </c>
      <c r="B62" s="295" t="s">
        <v>438</v>
      </c>
      <c r="C62" s="415" t="s">
        <v>1</v>
      </c>
      <c r="D62" s="295" t="s">
        <v>436</v>
      </c>
      <c r="E62" s="335" t="s">
        <v>445</v>
      </c>
      <c r="F62" s="238" t="s">
        <v>433</v>
      </c>
      <c r="G62" s="238" t="s">
        <v>434</v>
      </c>
      <c r="H62" s="239" t="s">
        <v>33</v>
      </c>
      <c r="I62" s="238" t="s">
        <v>435</v>
      </c>
      <c r="J62" s="238" t="s">
        <v>17</v>
      </c>
      <c r="K62" s="238" t="s">
        <v>18</v>
      </c>
      <c r="L62" s="296" t="s">
        <v>442</v>
      </c>
      <c r="M62" s="238" t="s">
        <v>30</v>
      </c>
      <c r="N62" s="238" t="s">
        <v>439</v>
      </c>
      <c r="O62" s="297" t="s">
        <v>19</v>
      </c>
    </row>
    <row r="63" spans="1:15" ht="18" customHeight="1">
      <c r="A63" s="99" t="s">
        <v>28</v>
      </c>
      <c r="B63" s="77"/>
      <c r="C63" s="406"/>
      <c r="D63" s="75"/>
      <c r="E63" s="336"/>
      <c r="F63" s="77"/>
      <c r="G63" s="77"/>
      <c r="H63" s="77"/>
      <c r="I63" s="77"/>
      <c r="J63" s="77"/>
      <c r="K63" s="77"/>
      <c r="L63" s="77"/>
      <c r="M63" s="77"/>
      <c r="N63" s="77"/>
      <c r="O63" s="76"/>
    </row>
    <row r="64" spans="1:15" ht="33" customHeight="1">
      <c r="A64" s="702">
        <v>3110103</v>
      </c>
      <c r="B64" s="191" t="s">
        <v>858</v>
      </c>
      <c r="C64" s="285" t="s">
        <v>859</v>
      </c>
      <c r="D64" s="190" t="s">
        <v>2</v>
      </c>
      <c r="E64" s="313">
        <v>15</v>
      </c>
      <c r="F64" s="191">
        <v>1923</v>
      </c>
      <c r="G64" s="191">
        <v>0</v>
      </c>
      <c r="H64" s="191">
        <v>0</v>
      </c>
      <c r="I64" s="191">
        <v>0</v>
      </c>
      <c r="J64" s="191">
        <v>0</v>
      </c>
      <c r="K64" s="191">
        <v>77</v>
      </c>
      <c r="L64" s="191">
        <v>0</v>
      </c>
      <c r="M64" s="191">
        <v>0</v>
      </c>
      <c r="N64" s="191">
        <f>F64+G64+H64+I64-J64+K64-L64+M64</f>
        <v>2000</v>
      </c>
      <c r="O64" s="29"/>
    </row>
    <row r="65" spans="1:15" ht="33" customHeight="1">
      <c r="A65" s="120">
        <v>3113013</v>
      </c>
      <c r="B65" s="191" t="s">
        <v>926</v>
      </c>
      <c r="C65" s="285" t="s">
        <v>927</v>
      </c>
      <c r="D65" s="190" t="s">
        <v>80</v>
      </c>
      <c r="E65" s="313">
        <v>15</v>
      </c>
      <c r="F65" s="191">
        <v>3221</v>
      </c>
      <c r="G65" s="191">
        <v>0</v>
      </c>
      <c r="H65" s="191">
        <v>0</v>
      </c>
      <c r="I65" s="191">
        <v>0</v>
      </c>
      <c r="J65" s="191">
        <v>121</v>
      </c>
      <c r="K65" s="191">
        <v>0</v>
      </c>
      <c r="L65" s="191">
        <v>0</v>
      </c>
      <c r="M65" s="191">
        <v>0</v>
      </c>
      <c r="N65" s="191">
        <f>F65+G65+H65+I65-J65+K65-L65+M65</f>
        <v>3100</v>
      </c>
      <c r="O65" s="29"/>
    </row>
    <row r="66" spans="1:15" ht="13.5" customHeight="1">
      <c r="A66" s="585" t="s">
        <v>67</v>
      </c>
      <c r="B66" s="586"/>
      <c r="C66" s="587"/>
      <c r="D66" s="588"/>
      <c r="E66" s="589"/>
      <c r="F66" s="590">
        <f>SUM(F64:F65)</f>
        <v>5144</v>
      </c>
      <c r="G66" s="590">
        <f aca="true" t="shared" si="8" ref="G66:N66">SUM(G64:G65)</f>
        <v>0</v>
      </c>
      <c r="H66" s="590">
        <f t="shared" si="8"/>
        <v>0</v>
      </c>
      <c r="I66" s="590">
        <f t="shared" si="8"/>
        <v>0</v>
      </c>
      <c r="J66" s="590">
        <f t="shared" si="8"/>
        <v>121</v>
      </c>
      <c r="K66" s="590">
        <f t="shared" si="8"/>
        <v>77</v>
      </c>
      <c r="L66" s="590">
        <f t="shared" si="8"/>
        <v>0</v>
      </c>
      <c r="M66" s="590">
        <f t="shared" si="8"/>
        <v>0</v>
      </c>
      <c r="N66" s="590">
        <f t="shared" si="8"/>
        <v>5100</v>
      </c>
      <c r="O66" s="591"/>
    </row>
    <row r="67" spans="1:15" ht="18" customHeight="1">
      <c r="A67" s="99" t="s">
        <v>81</v>
      </c>
      <c r="B67" s="77"/>
      <c r="C67" s="406"/>
      <c r="D67" s="75"/>
      <c r="E67" s="336"/>
      <c r="F67" s="77"/>
      <c r="G67" s="77"/>
      <c r="H67" s="77"/>
      <c r="I67" s="77"/>
      <c r="J67" s="77"/>
      <c r="K67" s="77"/>
      <c r="L67" s="77"/>
      <c r="M67" s="77"/>
      <c r="N67" s="77"/>
      <c r="O67" s="76"/>
    </row>
    <row r="68" spans="1:15" ht="33" customHeight="1">
      <c r="A68" s="120">
        <v>3110102</v>
      </c>
      <c r="B68" s="191" t="s">
        <v>82</v>
      </c>
      <c r="C68" s="285" t="s">
        <v>83</v>
      </c>
      <c r="D68" s="190" t="s">
        <v>2</v>
      </c>
      <c r="E68" s="313">
        <v>15</v>
      </c>
      <c r="F68" s="191">
        <v>1549</v>
      </c>
      <c r="G68" s="191">
        <v>0</v>
      </c>
      <c r="H68" s="191">
        <v>0</v>
      </c>
      <c r="I68" s="191">
        <v>0</v>
      </c>
      <c r="J68" s="191">
        <v>0</v>
      </c>
      <c r="K68" s="191">
        <v>112</v>
      </c>
      <c r="L68" s="191">
        <v>0</v>
      </c>
      <c r="M68" s="191">
        <v>0</v>
      </c>
      <c r="N68" s="191">
        <f>F68+G68+H68+I68-J68+K68-L68+M68</f>
        <v>1661</v>
      </c>
      <c r="O68" s="29"/>
    </row>
    <row r="69" spans="1:15" ht="33" customHeight="1">
      <c r="A69" s="120">
        <v>3113023</v>
      </c>
      <c r="B69" s="191" t="s">
        <v>964</v>
      </c>
      <c r="C69" s="190" t="s">
        <v>965</v>
      </c>
      <c r="D69" s="190" t="s">
        <v>80</v>
      </c>
      <c r="E69" s="313">
        <v>15</v>
      </c>
      <c r="F69" s="191">
        <v>2625</v>
      </c>
      <c r="G69" s="191">
        <v>0</v>
      </c>
      <c r="H69" s="191">
        <v>0</v>
      </c>
      <c r="I69" s="191">
        <v>0</v>
      </c>
      <c r="J69" s="191">
        <v>21</v>
      </c>
      <c r="K69" s="191">
        <v>0</v>
      </c>
      <c r="L69" s="191">
        <v>0</v>
      </c>
      <c r="M69" s="191">
        <v>0</v>
      </c>
      <c r="N69" s="191">
        <f>F69+G69+H69+I69-J69+K69-L69+M69</f>
        <v>2604</v>
      </c>
      <c r="O69" s="29"/>
    </row>
    <row r="70" spans="1:15" ht="33" customHeight="1">
      <c r="A70" s="702">
        <v>3113024</v>
      </c>
      <c r="B70" s="14" t="s">
        <v>458</v>
      </c>
      <c r="C70" s="36" t="s">
        <v>457</v>
      </c>
      <c r="D70" s="438" t="s">
        <v>11</v>
      </c>
      <c r="E70" s="376">
        <v>15</v>
      </c>
      <c r="F70" s="191">
        <v>874</v>
      </c>
      <c r="G70" s="191">
        <v>0</v>
      </c>
      <c r="H70" s="191">
        <v>0</v>
      </c>
      <c r="I70" s="191">
        <v>0</v>
      </c>
      <c r="J70" s="191">
        <v>0</v>
      </c>
      <c r="K70" s="191">
        <v>156</v>
      </c>
      <c r="L70" s="191">
        <v>0</v>
      </c>
      <c r="M70" s="191">
        <v>0</v>
      </c>
      <c r="N70" s="191">
        <f>F70+G70+H70+I70-J70+K70-L70+M70</f>
        <v>1030</v>
      </c>
      <c r="O70" s="29"/>
    </row>
    <row r="71" spans="1:15" ht="13.5" customHeight="1">
      <c r="A71" s="585" t="s">
        <v>67</v>
      </c>
      <c r="B71" s="586"/>
      <c r="C71" s="587"/>
      <c r="D71" s="588"/>
      <c r="E71" s="589"/>
      <c r="F71" s="590">
        <f>SUM(F68:F70)</f>
        <v>5048</v>
      </c>
      <c r="G71" s="590">
        <f aca="true" t="shared" si="9" ref="G71:N71">SUM(G68:G70)</f>
        <v>0</v>
      </c>
      <c r="H71" s="590">
        <f t="shared" si="9"/>
        <v>0</v>
      </c>
      <c r="I71" s="590">
        <f t="shared" si="9"/>
        <v>0</v>
      </c>
      <c r="J71" s="590">
        <f t="shared" si="9"/>
        <v>21</v>
      </c>
      <c r="K71" s="590">
        <f t="shared" si="9"/>
        <v>268</v>
      </c>
      <c r="L71" s="590">
        <f t="shared" si="9"/>
        <v>0</v>
      </c>
      <c r="M71" s="590">
        <f t="shared" si="9"/>
        <v>0</v>
      </c>
      <c r="N71" s="590">
        <f t="shared" si="9"/>
        <v>5295</v>
      </c>
      <c r="O71" s="591"/>
    </row>
    <row r="72" spans="1:15" ht="18" customHeight="1">
      <c r="A72" s="99" t="s">
        <v>4</v>
      </c>
      <c r="B72" s="77"/>
      <c r="C72" s="406"/>
      <c r="D72" s="75"/>
      <c r="E72" s="336"/>
      <c r="F72" s="77"/>
      <c r="G72" s="77"/>
      <c r="H72" s="77"/>
      <c r="I72" s="77"/>
      <c r="J72" s="77"/>
      <c r="K72" s="77"/>
      <c r="L72" s="77"/>
      <c r="M72" s="77"/>
      <c r="N72" s="77"/>
      <c r="O72" s="76"/>
    </row>
    <row r="73" spans="1:15" ht="33" customHeight="1">
      <c r="A73" s="702">
        <v>3110107</v>
      </c>
      <c r="B73" s="14" t="s">
        <v>647</v>
      </c>
      <c r="C73" s="285" t="s">
        <v>689</v>
      </c>
      <c r="D73" s="190" t="s">
        <v>2</v>
      </c>
      <c r="E73" s="313">
        <v>15</v>
      </c>
      <c r="F73" s="191">
        <v>1923</v>
      </c>
      <c r="G73" s="191">
        <v>0</v>
      </c>
      <c r="H73" s="191">
        <v>0</v>
      </c>
      <c r="I73" s="191">
        <v>0</v>
      </c>
      <c r="J73" s="191">
        <v>0</v>
      </c>
      <c r="K73" s="191">
        <v>77</v>
      </c>
      <c r="L73" s="191">
        <v>0</v>
      </c>
      <c r="M73" s="191">
        <v>0</v>
      </c>
      <c r="N73" s="191">
        <f>F73+G73+H73+I73-J73+K73-L73+M73</f>
        <v>2000</v>
      </c>
      <c r="O73" s="29"/>
    </row>
    <row r="74" spans="1:15" ht="33" customHeight="1">
      <c r="A74" s="120">
        <v>3113032</v>
      </c>
      <c r="B74" s="191" t="s">
        <v>772</v>
      </c>
      <c r="C74" s="285" t="s">
        <v>773</v>
      </c>
      <c r="D74" s="190" t="s">
        <v>80</v>
      </c>
      <c r="E74" s="313">
        <v>15</v>
      </c>
      <c r="F74" s="191">
        <v>2625</v>
      </c>
      <c r="G74" s="191">
        <v>0</v>
      </c>
      <c r="H74" s="191">
        <v>0</v>
      </c>
      <c r="I74" s="191">
        <v>0</v>
      </c>
      <c r="J74" s="191">
        <v>21</v>
      </c>
      <c r="K74" s="191">
        <v>0</v>
      </c>
      <c r="L74" s="191">
        <v>0</v>
      </c>
      <c r="M74" s="191">
        <v>0</v>
      </c>
      <c r="N74" s="191">
        <f>F74+G74+H74+I74-J74+K74-L74+M74</f>
        <v>2604</v>
      </c>
      <c r="O74" s="29"/>
    </row>
    <row r="75" spans="1:15" ht="13.5" customHeight="1">
      <c r="A75" s="585" t="s">
        <v>67</v>
      </c>
      <c r="B75" s="586"/>
      <c r="C75" s="587"/>
      <c r="D75" s="588"/>
      <c r="E75" s="589"/>
      <c r="F75" s="590">
        <f>SUM(F73:F74)</f>
        <v>4548</v>
      </c>
      <c r="G75" s="590">
        <f aca="true" t="shared" si="10" ref="G75:N75">SUM(G73:G74)</f>
        <v>0</v>
      </c>
      <c r="H75" s="590">
        <f t="shared" si="10"/>
        <v>0</v>
      </c>
      <c r="I75" s="590">
        <f t="shared" si="10"/>
        <v>0</v>
      </c>
      <c r="J75" s="590">
        <f t="shared" si="10"/>
        <v>21</v>
      </c>
      <c r="K75" s="590">
        <f t="shared" si="10"/>
        <v>77</v>
      </c>
      <c r="L75" s="590">
        <f t="shared" si="10"/>
        <v>0</v>
      </c>
      <c r="M75" s="590">
        <f t="shared" si="10"/>
        <v>0</v>
      </c>
      <c r="N75" s="590">
        <f t="shared" si="10"/>
        <v>4604</v>
      </c>
      <c r="O75" s="591"/>
    </row>
    <row r="76" spans="1:15" ht="18" customHeight="1">
      <c r="A76" s="99" t="s">
        <v>84</v>
      </c>
      <c r="B76" s="77"/>
      <c r="C76" s="406"/>
      <c r="D76" s="75"/>
      <c r="E76" s="336"/>
      <c r="F76" s="77"/>
      <c r="G76" s="77"/>
      <c r="H76" s="77"/>
      <c r="I76" s="77"/>
      <c r="J76" s="77"/>
      <c r="K76" s="77"/>
      <c r="L76" s="77"/>
      <c r="M76" s="77"/>
      <c r="N76" s="77"/>
      <c r="O76" s="76"/>
    </row>
    <row r="77" spans="1:15" ht="33" customHeight="1">
      <c r="A77" s="120">
        <v>3113042</v>
      </c>
      <c r="B77" s="191" t="s">
        <v>774</v>
      </c>
      <c r="C77" s="285" t="s">
        <v>775</v>
      </c>
      <c r="D77" s="190" t="s">
        <v>80</v>
      </c>
      <c r="E77" s="313">
        <v>15</v>
      </c>
      <c r="F77" s="191">
        <v>2625</v>
      </c>
      <c r="G77" s="191">
        <v>0</v>
      </c>
      <c r="H77" s="191">
        <v>0</v>
      </c>
      <c r="I77" s="191">
        <v>0</v>
      </c>
      <c r="J77" s="191">
        <v>21</v>
      </c>
      <c r="K77" s="191">
        <v>0</v>
      </c>
      <c r="L77" s="191">
        <v>0</v>
      </c>
      <c r="M77" s="191">
        <v>0</v>
      </c>
      <c r="N77" s="191">
        <f>F77+G77+H77+I77-J77+K77-L77+M77</f>
        <v>2604</v>
      </c>
      <c r="O77" s="29"/>
    </row>
    <row r="78" spans="1:15" ht="13.5" customHeight="1">
      <c r="A78" s="585" t="s">
        <v>67</v>
      </c>
      <c r="B78" s="586"/>
      <c r="C78" s="587"/>
      <c r="D78" s="588"/>
      <c r="E78" s="589"/>
      <c r="F78" s="590">
        <f aca="true" t="shared" si="11" ref="F78:N78">SUM(F77:F77)</f>
        <v>2625</v>
      </c>
      <c r="G78" s="590">
        <f t="shared" si="11"/>
        <v>0</v>
      </c>
      <c r="H78" s="590">
        <f t="shared" si="11"/>
        <v>0</v>
      </c>
      <c r="I78" s="590">
        <f t="shared" si="11"/>
        <v>0</v>
      </c>
      <c r="J78" s="590">
        <f t="shared" si="11"/>
        <v>21</v>
      </c>
      <c r="K78" s="590">
        <f t="shared" si="11"/>
        <v>0</v>
      </c>
      <c r="L78" s="590">
        <f t="shared" si="11"/>
        <v>0</v>
      </c>
      <c r="M78" s="590">
        <f t="shared" si="11"/>
        <v>0</v>
      </c>
      <c r="N78" s="590">
        <f t="shared" si="11"/>
        <v>2604</v>
      </c>
      <c r="O78" s="591"/>
    </row>
    <row r="79" spans="1:15" ht="18" customHeight="1">
      <c r="A79" s="99" t="s">
        <v>85</v>
      </c>
      <c r="B79" s="77"/>
      <c r="C79" s="406"/>
      <c r="D79" s="75"/>
      <c r="E79" s="336"/>
      <c r="F79" s="77"/>
      <c r="G79" s="77"/>
      <c r="H79" s="77"/>
      <c r="I79" s="77"/>
      <c r="J79" s="77"/>
      <c r="K79" s="77"/>
      <c r="L79" s="77"/>
      <c r="M79" s="77"/>
      <c r="N79" s="77"/>
      <c r="O79" s="76"/>
    </row>
    <row r="80" spans="1:15" ht="33" customHeight="1">
      <c r="A80" s="120">
        <v>3113050</v>
      </c>
      <c r="B80" s="191" t="s">
        <v>86</v>
      </c>
      <c r="C80" s="285" t="s">
        <v>690</v>
      </c>
      <c r="D80" s="190" t="s">
        <v>2</v>
      </c>
      <c r="E80" s="313">
        <v>15</v>
      </c>
      <c r="F80" s="191">
        <v>1924</v>
      </c>
      <c r="G80" s="191">
        <v>0</v>
      </c>
      <c r="H80" s="191">
        <v>0</v>
      </c>
      <c r="I80" s="191">
        <v>0</v>
      </c>
      <c r="J80" s="191">
        <v>0</v>
      </c>
      <c r="K80" s="191">
        <v>77</v>
      </c>
      <c r="L80" s="191">
        <v>0</v>
      </c>
      <c r="M80" s="191">
        <v>0</v>
      </c>
      <c r="N80" s="191">
        <f>F80+G80+H80+I80-J80+K80-L80+M80</f>
        <v>2001</v>
      </c>
      <c r="O80" s="29"/>
    </row>
    <row r="81" spans="1:15" ht="13.5" customHeight="1">
      <c r="A81" s="585" t="s">
        <v>67</v>
      </c>
      <c r="B81" s="586"/>
      <c r="C81" s="587"/>
      <c r="D81" s="588"/>
      <c r="E81" s="589"/>
      <c r="F81" s="590">
        <f aca="true" t="shared" si="12" ref="F81:M81">SUM(F80:F80)</f>
        <v>1924</v>
      </c>
      <c r="G81" s="590">
        <f t="shared" si="12"/>
        <v>0</v>
      </c>
      <c r="H81" s="590">
        <f t="shared" si="12"/>
        <v>0</v>
      </c>
      <c r="I81" s="590">
        <f>SUM(I80:I80)</f>
        <v>0</v>
      </c>
      <c r="J81" s="590">
        <f t="shared" si="12"/>
        <v>0</v>
      </c>
      <c r="K81" s="590">
        <f t="shared" si="12"/>
        <v>77</v>
      </c>
      <c r="L81" s="590">
        <f t="shared" si="12"/>
        <v>0</v>
      </c>
      <c r="M81" s="590">
        <f t="shared" si="12"/>
        <v>0</v>
      </c>
      <c r="N81" s="590">
        <f>SUM(N80:N80)</f>
        <v>2001</v>
      </c>
      <c r="O81" s="591"/>
    </row>
    <row r="82" spans="1:15" ht="18" customHeight="1">
      <c r="A82" s="99" t="s">
        <v>87</v>
      </c>
      <c r="B82" s="77"/>
      <c r="C82" s="406"/>
      <c r="D82" s="75"/>
      <c r="E82" s="336"/>
      <c r="F82" s="77"/>
      <c r="G82" s="77"/>
      <c r="H82" s="77"/>
      <c r="I82" s="77"/>
      <c r="J82" s="77"/>
      <c r="K82" s="77"/>
      <c r="L82" s="77"/>
      <c r="M82" s="77"/>
      <c r="N82" s="77"/>
      <c r="O82" s="76"/>
    </row>
    <row r="83" spans="1:15" ht="33.75" customHeight="1">
      <c r="A83" s="120">
        <v>3110101</v>
      </c>
      <c r="B83" s="191" t="s">
        <v>88</v>
      </c>
      <c r="C83" s="285" t="s">
        <v>863</v>
      </c>
      <c r="D83" s="190" t="s">
        <v>2</v>
      </c>
      <c r="E83" s="313">
        <v>15</v>
      </c>
      <c r="F83" s="191">
        <v>2154</v>
      </c>
      <c r="G83" s="191">
        <v>0</v>
      </c>
      <c r="H83" s="191">
        <v>0</v>
      </c>
      <c r="I83" s="191">
        <v>0</v>
      </c>
      <c r="J83" s="191">
        <v>0</v>
      </c>
      <c r="K83" s="191">
        <v>58</v>
      </c>
      <c r="L83" s="191">
        <v>0</v>
      </c>
      <c r="M83" s="191">
        <v>0</v>
      </c>
      <c r="N83" s="191">
        <f>F83+G83+H83+I83-J83+K83-L83+M83</f>
        <v>2212</v>
      </c>
      <c r="O83" s="392"/>
    </row>
    <row r="84" spans="1:15" ht="33.75" customHeight="1">
      <c r="A84" s="120">
        <v>33110104</v>
      </c>
      <c r="B84" s="191" t="s">
        <v>963</v>
      </c>
      <c r="C84" s="285" t="s">
        <v>1006</v>
      </c>
      <c r="D84" s="190" t="s">
        <v>80</v>
      </c>
      <c r="E84" s="313">
        <v>15</v>
      </c>
      <c r="F84" s="191">
        <v>2625</v>
      </c>
      <c r="G84" s="191">
        <v>0</v>
      </c>
      <c r="H84" s="191">
        <v>0</v>
      </c>
      <c r="I84" s="191">
        <v>0</v>
      </c>
      <c r="J84" s="191">
        <v>21</v>
      </c>
      <c r="K84" s="191">
        <v>0</v>
      </c>
      <c r="L84" s="191">
        <v>0</v>
      </c>
      <c r="M84" s="191">
        <v>0</v>
      </c>
      <c r="N84" s="191">
        <f>F84+G84+H84+I84-J84+K84-L84+M84</f>
        <v>2604</v>
      </c>
      <c r="O84" s="29"/>
    </row>
    <row r="85" spans="1:15" ht="13.5" customHeight="1">
      <c r="A85" s="585" t="s">
        <v>67</v>
      </c>
      <c r="B85" s="586"/>
      <c r="C85" s="587"/>
      <c r="D85" s="588"/>
      <c r="E85" s="589"/>
      <c r="F85" s="590">
        <f aca="true" t="shared" si="13" ref="F85:N85">SUM(F83:F84)</f>
        <v>4779</v>
      </c>
      <c r="G85" s="590">
        <f t="shared" si="13"/>
        <v>0</v>
      </c>
      <c r="H85" s="590">
        <f t="shared" si="13"/>
        <v>0</v>
      </c>
      <c r="I85" s="590">
        <f t="shared" si="13"/>
        <v>0</v>
      </c>
      <c r="J85" s="590">
        <f t="shared" si="13"/>
        <v>21</v>
      </c>
      <c r="K85" s="590">
        <f t="shared" si="13"/>
        <v>58</v>
      </c>
      <c r="L85" s="590">
        <f t="shared" si="13"/>
        <v>0</v>
      </c>
      <c r="M85" s="590">
        <f t="shared" si="13"/>
        <v>0</v>
      </c>
      <c r="N85" s="590">
        <f t="shared" si="13"/>
        <v>4816</v>
      </c>
      <c r="O85" s="591"/>
    </row>
    <row r="86" spans="1:15" s="23" customFormat="1" ht="18" customHeight="1">
      <c r="A86" s="56"/>
      <c r="B86" s="181" t="s">
        <v>31</v>
      </c>
      <c r="C86" s="416"/>
      <c r="D86" s="57"/>
      <c r="E86" s="337"/>
      <c r="F86" s="195">
        <f aca="true" t="shared" si="14" ref="F86:M86">F66+F71+F75+F78+F81+F85</f>
        <v>24068</v>
      </c>
      <c r="G86" s="195">
        <f t="shared" si="14"/>
        <v>0</v>
      </c>
      <c r="H86" s="195">
        <f t="shared" si="14"/>
        <v>0</v>
      </c>
      <c r="I86" s="195">
        <f>I66+I71+I75+I78+I81+I85</f>
        <v>0</v>
      </c>
      <c r="J86" s="195">
        <f t="shared" si="14"/>
        <v>205</v>
      </c>
      <c r="K86" s="195">
        <f t="shared" si="14"/>
        <v>557</v>
      </c>
      <c r="L86" s="195">
        <f t="shared" si="14"/>
        <v>0</v>
      </c>
      <c r="M86" s="195">
        <f t="shared" si="14"/>
        <v>0</v>
      </c>
      <c r="N86" s="195">
        <f>N66+N71+N75+N78+N81+N85</f>
        <v>24420</v>
      </c>
      <c r="O86" s="58"/>
    </row>
    <row r="87" spans="1:15" s="23" customFormat="1" ht="11.25" customHeight="1">
      <c r="A87" s="440"/>
      <c r="B87" s="441"/>
      <c r="C87" s="441"/>
      <c r="D87" s="441" t="s">
        <v>474</v>
      </c>
      <c r="E87" s="442"/>
      <c r="F87" s="441"/>
      <c r="G87" s="441"/>
      <c r="H87" s="441"/>
      <c r="J87" s="470" t="s">
        <v>475</v>
      </c>
      <c r="K87" s="441"/>
      <c r="L87" s="441"/>
      <c r="M87" s="441"/>
      <c r="N87" s="441" t="s">
        <v>475</v>
      </c>
      <c r="O87" s="443"/>
    </row>
    <row r="88" spans="1:15" s="187" customFormat="1" ht="16.5" customHeight="1">
      <c r="A88" s="440"/>
      <c r="B88" s="441"/>
      <c r="C88" s="441"/>
      <c r="D88" s="441"/>
      <c r="E88" s="442"/>
      <c r="F88" s="441"/>
      <c r="G88" s="441"/>
      <c r="H88" s="441"/>
      <c r="I88" s="470"/>
      <c r="J88" s="472"/>
      <c r="K88" s="441"/>
      <c r="L88" s="440"/>
      <c r="M88" s="441"/>
      <c r="N88" s="441"/>
      <c r="O88" s="444"/>
    </row>
    <row r="89" spans="1:15" s="187" customFormat="1" ht="13.5" customHeight="1">
      <c r="A89" s="440" t="s">
        <v>483</v>
      </c>
      <c r="B89" s="441"/>
      <c r="C89" s="441" t="s">
        <v>1078</v>
      </c>
      <c r="D89" s="441"/>
      <c r="E89" s="442"/>
      <c r="F89" s="441"/>
      <c r="G89" s="441"/>
      <c r="H89" s="441"/>
      <c r="J89" s="446" t="s">
        <v>1079</v>
      </c>
      <c r="K89" s="441"/>
      <c r="L89" s="440"/>
      <c r="M89" s="441" t="s">
        <v>1075</v>
      </c>
      <c r="N89" s="441"/>
      <c r="O89" s="444"/>
    </row>
    <row r="90" spans="1:15" s="37" customFormat="1" ht="18" customHeight="1">
      <c r="A90" s="440"/>
      <c r="B90" s="441"/>
      <c r="C90" s="441" t="s">
        <v>625</v>
      </c>
      <c r="D90" s="441"/>
      <c r="E90" s="442"/>
      <c r="F90" s="441"/>
      <c r="G90" s="441"/>
      <c r="H90" s="441"/>
      <c r="J90" s="445" t="s">
        <v>472</v>
      </c>
      <c r="K90" s="441"/>
      <c r="L90" s="441"/>
      <c r="M90" s="441" t="s">
        <v>473</v>
      </c>
      <c r="N90" s="441"/>
      <c r="O90" s="443"/>
    </row>
    <row r="91" spans="1:15" ht="33.75">
      <c r="A91" s="183" t="s">
        <v>0</v>
      </c>
      <c r="B91" s="20"/>
      <c r="C91" s="169" t="s">
        <v>652</v>
      </c>
      <c r="D91" s="169"/>
      <c r="E91" s="326"/>
      <c r="F91" s="4"/>
      <c r="G91" s="4"/>
      <c r="H91" s="4"/>
      <c r="I91" s="4"/>
      <c r="J91" s="4"/>
      <c r="K91" s="4"/>
      <c r="L91" s="4"/>
      <c r="M91" s="4"/>
      <c r="N91" s="4"/>
      <c r="O91" s="27" t="s">
        <v>468</v>
      </c>
    </row>
    <row r="92" spans="1:15" ht="20.25">
      <c r="A92" s="6"/>
      <c r="B92" s="96" t="s">
        <v>20</v>
      </c>
      <c r="C92" s="403"/>
      <c r="D92" s="7"/>
      <c r="E92" s="316"/>
      <c r="F92" s="7"/>
      <c r="G92" s="7"/>
      <c r="H92" s="7"/>
      <c r="I92" s="8"/>
      <c r="J92" s="7"/>
      <c r="K92" s="7"/>
      <c r="L92" s="8"/>
      <c r="M92" s="7"/>
      <c r="N92" s="7"/>
      <c r="O92" s="393" t="s">
        <v>1128</v>
      </c>
    </row>
    <row r="93" spans="1:15" ht="24.75">
      <c r="A93" s="10"/>
      <c r="B93" s="44"/>
      <c r="C93" s="404"/>
      <c r="D93" s="95" t="s">
        <v>1430</v>
      </c>
      <c r="E93" s="317"/>
      <c r="F93" s="12"/>
      <c r="G93" s="12"/>
      <c r="H93" s="12"/>
      <c r="I93" s="12"/>
      <c r="J93" s="12"/>
      <c r="K93" s="12"/>
      <c r="L93" s="12"/>
      <c r="M93" s="12"/>
      <c r="N93" s="12"/>
      <c r="O93" s="28"/>
    </row>
    <row r="94" spans="1:15" s="70" customFormat="1" ht="24" customHeight="1" thickBot="1">
      <c r="A94" s="46" t="s">
        <v>437</v>
      </c>
      <c r="B94" s="62" t="s">
        <v>438</v>
      </c>
      <c r="C94" s="405" t="s">
        <v>1</v>
      </c>
      <c r="D94" s="62" t="s">
        <v>436</v>
      </c>
      <c r="E94" s="338" t="s">
        <v>445</v>
      </c>
      <c r="F94" s="26" t="s">
        <v>433</v>
      </c>
      <c r="G94" s="26" t="s">
        <v>434</v>
      </c>
      <c r="H94" s="26" t="s">
        <v>33</v>
      </c>
      <c r="I94" s="26" t="s">
        <v>435</v>
      </c>
      <c r="J94" s="26" t="s">
        <v>17</v>
      </c>
      <c r="K94" s="26" t="s">
        <v>18</v>
      </c>
      <c r="L94" s="26" t="s">
        <v>16</v>
      </c>
      <c r="M94" s="26" t="s">
        <v>30</v>
      </c>
      <c r="N94" s="26" t="s">
        <v>439</v>
      </c>
      <c r="O94" s="63" t="s">
        <v>19</v>
      </c>
    </row>
    <row r="95" spans="1:15" ht="18" customHeight="1" thickTop="1">
      <c r="A95" s="99" t="s">
        <v>89</v>
      </c>
      <c r="B95" s="77"/>
      <c r="C95" s="406"/>
      <c r="D95" s="77"/>
      <c r="E95" s="339"/>
      <c r="F95" s="77"/>
      <c r="G95" s="77"/>
      <c r="H95" s="77"/>
      <c r="I95" s="77"/>
      <c r="J95" s="77"/>
      <c r="K95" s="77"/>
      <c r="L95" s="77"/>
      <c r="M95" s="77"/>
      <c r="N95" s="77"/>
      <c r="O95" s="76"/>
    </row>
    <row r="96" spans="1:15" ht="30.75" customHeight="1">
      <c r="A96" s="120">
        <v>3123072</v>
      </c>
      <c r="B96" s="189" t="s">
        <v>824</v>
      </c>
      <c r="C96" s="190" t="s">
        <v>1007</v>
      </c>
      <c r="D96" s="192" t="s">
        <v>90</v>
      </c>
      <c r="E96" s="320">
        <v>15</v>
      </c>
      <c r="F96" s="189">
        <v>2205</v>
      </c>
      <c r="G96" s="189">
        <v>0</v>
      </c>
      <c r="H96" s="189">
        <v>0</v>
      </c>
      <c r="I96" s="191">
        <v>0</v>
      </c>
      <c r="J96" s="189">
        <v>0</v>
      </c>
      <c r="K96" s="189">
        <v>39</v>
      </c>
      <c r="L96" s="189">
        <v>0</v>
      </c>
      <c r="M96" s="189">
        <v>0</v>
      </c>
      <c r="N96" s="189">
        <f>F96+G96+H96+I96-J96+K96-L96+M96</f>
        <v>2244</v>
      </c>
      <c r="O96" s="29"/>
    </row>
    <row r="97" spans="1:15" s="200" customFormat="1" ht="16.5" customHeight="1">
      <c r="A97" s="506" t="s">
        <v>67</v>
      </c>
      <c r="B97" s="578"/>
      <c r="C97" s="502"/>
      <c r="D97" s="578"/>
      <c r="E97" s="579"/>
      <c r="F97" s="513">
        <f>F96</f>
        <v>2205</v>
      </c>
      <c r="G97" s="513">
        <f aca="true" t="shared" si="15" ref="G97:N97">G96</f>
        <v>0</v>
      </c>
      <c r="H97" s="513">
        <f t="shared" si="15"/>
        <v>0</v>
      </c>
      <c r="I97" s="513">
        <f t="shared" si="15"/>
        <v>0</v>
      </c>
      <c r="J97" s="513">
        <f t="shared" si="15"/>
        <v>0</v>
      </c>
      <c r="K97" s="513">
        <f t="shared" si="15"/>
        <v>39</v>
      </c>
      <c r="L97" s="513">
        <f t="shared" si="15"/>
        <v>0</v>
      </c>
      <c r="M97" s="513">
        <f t="shared" si="15"/>
        <v>0</v>
      </c>
      <c r="N97" s="513">
        <f t="shared" si="15"/>
        <v>2244</v>
      </c>
      <c r="O97" s="580"/>
    </row>
    <row r="98" spans="1:15" ht="18" customHeight="1" hidden="1">
      <c r="A98" s="99" t="s">
        <v>91</v>
      </c>
      <c r="B98" s="198"/>
      <c r="C98" s="407"/>
      <c r="D98" s="194"/>
      <c r="E98" s="321"/>
      <c r="F98" s="198"/>
      <c r="G98" s="198"/>
      <c r="H98" s="198"/>
      <c r="I98" s="198"/>
      <c r="J98" s="198"/>
      <c r="K98" s="198"/>
      <c r="L98" s="198"/>
      <c r="M98" s="198"/>
      <c r="N98" s="198"/>
      <c r="O98" s="76"/>
    </row>
    <row r="99" spans="1:15" ht="30.75" customHeight="1" hidden="1">
      <c r="A99" s="120"/>
      <c r="B99" s="189"/>
      <c r="C99" s="190"/>
      <c r="D99" s="192" t="s">
        <v>90</v>
      </c>
      <c r="E99" s="320">
        <v>15</v>
      </c>
      <c r="F99" s="189">
        <v>0</v>
      </c>
      <c r="G99" s="189">
        <v>0</v>
      </c>
      <c r="H99" s="189">
        <v>0</v>
      </c>
      <c r="I99" s="189">
        <v>0</v>
      </c>
      <c r="J99" s="189">
        <v>0</v>
      </c>
      <c r="K99" s="189">
        <v>0</v>
      </c>
      <c r="L99" s="189">
        <v>0</v>
      </c>
      <c r="M99" s="189">
        <v>0</v>
      </c>
      <c r="N99" s="189">
        <f>F99+G99+H99+I99-J99+K99-L99+M99</f>
        <v>0</v>
      </c>
      <c r="O99" s="121"/>
    </row>
    <row r="100" spans="1:15" s="201" customFormat="1" ht="16.5" customHeight="1" hidden="1">
      <c r="A100" s="506" t="s">
        <v>67</v>
      </c>
      <c r="B100" s="513"/>
      <c r="C100" s="716"/>
      <c r="D100" s="513"/>
      <c r="E100" s="581"/>
      <c r="F100" s="513">
        <f aca="true" t="shared" si="16" ref="F100:N100">F99</f>
        <v>0</v>
      </c>
      <c r="G100" s="513">
        <f t="shared" si="16"/>
        <v>0</v>
      </c>
      <c r="H100" s="513">
        <f t="shared" si="16"/>
        <v>0</v>
      </c>
      <c r="I100" s="513">
        <f t="shared" si="16"/>
        <v>0</v>
      </c>
      <c r="J100" s="513">
        <f t="shared" si="16"/>
        <v>0</v>
      </c>
      <c r="K100" s="513">
        <f t="shared" si="16"/>
        <v>0</v>
      </c>
      <c r="L100" s="513">
        <f t="shared" si="16"/>
        <v>0</v>
      </c>
      <c r="M100" s="513">
        <f t="shared" si="16"/>
        <v>0</v>
      </c>
      <c r="N100" s="513">
        <f t="shared" si="16"/>
        <v>0</v>
      </c>
      <c r="O100" s="582"/>
    </row>
    <row r="101" spans="1:15" ht="18" customHeight="1">
      <c r="A101" s="99" t="s">
        <v>92</v>
      </c>
      <c r="B101" s="198"/>
      <c r="C101" s="199"/>
      <c r="D101" s="194"/>
      <c r="E101" s="321"/>
      <c r="F101" s="198"/>
      <c r="G101" s="198"/>
      <c r="H101" s="198"/>
      <c r="I101" s="198"/>
      <c r="J101" s="198"/>
      <c r="K101" s="198"/>
      <c r="L101" s="198"/>
      <c r="M101" s="198"/>
      <c r="N101" s="198"/>
      <c r="O101" s="76"/>
    </row>
    <row r="102" spans="1:15" ht="30.75" customHeight="1">
      <c r="A102" s="120">
        <v>3123093</v>
      </c>
      <c r="B102" s="189" t="s">
        <v>928</v>
      </c>
      <c r="C102" s="190" t="s">
        <v>929</v>
      </c>
      <c r="D102" s="192" t="s">
        <v>90</v>
      </c>
      <c r="E102" s="320">
        <v>15</v>
      </c>
      <c r="F102" s="189">
        <v>2205</v>
      </c>
      <c r="G102" s="189">
        <v>0</v>
      </c>
      <c r="H102" s="189">
        <v>0</v>
      </c>
      <c r="I102" s="189">
        <v>0</v>
      </c>
      <c r="J102" s="189">
        <v>0</v>
      </c>
      <c r="K102" s="189">
        <v>39</v>
      </c>
      <c r="L102" s="189">
        <v>0</v>
      </c>
      <c r="M102" s="189">
        <v>0</v>
      </c>
      <c r="N102" s="189">
        <f>F102+G102+H102+I102-J102+K102-L102+M102</f>
        <v>2244</v>
      </c>
      <c r="O102" s="29"/>
    </row>
    <row r="103" spans="1:15" s="200" customFormat="1" ht="16.5" customHeight="1">
      <c r="A103" s="506" t="s">
        <v>67</v>
      </c>
      <c r="B103" s="578"/>
      <c r="C103" s="717"/>
      <c r="D103" s="578"/>
      <c r="E103" s="579"/>
      <c r="F103" s="513">
        <f aca="true" t="shared" si="17" ref="F103:N103">F102</f>
        <v>2205</v>
      </c>
      <c r="G103" s="513">
        <f t="shared" si="17"/>
        <v>0</v>
      </c>
      <c r="H103" s="513">
        <f t="shared" si="17"/>
        <v>0</v>
      </c>
      <c r="I103" s="513">
        <f t="shared" si="17"/>
        <v>0</v>
      </c>
      <c r="J103" s="513">
        <f t="shared" si="17"/>
        <v>0</v>
      </c>
      <c r="K103" s="513">
        <f t="shared" si="17"/>
        <v>39</v>
      </c>
      <c r="L103" s="513">
        <f t="shared" si="17"/>
        <v>0</v>
      </c>
      <c r="M103" s="513">
        <f t="shared" si="17"/>
        <v>0</v>
      </c>
      <c r="N103" s="513">
        <f t="shared" si="17"/>
        <v>2244</v>
      </c>
      <c r="O103" s="580"/>
    </row>
    <row r="104" spans="1:15" ht="18" customHeight="1">
      <c r="A104" s="99" t="s">
        <v>93</v>
      </c>
      <c r="B104" s="198"/>
      <c r="C104" s="199"/>
      <c r="D104" s="194"/>
      <c r="E104" s="321"/>
      <c r="F104" s="198"/>
      <c r="G104" s="198"/>
      <c r="H104" s="198"/>
      <c r="I104" s="198"/>
      <c r="J104" s="198"/>
      <c r="K104" s="198"/>
      <c r="L104" s="198"/>
      <c r="M104" s="198"/>
      <c r="N104" s="198"/>
      <c r="O104" s="76"/>
    </row>
    <row r="105" spans="1:15" ht="30.75" customHeight="1">
      <c r="A105" s="120">
        <v>3123102</v>
      </c>
      <c r="B105" s="189" t="s">
        <v>776</v>
      </c>
      <c r="C105" s="190" t="s">
        <v>777</v>
      </c>
      <c r="D105" s="192" t="s">
        <v>90</v>
      </c>
      <c r="E105" s="320">
        <v>15</v>
      </c>
      <c r="F105" s="189">
        <v>2205</v>
      </c>
      <c r="G105" s="189">
        <v>0</v>
      </c>
      <c r="H105" s="189">
        <v>0</v>
      </c>
      <c r="I105" s="189">
        <v>0</v>
      </c>
      <c r="J105" s="189">
        <v>0</v>
      </c>
      <c r="K105" s="189">
        <v>39</v>
      </c>
      <c r="L105" s="189">
        <v>0</v>
      </c>
      <c r="M105" s="189">
        <v>0</v>
      </c>
      <c r="N105" s="189">
        <f>F105+G105+H105+I105-J105+K105-L105+M105</f>
        <v>2244</v>
      </c>
      <c r="O105" s="29"/>
    </row>
    <row r="106" spans="1:15" s="201" customFormat="1" ht="16.5" customHeight="1">
      <c r="A106" s="506" t="s">
        <v>67</v>
      </c>
      <c r="B106" s="513"/>
      <c r="C106" s="716"/>
      <c r="D106" s="513"/>
      <c r="E106" s="581"/>
      <c r="F106" s="513">
        <f aca="true" t="shared" si="18" ref="F106:N106">SUM(F105:F105)</f>
        <v>2205</v>
      </c>
      <c r="G106" s="513">
        <f t="shared" si="18"/>
        <v>0</v>
      </c>
      <c r="H106" s="513">
        <f t="shared" si="18"/>
        <v>0</v>
      </c>
      <c r="I106" s="513">
        <f t="shared" si="18"/>
        <v>0</v>
      </c>
      <c r="J106" s="513">
        <f t="shared" si="18"/>
        <v>0</v>
      </c>
      <c r="K106" s="513">
        <f t="shared" si="18"/>
        <v>39</v>
      </c>
      <c r="L106" s="513">
        <f t="shared" si="18"/>
        <v>0</v>
      </c>
      <c r="M106" s="513">
        <f t="shared" si="18"/>
        <v>0</v>
      </c>
      <c r="N106" s="513">
        <f t="shared" si="18"/>
        <v>2244</v>
      </c>
      <c r="O106" s="582"/>
    </row>
    <row r="107" spans="1:15" ht="18" customHeight="1">
      <c r="A107" s="99" t="s">
        <v>95</v>
      </c>
      <c r="B107" s="198"/>
      <c r="C107" s="199"/>
      <c r="D107" s="194"/>
      <c r="E107" s="321"/>
      <c r="F107" s="198"/>
      <c r="G107" s="198"/>
      <c r="H107" s="198"/>
      <c r="I107" s="198"/>
      <c r="J107" s="198"/>
      <c r="K107" s="198"/>
      <c r="L107" s="198"/>
      <c r="M107" s="198"/>
      <c r="N107" s="198"/>
      <c r="O107" s="76"/>
    </row>
    <row r="108" spans="1:15" ht="30.75" customHeight="1">
      <c r="A108" s="120">
        <v>3123112</v>
      </c>
      <c r="B108" s="189" t="s">
        <v>778</v>
      </c>
      <c r="C108" s="190" t="s">
        <v>779</v>
      </c>
      <c r="D108" s="192" t="s">
        <v>90</v>
      </c>
      <c r="E108" s="320">
        <v>15</v>
      </c>
      <c r="F108" s="189">
        <v>2205</v>
      </c>
      <c r="G108" s="189">
        <v>0</v>
      </c>
      <c r="H108" s="189">
        <v>0</v>
      </c>
      <c r="I108" s="189">
        <v>0</v>
      </c>
      <c r="J108" s="189">
        <v>0</v>
      </c>
      <c r="K108" s="189">
        <v>39</v>
      </c>
      <c r="L108" s="189">
        <v>0</v>
      </c>
      <c r="M108" s="189">
        <v>0</v>
      </c>
      <c r="N108" s="189">
        <f>F108+G108+H108+I108-J108+K108-L108+M108</f>
        <v>2244</v>
      </c>
      <c r="O108" s="29"/>
    </row>
    <row r="109" spans="1:15" s="200" customFormat="1" ht="16.5" customHeight="1">
      <c r="A109" s="506" t="s">
        <v>67</v>
      </c>
      <c r="B109" s="578"/>
      <c r="C109" s="717"/>
      <c r="D109" s="578"/>
      <c r="E109" s="579"/>
      <c r="F109" s="513">
        <f aca="true" t="shared" si="19" ref="F109:N109">F108</f>
        <v>2205</v>
      </c>
      <c r="G109" s="513">
        <f t="shared" si="19"/>
        <v>0</v>
      </c>
      <c r="H109" s="513">
        <f t="shared" si="19"/>
        <v>0</v>
      </c>
      <c r="I109" s="513">
        <f t="shared" si="19"/>
        <v>0</v>
      </c>
      <c r="J109" s="513">
        <f t="shared" si="19"/>
        <v>0</v>
      </c>
      <c r="K109" s="513">
        <f t="shared" si="19"/>
        <v>39</v>
      </c>
      <c r="L109" s="513">
        <f t="shared" si="19"/>
        <v>0</v>
      </c>
      <c r="M109" s="513">
        <f t="shared" si="19"/>
        <v>0</v>
      </c>
      <c r="N109" s="513">
        <f t="shared" si="19"/>
        <v>2244</v>
      </c>
      <c r="O109" s="580"/>
    </row>
    <row r="110" spans="1:15" ht="18" customHeight="1">
      <c r="A110" s="99" t="s">
        <v>96</v>
      </c>
      <c r="B110" s="198"/>
      <c r="C110" s="199"/>
      <c r="D110" s="194"/>
      <c r="E110" s="321"/>
      <c r="F110" s="198"/>
      <c r="G110" s="198"/>
      <c r="H110" s="198"/>
      <c r="I110" s="198"/>
      <c r="J110" s="198"/>
      <c r="K110" s="198"/>
      <c r="L110" s="198"/>
      <c r="M110" s="198"/>
      <c r="N110" s="198"/>
      <c r="O110" s="76"/>
    </row>
    <row r="111" spans="1:15" ht="30.75" customHeight="1">
      <c r="A111" s="120">
        <v>3123121</v>
      </c>
      <c r="B111" s="189" t="s">
        <v>426</v>
      </c>
      <c r="C111" s="190" t="s">
        <v>654</v>
      </c>
      <c r="D111" s="192" t="s">
        <v>90</v>
      </c>
      <c r="E111" s="320">
        <v>15</v>
      </c>
      <c r="F111" s="189">
        <v>2205</v>
      </c>
      <c r="G111" s="189">
        <v>0</v>
      </c>
      <c r="H111" s="189">
        <v>0</v>
      </c>
      <c r="I111" s="189">
        <v>0</v>
      </c>
      <c r="J111" s="189">
        <v>0</v>
      </c>
      <c r="K111" s="189">
        <v>39</v>
      </c>
      <c r="L111" s="189">
        <v>0</v>
      </c>
      <c r="M111" s="189">
        <v>0.2</v>
      </c>
      <c r="N111" s="189">
        <f>F111+G111+H111+I111-J111+K111-L111-M111</f>
        <v>2243.8</v>
      </c>
      <c r="O111" s="29"/>
    </row>
    <row r="112" spans="1:15" s="200" customFormat="1" ht="16.5" customHeight="1">
      <c r="A112" s="506" t="s">
        <v>67</v>
      </c>
      <c r="B112" s="578"/>
      <c r="C112" s="717"/>
      <c r="D112" s="578"/>
      <c r="E112" s="579"/>
      <c r="F112" s="513">
        <f aca="true" t="shared" si="20" ref="F112:N112">F111</f>
        <v>2205</v>
      </c>
      <c r="G112" s="513">
        <f t="shared" si="20"/>
        <v>0</v>
      </c>
      <c r="H112" s="513">
        <f t="shared" si="20"/>
        <v>0</v>
      </c>
      <c r="I112" s="513">
        <f t="shared" si="20"/>
        <v>0</v>
      </c>
      <c r="J112" s="513">
        <f t="shared" si="20"/>
        <v>0</v>
      </c>
      <c r="K112" s="513">
        <f t="shared" si="20"/>
        <v>39</v>
      </c>
      <c r="L112" s="513">
        <f t="shared" si="20"/>
        <v>0</v>
      </c>
      <c r="M112" s="513">
        <f t="shared" si="20"/>
        <v>0.2</v>
      </c>
      <c r="N112" s="513">
        <f t="shared" si="20"/>
        <v>2243.8</v>
      </c>
      <c r="O112" s="580"/>
    </row>
    <row r="113" spans="1:15" ht="18" customHeight="1">
      <c r="A113" s="99" t="s">
        <v>97</v>
      </c>
      <c r="B113" s="198"/>
      <c r="C113" s="199"/>
      <c r="D113" s="194"/>
      <c r="E113" s="321"/>
      <c r="F113" s="198"/>
      <c r="G113" s="198"/>
      <c r="H113" s="198"/>
      <c r="I113" s="198"/>
      <c r="J113" s="198"/>
      <c r="K113" s="198"/>
      <c r="L113" s="198"/>
      <c r="M113" s="198"/>
      <c r="N113" s="198"/>
      <c r="O113" s="76"/>
    </row>
    <row r="114" spans="1:15" ht="30.75" customHeight="1">
      <c r="A114" s="120">
        <v>3123132</v>
      </c>
      <c r="B114" s="189" t="s">
        <v>780</v>
      </c>
      <c r="C114" s="190" t="s">
        <v>781</v>
      </c>
      <c r="D114" s="192" t="s">
        <v>90</v>
      </c>
      <c r="E114" s="320">
        <v>15</v>
      </c>
      <c r="F114" s="189">
        <v>2205</v>
      </c>
      <c r="G114" s="189">
        <v>0</v>
      </c>
      <c r="H114" s="189">
        <v>0</v>
      </c>
      <c r="I114" s="189">
        <v>0</v>
      </c>
      <c r="J114" s="189">
        <v>0</v>
      </c>
      <c r="K114" s="189">
        <v>39</v>
      </c>
      <c r="L114" s="189">
        <v>0</v>
      </c>
      <c r="M114" s="189">
        <v>0</v>
      </c>
      <c r="N114" s="189">
        <f>F114+G114+H114+I114-J114+K114-L114+M114</f>
        <v>2244</v>
      </c>
      <c r="O114" s="29"/>
    </row>
    <row r="115" spans="1:15" s="200" customFormat="1" ht="16.5" customHeight="1">
      <c r="A115" s="506" t="s">
        <v>67</v>
      </c>
      <c r="B115" s="578"/>
      <c r="C115" s="502"/>
      <c r="D115" s="578"/>
      <c r="E115" s="579"/>
      <c r="F115" s="513">
        <f aca="true" t="shared" si="21" ref="F115:N115">F114</f>
        <v>2205</v>
      </c>
      <c r="G115" s="513">
        <f t="shared" si="21"/>
        <v>0</v>
      </c>
      <c r="H115" s="513">
        <f t="shared" si="21"/>
        <v>0</v>
      </c>
      <c r="I115" s="513">
        <f t="shared" si="21"/>
        <v>0</v>
      </c>
      <c r="J115" s="513">
        <f t="shared" si="21"/>
        <v>0</v>
      </c>
      <c r="K115" s="513">
        <f t="shared" si="21"/>
        <v>39</v>
      </c>
      <c r="L115" s="513">
        <f t="shared" si="21"/>
        <v>0</v>
      </c>
      <c r="M115" s="513">
        <f t="shared" si="21"/>
        <v>0</v>
      </c>
      <c r="N115" s="513">
        <f t="shared" si="21"/>
        <v>2244</v>
      </c>
      <c r="O115" s="580"/>
    </row>
    <row r="116" spans="1:15" ht="21" customHeight="1">
      <c r="A116" s="51"/>
      <c r="B116" s="181" t="s">
        <v>31</v>
      </c>
      <c r="C116" s="412"/>
      <c r="D116" s="53"/>
      <c r="E116" s="340"/>
      <c r="F116" s="195">
        <f aca="true" t="shared" si="22" ref="F116:N116">F97+F100+F103+F106+F109+F112+F115</f>
        <v>13230</v>
      </c>
      <c r="G116" s="195">
        <f t="shared" si="22"/>
        <v>0</v>
      </c>
      <c r="H116" s="195">
        <f t="shared" si="22"/>
        <v>0</v>
      </c>
      <c r="I116" s="195">
        <f t="shared" si="22"/>
        <v>0</v>
      </c>
      <c r="J116" s="195">
        <f t="shared" si="22"/>
        <v>0</v>
      </c>
      <c r="K116" s="195">
        <f t="shared" si="22"/>
        <v>234</v>
      </c>
      <c r="L116" s="195">
        <f t="shared" si="22"/>
        <v>0</v>
      </c>
      <c r="M116" s="195">
        <f t="shared" si="22"/>
        <v>0.2</v>
      </c>
      <c r="N116" s="195">
        <f t="shared" si="22"/>
        <v>13463.8</v>
      </c>
      <c r="O116" s="54"/>
    </row>
    <row r="117" spans="1:15" ht="15.75" customHeight="1">
      <c r="A117" s="448"/>
      <c r="B117" s="391"/>
      <c r="C117" s="449"/>
      <c r="D117" s="450"/>
      <c r="E117" s="451"/>
      <c r="F117" s="447"/>
      <c r="G117" s="452"/>
      <c r="H117" s="452"/>
      <c r="I117" s="452"/>
      <c r="J117" s="452"/>
      <c r="K117" s="452"/>
      <c r="L117" s="452"/>
      <c r="M117" s="452"/>
      <c r="N117" s="452"/>
      <c r="O117" s="453"/>
    </row>
    <row r="118" spans="1:15" ht="20.25" customHeight="1">
      <c r="A118" s="440"/>
      <c r="B118" s="441"/>
      <c r="C118" s="441"/>
      <c r="D118" s="441" t="s">
        <v>474</v>
      </c>
      <c r="E118" s="442"/>
      <c r="F118" s="441"/>
      <c r="G118" s="441"/>
      <c r="H118" s="441"/>
      <c r="J118" s="446" t="s">
        <v>475</v>
      </c>
      <c r="K118" s="446"/>
      <c r="L118" s="441"/>
      <c r="M118" s="441"/>
      <c r="N118" s="441" t="s">
        <v>475</v>
      </c>
      <c r="O118" s="443"/>
    </row>
    <row r="119" spans="1:15" s="187" customFormat="1" ht="18.75">
      <c r="A119" s="440"/>
      <c r="B119" s="441"/>
      <c r="C119" s="441"/>
      <c r="D119" s="441"/>
      <c r="E119" s="442"/>
      <c r="F119" s="441"/>
      <c r="G119" s="441"/>
      <c r="H119" s="441"/>
      <c r="J119" s="455"/>
      <c r="K119" s="463"/>
      <c r="L119" s="440"/>
      <c r="M119" s="441"/>
      <c r="N119" s="441"/>
      <c r="O119" s="444"/>
    </row>
    <row r="120" spans="1:15" s="187" customFormat="1" ht="18.75">
      <c r="A120" s="440" t="s">
        <v>483</v>
      </c>
      <c r="B120" s="441"/>
      <c r="C120" s="441" t="s">
        <v>1078</v>
      </c>
      <c r="D120" s="441"/>
      <c r="E120" s="442"/>
      <c r="F120" s="441"/>
      <c r="G120" s="441"/>
      <c r="H120" s="441"/>
      <c r="J120" s="446" t="s">
        <v>1079</v>
      </c>
      <c r="K120" s="463"/>
      <c r="L120" s="440"/>
      <c r="M120" s="441" t="s">
        <v>1075</v>
      </c>
      <c r="N120" s="441"/>
      <c r="O120" s="444"/>
    </row>
    <row r="121" spans="1:15" s="37" customFormat="1" ht="18" customHeight="1">
      <c r="A121" s="440"/>
      <c r="B121" s="441"/>
      <c r="C121" s="441" t="s">
        <v>625</v>
      </c>
      <c r="D121" s="441"/>
      <c r="E121" s="442"/>
      <c r="F121" s="441"/>
      <c r="G121" s="441"/>
      <c r="H121" s="441"/>
      <c r="J121" s="445" t="s">
        <v>472</v>
      </c>
      <c r="K121" s="445"/>
      <c r="L121" s="441"/>
      <c r="M121" s="441" t="s">
        <v>473</v>
      </c>
      <c r="N121" s="441"/>
      <c r="O121" s="443"/>
    </row>
    <row r="122" spans="1:15" ht="33.75">
      <c r="A122" s="183" t="s">
        <v>0</v>
      </c>
      <c r="B122" s="20"/>
      <c r="C122" s="169" t="s">
        <v>652</v>
      </c>
      <c r="D122" s="169"/>
      <c r="E122" s="326"/>
      <c r="F122" s="55"/>
      <c r="G122" s="4"/>
      <c r="H122" s="4"/>
      <c r="I122" s="4"/>
      <c r="J122" s="4"/>
      <c r="K122" s="4"/>
      <c r="L122" s="4"/>
      <c r="M122" s="4"/>
      <c r="N122" s="4"/>
      <c r="O122" s="27"/>
    </row>
    <row r="123" spans="1:15" ht="20.25">
      <c r="A123" s="6"/>
      <c r="B123" s="96" t="s">
        <v>20</v>
      </c>
      <c r="C123" s="403"/>
      <c r="D123" s="7"/>
      <c r="E123" s="316"/>
      <c r="F123" s="7"/>
      <c r="G123" s="7"/>
      <c r="H123" s="7"/>
      <c r="I123" s="8"/>
      <c r="J123" s="7"/>
      <c r="K123" s="7"/>
      <c r="L123" s="8"/>
      <c r="M123" s="7"/>
      <c r="N123" s="7"/>
      <c r="O123" s="393" t="s">
        <v>1129</v>
      </c>
    </row>
    <row r="124" spans="1:15" ht="22.5" customHeight="1">
      <c r="A124" s="10"/>
      <c r="B124" s="44"/>
      <c r="C124" s="404"/>
      <c r="D124" s="95" t="s">
        <v>1430</v>
      </c>
      <c r="E124" s="317"/>
      <c r="F124" s="12"/>
      <c r="G124" s="12"/>
      <c r="H124" s="12"/>
      <c r="I124" s="12"/>
      <c r="J124" s="12"/>
      <c r="K124" s="12"/>
      <c r="L124" s="12"/>
      <c r="M124" s="12"/>
      <c r="N124" s="12"/>
      <c r="O124" s="28"/>
    </row>
    <row r="125" spans="1:15" s="396" customFormat="1" ht="45" customHeight="1" thickBot="1">
      <c r="A125" s="298" t="s">
        <v>437</v>
      </c>
      <c r="B125" s="299" t="s">
        <v>438</v>
      </c>
      <c r="C125" s="417" t="s">
        <v>1</v>
      </c>
      <c r="D125" s="299" t="s">
        <v>436</v>
      </c>
      <c r="E125" s="341" t="s">
        <v>445</v>
      </c>
      <c r="F125" s="213" t="s">
        <v>433</v>
      </c>
      <c r="G125" s="213" t="s">
        <v>434</v>
      </c>
      <c r="H125" s="210" t="s">
        <v>33</v>
      </c>
      <c r="I125" s="213" t="s">
        <v>435</v>
      </c>
      <c r="J125" s="213" t="s">
        <v>17</v>
      </c>
      <c r="K125" s="213" t="s">
        <v>18</v>
      </c>
      <c r="L125" s="215" t="s">
        <v>442</v>
      </c>
      <c r="M125" s="213" t="s">
        <v>30</v>
      </c>
      <c r="N125" s="213" t="s">
        <v>439</v>
      </c>
      <c r="O125" s="300" t="s">
        <v>19</v>
      </c>
    </row>
    <row r="126" spans="1:15" ht="33" customHeight="1" thickTop="1">
      <c r="A126" s="100" t="s">
        <v>5</v>
      </c>
      <c r="B126" s="81"/>
      <c r="C126" s="406"/>
      <c r="D126" s="82"/>
      <c r="E126" s="342"/>
      <c r="F126" s="81"/>
      <c r="G126" s="81"/>
      <c r="H126" s="81"/>
      <c r="I126" s="81"/>
      <c r="J126" s="81"/>
      <c r="K126" s="81"/>
      <c r="L126" s="81"/>
      <c r="M126" s="81"/>
      <c r="N126" s="81"/>
      <c r="O126" s="76"/>
    </row>
    <row r="127" spans="1:15" ht="42" customHeight="1">
      <c r="A127" s="170">
        <v>320001</v>
      </c>
      <c r="B127" s="189" t="s">
        <v>1092</v>
      </c>
      <c r="C127" s="190" t="s">
        <v>1212</v>
      </c>
      <c r="D127" s="398" t="s">
        <v>1093</v>
      </c>
      <c r="E127" s="313">
        <v>15</v>
      </c>
      <c r="F127" s="189">
        <v>3467</v>
      </c>
      <c r="G127" s="189">
        <v>0</v>
      </c>
      <c r="H127" s="189">
        <v>0</v>
      </c>
      <c r="I127" s="189">
        <v>0</v>
      </c>
      <c r="J127" s="189">
        <v>148</v>
      </c>
      <c r="K127" s="189">
        <v>0</v>
      </c>
      <c r="L127" s="189">
        <v>0</v>
      </c>
      <c r="M127" s="189">
        <v>0</v>
      </c>
      <c r="N127" s="189">
        <f>F127+G127+H127+I127-J127+K127-L127+M127</f>
        <v>3319</v>
      </c>
      <c r="O127" s="43"/>
    </row>
    <row r="128" spans="1:15" ht="42" customHeight="1">
      <c r="A128" s="170">
        <v>5200001</v>
      </c>
      <c r="B128" s="189" t="s">
        <v>100</v>
      </c>
      <c r="C128" s="190" t="s">
        <v>101</v>
      </c>
      <c r="D128" s="190" t="s">
        <v>52</v>
      </c>
      <c r="E128" s="313">
        <v>15</v>
      </c>
      <c r="F128" s="189">
        <v>4750</v>
      </c>
      <c r="G128" s="189">
        <v>0</v>
      </c>
      <c r="H128" s="189">
        <v>0</v>
      </c>
      <c r="I128" s="189">
        <v>0</v>
      </c>
      <c r="J128" s="189">
        <v>479</v>
      </c>
      <c r="K128" s="189">
        <v>0</v>
      </c>
      <c r="L128" s="189">
        <v>0</v>
      </c>
      <c r="M128" s="189">
        <v>0</v>
      </c>
      <c r="N128" s="189">
        <f>F128+G128+H128+I128-J128+K128-L128+M128</f>
        <v>4271</v>
      </c>
      <c r="O128" s="122"/>
    </row>
    <row r="129" spans="1:15" s="202" customFormat="1" ht="27" customHeight="1">
      <c r="A129" s="500" t="s">
        <v>67</v>
      </c>
      <c r="B129" s="501"/>
      <c r="C129" s="502"/>
      <c r="D129" s="501"/>
      <c r="E129" s="503"/>
      <c r="F129" s="504">
        <f aca="true" t="shared" si="23" ref="F129:N129">SUM(F127:F128)</f>
        <v>8217</v>
      </c>
      <c r="G129" s="504">
        <f t="shared" si="23"/>
        <v>0</v>
      </c>
      <c r="H129" s="504">
        <f t="shared" si="23"/>
        <v>0</v>
      </c>
      <c r="I129" s="504">
        <f t="shared" si="23"/>
        <v>0</v>
      </c>
      <c r="J129" s="504">
        <f t="shared" si="23"/>
        <v>627</v>
      </c>
      <c r="K129" s="504">
        <f t="shared" si="23"/>
        <v>0</v>
      </c>
      <c r="L129" s="504">
        <f t="shared" si="23"/>
        <v>0</v>
      </c>
      <c r="M129" s="504">
        <f t="shared" si="23"/>
        <v>0</v>
      </c>
      <c r="N129" s="504">
        <f t="shared" si="23"/>
        <v>7590</v>
      </c>
      <c r="O129" s="505"/>
    </row>
    <row r="130" spans="1:15" ht="33" customHeight="1">
      <c r="A130" s="100" t="s">
        <v>37</v>
      </c>
      <c r="B130" s="198"/>
      <c r="C130" s="407"/>
      <c r="D130" s="199"/>
      <c r="E130" s="343"/>
      <c r="F130" s="198"/>
      <c r="G130" s="198"/>
      <c r="H130" s="198"/>
      <c r="I130" s="198"/>
      <c r="J130" s="198"/>
      <c r="K130" s="198"/>
      <c r="L130" s="198"/>
      <c r="M130" s="198"/>
      <c r="N130" s="198"/>
      <c r="O130" s="76"/>
    </row>
    <row r="131" spans="1:15" s="41" customFormat="1" ht="42" customHeight="1">
      <c r="A131" s="663">
        <v>330001</v>
      </c>
      <c r="B131" s="664" t="s">
        <v>1256</v>
      </c>
      <c r="C131" s="660" t="s">
        <v>1257</v>
      </c>
      <c r="D131" s="192" t="s">
        <v>354</v>
      </c>
      <c r="E131" s="320">
        <v>15</v>
      </c>
      <c r="F131" s="189">
        <v>3467</v>
      </c>
      <c r="G131" s="189">
        <v>0</v>
      </c>
      <c r="H131" s="189">
        <v>0</v>
      </c>
      <c r="I131" s="189">
        <v>0</v>
      </c>
      <c r="J131" s="189">
        <v>148</v>
      </c>
      <c r="K131" s="189">
        <v>0</v>
      </c>
      <c r="L131" s="189">
        <v>0</v>
      </c>
      <c r="M131" s="189">
        <v>0</v>
      </c>
      <c r="N131" s="189">
        <f>F131+G131+H131+I131-J131+K131-L131+M131</f>
        <v>3319</v>
      </c>
      <c r="O131" s="16"/>
    </row>
    <row r="132" spans="1:15" s="41" customFormat="1" ht="42" customHeight="1">
      <c r="A132" s="170">
        <v>3100105</v>
      </c>
      <c r="B132" s="85" t="s">
        <v>39</v>
      </c>
      <c r="C132" s="36" t="s">
        <v>415</v>
      </c>
      <c r="D132" s="438" t="s">
        <v>40</v>
      </c>
      <c r="E132" s="376">
        <v>15</v>
      </c>
      <c r="F132" s="189">
        <v>3169</v>
      </c>
      <c r="G132" s="189">
        <v>0</v>
      </c>
      <c r="H132" s="189">
        <v>0</v>
      </c>
      <c r="I132" s="189">
        <v>0</v>
      </c>
      <c r="J132" s="189">
        <v>116</v>
      </c>
      <c r="K132" s="189">
        <v>0</v>
      </c>
      <c r="L132" s="189">
        <v>0</v>
      </c>
      <c r="M132" s="189">
        <v>0</v>
      </c>
      <c r="N132" s="189">
        <f>F132+G132+H132+I132-J132+K132-L132+M132</f>
        <v>3053</v>
      </c>
      <c r="O132" s="16"/>
    </row>
    <row r="133" spans="1:15" s="41" customFormat="1" ht="27" customHeight="1">
      <c r="A133" s="500" t="s">
        <v>67</v>
      </c>
      <c r="B133" s="501"/>
      <c r="C133" s="502"/>
      <c r="D133" s="501"/>
      <c r="E133" s="503"/>
      <c r="F133" s="504">
        <f>SUM(F131:F132)</f>
        <v>6636</v>
      </c>
      <c r="G133" s="504">
        <f aca="true" t="shared" si="24" ref="G133:N133">SUM(G131:G132)</f>
        <v>0</v>
      </c>
      <c r="H133" s="504">
        <f t="shared" si="24"/>
        <v>0</v>
      </c>
      <c r="I133" s="504">
        <f t="shared" si="24"/>
        <v>0</v>
      </c>
      <c r="J133" s="504">
        <f t="shared" si="24"/>
        <v>264</v>
      </c>
      <c r="K133" s="504">
        <f t="shared" si="24"/>
        <v>0</v>
      </c>
      <c r="L133" s="504">
        <f t="shared" si="24"/>
        <v>0</v>
      </c>
      <c r="M133" s="504">
        <f t="shared" si="24"/>
        <v>0</v>
      </c>
      <c r="N133" s="504">
        <f t="shared" si="24"/>
        <v>6372</v>
      </c>
      <c r="O133" s="847"/>
    </row>
    <row r="134" spans="1:15" ht="33" customHeight="1">
      <c r="A134" s="100" t="s">
        <v>104</v>
      </c>
      <c r="B134" s="198"/>
      <c r="C134" s="407"/>
      <c r="D134" s="193"/>
      <c r="E134" s="329"/>
      <c r="F134" s="198"/>
      <c r="G134" s="198"/>
      <c r="H134" s="198"/>
      <c r="I134" s="198"/>
      <c r="J134" s="198"/>
      <c r="K134" s="198"/>
      <c r="L134" s="198"/>
      <c r="M134" s="198"/>
      <c r="N134" s="198"/>
      <c r="O134" s="76"/>
    </row>
    <row r="135" spans="1:15" ht="42" customHeight="1">
      <c r="A135" s="170">
        <v>340002</v>
      </c>
      <c r="B135" s="191" t="s">
        <v>1094</v>
      </c>
      <c r="C135" s="660" t="s">
        <v>1213</v>
      </c>
      <c r="D135" s="398" t="s">
        <v>558</v>
      </c>
      <c r="E135" s="313">
        <v>15</v>
      </c>
      <c r="F135" s="189">
        <v>3467</v>
      </c>
      <c r="G135" s="189">
        <v>0</v>
      </c>
      <c r="H135" s="189">
        <v>0</v>
      </c>
      <c r="I135" s="189">
        <v>0</v>
      </c>
      <c r="J135" s="189">
        <v>148</v>
      </c>
      <c r="K135" s="189">
        <v>0</v>
      </c>
      <c r="L135" s="189">
        <v>0</v>
      </c>
      <c r="M135" s="189">
        <v>0</v>
      </c>
      <c r="N135" s="189">
        <f>F135+G135+H135+I135-J135+K135-L135+M135</f>
        <v>3319</v>
      </c>
      <c r="O135" s="658"/>
    </row>
    <row r="136" spans="1:15" s="202" customFormat="1" ht="27" customHeight="1">
      <c r="A136" s="500" t="s">
        <v>67</v>
      </c>
      <c r="B136" s="501"/>
      <c r="C136" s="502"/>
      <c r="D136" s="501"/>
      <c r="E136" s="503"/>
      <c r="F136" s="504">
        <f aca="true" t="shared" si="25" ref="F136:N136">F135</f>
        <v>3467</v>
      </c>
      <c r="G136" s="504">
        <f t="shared" si="25"/>
        <v>0</v>
      </c>
      <c r="H136" s="504">
        <f t="shared" si="25"/>
        <v>0</v>
      </c>
      <c r="I136" s="504">
        <f t="shared" si="25"/>
        <v>0</v>
      </c>
      <c r="J136" s="504">
        <f t="shared" si="25"/>
        <v>148</v>
      </c>
      <c r="K136" s="504">
        <f t="shared" si="25"/>
        <v>0</v>
      </c>
      <c r="L136" s="504">
        <f t="shared" si="25"/>
        <v>0</v>
      </c>
      <c r="M136" s="504">
        <f t="shared" si="25"/>
        <v>0</v>
      </c>
      <c r="N136" s="504">
        <f t="shared" si="25"/>
        <v>3319</v>
      </c>
      <c r="O136" s="505"/>
    </row>
    <row r="137" spans="1:15" s="23" customFormat="1" ht="33" customHeight="1">
      <c r="A137" s="92"/>
      <c r="B137" s="181" t="s">
        <v>31</v>
      </c>
      <c r="C137" s="416"/>
      <c r="D137" s="71"/>
      <c r="E137" s="344"/>
      <c r="F137" s="195">
        <f>F129+F133+F136</f>
        <v>18320</v>
      </c>
      <c r="G137" s="195">
        <f aca="true" t="shared" si="26" ref="G137:M137">G129+G133+G136</f>
        <v>0</v>
      </c>
      <c r="H137" s="195">
        <f t="shared" si="26"/>
        <v>0</v>
      </c>
      <c r="I137" s="195">
        <f t="shared" si="26"/>
        <v>0</v>
      </c>
      <c r="J137" s="195">
        <f>J129+J133+J136</f>
        <v>1039</v>
      </c>
      <c r="K137" s="195">
        <f t="shared" si="26"/>
        <v>0</v>
      </c>
      <c r="L137" s="195">
        <f t="shared" si="26"/>
        <v>0</v>
      </c>
      <c r="M137" s="195">
        <f t="shared" si="26"/>
        <v>0</v>
      </c>
      <c r="N137" s="195">
        <f>N129+N133+N136</f>
        <v>17281</v>
      </c>
      <c r="O137" s="58"/>
    </row>
    <row r="138" spans="1:15" s="188" customFormat="1" ht="42.75" customHeight="1">
      <c r="A138" s="440"/>
      <c r="B138" s="441"/>
      <c r="C138" s="441"/>
      <c r="D138" s="441" t="s">
        <v>474</v>
      </c>
      <c r="E138" s="442"/>
      <c r="F138" s="441"/>
      <c r="G138" s="441"/>
      <c r="H138" s="441"/>
      <c r="J138" s="455" t="s">
        <v>475</v>
      </c>
      <c r="K138" s="455"/>
      <c r="L138" s="441"/>
      <c r="M138" s="441"/>
      <c r="N138" s="441" t="s">
        <v>475</v>
      </c>
      <c r="O138" s="443"/>
    </row>
    <row r="139" spans="1:15" ht="18.75">
      <c r="A139" s="440" t="s">
        <v>483</v>
      </c>
      <c r="B139" s="441"/>
      <c r="C139" s="441" t="s">
        <v>1078</v>
      </c>
      <c r="D139" s="441"/>
      <c r="E139" s="442"/>
      <c r="F139" s="441"/>
      <c r="G139" s="441"/>
      <c r="H139" s="441"/>
      <c r="J139" s="446" t="s">
        <v>1079</v>
      </c>
      <c r="K139" s="463"/>
      <c r="L139" s="440"/>
      <c r="M139" s="441" t="s">
        <v>1075</v>
      </c>
      <c r="N139" s="441"/>
      <c r="O139" s="444"/>
    </row>
    <row r="140" spans="1:15" ht="18.75">
      <c r="A140" s="440"/>
      <c r="B140" s="441"/>
      <c r="C140" s="441" t="s">
        <v>625</v>
      </c>
      <c r="D140" s="441"/>
      <c r="E140" s="442"/>
      <c r="F140" s="441"/>
      <c r="G140" s="441"/>
      <c r="H140" s="441"/>
      <c r="J140" s="445" t="s">
        <v>472</v>
      </c>
      <c r="K140" s="454"/>
      <c r="L140" s="441"/>
      <c r="M140" s="441" t="s">
        <v>473</v>
      </c>
      <c r="N140" s="441"/>
      <c r="O140" s="443"/>
    </row>
    <row r="141" spans="1:15" ht="51" customHeight="1">
      <c r="A141" s="183" t="s">
        <v>0</v>
      </c>
      <c r="B141" s="33"/>
      <c r="C141" s="715" t="s">
        <v>652</v>
      </c>
      <c r="D141" s="715"/>
      <c r="E141" s="326"/>
      <c r="F141" s="4"/>
      <c r="G141" s="4"/>
      <c r="H141" s="4"/>
      <c r="I141" s="4"/>
      <c r="J141" s="4"/>
      <c r="K141" s="4"/>
      <c r="L141" s="4"/>
      <c r="M141" s="4"/>
      <c r="N141" s="4"/>
      <c r="O141" s="27"/>
    </row>
    <row r="142" spans="1:15" ht="20.25">
      <c r="A142" s="6"/>
      <c r="B142" s="96" t="s">
        <v>21</v>
      </c>
      <c r="C142" s="403"/>
      <c r="D142" s="7"/>
      <c r="E142" s="316"/>
      <c r="F142" s="7"/>
      <c r="G142" s="7"/>
      <c r="H142" s="7"/>
      <c r="I142" s="8"/>
      <c r="J142" s="7"/>
      <c r="K142" s="7"/>
      <c r="L142" s="8"/>
      <c r="M142" s="7"/>
      <c r="N142" s="7"/>
      <c r="O142" s="393" t="s">
        <v>1096</v>
      </c>
    </row>
    <row r="143" spans="1:15" ht="24.75">
      <c r="A143" s="10"/>
      <c r="B143" s="11"/>
      <c r="C143" s="404"/>
      <c r="D143" s="95" t="s">
        <v>1430</v>
      </c>
      <c r="E143" s="317"/>
      <c r="F143" s="12"/>
      <c r="G143" s="12"/>
      <c r="H143" s="12"/>
      <c r="I143" s="12"/>
      <c r="J143" s="12"/>
      <c r="K143" s="12"/>
      <c r="L143" s="12"/>
      <c r="M143" s="12"/>
      <c r="N143" s="12"/>
      <c r="O143" s="28"/>
    </row>
    <row r="144" spans="1:15" s="237" customFormat="1" ht="38.25" customHeight="1" thickBot="1">
      <c r="A144" s="208" t="s">
        <v>437</v>
      </c>
      <c r="B144" s="209" t="s">
        <v>438</v>
      </c>
      <c r="C144" s="417" t="s">
        <v>1</v>
      </c>
      <c r="D144" s="214" t="s">
        <v>436</v>
      </c>
      <c r="E144" s="346" t="s">
        <v>445</v>
      </c>
      <c r="F144" s="210" t="s">
        <v>433</v>
      </c>
      <c r="G144" s="215" t="s">
        <v>434</v>
      </c>
      <c r="H144" s="210" t="s">
        <v>33</v>
      </c>
      <c r="I144" s="215" t="s">
        <v>435</v>
      </c>
      <c r="J144" s="215" t="s">
        <v>17</v>
      </c>
      <c r="K144" s="215" t="s">
        <v>18</v>
      </c>
      <c r="L144" s="215" t="s">
        <v>442</v>
      </c>
      <c r="M144" s="210" t="s">
        <v>30</v>
      </c>
      <c r="N144" s="210" t="s">
        <v>439</v>
      </c>
      <c r="O144" s="216" t="s">
        <v>19</v>
      </c>
    </row>
    <row r="145" spans="1:15" ht="24" customHeight="1" thickTop="1">
      <c r="A145" s="102" t="s">
        <v>105</v>
      </c>
      <c r="B145" s="77"/>
      <c r="C145" s="406"/>
      <c r="D145" s="77"/>
      <c r="E145" s="339"/>
      <c r="F145" s="77"/>
      <c r="G145" s="77"/>
      <c r="H145" s="77"/>
      <c r="I145" s="77"/>
      <c r="J145" s="77"/>
      <c r="K145" s="77"/>
      <c r="L145" s="77"/>
      <c r="M145" s="77"/>
      <c r="N145" s="77"/>
      <c r="O145" s="76"/>
    </row>
    <row r="146" spans="1:16" ht="42" customHeight="1">
      <c r="A146" s="108">
        <v>400002</v>
      </c>
      <c r="B146" s="189" t="s">
        <v>1258</v>
      </c>
      <c r="C146" s="285" t="s">
        <v>1259</v>
      </c>
      <c r="D146" s="192" t="s">
        <v>555</v>
      </c>
      <c r="E146" s="320">
        <v>15</v>
      </c>
      <c r="F146" s="189">
        <v>14325</v>
      </c>
      <c r="G146" s="189">
        <v>0</v>
      </c>
      <c r="H146" s="189">
        <v>0</v>
      </c>
      <c r="I146" s="189">
        <v>0</v>
      </c>
      <c r="J146" s="189">
        <v>2601</v>
      </c>
      <c r="K146" s="189">
        <v>0</v>
      </c>
      <c r="L146" s="189">
        <v>0</v>
      </c>
      <c r="M146" s="189">
        <v>0</v>
      </c>
      <c r="N146" s="189">
        <f>F146+G146+H146+I146-J146+K146-L146+M146</f>
        <v>11724</v>
      </c>
      <c r="O146" s="43"/>
      <c r="P146" s="41"/>
    </row>
    <row r="147" spans="1:15" ht="42" customHeight="1">
      <c r="A147" s="108">
        <v>2300101</v>
      </c>
      <c r="B147" s="189" t="s">
        <v>380</v>
      </c>
      <c r="C147" s="285" t="s">
        <v>403</v>
      </c>
      <c r="D147" s="190" t="s">
        <v>2</v>
      </c>
      <c r="E147" s="313">
        <v>15</v>
      </c>
      <c r="F147" s="189">
        <v>4275</v>
      </c>
      <c r="G147" s="189">
        <v>0</v>
      </c>
      <c r="H147" s="189">
        <v>0</v>
      </c>
      <c r="I147" s="189">
        <v>0</v>
      </c>
      <c r="J147" s="189">
        <v>394</v>
      </c>
      <c r="K147" s="189">
        <v>0</v>
      </c>
      <c r="L147" s="189">
        <v>0</v>
      </c>
      <c r="M147" s="189">
        <v>0</v>
      </c>
      <c r="N147" s="189">
        <f>F147+G147+H147+I147-J147+K147-L147+M147</f>
        <v>3881</v>
      </c>
      <c r="O147" s="14"/>
    </row>
    <row r="148" spans="1:15" ht="42" customHeight="1">
      <c r="A148" s="108">
        <v>3100103</v>
      </c>
      <c r="B148" s="59" t="s">
        <v>38</v>
      </c>
      <c r="C148" s="43" t="s">
        <v>514</v>
      </c>
      <c r="D148" s="400" t="s">
        <v>464</v>
      </c>
      <c r="E148" s="347">
        <v>15</v>
      </c>
      <c r="F148" s="189">
        <v>4663</v>
      </c>
      <c r="G148" s="189">
        <v>0</v>
      </c>
      <c r="H148" s="189">
        <v>0</v>
      </c>
      <c r="I148" s="189">
        <v>0</v>
      </c>
      <c r="J148" s="189">
        <v>463</v>
      </c>
      <c r="K148" s="189">
        <v>0</v>
      </c>
      <c r="L148" s="189">
        <v>0</v>
      </c>
      <c r="M148" s="189">
        <v>0</v>
      </c>
      <c r="N148" s="189">
        <f>F148+G148+H148+I148-J148+K148-L148+M148</f>
        <v>4200</v>
      </c>
      <c r="O148" s="14"/>
    </row>
    <row r="149" spans="1:15" s="202" customFormat="1" ht="21" customHeight="1">
      <c r="A149" s="500" t="s">
        <v>67</v>
      </c>
      <c r="B149" s="501"/>
      <c r="C149" s="502"/>
      <c r="D149" s="501"/>
      <c r="E149" s="503"/>
      <c r="F149" s="504">
        <f>SUM(F146:F148)</f>
        <v>23263</v>
      </c>
      <c r="G149" s="504">
        <f aca="true" t="shared" si="27" ref="G149:N149">SUM(G146:G148)</f>
        <v>0</v>
      </c>
      <c r="H149" s="504">
        <f t="shared" si="27"/>
        <v>0</v>
      </c>
      <c r="I149" s="504">
        <f t="shared" si="27"/>
        <v>0</v>
      </c>
      <c r="J149" s="504">
        <f t="shared" si="27"/>
        <v>3458</v>
      </c>
      <c r="K149" s="504">
        <f t="shared" si="27"/>
        <v>0</v>
      </c>
      <c r="L149" s="504">
        <f t="shared" si="27"/>
        <v>0</v>
      </c>
      <c r="M149" s="504">
        <f t="shared" si="27"/>
        <v>0</v>
      </c>
      <c r="N149" s="504">
        <f t="shared" si="27"/>
        <v>19805</v>
      </c>
      <c r="O149" s="505"/>
    </row>
    <row r="150" spans="1:15" ht="24" customHeight="1">
      <c r="A150" s="102" t="s">
        <v>540</v>
      </c>
      <c r="B150" s="198"/>
      <c r="C150" s="407"/>
      <c r="D150" s="194"/>
      <c r="E150" s="321"/>
      <c r="F150" s="198"/>
      <c r="G150" s="198"/>
      <c r="H150" s="198"/>
      <c r="I150" s="198"/>
      <c r="J150" s="198"/>
      <c r="K150" s="198"/>
      <c r="L150" s="198"/>
      <c r="M150" s="198"/>
      <c r="N150" s="198"/>
      <c r="O150" s="76"/>
    </row>
    <row r="151" spans="1:16" ht="42" customHeight="1">
      <c r="A151" s="170">
        <v>410003</v>
      </c>
      <c r="B151" s="59" t="s">
        <v>1097</v>
      </c>
      <c r="C151" s="660" t="s">
        <v>1270</v>
      </c>
      <c r="D151" s="433" t="s">
        <v>559</v>
      </c>
      <c r="E151" s="349">
        <v>15</v>
      </c>
      <c r="F151" s="59">
        <v>3467</v>
      </c>
      <c r="G151" s="59">
        <v>0</v>
      </c>
      <c r="H151" s="59">
        <v>0</v>
      </c>
      <c r="I151" s="59">
        <v>0</v>
      </c>
      <c r="J151" s="59">
        <v>148</v>
      </c>
      <c r="K151" s="59">
        <v>0</v>
      </c>
      <c r="L151" s="59">
        <v>0</v>
      </c>
      <c r="M151" s="59">
        <v>0</v>
      </c>
      <c r="N151" s="189">
        <f>F151+G151+H151+I151-J151+K151-L151+M151</f>
        <v>3319</v>
      </c>
      <c r="O151" s="59"/>
      <c r="P151" s="31"/>
    </row>
    <row r="152" spans="1:15" ht="42" customHeight="1">
      <c r="A152" s="120">
        <v>4100102</v>
      </c>
      <c r="B152" s="59" t="s">
        <v>44</v>
      </c>
      <c r="C152" s="285" t="s">
        <v>541</v>
      </c>
      <c r="D152" s="192" t="s">
        <v>52</v>
      </c>
      <c r="E152" s="320">
        <v>15</v>
      </c>
      <c r="F152" s="189">
        <v>4900</v>
      </c>
      <c r="G152" s="189">
        <v>0</v>
      </c>
      <c r="H152" s="189">
        <v>0</v>
      </c>
      <c r="I152" s="189">
        <v>0</v>
      </c>
      <c r="J152" s="189">
        <v>506</v>
      </c>
      <c r="K152" s="189">
        <v>0</v>
      </c>
      <c r="L152" s="189">
        <v>0</v>
      </c>
      <c r="M152" s="189">
        <v>0</v>
      </c>
      <c r="N152" s="189">
        <f>F152+G152+H152+I152-J152+K152-L152+M152</f>
        <v>4394</v>
      </c>
      <c r="O152" s="29"/>
    </row>
    <row r="153" spans="1:18" ht="42" customHeight="1">
      <c r="A153" s="108">
        <v>4100104</v>
      </c>
      <c r="B153" s="59" t="s">
        <v>636</v>
      </c>
      <c r="C153" s="43" t="s">
        <v>637</v>
      </c>
      <c r="D153" s="400" t="s">
        <v>452</v>
      </c>
      <c r="E153" s="349">
        <v>15</v>
      </c>
      <c r="F153" s="59">
        <v>3390</v>
      </c>
      <c r="G153" s="59">
        <v>0</v>
      </c>
      <c r="H153" s="59">
        <v>0</v>
      </c>
      <c r="I153" s="59">
        <v>0</v>
      </c>
      <c r="J153" s="59">
        <v>140</v>
      </c>
      <c r="K153" s="59">
        <v>0</v>
      </c>
      <c r="L153" s="59">
        <v>0</v>
      </c>
      <c r="M153" s="59">
        <v>0</v>
      </c>
      <c r="N153" s="59">
        <f>F153+G153+H153+I153-J153+K153-L153-M153</f>
        <v>3250</v>
      </c>
      <c r="O153" s="29"/>
      <c r="P153" s="37"/>
      <c r="Q153" s="37"/>
      <c r="R153" s="37"/>
    </row>
    <row r="154" spans="1:15" s="202" customFormat="1" ht="21" customHeight="1">
      <c r="A154" s="500" t="s">
        <v>67</v>
      </c>
      <c r="B154" s="501"/>
      <c r="C154" s="502"/>
      <c r="D154" s="501"/>
      <c r="E154" s="503"/>
      <c r="F154" s="504">
        <f>SUM(F151:F153)</f>
        <v>11757</v>
      </c>
      <c r="G154" s="504">
        <f aca="true" t="shared" si="28" ref="G154:N154">SUM(G151:G153)</f>
        <v>0</v>
      </c>
      <c r="H154" s="504">
        <f t="shared" si="28"/>
        <v>0</v>
      </c>
      <c r="I154" s="504">
        <f t="shared" si="28"/>
        <v>0</v>
      </c>
      <c r="J154" s="504">
        <f t="shared" si="28"/>
        <v>794</v>
      </c>
      <c r="K154" s="504">
        <f t="shared" si="28"/>
        <v>0</v>
      </c>
      <c r="L154" s="504">
        <f t="shared" si="28"/>
        <v>0</v>
      </c>
      <c r="M154" s="504">
        <f t="shared" si="28"/>
        <v>0</v>
      </c>
      <c r="N154" s="504">
        <f t="shared" si="28"/>
        <v>10963</v>
      </c>
      <c r="O154" s="505"/>
    </row>
    <row r="155" spans="1:15" ht="24" customHeight="1">
      <c r="A155" s="102" t="s">
        <v>8</v>
      </c>
      <c r="B155" s="198"/>
      <c r="C155" s="407"/>
      <c r="D155" s="194"/>
      <c r="E155" s="321"/>
      <c r="F155" s="198"/>
      <c r="G155" s="198"/>
      <c r="H155" s="198"/>
      <c r="I155" s="198"/>
      <c r="J155" s="198"/>
      <c r="K155" s="198"/>
      <c r="L155" s="198"/>
      <c r="M155" s="198"/>
      <c r="N155" s="198"/>
      <c r="O155" s="76"/>
    </row>
    <row r="156" spans="1:15" ht="42" customHeight="1">
      <c r="A156" s="170">
        <v>420001</v>
      </c>
      <c r="B156" s="14" t="s">
        <v>560</v>
      </c>
      <c r="C156" s="660" t="s">
        <v>584</v>
      </c>
      <c r="D156" s="192" t="s">
        <v>53</v>
      </c>
      <c r="E156" s="320">
        <v>15</v>
      </c>
      <c r="F156" s="189">
        <v>8205</v>
      </c>
      <c r="G156" s="189">
        <v>0</v>
      </c>
      <c r="H156" s="189">
        <v>0</v>
      </c>
      <c r="I156" s="189">
        <v>0</v>
      </c>
      <c r="J156" s="189">
        <v>1205</v>
      </c>
      <c r="K156" s="189">
        <v>0</v>
      </c>
      <c r="L156" s="189">
        <v>0</v>
      </c>
      <c r="M156" s="189">
        <v>0</v>
      </c>
      <c r="N156" s="189">
        <f>F156+G156+H156+I156-J156+K156-L156+M156</f>
        <v>7000</v>
      </c>
      <c r="O156" s="16"/>
    </row>
    <row r="157" spans="1:15" s="202" customFormat="1" ht="21" customHeight="1">
      <c r="A157" s="500" t="s">
        <v>67</v>
      </c>
      <c r="B157" s="501"/>
      <c r="C157" s="502"/>
      <c r="D157" s="501"/>
      <c r="E157" s="503"/>
      <c r="F157" s="504">
        <f aca="true" t="shared" si="29" ref="F157:N157">F156</f>
        <v>8205</v>
      </c>
      <c r="G157" s="504">
        <f t="shared" si="29"/>
        <v>0</v>
      </c>
      <c r="H157" s="504">
        <f t="shared" si="29"/>
        <v>0</v>
      </c>
      <c r="I157" s="504">
        <f t="shared" si="29"/>
        <v>0</v>
      </c>
      <c r="J157" s="504">
        <f t="shared" si="29"/>
        <v>1205</v>
      </c>
      <c r="K157" s="504">
        <f t="shared" si="29"/>
        <v>0</v>
      </c>
      <c r="L157" s="504">
        <f t="shared" si="29"/>
        <v>0</v>
      </c>
      <c r="M157" s="504">
        <f t="shared" si="29"/>
        <v>0</v>
      </c>
      <c r="N157" s="504">
        <f t="shared" si="29"/>
        <v>7000</v>
      </c>
      <c r="O157" s="505"/>
    </row>
    <row r="158" spans="1:15" s="23" customFormat="1" ht="24.75" customHeight="1">
      <c r="A158" s="56"/>
      <c r="B158" s="181" t="s">
        <v>31</v>
      </c>
      <c r="C158" s="409"/>
      <c r="D158" s="195"/>
      <c r="E158" s="323"/>
      <c r="F158" s="195">
        <f aca="true" t="shared" si="30" ref="F158:N158">F149+F154+F157</f>
        <v>43225</v>
      </c>
      <c r="G158" s="195">
        <f t="shared" si="30"/>
        <v>0</v>
      </c>
      <c r="H158" s="195">
        <f t="shared" si="30"/>
        <v>0</v>
      </c>
      <c r="I158" s="195">
        <f t="shared" si="30"/>
        <v>0</v>
      </c>
      <c r="J158" s="195">
        <f t="shared" si="30"/>
        <v>5457</v>
      </c>
      <c r="K158" s="195">
        <f t="shared" si="30"/>
        <v>0</v>
      </c>
      <c r="L158" s="195">
        <f t="shared" si="30"/>
        <v>0</v>
      </c>
      <c r="M158" s="195">
        <f t="shared" si="30"/>
        <v>0</v>
      </c>
      <c r="N158" s="195">
        <f t="shared" si="30"/>
        <v>37768</v>
      </c>
      <c r="O158" s="58"/>
    </row>
    <row r="159" spans="11:13" ht="18">
      <c r="K159" s="123"/>
      <c r="M159" s="123"/>
    </row>
    <row r="160" spans="1:15" s="187" customFormat="1" ht="18.75">
      <c r="A160" s="440"/>
      <c r="B160" s="441"/>
      <c r="C160" s="441"/>
      <c r="D160" s="441" t="s">
        <v>474</v>
      </c>
      <c r="E160" s="442"/>
      <c r="F160" s="441"/>
      <c r="G160" s="441"/>
      <c r="H160" s="441"/>
      <c r="J160" s="446" t="s">
        <v>475</v>
      </c>
      <c r="K160" s="446"/>
      <c r="L160" s="441"/>
      <c r="M160" s="441"/>
      <c r="N160" s="441" t="s">
        <v>475</v>
      </c>
      <c r="O160" s="443"/>
    </row>
    <row r="161" spans="1:15" s="187" customFormat="1" ht="18.75">
      <c r="A161" s="440"/>
      <c r="B161" s="441"/>
      <c r="C161" s="441"/>
      <c r="D161" s="441"/>
      <c r="E161" s="442"/>
      <c r="F161" s="441"/>
      <c r="G161" s="441"/>
      <c r="H161" s="441"/>
      <c r="J161" s="455"/>
      <c r="K161" s="463"/>
      <c r="L161" s="440"/>
      <c r="M161" s="441"/>
      <c r="N161" s="441"/>
      <c r="O161" s="444"/>
    </row>
    <row r="162" spans="1:15" ht="18.75">
      <c r="A162" s="440" t="s">
        <v>483</v>
      </c>
      <c r="B162" s="441"/>
      <c r="C162" s="441" t="s">
        <v>1078</v>
      </c>
      <c r="D162" s="441"/>
      <c r="E162" s="442"/>
      <c r="F162" s="441"/>
      <c r="G162" s="441"/>
      <c r="H162" s="441"/>
      <c r="I162" s="2"/>
      <c r="J162" s="446" t="s">
        <v>1079</v>
      </c>
      <c r="K162" s="463"/>
      <c r="L162" s="440"/>
      <c r="M162" s="441" t="s">
        <v>1075</v>
      </c>
      <c r="N162" s="441"/>
      <c r="O162" s="444"/>
    </row>
    <row r="163" spans="1:15" ht="18.75">
      <c r="A163" s="440"/>
      <c r="B163" s="441"/>
      <c r="C163" s="441" t="s">
        <v>625</v>
      </c>
      <c r="D163" s="441"/>
      <c r="E163" s="442"/>
      <c r="F163" s="441"/>
      <c r="G163" s="441"/>
      <c r="H163" s="441"/>
      <c r="I163" s="2"/>
      <c r="J163" s="445" t="s">
        <v>472</v>
      </c>
      <c r="K163" s="445"/>
      <c r="L163" s="441"/>
      <c r="M163" s="441" t="s">
        <v>473</v>
      </c>
      <c r="N163" s="441"/>
      <c r="O163" s="443"/>
    </row>
    <row r="164" spans="1:15" ht="25.5" customHeight="1">
      <c r="A164" s="183" t="s">
        <v>0</v>
      </c>
      <c r="B164" s="20"/>
      <c r="C164" s="169" t="s">
        <v>652</v>
      </c>
      <c r="D164" s="169"/>
      <c r="E164" s="326"/>
      <c r="F164" s="4"/>
      <c r="G164" s="4"/>
      <c r="H164" s="4"/>
      <c r="I164" s="4"/>
      <c r="J164" s="4"/>
      <c r="K164" s="4"/>
      <c r="L164" s="4"/>
      <c r="M164" s="4"/>
      <c r="N164" s="4"/>
      <c r="O164" s="27"/>
    </row>
    <row r="165" spans="1:15" ht="15.75" customHeight="1">
      <c r="A165" s="6"/>
      <c r="B165" s="96" t="s">
        <v>22</v>
      </c>
      <c r="C165" s="403"/>
      <c r="D165" s="7"/>
      <c r="E165" s="316"/>
      <c r="F165" s="7"/>
      <c r="G165" s="7"/>
      <c r="H165" s="7"/>
      <c r="I165" s="8"/>
      <c r="J165" s="7"/>
      <c r="K165" s="7"/>
      <c r="L165" s="8"/>
      <c r="M165" s="7"/>
      <c r="N165" s="7"/>
      <c r="O165" s="393" t="s">
        <v>1130</v>
      </c>
    </row>
    <row r="166" spans="1:15" ht="19.5" customHeight="1">
      <c r="A166" s="206"/>
      <c r="B166" s="241"/>
      <c r="C166" s="422"/>
      <c r="D166" s="242" t="s">
        <v>1430</v>
      </c>
      <c r="E166" s="359"/>
      <c r="F166" s="7"/>
      <c r="G166" s="7"/>
      <c r="H166" s="7"/>
      <c r="I166" s="7"/>
      <c r="J166" s="7"/>
      <c r="K166" s="7"/>
      <c r="L166" s="7"/>
      <c r="M166" s="7"/>
      <c r="N166" s="7"/>
      <c r="O166" s="144"/>
    </row>
    <row r="167" spans="1:15" s="396" customFormat="1" ht="27" customHeight="1">
      <c r="A167" s="532" t="s">
        <v>437</v>
      </c>
      <c r="B167" s="533" t="s">
        <v>438</v>
      </c>
      <c r="C167" s="429" t="s">
        <v>1</v>
      </c>
      <c r="D167" s="533" t="s">
        <v>436</v>
      </c>
      <c r="E167" s="535" t="s">
        <v>445</v>
      </c>
      <c r="F167" s="308" t="s">
        <v>433</v>
      </c>
      <c r="G167" s="308" t="s">
        <v>434</v>
      </c>
      <c r="H167" s="276" t="s">
        <v>33</v>
      </c>
      <c r="I167" s="308" t="s">
        <v>435</v>
      </c>
      <c r="J167" s="308" t="s">
        <v>17</v>
      </c>
      <c r="K167" s="308" t="s">
        <v>18</v>
      </c>
      <c r="L167" s="308" t="s">
        <v>442</v>
      </c>
      <c r="M167" s="308" t="s">
        <v>440</v>
      </c>
      <c r="N167" s="308" t="s">
        <v>439</v>
      </c>
      <c r="O167" s="534" t="s">
        <v>19</v>
      </c>
    </row>
    <row r="168" spans="1:15" ht="22.5" customHeight="1">
      <c r="A168" s="536" t="s">
        <v>106</v>
      </c>
      <c r="B168" s="221"/>
      <c r="C168" s="390"/>
      <c r="D168" s="221"/>
      <c r="E168" s="366"/>
      <c r="F168" s="221"/>
      <c r="G168" s="221"/>
      <c r="H168" s="221"/>
      <c r="I168" s="221"/>
      <c r="J168" s="221"/>
      <c r="K168" s="221"/>
      <c r="L168" s="221"/>
      <c r="M168" s="221"/>
      <c r="N168" s="221"/>
      <c r="O168" s="537"/>
    </row>
    <row r="169" spans="1:15" ht="36.75" customHeight="1">
      <c r="A169" s="538">
        <v>500001</v>
      </c>
      <c r="B169" s="479" t="s">
        <v>1098</v>
      </c>
      <c r="C169" s="749" t="s">
        <v>1381</v>
      </c>
      <c r="D169" s="481" t="s">
        <v>355</v>
      </c>
      <c r="E169" s="482">
        <v>15</v>
      </c>
      <c r="F169" s="539">
        <v>7163</v>
      </c>
      <c r="G169" s="479">
        <v>0</v>
      </c>
      <c r="H169" s="479">
        <v>0</v>
      </c>
      <c r="I169" s="479">
        <v>0</v>
      </c>
      <c r="J169" s="479">
        <v>983</v>
      </c>
      <c r="K169" s="479">
        <v>0</v>
      </c>
      <c r="L169" s="479">
        <v>0</v>
      </c>
      <c r="M169" s="479">
        <v>0</v>
      </c>
      <c r="N169" s="479">
        <f>F169+G169+H169+I169-J169+K169-L169+M169</f>
        <v>6180</v>
      </c>
      <c r="O169" s="540"/>
    </row>
    <row r="170" spans="1:15" ht="36.75" customHeight="1">
      <c r="A170" s="477">
        <v>5100102</v>
      </c>
      <c r="B170" s="130" t="s">
        <v>441</v>
      </c>
      <c r="C170" s="131" t="s">
        <v>1031</v>
      </c>
      <c r="D170" s="436" t="s">
        <v>11</v>
      </c>
      <c r="E170" s="352">
        <v>15</v>
      </c>
      <c r="F170" s="479">
        <v>2839</v>
      </c>
      <c r="G170" s="479">
        <v>0</v>
      </c>
      <c r="H170" s="479">
        <v>0</v>
      </c>
      <c r="I170" s="479">
        <v>0</v>
      </c>
      <c r="J170" s="479">
        <v>59</v>
      </c>
      <c r="K170" s="479">
        <v>0</v>
      </c>
      <c r="L170" s="479">
        <v>0</v>
      </c>
      <c r="M170" s="479">
        <v>0</v>
      </c>
      <c r="N170" s="479">
        <f>F170+G170+H170+I170-J170+K170-L170+M170</f>
        <v>2780</v>
      </c>
      <c r="O170" s="545"/>
    </row>
    <row r="171" spans="1:15" ht="36.75" customHeight="1">
      <c r="A171" s="888">
        <v>11100311</v>
      </c>
      <c r="B171" s="879" t="s">
        <v>140</v>
      </c>
      <c r="C171" s="432" t="s">
        <v>1032</v>
      </c>
      <c r="D171" s="695" t="s">
        <v>52</v>
      </c>
      <c r="E171" s="384">
        <v>15</v>
      </c>
      <c r="F171" s="696">
        <v>1510</v>
      </c>
      <c r="G171" s="262">
        <v>0</v>
      </c>
      <c r="H171" s="262">
        <v>0</v>
      </c>
      <c r="I171" s="262">
        <v>0</v>
      </c>
      <c r="J171" s="262">
        <v>0</v>
      </c>
      <c r="K171" s="262">
        <v>115</v>
      </c>
      <c r="L171" s="262">
        <v>0</v>
      </c>
      <c r="M171" s="262">
        <v>0</v>
      </c>
      <c r="N171" s="479">
        <f>F171+G171+H171+I171-J171+K171-L171+M171</f>
        <v>1625</v>
      </c>
      <c r="O171" s="131"/>
    </row>
    <row r="172" spans="1:15" s="202" customFormat="1" ht="17.25" customHeight="1">
      <c r="A172" s="571" t="s">
        <v>67</v>
      </c>
      <c r="B172" s="572"/>
      <c r="C172" s="573"/>
      <c r="D172" s="577"/>
      <c r="E172" s="574"/>
      <c r="F172" s="575">
        <f aca="true" t="shared" si="31" ref="F172:N172">SUM(F169:F171)</f>
        <v>11512</v>
      </c>
      <c r="G172" s="575">
        <f t="shared" si="31"/>
        <v>0</v>
      </c>
      <c r="H172" s="575">
        <f t="shared" si="31"/>
        <v>0</v>
      </c>
      <c r="I172" s="575">
        <f t="shared" si="31"/>
        <v>0</v>
      </c>
      <c r="J172" s="575">
        <f t="shared" si="31"/>
        <v>1042</v>
      </c>
      <c r="K172" s="575">
        <f t="shared" si="31"/>
        <v>115</v>
      </c>
      <c r="L172" s="575">
        <f t="shared" si="31"/>
        <v>0</v>
      </c>
      <c r="M172" s="575">
        <f t="shared" si="31"/>
        <v>0</v>
      </c>
      <c r="N172" s="575">
        <f t="shared" si="31"/>
        <v>10585</v>
      </c>
      <c r="O172" s="576"/>
    </row>
    <row r="173" spans="1:15" ht="22.5" customHeight="1">
      <c r="A173" s="536" t="s">
        <v>107</v>
      </c>
      <c r="B173" s="541"/>
      <c r="C173" s="542"/>
      <c r="D173" s="543"/>
      <c r="E173" s="544"/>
      <c r="F173" s="541"/>
      <c r="G173" s="541"/>
      <c r="H173" s="541"/>
      <c r="I173" s="541"/>
      <c r="J173" s="541"/>
      <c r="K173" s="541"/>
      <c r="L173" s="541"/>
      <c r="M173" s="541"/>
      <c r="N173" s="541"/>
      <c r="O173" s="537"/>
    </row>
    <row r="174" spans="1:15" ht="39" customHeight="1">
      <c r="A174" s="222">
        <v>5200104</v>
      </c>
      <c r="B174" s="479" t="s">
        <v>113</v>
      </c>
      <c r="C174" s="749" t="s">
        <v>114</v>
      </c>
      <c r="D174" s="481" t="s">
        <v>112</v>
      </c>
      <c r="E174" s="482">
        <v>15</v>
      </c>
      <c r="F174" s="479">
        <v>3820</v>
      </c>
      <c r="G174" s="479">
        <v>0</v>
      </c>
      <c r="H174" s="479">
        <v>0</v>
      </c>
      <c r="I174" s="479">
        <v>0</v>
      </c>
      <c r="J174" s="479">
        <v>320</v>
      </c>
      <c r="K174" s="479">
        <v>0</v>
      </c>
      <c r="L174" s="479">
        <v>0</v>
      </c>
      <c r="M174" s="479">
        <v>0</v>
      </c>
      <c r="N174" s="479">
        <f aca="true" t="shared" si="32" ref="N174:N179">F174+G174+H174+I174-J174+K174-L174+M174</f>
        <v>3500</v>
      </c>
      <c r="O174" s="540"/>
    </row>
    <row r="175" spans="1:15" ht="39" customHeight="1">
      <c r="A175" s="222">
        <v>5200201</v>
      </c>
      <c r="B175" s="539" t="s">
        <v>115</v>
      </c>
      <c r="C175" s="749" t="s">
        <v>1008</v>
      </c>
      <c r="D175" s="481" t="s">
        <v>112</v>
      </c>
      <c r="E175" s="482">
        <v>15</v>
      </c>
      <c r="F175" s="479">
        <v>3820</v>
      </c>
      <c r="G175" s="479">
        <v>0</v>
      </c>
      <c r="H175" s="479">
        <v>0</v>
      </c>
      <c r="I175" s="479">
        <v>0</v>
      </c>
      <c r="J175" s="479">
        <v>320</v>
      </c>
      <c r="K175" s="479">
        <v>0</v>
      </c>
      <c r="L175" s="479">
        <v>0</v>
      </c>
      <c r="M175" s="479">
        <v>0</v>
      </c>
      <c r="N175" s="479">
        <f t="shared" si="32"/>
        <v>3500</v>
      </c>
      <c r="O175" s="540"/>
    </row>
    <row r="176" spans="1:15" ht="39" customHeight="1">
      <c r="A176" s="222">
        <v>5200205</v>
      </c>
      <c r="B176" s="479" t="s">
        <v>116</v>
      </c>
      <c r="C176" s="749" t="s">
        <v>1009</v>
      </c>
      <c r="D176" s="481" t="s">
        <v>117</v>
      </c>
      <c r="E176" s="482">
        <v>15</v>
      </c>
      <c r="F176" s="479">
        <v>1269</v>
      </c>
      <c r="G176" s="479">
        <v>0</v>
      </c>
      <c r="H176" s="479">
        <v>0</v>
      </c>
      <c r="I176" s="479">
        <v>0</v>
      </c>
      <c r="J176" s="479">
        <v>0</v>
      </c>
      <c r="K176" s="479">
        <v>130</v>
      </c>
      <c r="L176" s="479">
        <v>0</v>
      </c>
      <c r="M176" s="479">
        <v>0</v>
      </c>
      <c r="N176" s="479">
        <f t="shared" si="32"/>
        <v>1399</v>
      </c>
      <c r="O176" s="545"/>
    </row>
    <row r="177" spans="1:18" ht="39" customHeight="1">
      <c r="A177" s="549">
        <v>5200207</v>
      </c>
      <c r="B177" s="479" t="s">
        <v>118</v>
      </c>
      <c r="C177" s="131" t="s">
        <v>1382</v>
      </c>
      <c r="D177" s="481" t="s">
        <v>117</v>
      </c>
      <c r="E177" s="482">
        <v>15</v>
      </c>
      <c r="F177" s="479">
        <v>1590</v>
      </c>
      <c r="G177" s="479">
        <v>0</v>
      </c>
      <c r="H177" s="479">
        <v>0</v>
      </c>
      <c r="I177" s="479">
        <v>0</v>
      </c>
      <c r="J177" s="479">
        <v>0</v>
      </c>
      <c r="K177" s="479">
        <v>110</v>
      </c>
      <c r="L177" s="479">
        <v>0</v>
      </c>
      <c r="M177" s="479">
        <v>0</v>
      </c>
      <c r="N177" s="479">
        <f t="shared" si="32"/>
        <v>1700</v>
      </c>
      <c r="O177" s="545"/>
      <c r="P177" s="37"/>
      <c r="Q177" s="37"/>
      <c r="R177" s="37"/>
    </row>
    <row r="178" spans="1:15" ht="39" customHeight="1">
      <c r="A178" s="222">
        <v>5200301</v>
      </c>
      <c r="B178" s="479" t="s">
        <v>119</v>
      </c>
      <c r="C178" s="749" t="s">
        <v>1383</v>
      </c>
      <c r="D178" s="481" t="s">
        <v>373</v>
      </c>
      <c r="E178" s="482">
        <v>15</v>
      </c>
      <c r="F178" s="479">
        <v>3276</v>
      </c>
      <c r="G178" s="479">
        <v>0</v>
      </c>
      <c r="H178" s="479">
        <v>0</v>
      </c>
      <c r="I178" s="479">
        <v>0</v>
      </c>
      <c r="J178" s="479">
        <v>127</v>
      </c>
      <c r="K178" s="479">
        <v>0</v>
      </c>
      <c r="L178" s="479">
        <v>0</v>
      </c>
      <c r="M178" s="479">
        <v>0</v>
      </c>
      <c r="N178" s="479">
        <f t="shared" si="32"/>
        <v>3149</v>
      </c>
      <c r="O178" s="545"/>
    </row>
    <row r="179" spans="1:15" ht="39" customHeight="1">
      <c r="A179" s="222">
        <v>5200401</v>
      </c>
      <c r="B179" s="479" t="s">
        <v>121</v>
      </c>
      <c r="C179" s="749" t="s">
        <v>1384</v>
      </c>
      <c r="D179" s="481" t="s">
        <v>52</v>
      </c>
      <c r="E179" s="482">
        <v>15</v>
      </c>
      <c r="F179" s="479">
        <v>6552</v>
      </c>
      <c r="G179" s="479">
        <v>0</v>
      </c>
      <c r="H179" s="479">
        <v>0</v>
      </c>
      <c r="I179" s="479">
        <v>0</v>
      </c>
      <c r="J179" s="479">
        <v>852</v>
      </c>
      <c r="K179" s="479">
        <v>0</v>
      </c>
      <c r="L179" s="479">
        <v>0</v>
      </c>
      <c r="M179" s="479">
        <v>0</v>
      </c>
      <c r="N179" s="479">
        <f t="shared" si="32"/>
        <v>5700</v>
      </c>
      <c r="O179" s="545"/>
    </row>
    <row r="180" spans="1:15" s="202" customFormat="1" ht="17.25" customHeight="1">
      <c r="A180" s="571" t="s">
        <v>67</v>
      </c>
      <c r="B180" s="572"/>
      <c r="C180" s="573"/>
      <c r="D180" s="577"/>
      <c r="E180" s="574"/>
      <c r="F180" s="575">
        <f aca="true" t="shared" si="33" ref="F180:N180">SUM(F174:F179)</f>
        <v>20327</v>
      </c>
      <c r="G180" s="575">
        <f t="shared" si="33"/>
        <v>0</v>
      </c>
      <c r="H180" s="575">
        <f t="shared" si="33"/>
        <v>0</v>
      </c>
      <c r="I180" s="575">
        <f t="shared" si="33"/>
        <v>0</v>
      </c>
      <c r="J180" s="575">
        <f t="shared" si="33"/>
        <v>1619</v>
      </c>
      <c r="K180" s="575">
        <f t="shared" si="33"/>
        <v>240</v>
      </c>
      <c r="L180" s="575">
        <f t="shared" si="33"/>
        <v>0</v>
      </c>
      <c r="M180" s="575">
        <f t="shared" si="33"/>
        <v>0</v>
      </c>
      <c r="N180" s="575">
        <f t="shared" si="33"/>
        <v>18948</v>
      </c>
      <c r="O180" s="576"/>
    </row>
    <row r="181" spans="1:15" s="37" customFormat="1" ht="21" customHeight="1">
      <c r="A181" s="940" t="s">
        <v>830</v>
      </c>
      <c r="B181" s="941"/>
      <c r="C181" s="942"/>
      <c r="D181" s="943"/>
      <c r="E181" s="944"/>
      <c r="F181" s="945"/>
      <c r="G181" s="945"/>
      <c r="H181" s="945"/>
      <c r="I181" s="945"/>
      <c r="J181" s="945"/>
      <c r="K181" s="945"/>
      <c r="L181" s="945"/>
      <c r="M181" s="945"/>
      <c r="N181" s="945"/>
      <c r="O181" s="946"/>
    </row>
    <row r="182" spans="1:15" ht="39" customHeight="1">
      <c r="A182" s="803">
        <v>550001</v>
      </c>
      <c r="B182" s="804" t="s">
        <v>1249</v>
      </c>
      <c r="C182" s="649" t="s">
        <v>1330</v>
      </c>
      <c r="D182" s="481" t="s">
        <v>831</v>
      </c>
      <c r="E182" s="482">
        <v>15</v>
      </c>
      <c r="F182" s="479">
        <v>5662</v>
      </c>
      <c r="G182" s="479">
        <v>0</v>
      </c>
      <c r="H182" s="479">
        <v>0</v>
      </c>
      <c r="I182" s="479">
        <v>0</v>
      </c>
      <c r="J182" s="479">
        <v>662</v>
      </c>
      <c r="K182" s="479">
        <v>0</v>
      </c>
      <c r="L182" s="479">
        <v>0</v>
      </c>
      <c r="M182" s="479">
        <v>0</v>
      </c>
      <c r="N182" s="479">
        <f>F182+G182+H182+I182-J182+K182-L182+M182</f>
        <v>5000</v>
      </c>
      <c r="O182" s="805"/>
    </row>
    <row r="183" spans="1:15" ht="39" customHeight="1">
      <c r="A183" s="538">
        <v>3130102</v>
      </c>
      <c r="B183" s="539" t="s">
        <v>99</v>
      </c>
      <c r="C183" s="749" t="s">
        <v>1099</v>
      </c>
      <c r="D183" s="749" t="s">
        <v>52</v>
      </c>
      <c r="E183" s="482">
        <v>15</v>
      </c>
      <c r="F183" s="479">
        <v>3549</v>
      </c>
      <c r="G183" s="479">
        <v>0</v>
      </c>
      <c r="H183" s="479">
        <v>0</v>
      </c>
      <c r="I183" s="479">
        <v>0</v>
      </c>
      <c r="J183" s="479">
        <v>175</v>
      </c>
      <c r="K183" s="479">
        <v>0</v>
      </c>
      <c r="L183" s="479">
        <v>0</v>
      </c>
      <c r="M183" s="479">
        <v>0</v>
      </c>
      <c r="N183" s="479">
        <f>F183+G183+H183+I183-J183+K183-L183+M183</f>
        <v>3374</v>
      </c>
      <c r="O183" s="131"/>
    </row>
    <row r="184" spans="1:15" s="887" customFormat="1" ht="18.75" customHeight="1">
      <c r="A184" s="881" t="s">
        <v>67</v>
      </c>
      <c r="B184" s="882"/>
      <c r="C184" s="883"/>
      <c r="D184" s="882"/>
      <c r="E184" s="884"/>
      <c r="F184" s="885">
        <f>SUM(F182:F183)</f>
        <v>9211</v>
      </c>
      <c r="G184" s="885">
        <f aca="true" t="shared" si="34" ref="G184:N184">SUM(G182:G183)</f>
        <v>0</v>
      </c>
      <c r="H184" s="885">
        <f t="shared" si="34"/>
        <v>0</v>
      </c>
      <c r="I184" s="885">
        <f t="shared" si="34"/>
        <v>0</v>
      </c>
      <c r="J184" s="885">
        <f t="shared" si="34"/>
        <v>837</v>
      </c>
      <c r="K184" s="885">
        <f t="shared" si="34"/>
        <v>0</v>
      </c>
      <c r="L184" s="885">
        <f t="shared" si="34"/>
        <v>0</v>
      </c>
      <c r="M184" s="885">
        <f t="shared" si="34"/>
        <v>0</v>
      </c>
      <c r="N184" s="885">
        <f t="shared" si="34"/>
        <v>8374</v>
      </c>
      <c r="O184" s="886"/>
    </row>
    <row r="185" spans="1:15" ht="20.25" customHeight="1">
      <c r="A185" s="796"/>
      <c r="B185" s="797" t="s">
        <v>31</v>
      </c>
      <c r="C185" s="798"/>
      <c r="D185" s="799"/>
      <c r="E185" s="800"/>
      <c r="F185" s="801">
        <f aca="true" t="shared" si="35" ref="F185:N185">F172+F180+F184</f>
        <v>41050</v>
      </c>
      <c r="G185" s="801">
        <f t="shared" si="35"/>
        <v>0</v>
      </c>
      <c r="H185" s="801">
        <f t="shared" si="35"/>
        <v>0</v>
      </c>
      <c r="I185" s="801">
        <f t="shared" si="35"/>
        <v>0</v>
      </c>
      <c r="J185" s="801">
        <f t="shared" si="35"/>
        <v>3498</v>
      </c>
      <c r="K185" s="801">
        <f t="shared" si="35"/>
        <v>355</v>
      </c>
      <c r="L185" s="801">
        <f t="shared" si="35"/>
        <v>0</v>
      </c>
      <c r="M185" s="801">
        <f t="shared" si="35"/>
        <v>0</v>
      </c>
      <c r="N185" s="801">
        <f t="shared" si="35"/>
        <v>37907</v>
      </c>
      <c r="O185" s="802"/>
    </row>
    <row r="186" spans="1:15" s="187" customFormat="1" ht="27.75" customHeight="1">
      <c r="A186" s="440"/>
      <c r="B186" s="441"/>
      <c r="C186" s="441"/>
      <c r="D186" s="441" t="s">
        <v>474</v>
      </c>
      <c r="E186" s="442"/>
      <c r="F186" s="441"/>
      <c r="G186" s="441"/>
      <c r="H186" s="441"/>
      <c r="J186" s="446" t="s">
        <v>475</v>
      </c>
      <c r="K186" s="446"/>
      <c r="L186" s="441"/>
      <c r="M186" s="441"/>
      <c r="N186" s="441" t="s">
        <v>475</v>
      </c>
      <c r="O186" s="443"/>
    </row>
    <row r="187" spans="1:15" s="187" customFormat="1" ht="8.25" customHeight="1">
      <c r="A187" s="440"/>
      <c r="B187" s="441"/>
      <c r="C187" s="441"/>
      <c r="D187" s="441"/>
      <c r="E187" s="442"/>
      <c r="F187" s="441"/>
      <c r="G187" s="441"/>
      <c r="H187" s="441"/>
      <c r="J187" s="455"/>
      <c r="K187" s="463"/>
      <c r="L187" s="440"/>
      <c r="M187" s="441"/>
      <c r="N187" s="441"/>
      <c r="O187" s="444"/>
    </row>
    <row r="188" spans="1:15" s="187" customFormat="1" ht="10.5" customHeight="1">
      <c r="A188" s="440" t="s">
        <v>483</v>
      </c>
      <c r="B188" s="441"/>
      <c r="C188" s="441" t="s">
        <v>1078</v>
      </c>
      <c r="D188" s="441"/>
      <c r="E188" s="442"/>
      <c r="F188" s="441"/>
      <c r="G188" s="441"/>
      <c r="H188" s="441"/>
      <c r="J188" s="446" t="s">
        <v>1079</v>
      </c>
      <c r="K188" s="463"/>
      <c r="L188" s="440"/>
      <c r="M188" s="441" t="s">
        <v>1075</v>
      </c>
      <c r="N188" s="441"/>
      <c r="O188" s="444"/>
    </row>
    <row r="189" spans="1:15" ht="15" customHeight="1">
      <c r="A189" s="440"/>
      <c r="B189" s="441"/>
      <c r="C189" s="441" t="s">
        <v>625</v>
      </c>
      <c r="D189" s="441"/>
      <c r="E189" s="442"/>
      <c r="F189" s="441"/>
      <c r="G189" s="441"/>
      <c r="H189" s="441"/>
      <c r="I189" s="2"/>
      <c r="J189" s="445" t="s">
        <v>472</v>
      </c>
      <c r="K189" s="445"/>
      <c r="L189" s="441"/>
      <c r="M189" s="441" t="s">
        <v>473</v>
      </c>
      <c r="N189" s="441"/>
      <c r="O189" s="443"/>
    </row>
    <row r="190" spans="1:15" ht="22.5" customHeight="1">
      <c r="A190" s="183" t="s">
        <v>0</v>
      </c>
      <c r="B190" s="20"/>
      <c r="C190" s="169" t="s">
        <v>652</v>
      </c>
      <c r="D190" s="169"/>
      <c r="E190" s="326"/>
      <c r="F190" s="4"/>
      <c r="G190" s="4"/>
      <c r="H190" s="4"/>
      <c r="I190" s="4"/>
      <c r="J190" s="4"/>
      <c r="K190" s="4"/>
      <c r="L190" s="4"/>
      <c r="M190" s="4"/>
      <c r="N190" s="4"/>
      <c r="O190" s="27"/>
    </row>
    <row r="191" spans="1:15" ht="15" customHeight="1">
      <c r="A191" s="6"/>
      <c r="B191" s="96" t="s">
        <v>22</v>
      </c>
      <c r="C191" s="403"/>
      <c r="D191" s="7"/>
      <c r="E191" s="316"/>
      <c r="F191" s="7"/>
      <c r="G191" s="7"/>
      <c r="H191" s="7"/>
      <c r="I191" s="8"/>
      <c r="J191" s="7"/>
      <c r="K191" s="7"/>
      <c r="L191" s="8"/>
      <c r="M191" s="7"/>
      <c r="N191" s="7"/>
      <c r="O191" s="393" t="s">
        <v>1131</v>
      </c>
    </row>
    <row r="192" spans="1:15" s="301" customFormat="1" ht="17.25" customHeight="1">
      <c r="A192" s="10"/>
      <c r="B192" s="11"/>
      <c r="C192" s="404"/>
      <c r="D192" s="95" t="s">
        <v>1430</v>
      </c>
      <c r="E192" s="317"/>
      <c r="F192" s="12"/>
      <c r="G192" s="12"/>
      <c r="H192" s="12"/>
      <c r="I192" s="12"/>
      <c r="J192" s="12"/>
      <c r="K192" s="12"/>
      <c r="L192" s="12"/>
      <c r="M192" s="12"/>
      <c r="N192" s="12"/>
      <c r="O192" s="28"/>
    </row>
    <row r="193" spans="1:15" ht="25.5" customHeight="1">
      <c r="A193" s="294" t="s">
        <v>437</v>
      </c>
      <c r="B193" s="295" t="s">
        <v>438</v>
      </c>
      <c r="C193" s="415" t="s">
        <v>1</v>
      </c>
      <c r="D193" s="295" t="s">
        <v>436</v>
      </c>
      <c r="E193" s="335" t="s">
        <v>445</v>
      </c>
      <c r="F193" s="238" t="s">
        <v>433</v>
      </c>
      <c r="G193" s="238" t="s">
        <v>434</v>
      </c>
      <c r="H193" s="239" t="s">
        <v>33</v>
      </c>
      <c r="I193" s="238" t="s">
        <v>435</v>
      </c>
      <c r="J193" s="238" t="s">
        <v>17</v>
      </c>
      <c r="K193" s="238" t="s">
        <v>18</v>
      </c>
      <c r="L193" s="238" t="s">
        <v>442</v>
      </c>
      <c r="M193" s="238" t="s">
        <v>30</v>
      </c>
      <c r="N193" s="238" t="s">
        <v>439</v>
      </c>
      <c r="O193" s="297" t="s">
        <v>19</v>
      </c>
    </row>
    <row r="194" spans="1:15" ht="21" customHeight="1">
      <c r="A194" s="100" t="s">
        <v>120</v>
      </c>
      <c r="B194" s="193"/>
      <c r="C194" s="407"/>
      <c r="D194" s="676"/>
      <c r="E194" s="343"/>
      <c r="F194" s="193"/>
      <c r="G194" s="193"/>
      <c r="H194" s="193"/>
      <c r="I194" s="193"/>
      <c r="J194" s="193"/>
      <c r="K194" s="193"/>
      <c r="L194" s="193"/>
      <c r="M194" s="193"/>
      <c r="N194" s="193"/>
      <c r="O194" s="76"/>
    </row>
    <row r="195" spans="1:15" ht="30.75" customHeight="1">
      <c r="A195" s="170">
        <v>500002</v>
      </c>
      <c r="B195" s="189" t="s">
        <v>356</v>
      </c>
      <c r="C195" s="285" t="s">
        <v>425</v>
      </c>
      <c r="D195" s="398" t="s">
        <v>52</v>
      </c>
      <c r="E195" s="313">
        <v>15</v>
      </c>
      <c r="F195" s="189">
        <v>5535</v>
      </c>
      <c r="G195" s="189">
        <v>0</v>
      </c>
      <c r="H195" s="189">
        <v>0</v>
      </c>
      <c r="I195" s="189">
        <v>0</v>
      </c>
      <c r="J195" s="189">
        <v>635</v>
      </c>
      <c r="K195" s="189">
        <v>0</v>
      </c>
      <c r="L195" s="189">
        <v>0</v>
      </c>
      <c r="M195" s="189">
        <v>0</v>
      </c>
      <c r="N195" s="189">
        <f>F195+G195+H195+I195-J195+K195-L195+M195</f>
        <v>4900</v>
      </c>
      <c r="O195" s="29"/>
    </row>
    <row r="196" spans="1:15" ht="30.75" customHeight="1">
      <c r="A196" s="170">
        <v>5100101</v>
      </c>
      <c r="B196" s="189" t="s">
        <v>1100</v>
      </c>
      <c r="C196" s="285" t="s">
        <v>1214</v>
      </c>
      <c r="D196" s="398" t="s">
        <v>622</v>
      </c>
      <c r="E196" s="313">
        <v>15</v>
      </c>
      <c r="F196" s="189">
        <v>3467</v>
      </c>
      <c r="G196" s="189">
        <v>0</v>
      </c>
      <c r="H196" s="189">
        <v>0</v>
      </c>
      <c r="I196" s="189">
        <v>0</v>
      </c>
      <c r="J196" s="189">
        <v>148</v>
      </c>
      <c r="K196" s="189">
        <v>0</v>
      </c>
      <c r="L196" s="189">
        <v>0</v>
      </c>
      <c r="M196" s="189">
        <v>0</v>
      </c>
      <c r="N196" s="189">
        <f>F196+G196+H196+I196-J196+K196-L196+M196</f>
        <v>3319</v>
      </c>
      <c r="O196" s="29"/>
    </row>
    <row r="197" spans="1:15" ht="30.75" customHeight="1">
      <c r="A197" s="120">
        <v>5100101</v>
      </c>
      <c r="B197" s="189" t="s">
        <v>108</v>
      </c>
      <c r="C197" s="285" t="s">
        <v>109</v>
      </c>
      <c r="D197" s="398" t="s">
        <v>52</v>
      </c>
      <c r="E197" s="313">
        <v>15</v>
      </c>
      <c r="F197" s="189">
        <v>6247</v>
      </c>
      <c r="G197" s="189">
        <v>0</v>
      </c>
      <c r="H197" s="189">
        <v>0</v>
      </c>
      <c r="I197" s="189">
        <v>0</v>
      </c>
      <c r="J197" s="189">
        <v>787</v>
      </c>
      <c r="K197" s="189">
        <v>0</v>
      </c>
      <c r="L197" s="189">
        <v>0</v>
      </c>
      <c r="M197" s="189">
        <v>0</v>
      </c>
      <c r="N197" s="189">
        <f>F197+G197+H197+I197-J197+K197-L197+M197</f>
        <v>5460</v>
      </c>
      <c r="O197" s="29"/>
    </row>
    <row r="198" spans="1:15" ht="30.75" customHeight="1">
      <c r="A198" s="120">
        <v>5200202</v>
      </c>
      <c r="B198" s="189" t="s">
        <v>374</v>
      </c>
      <c r="C198" s="285" t="s">
        <v>1260</v>
      </c>
      <c r="D198" s="398" t="s">
        <v>52</v>
      </c>
      <c r="E198" s="313">
        <v>15</v>
      </c>
      <c r="F198" s="189">
        <v>6832</v>
      </c>
      <c r="G198" s="191">
        <v>0</v>
      </c>
      <c r="H198" s="189">
        <v>0</v>
      </c>
      <c r="I198" s="189">
        <v>0</v>
      </c>
      <c r="J198" s="189">
        <v>912</v>
      </c>
      <c r="K198" s="189">
        <v>0</v>
      </c>
      <c r="L198" s="189">
        <v>0</v>
      </c>
      <c r="M198" s="189">
        <v>0</v>
      </c>
      <c r="N198" s="189">
        <f>F198+G198+H198+I198-J198+K198-L198+M198</f>
        <v>5920</v>
      </c>
      <c r="O198" s="29"/>
    </row>
    <row r="199" spans="1:15" s="23" customFormat="1" ht="18.75" customHeight="1">
      <c r="A199" s="500" t="s">
        <v>67</v>
      </c>
      <c r="B199" s="501"/>
      <c r="C199" s="502"/>
      <c r="D199" s="501"/>
      <c r="E199" s="503"/>
      <c r="F199" s="504">
        <f aca="true" t="shared" si="36" ref="F199:M199">SUM(F195:F198)</f>
        <v>22081</v>
      </c>
      <c r="G199" s="513">
        <f>SUM(G195:G198)</f>
        <v>0</v>
      </c>
      <c r="H199" s="504">
        <f t="shared" si="36"/>
        <v>0</v>
      </c>
      <c r="I199" s="504">
        <f t="shared" si="36"/>
        <v>0</v>
      </c>
      <c r="J199" s="504">
        <f>SUM(J195:J198)</f>
        <v>2482</v>
      </c>
      <c r="K199" s="504">
        <f t="shared" si="36"/>
        <v>0</v>
      </c>
      <c r="L199" s="504">
        <f>SUM(L195:L198)</f>
        <v>0</v>
      </c>
      <c r="M199" s="504">
        <f t="shared" si="36"/>
        <v>0</v>
      </c>
      <c r="N199" s="504">
        <f>SUM(N195:N198)</f>
        <v>19599</v>
      </c>
      <c r="O199" s="505"/>
    </row>
    <row r="200" spans="1:15" ht="21" customHeight="1">
      <c r="A200" s="100" t="s">
        <v>561</v>
      </c>
      <c r="B200" s="193"/>
      <c r="C200" s="407"/>
      <c r="D200" s="204"/>
      <c r="E200" s="321"/>
      <c r="F200" s="194"/>
      <c r="G200" s="194"/>
      <c r="H200" s="194"/>
      <c r="I200" s="194"/>
      <c r="J200" s="194"/>
      <c r="K200" s="194"/>
      <c r="L200" s="194"/>
      <c r="M200" s="194"/>
      <c r="N200" s="194"/>
      <c r="O200" s="76"/>
    </row>
    <row r="201" spans="1:15" ht="30.75" customHeight="1">
      <c r="A201" s="170">
        <v>530002</v>
      </c>
      <c r="B201" s="191" t="s">
        <v>1101</v>
      </c>
      <c r="C201" s="660" t="s">
        <v>1215</v>
      </c>
      <c r="D201" s="398" t="s">
        <v>562</v>
      </c>
      <c r="E201" s="313">
        <v>15</v>
      </c>
      <c r="F201" s="189">
        <v>3467</v>
      </c>
      <c r="G201" s="189">
        <v>0</v>
      </c>
      <c r="H201" s="189">
        <v>0</v>
      </c>
      <c r="I201" s="189">
        <v>0</v>
      </c>
      <c r="J201" s="189">
        <v>148</v>
      </c>
      <c r="K201" s="189">
        <v>0</v>
      </c>
      <c r="L201" s="189">
        <v>0</v>
      </c>
      <c r="M201" s="189">
        <v>0</v>
      </c>
      <c r="N201" s="189">
        <f>F201+G201+H201+I201-J201+K201-L201+M201</f>
        <v>3319</v>
      </c>
      <c r="O201" s="665"/>
    </row>
    <row r="202" spans="1:15" s="23" customFormat="1" ht="18.75" customHeight="1">
      <c r="A202" s="500" t="s">
        <v>67</v>
      </c>
      <c r="B202" s="501"/>
      <c r="C202" s="502"/>
      <c r="D202" s="501"/>
      <c r="E202" s="503"/>
      <c r="F202" s="504">
        <f aca="true" t="shared" si="37" ref="F202:N202">F201</f>
        <v>3467</v>
      </c>
      <c r="G202" s="504">
        <f t="shared" si="37"/>
        <v>0</v>
      </c>
      <c r="H202" s="504">
        <f t="shared" si="37"/>
        <v>0</v>
      </c>
      <c r="I202" s="504">
        <f t="shared" si="37"/>
        <v>0</v>
      </c>
      <c r="J202" s="504">
        <f t="shared" si="37"/>
        <v>148</v>
      </c>
      <c r="K202" s="504">
        <f t="shared" si="37"/>
        <v>0</v>
      </c>
      <c r="L202" s="504">
        <f t="shared" si="37"/>
        <v>0</v>
      </c>
      <c r="M202" s="504">
        <f t="shared" si="37"/>
        <v>0</v>
      </c>
      <c r="N202" s="504">
        <f t="shared" si="37"/>
        <v>3319</v>
      </c>
      <c r="O202" s="505"/>
    </row>
    <row r="203" spans="1:15" ht="21" customHeight="1">
      <c r="A203" s="100" t="s">
        <v>122</v>
      </c>
      <c r="B203" s="666"/>
      <c r="C203" s="406"/>
      <c r="D203" s="75"/>
      <c r="E203" s="336"/>
      <c r="F203" s="666"/>
      <c r="G203" s="666"/>
      <c r="H203" s="666"/>
      <c r="I203" s="666"/>
      <c r="J203" s="666"/>
      <c r="K203" s="666"/>
      <c r="L203" s="666"/>
      <c r="M203" s="666"/>
      <c r="N203" s="666"/>
      <c r="O203" s="76"/>
    </row>
    <row r="204" spans="1:15" ht="30.75" customHeight="1">
      <c r="A204" s="120">
        <v>2200101</v>
      </c>
      <c r="B204" s="191" t="s">
        <v>653</v>
      </c>
      <c r="C204" s="285" t="s">
        <v>123</v>
      </c>
      <c r="D204" s="398" t="s">
        <v>266</v>
      </c>
      <c r="E204" s="313">
        <v>15</v>
      </c>
      <c r="F204" s="189">
        <v>3276</v>
      </c>
      <c r="G204" s="189">
        <v>0</v>
      </c>
      <c r="H204" s="189">
        <v>0</v>
      </c>
      <c r="I204" s="189">
        <v>0</v>
      </c>
      <c r="J204" s="189">
        <v>127</v>
      </c>
      <c r="K204" s="189">
        <v>0</v>
      </c>
      <c r="L204" s="189">
        <v>0</v>
      </c>
      <c r="M204" s="189">
        <v>0</v>
      </c>
      <c r="N204" s="189">
        <f aca="true" t="shared" si="38" ref="N204:N211">F204+G204+H204+I204-J204+K204-L204+M204</f>
        <v>3149</v>
      </c>
      <c r="O204" s="16"/>
    </row>
    <row r="205" spans="1:15" ht="30.75" customHeight="1">
      <c r="A205" s="120">
        <v>5200103</v>
      </c>
      <c r="B205" s="189" t="s">
        <v>124</v>
      </c>
      <c r="C205" s="285" t="s">
        <v>125</v>
      </c>
      <c r="D205" s="398" t="s">
        <v>2</v>
      </c>
      <c r="E205" s="313">
        <v>15</v>
      </c>
      <c r="F205" s="189">
        <v>3799</v>
      </c>
      <c r="G205" s="189">
        <v>0</v>
      </c>
      <c r="H205" s="189">
        <v>0</v>
      </c>
      <c r="I205" s="189">
        <v>0</v>
      </c>
      <c r="J205" s="189">
        <v>317</v>
      </c>
      <c r="K205" s="189">
        <v>0</v>
      </c>
      <c r="L205" s="189">
        <v>0</v>
      </c>
      <c r="M205" s="189">
        <v>0</v>
      </c>
      <c r="N205" s="189">
        <f t="shared" si="38"/>
        <v>3482</v>
      </c>
      <c r="O205" s="29"/>
    </row>
    <row r="206" spans="1:15" ht="30.75" customHeight="1">
      <c r="A206" s="120">
        <v>5300000</v>
      </c>
      <c r="B206" s="497" t="s">
        <v>126</v>
      </c>
      <c r="C206" s="285" t="s">
        <v>127</v>
      </c>
      <c r="D206" s="398" t="s">
        <v>266</v>
      </c>
      <c r="E206" s="313">
        <v>15</v>
      </c>
      <c r="F206" s="189">
        <v>6006</v>
      </c>
      <c r="G206" s="189">
        <v>0</v>
      </c>
      <c r="H206" s="189">
        <v>0</v>
      </c>
      <c r="I206" s="189">
        <v>0</v>
      </c>
      <c r="J206" s="189">
        <v>736</v>
      </c>
      <c r="K206" s="189">
        <v>0</v>
      </c>
      <c r="L206" s="189">
        <v>0</v>
      </c>
      <c r="M206" s="189">
        <v>0</v>
      </c>
      <c r="N206" s="189">
        <f t="shared" si="38"/>
        <v>5270</v>
      </c>
      <c r="O206" s="29"/>
    </row>
    <row r="207" spans="1:15" ht="30.75" customHeight="1">
      <c r="A207" s="120">
        <v>5300101</v>
      </c>
      <c r="B207" s="189" t="s">
        <v>128</v>
      </c>
      <c r="C207" s="285" t="s">
        <v>1010</v>
      </c>
      <c r="D207" s="398" t="s">
        <v>2</v>
      </c>
      <c r="E207" s="313">
        <v>15</v>
      </c>
      <c r="F207" s="189">
        <v>3276</v>
      </c>
      <c r="G207" s="189">
        <v>0</v>
      </c>
      <c r="H207" s="189">
        <v>0</v>
      </c>
      <c r="I207" s="189">
        <v>0</v>
      </c>
      <c r="J207" s="189">
        <v>127</v>
      </c>
      <c r="K207" s="189">
        <v>0</v>
      </c>
      <c r="L207" s="189">
        <v>0</v>
      </c>
      <c r="M207" s="189">
        <v>0</v>
      </c>
      <c r="N207" s="189">
        <f t="shared" si="38"/>
        <v>3149</v>
      </c>
      <c r="O207" s="122"/>
    </row>
    <row r="208" spans="1:15" ht="30.75" customHeight="1">
      <c r="A208" s="120">
        <v>5300201</v>
      </c>
      <c r="B208" s="189" t="s">
        <v>129</v>
      </c>
      <c r="C208" s="285" t="s">
        <v>130</v>
      </c>
      <c r="D208" s="398" t="s">
        <v>376</v>
      </c>
      <c r="E208" s="313">
        <v>15</v>
      </c>
      <c r="F208" s="189">
        <v>4259</v>
      </c>
      <c r="G208" s="189">
        <v>0</v>
      </c>
      <c r="H208" s="189">
        <v>0</v>
      </c>
      <c r="I208" s="189">
        <v>0</v>
      </c>
      <c r="J208" s="189">
        <v>391</v>
      </c>
      <c r="K208" s="189">
        <v>0</v>
      </c>
      <c r="L208" s="189">
        <v>0</v>
      </c>
      <c r="M208" s="189">
        <v>0</v>
      </c>
      <c r="N208" s="189">
        <f t="shared" si="38"/>
        <v>3868</v>
      </c>
      <c r="O208" s="122"/>
    </row>
    <row r="209" spans="1:15" ht="30.75" customHeight="1">
      <c r="A209" s="120">
        <v>5300202</v>
      </c>
      <c r="B209" s="189" t="s">
        <v>131</v>
      </c>
      <c r="C209" s="285" t="s">
        <v>132</v>
      </c>
      <c r="D209" s="398" t="s">
        <v>377</v>
      </c>
      <c r="E209" s="313">
        <v>15</v>
      </c>
      <c r="F209" s="189">
        <v>3148</v>
      </c>
      <c r="G209" s="189">
        <v>0</v>
      </c>
      <c r="H209" s="189">
        <v>0</v>
      </c>
      <c r="I209" s="189">
        <v>0</v>
      </c>
      <c r="J209" s="189">
        <v>113</v>
      </c>
      <c r="K209" s="189">
        <v>0</v>
      </c>
      <c r="L209" s="189">
        <v>0</v>
      </c>
      <c r="M209" s="189">
        <v>0</v>
      </c>
      <c r="N209" s="189">
        <f t="shared" si="38"/>
        <v>3035</v>
      </c>
      <c r="O209" s="122"/>
    </row>
    <row r="210" spans="1:15" ht="30.75" customHeight="1">
      <c r="A210" s="120">
        <v>5300204</v>
      </c>
      <c r="B210" s="189" t="s">
        <v>133</v>
      </c>
      <c r="C210" s="285" t="s">
        <v>1011</v>
      </c>
      <c r="D210" s="398" t="s">
        <v>378</v>
      </c>
      <c r="E210" s="313">
        <v>15</v>
      </c>
      <c r="F210" s="189">
        <v>4805</v>
      </c>
      <c r="G210" s="189">
        <v>0</v>
      </c>
      <c r="H210" s="189">
        <v>0</v>
      </c>
      <c r="I210" s="189">
        <v>0</v>
      </c>
      <c r="J210" s="189">
        <v>489</v>
      </c>
      <c r="K210" s="189">
        <v>0</v>
      </c>
      <c r="L210" s="189">
        <v>0</v>
      </c>
      <c r="M210" s="189">
        <v>0</v>
      </c>
      <c r="N210" s="189">
        <f t="shared" si="38"/>
        <v>4316</v>
      </c>
      <c r="O210" s="122"/>
    </row>
    <row r="211" spans="1:15" ht="30.75" customHeight="1">
      <c r="A211" s="120">
        <v>5300206</v>
      </c>
      <c r="B211" s="189" t="s">
        <v>646</v>
      </c>
      <c r="C211" s="285" t="s">
        <v>134</v>
      </c>
      <c r="D211" s="398" t="s">
        <v>379</v>
      </c>
      <c r="E211" s="313">
        <v>15</v>
      </c>
      <c r="F211" s="189">
        <v>4259</v>
      </c>
      <c r="G211" s="189">
        <v>0</v>
      </c>
      <c r="H211" s="189">
        <v>0</v>
      </c>
      <c r="I211" s="189">
        <v>0</v>
      </c>
      <c r="J211" s="189">
        <v>391</v>
      </c>
      <c r="K211" s="189">
        <v>0</v>
      </c>
      <c r="L211" s="189">
        <v>0</v>
      </c>
      <c r="M211" s="189">
        <v>0</v>
      </c>
      <c r="N211" s="189">
        <f t="shared" si="38"/>
        <v>3868</v>
      </c>
      <c r="O211" s="122"/>
    </row>
    <row r="212" spans="1:15" s="202" customFormat="1" ht="30.75" customHeight="1">
      <c r="A212" s="120">
        <v>5300207</v>
      </c>
      <c r="B212" s="189" t="s">
        <v>135</v>
      </c>
      <c r="C212" s="285" t="s">
        <v>136</v>
      </c>
      <c r="D212" s="398" t="s">
        <v>377</v>
      </c>
      <c r="E212" s="313">
        <v>15</v>
      </c>
      <c r="F212" s="189">
        <v>3549</v>
      </c>
      <c r="G212" s="189">
        <v>0</v>
      </c>
      <c r="H212" s="189">
        <v>0</v>
      </c>
      <c r="I212" s="189">
        <v>0</v>
      </c>
      <c r="J212" s="189">
        <v>175</v>
      </c>
      <c r="K212" s="189">
        <v>0</v>
      </c>
      <c r="L212" s="189">
        <v>0</v>
      </c>
      <c r="M212" s="189">
        <v>0</v>
      </c>
      <c r="N212" s="189">
        <f>F212+G212+H212+I212-J212+K212-L212+M212</f>
        <v>3374</v>
      </c>
      <c r="O212" s="122"/>
    </row>
    <row r="213" spans="1:15" ht="18.75" customHeight="1">
      <c r="A213" s="500" t="s">
        <v>67</v>
      </c>
      <c r="B213" s="501"/>
      <c r="C213" s="502"/>
      <c r="D213" s="501"/>
      <c r="E213" s="503"/>
      <c r="F213" s="504">
        <f aca="true" t="shared" si="39" ref="F213:N213">SUM(F204:F212)</f>
        <v>36377</v>
      </c>
      <c r="G213" s="504">
        <f t="shared" si="39"/>
        <v>0</v>
      </c>
      <c r="H213" s="504">
        <f t="shared" si="39"/>
        <v>0</v>
      </c>
      <c r="I213" s="504">
        <f t="shared" si="39"/>
        <v>0</v>
      </c>
      <c r="J213" s="504">
        <f t="shared" si="39"/>
        <v>2866</v>
      </c>
      <c r="K213" s="504">
        <f t="shared" si="39"/>
        <v>0</v>
      </c>
      <c r="L213" s="504">
        <f t="shared" si="39"/>
        <v>0</v>
      </c>
      <c r="M213" s="504">
        <f t="shared" si="39"/>
        <v>0</v>
      </c>
      <c r="N213" s="504">
        <f t="shared" si="39"/>
        <v>33511</v>
      </c>
      <c r="O213" s="505"/>
    </row>
    <row r="214" spans="1:15" ht="24.75" customHeight="1">
      <c r="A214" s="56"/>
      <c r="B214" s="181" t="s">
        <v>31</v>
      </c>
      <c r="C214" s="416"/>
      <c r="D214" s="61"/>
      <c r="E214" s="348"/>
      <c r="F214" s="195">
        <f aca="true" t="shared" si="40" ref="F214:N214">F199+F202+F213</f>
        <v>61925</v>
      </c>
      <c r="G214" s="195">
        <f t="shared" si="40"/>
        <v>0</v>
      </c>
      <c r="H214" s="195">
        <f t="shared" si="40"/>
        <v>0</v>
      </c>
      <c r="I214" s="195">
        <f t="shared" si="40"/>
        <v>0</v>
      </c>
      <c r="J214" s="195">
        <f t="shared" si="40"/>
        <v>5496</v>
      </c>
      <c r="K214" s="195">
        <f t="shared" si="40"/>
        <v>0</v>
      </c>
      <c r="L214" s="195">
        <f t="shared" si="40"/>
        <v>0</v>
      </c>
      <c r="M214" s="195">
        <f t="shared" si="40"/>
        <v>0</v>
      </c>
      <c r="N214" s="195">
        <f t="shared" si="40"/>
        <v>56429</v>
      </c>
      <c r="O214" s="57"/>
    </row>
    <row r="215" spans="1:15" s="187" customFormat="1" ht="12.75" customHeight="1">
      <c r="A215" s="440"/>
      <c r="B215" s="441"/>
      <c r="C215" s="441"/>
      <c r="D215" s="441" t="s">
        <v>474</v>
      </c>
      <c r="E215" s="442"/>
      <c r="F215" s="441"/>
      <c r="G215" s="441"/>
      <c r="H215" s="441"/>
      <c r="J215" s="446" t="s">
        <v>475</v>
      </c>
      <c r="K215" s="446"/>
      <c r="L215" s="441"/>
      <c r="M215" s="441"/>
      <c r="N215" s="441" t="s">
        <v>475</v>
      </c>
      <c r="O215" s="443"/>
    </row>
    <row r="216" spans="1:15" s="187" customFormat="1" ht="8.25" customHeight="1">
      <c r="A216" s="440"/>
      <c r="B216" s="441"/>
      <c r="C216" s="441"/>
      <c r="D216" s="441"/>
      <c r="E216" s="442"/>
      <c r="F216" s="441"/>
      <c r="G216" s="441"/>
      <c r="H216" s="441"/>
      <c r="J216" s="455"/>
      <c r="K216" s="463"/>
      <c r="L216" s="440"/>
      <c r="M216" s="441"/>
      <c r="N216" s="441"/>
      <c r="O216" s="444"/>
    </row>
    <row r="217" spans="1:15" s="187" customFormat="1" ht="10.5" customHeight="1">
      <c r="A217" s="440" t="s">
        <v>483</v>
      </c>
      <c r="B217" s="441"/>
      <c r="C217" s="441" t="s">
        <v>1078</v>
      </c>
      <c r="D217" s="441"/>
      <c r="E217" s="442"/>
      <c r="F217" s="441"/>
      <c r="G217" s="441"/>
      <c r="H217" s="441"/>
      <c r="J217" s="446" t="s">
        <v>1079</v>
      </c>
      <c r="K217" s="463"/>
      <c r="L217" s="440"/>
      <c r="M217" s="441" t="s">
        <v>1075</v>
      </c>
      <c r="N217" s="441"/>
      <c r="O217" s="444"/>
    </row>
    <row r="218" spans="1:15" ht="15" customHeight="1">
      <c r="A218" s="440"/>
      <c r="B218" s="441"/>
      <c r="C218" s="441" t="s">
        <v>625</v>
      </c>
      <c r="D218" s="441"/>
      <c r="E218" s="442"/>
      <c r="F218" s="441"/>
      <c r="G218" s="441"/>
      <c r="H218" s="441"/>
      <c r="I218" s="2"/>
      <c r="J218" s="445" t="s">
        <v>472</v>
      </c>
      <c r="K218" s="445"/>
      <c r="L218" s="441"/>
      <c r="M218" s="441" t="s">
        <v>473</v>
      </c>
      <c r="N218" s="441"/>
      <c r="O218" s="443"/>
    </row>
    <row r="219" spans="1:15" ht="22.5" customHeight="1">
      <c r="A219" s="183" t="s">
        <v>0</v>
      </c>
      <c r="B219" s="20"/>
      <c r="C219" s="169" t="s">
        <v>652</v>
      </c>
      <c r="D219" s="169"/>
      <c r="E219" s="326"/>
      <c r="F219" s="4"/>
      <c r="G219" s="4"/>
      <c r="H219" s="4"/>
      <c r="I219" s="4"/>
      <c r="J219" s="4"/>
      <c r="K219" s="4"/>
      <c r="L219" s="4"/>
      <c r="M219" s="4"/>
      <c r="N219" s="4"/>
      <c r="O219" s="27"/>
    </row>
    <row r="220" spans="1:15" ht="15" customHeight="1">
      <c r="A220" s="6"/>
      <c r="B220" s="96" t="s">
        <v>22</v>
      </c>
      <c r="C220" s="403"/>
      <c r="D220" s="7"/>
      <c r="E220" s="316"/>
      <c r="F220" s="7"/>
      <c r="G220" s="7"/>
      <c r="H220" s="7"/>
      <c r="I220" s="8"/>
      <c r="J220" s="7"/>
      <c r="K220" s="7"/>
      <c r="L220" s="8"/>
      <c r="M220" s="7"/>
      <c r="N220" s="7"/>
      <c r="O220" s="393" t="s">
        <v>1132</v>
      </c>
    </row>
    <row r="221" spans="1:15" s="301" customFormat="1" ht="17.25" customHeight="1">
      <c r="A221" s="10"/>
      <c r="B221" s="11"/>
      <c r="C221" s="404"/>
      <c r="D221" s="95" t="s">
        <v>1430</v>
      </c>
      <c r="E221" s="317"/>
      <c r="F221" s="12"/>
      <c r="G221" s="12"/>
      <c r="H221" s="12"/>
      <c r="I221" s="12"/>
      <c r="J221" s="12"/>
      <c r="K221" s="12"/>
      <c r="L221" s="12"/>
      <c r="M221" s="12"/>
      <c r="N221" s="12"/>
      <c r="O221" s="28"/>
    </row>
    <row r="222" spans="1:15" ht="25.5" customHeight="1">
      <c r="A222" s="294" t="s">
        <v>437</v>
      </c>
      <c r="B222" s="295" t="s">
        <v>438</v>
      </c>
      <c r="C222" s="415" t="s">
        <v>1</v>
      </c>
      <c r="D222" s="295" t="s">
        <v>436</v>
      </c>
      <c r="E222" s="335" t="s">
        <v>445</v>
      </c>
      <c r="F222" s="238" t="s">
        <v>433</v>
      </c>
      <c r="G222" s="238" t="s">
        <v>434</v>
      </c>
      <c r="H222" s="239" t="s">
        <v>33</v>
      </c>
      <c r="I222" s="238" t="s">
        <v>435</v>
      </c>
      <c r="J222" s="238" t="s">
        <v>17</v>
      </c>
      <c r="K222" s="238" t="s">
        <v>18</v>
      </c>
      <c r="L222" s="238" t="s">
        <v>442</v>
      </c>
      <c r="M222" s="238" t="s">
        <v>30</v>
      </c>
      <c r="N222" s="238" t="s">
        <v>439</v>
      </c>
      <c r="O222" s="297" t="s">
        <v>19</v>
      </c>
    </row>
    <row r="223" spans="1:16" ht="18">
      <c r="A223" s="667" t="s">
        <v>54</v>
      </c>
      <c r="B223" s="81"/>
      <c r="C223" s="77"/>
      <c r="D223" s="78"/>
      <c r="E223" s="339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31"/>
    </row>
    <row r="224" spans="1:15" ht="39" customHeight="1">
      <c r="A224" s="663">
        <v>55003</v>
      </c>
      <c r="B224" s="909" t="s">
        <v>1203</v>
      </c>
      <c r="C224" s="43" t="s">
        <v>1323</v>
      </c>
      <c r="D224" s="398" t="s">
        <v>563</v>
      </c>
      <c r="E224" s="313">
        <v>15</v>
      </c>
      <c r="F224" s="189">
        <v>2831</v>
      </c>
      <c r="G224" s="189">
        <v>0</v>
      </c>
      <c r="H224" s="189">
        <v>0</v>
      </c>
      <c r="I224" s="189">
        <v>0</v>
      </c>
      <c r="J224" s="189">
        <v>59</v>
      </c>
      <c r="K224" s="189">
        <v>0</v>
      </c>
      <c r="L224" s="189">
        <v>0</v>
      </c>
      <c r="M224" s="189">
        <v>0</v>
      </c>
      <c r="N224" s="189">
        <f>F224+G224+H224+I224-J224+K224-L224+M224</f>
        <v>2772</v>
      </c>
      <c r="O224" s="661"/>
    </row>
    <row r="225" spans="1:15" ht="18.75" customHeight="1">
      <c r="A225" s="500" t="s">
        <v>67</v>
      </c>
      <c r="B225" s="501"/>
      <c r="C225" s="502"/>
      <c r="D225" s="501"/>
      <c r="E225" s="503"/>
      <c r="F225" s="504">
        <f aca="true" t="shared" si="41" ref="F225:M225">F224</f>
        <v>2831</v>
      </c>
      <c r="G225" s="504">
        <f t="shared" si="41"/>
        <v>0</v>
      </c>
      <c r="H225" s="504">
        <f t="shared" si="41"/>
        <v>0</v>
      </c>
      <c r="I225" s="504">
        <f t="shared" si="41"/>
        <v>0</v>
      </c>
      <c r="J225" s="504">
        <f>J224</f>
        <v>59</v>
      </c>
      <c r="K225" s="504">
        <f t="shared" si="41"/>
        <v>0</v>
      </c>
      <c r="L225" s="504">
        <f t="shared" si="41"/>
        <v>0</v>
      </c>
      <c r="M225" s="504">
        <f t="shared" si="41"/>
        <v>0</v>
      </c>
      <c r="N225" s="504">
        <f>N224</f>
        <v>2772</v>
      </c>
      <c r="O225" s="505"/>
    </row>
    <row r="226" spans="1:15" ht="18.75">
      <c r="A226" s="100" t="s">
        <v>357</v>
      </c>
      <c r="B226" s="194"/>
      <c r="C226" s="407"/>
      <c r="D226" s="194"/>
      <c r="E226" s="321"/>
      <c r="F226" s="194"/>
      <c r="G226" s="194"/>
      <c r="H226" s="194"/>
      <c r="I226" s="194"/>
      <c r="J226" s="194"/>
      <c r="K226" s="194"/>
      <c r="L226" s="194"/>
      <c r="M226" s="194"/>
      <c r="N226" s="194"/>
      <c r="O226" s="76"/>
    </row>
    <row r="227" spans="1:15" ht="38.25" customHeight="1">
      <c r="A227" s="663">
        <v>560001</v>
      </c>
      <c r="B227" s="909" t="s">
        <v>1102</v>
      </c>
      <c r="C227" s="660" t="s">
        <v>1261</v>
      </c>
      <c r="D227" s="398" t="s">
        <v>564</v>
      </c>
      <c r="E227" s="313">
        <v>15</v>
      </c>
      <c r="F227" s="189">
        <v>5662</v>
      </c>
      <c r="G227" s="189">
        <v>0</v>
      </c>
      <c r="H227" s="189">
        <v>0</v>
      </c>
      <c r="I227" s="189">
        <v>0</v>
      </c>
      <c r="J227" s="189">
        <v>662</v>
      </c>
      <c r="K227" s="189">
        <v>0</v>
      </c>
      <c r="L227" s="189">
        <v>0</v>
      </c>
      <c r="M227" s="189">
        <v>0</v>
      </c>
      <c r="N227" s="189">
        <f>F227+G227+H227+I227-J227+K227-L227+M227</f>
        <v>5000</v>
      </c>
      <c r="O227" s="658"/>
    </row>
    <row r="228" spans="1:15" s="41" customFormat="1" ht="38.25" customHeight="1">
      <c r="A228" s="120">
        <v>1110002</v>
      </c>
      <c r="B228" s="59" t="s">
        <v>371</v>
      </c>
      <c r="C228" s="166" t="s">
        <v>389</v>
      </c>
      <c r="D228" s="400" t="s">
        <v>11</v>
      </c>
      <c r="E228" s="347">
        <v>15</v>
      </c>
      <c r="F228" s="65">
        <v>2204</v>
      </c>
      <c r="G228" s="65">
        <v>0</v>
      </c>
      <c r="H228" s="65">
        <v>0</v>
      </c>
      <c r="I228" s="65">
        <v>0</v>
      </c>
      <c r="J228" s="65">
        <v>0</v>
      </c>
      <c r="K228" s="65">
        <v>39</v>
      </c>
      <c r="L228" s="65">
        <v>0</v>
      </c>
      <c r="M228" s="189">
        <v>0</v>
      </c>
      <c r="N228" s="189">
        <f>F228+G228+H228+I228-J228+K228-L228+M228</f>
        <v>2243</v>
      </c>
      <c r="O228" s="16"/>
    </row>
    <row r="229" spans="1:15" ht="18.75" customHeight="1">
      <c r="A229" s="506" t="s">
        <v>67</v>
      </c>
      <c r="B229" s="501"/>
      <c r="C229" s="502"/>
      <c r="D229" s="507"/>
      <c r="E229" s="508"/>
      <c r="F229" s="504">
        <f>SUM(F227:F228)</f>
        <v>7866</v>
      </c>
      <c r="G229" s="504">
        <f aca="true" t="shared" si="42" ref="G229:N229">SUM(G227:G228)</f>
        <v>0</v>
      </c>
      <c r="H229" s="504">
        <f t="shared" si="42"/>
        <v>0</v>
      </c>
      <c r="I229" s="504">
        <f t="shared" si="42"/>
        <v>0</v>
      </c>
      <c r="J229" s="504">
        <f t="shared" si="42"/>
        <v>662</v>
      </c>
      <c r="K229" s="504">
        <f t="shared" si="42"/>
        <v>39</v>
      </c>
      <c r="L229" s="504">
        <f t="shared" si="42"/>
        <v>0</v>
      </c>
      <c r="M229" s="504">
        <f t="shared" si="42"/>
        <v>0</v>
      </c>
      <c r="N229" s="504">
        <f t="shared" si="42"/>
        <v>7243</v>
      </c>
      <c r="O229" s="514"/>
    </row>
    <row r="230" spans="1:15" ht="18.75">
      <c r="A230" s="100" t="s">
        <v>358</v>
      </c>
      <c r="B230" s="194"/>
      <c r="C230" s="407"/>
      <c r="D230" s="204"/>
      <c r="E230" s="321"/>
      <c r="F230" s="194"/>
      <c r="G230" s="194"/>
      <c r="H230" s="194"/>
      <c r="I230" s="194"/>
      <c r="J230" s="194"/>
      <c r="K230" s="194"/>
      <c r="L230" s="194"/>
      <c r="M230" s="194"/>
      <c r="N230" s="194"/>
      <c r="O230" s="76"/>
    </row>
    <row r="231" spans="1:15" ht="38.25" customHeight="1">
      <c r="A231" s="170">
        <v>5700001</v>
      </c>
      <c r="B231" s="191" t="s">
        <v>1103</v>
      </c>
      <c r="C231" s="660" t="s">
        <v>1216</v>
      </c>
      <c r="D231" s="398" t="s">
        <v>565</v>
      </c>
      <c r="E231" s="313">
        <v>15</v>
      </c>
      <c r="F231" s="189">
        <v>3467</v>
      </c>
      <c r="G231" s="189">
        <v>0</v>
      </c>
      <c r="H231" s="189">
        <v>0</v>
      </c>
      <c r="I231" s="189">
        <v>0</v>
      </c>
      <c r="J231" s="189">
        <v>148</v>
      </c>
      <c r="K231" s="189">
        <v>0</v>
      </c>
      <c r="L231" s="189">
        <v>0</v>
      </c>
      <c r="M231" s="189">
        <v>0</v>
      </c>
      <c r="N231" s="189">
        <f>F231+G231+H231+I231-J231+K231-L231+M231</f>
        <v>3319</v>
      </c>
      <c r="O231" s="29"/>
    </row>
    <row r="232" spans="1:15" ht="38.25" customHeight="1">
      <c r="A232" s="120">
        <v>6200202</v>
      </c>
      <c r="B232" s="189" t="s">
        <v>142</v>
      </c>
      <c r="C232" s="285" t="s">
        <v>143</v>
      </c>
      <c r="D232" s="398" t="s">
        <v>382</v>
      </c>
      <c r="E232" s="313">
        <v>15</v>
      </c>
      <c r="F232" s="189">
        <v>3811</v>
      </c>
      <c r="G232" s="189">
        <v>0</v>
      </c>
      <c r="H232" s="189">
        <v>0</v>
      </c>
      <c r="I232" s="189">
        <v>0</v>
      </c>
      <c r="J232" s="189">
        <v>319</v>
      </c>
      <c r="K232" s="189">
        <v>0</v>
      </c>
      <c r="L232" s="189">
        <v>0</v>
      </c>
      <c r="M232" s="189">
        <v>0</v>
      </c>
      <c r="N232" s="189">
        <f>F232+G232+H232+I232-J232+K232-L232+M232</f>
        <v>3492</v>
      </c>
      <c r="O232" s="29"/>
    </row>
    <row r="233" spans="1:15" s="205" customFormat="1" ht="38.25" customHeight="1">
      <c r="A233" s="120">
        <v>8100209</v>
      </c>
      <c r="B233" s="189" t="s">
        <v>264</v>
      </c>
      <c r="C233" s="285" t="s">
        <v>1012</v>
      </c>
      <c r="D233" s="398" t="s">
        <v>383</v>
      </c>
      <c r="E233" s="313">
        <v>15</v>
      </c>
      <c r="F233" s="189">
        <v>2924</v>
      </c>
      <c r="G233" s="189">
        <v>0</v>
      </c>
      <c r="H233" s="189">
        <v>0</v>
      </c>
      <c r="I233" s="189">
        <v>0</v>
      </c>
      <c r="J233" s="189">
        <v>69</v>
      </c>
      <c r="K233" s="189">
        <v>0</v>
      </c>
      <c r="L233" s="189">
        <v>0</v>
      </c>
      <c r="M233" s="189">
        <v>0</v>
      </c>
      <c r="N233" s="189">
        <f>F233+G233+H233+I233-J233+K233-L233+M233</f>
        <v>2855</v>
      </c>
      <c r="O233" s="29"/>
    </row>
    <row r="234" spans="1:15" ht="18.75" customHeight="1">
      <c r="A234" s="509" t="s">
        <v>67</v>
      </c>
      <c r="B234" s="510"/>
      <c r="C234" s="502"/>
      <c r="D234" s="511"/>
      <c r="E234" s="512"/>
      <c r="F234" s="504">
        <f aca="true" t="shared" si="43" ref="F234:N234">SUM(F231:F233)</f>
        <v>10202</v>
      </c>
      <c r="G234" s="504">
        <f t="shared" si="43"/>
        <v>0</v>
      </c>
      <c r="H234" s="504">
        <f t="shared" si="43"/>
        <v>0</v>
      </c>
      <c r="I234" s="504">
        <f t="shared" si="43"/>
        <v>0</v>
      </c>
      <c r="J234" s="504">
        <f t="shared" si="43"/>
        <v>536</v>
      </c>
      <c r="K234" s="504">
        <f t="shared" si="43"/>
        <v>0</v>
      </c>
      <c r="L234" s="504">
        <f t="shared" si="43"/>
        <v>0</v>
      </c>
      <c r="M234" s="504">
        <f t="shared" si="43"/>
        <v>0</v>
      </c>
      <c r="N234" s="504">
        <f t="shared" si="43"/>
        <v>9666</v>
      </c>
      <c r="O234" s="668"/>
    </row>
    <row r="235" spans="1:15" ht="25.5" customHeight="1">
      <c r="A235" s="100" t="s">
        <v>68</v>
      </c>
      <c r="B235" s="198"/>
      <c r="C235" s="407"/>
      <c r="D235" s="204"/>
      <c r="E235" s="321"/>
      <c r="F235" s="198"/>
      <c r="G235" s="198"/>
      <c r="H235" s="198"/>
      <c r="I235" s="198"/>
      <c r="J235" s="198"/>
      <c r="K235" s="198"/>
      <c r="L235" s="198"/>
      <c r="M235" s="198"/>
      <c r="N235" s="198"/>
      <c r="O235" s="76"/>
    </row>
    <row r="236" spans="1:15" ht="38.25" customHeight="1">
      <c r="A236" s="170">
        <v>580002</v>
      </c>
      <c r="B236" s="191" t="s">
        <v>1104</v>
      </c>
      <c r="C236" s="660" t="s">
        <v>1217</v>
      </c>
      <c r="D236" s="398" t="s">
        <v>566</v>
      </c>
      <c r="E236" s="313">
        <v>15</v>
      </c>
      <c r="F236" s="189">
        <v>3467</v>
      </c>
      <c r="G236" s="189">
        <v>0</v>
      </c>
      <c r="H236" s="189">
        <v>0</v>
      </c>
      <c r="I236" s="189">
        <v>0</v>
      </c>
      <c r="J236" s="189">
        <v>148</v>
      </c>
      <c r="K236" s="189">
        <v>0</v>
      </c>
      <c r="L236" s="189">
        <v>0</v>
      </c>
      <c r="M236" s="189">
        <v>0</v>
      </c>
      <c r="N236" s="189">
        <f>F236+G236+H236+I236-J236+K236-L236+M236</f>
        <v>3319</v>
      </c>
      <c r="O236" s="29"/>
    </row>
    <row r="237" spans="1:15" ht="33.75" customHeight="1">
      <c r="A237" s="120">
        <v>6300201</v>
      </c>
      <c r="B237" s="189" t="s">
        <v>144</v>
      </c>
      <c r="C237" s="285" t="s">
        <v>145</v>
      </c>
      <c r="D237" s="398" t="s">
        <v>469</v>
      </c>
      <c r="E237" s="313">
        <v>15</v>
      </c>
      <c r="F237" s="189">
        <v>5497</v>
      </c>
      <c r="G237" s="189">
        <v>0</v>
      </c>
      <c r="H237" s="189">
        <v>0</v>
      </c>
      <c r="I237" s="189">
        <v>0</v>
      </c>
      <c r="J237" s="189">
        <v>627</v>
      </c>
      <c r="K237" s="189">
        <v>0</v>
      </c>
      <c r="L237" s="189">
        <v>0</v>
      </c>
      <c r="M237" s="189">
        <v>0</v>
      </c>
      <c r="N237" s="189">
        <f>F237+G237+H237+I237-J237+K237-L237+M237</f>
        <v>4870</v>
      </c>
      <c r="O237" s="43"/>
    </row>
    <row r="238" spans="1:15" s="23" customFormat="1" ht="21" customHeight="1">
      <c r="A238" s="506" t="s">
        <v>67</v>
      </c>
      <c r="B238" s="501"/>
      <c r="C238" s="502"/>
      <c r="D238" s="501"/>
      <c r="E238" s="503"/>
      <c r="F238" s="504">
        <f>SUM(F236:F237)</f>
        <v>8964</v>
      </c>
      <c r="G238" s="504">
        <f aca="true" t="shared" si="44" ref="G238:N238">SUM(G236:G237)</f>
        <v>0</v>
      </c>
      <c r="H238" s="504">
        <f t="shared" si="44"/>
        <v>0</v>
      </c>
      <c r="I238" s="504">
        <f t="shared" si="44"/>
        <v>0</v>
      </c>
      <c r="J238" s="504">
        <f t="shared" si="44"/>
        <v>775</v>
      </c>
      <c r="K238" s="504">
        <f t="shared" si="44"/>
        <v>0</v>
      </c>
      <c r="L238" s="504">
        <f t="shared" si="44"/>
        <v>0</v>
      </c>
      <c r="M238" s="504">
        <f t="shared" si="44"/>
        <v>0</v>
      </c>
      <c r="N238" s="504">
        <f t="shared" si="44"/>
        <v>8189</v>
      </c>
      <c r="O238" s="504"/>
    </row>
    <row r="239" spans="1:15" s="41" customFormat="1" ht="21.75" customHeight="1">
      <c r="A239" s="148"/>
      <c r="B239" s="496" t="s">
        <v>31</v>
      </c>
      <c r="C239" s="57"/>
      <c r="D239" s="57"/>
      <c r="E239" s="337"/>
      <c r="F239" s="195">
        <f>F225+F229+F234+F238</f>
        <v>29863</v>
      </c>
      <c r="G239" s="195">
        <f aca="true" t="shared" si="45" ref="G239:N239">G225+G229+G234+G238</f>
        <v>0</v>
      </c>
      <c r="H239" s="195">
        <f t="shared" si="45"/>
        <v>0</v>
      </c>
      <c r="I239" s="195">
        <f t="shared" si="45"/>
        <v>0</v>
      </c>
      <c r="J239" s="195">
        <f t="shared" si="45"/>
        <v>2032</v>
      </c>
      <c r="K239" s="195">
        <f t="shared" si="45"/>
        <v>39</v>
      </c>
      <c r="L239" s="195">
        <f t="shared" si="45"/>
        <v>0</v>
      </c>
      <c r="M239" s="195">
        <f t="shared" si="45"/>
        <v>0</v>
      </c>
      <c r="N239" s="195">
        <f t="shared" si="45"/>
        <v>27870</v>
      </c>
      <c r="O239" s="57"/>
    </row>
    <row r="240" spans="1:15" ht="43.5" customHeight="1">
      <c r="A240" s="440"/>
      <c r="B240" s="441"/>
      <c r="C240" s="441"/>
      <c r="D240" s="441" t="s">
        <v>474</v>
      </c>
      <c r="E240" s="442"/>
      <c r="F240" s="441"/>
      <c r="G240" s="441"/>
      <c r="H240" s="441"/>
      <c r="I240" s="2"/>
      <c r="J240" s="446" t="s">
        <v>475</v>
      </c>
      <c r="K240" s="446"/>
      <c r="L240" s="441"/>
      <c r="M240" s="441"/>
      <c r="N240" s="441" t="s">
        <v>475</v>
      </c>
      <c r="O240" s="443"/>
    </row>
    <row r="241" spans="1:15" ht="13.5" customHeight="1">
      <c r="A241" s="440" t="s">
        <v>483</v>
      </c>
      <c r="B241" s="441"/>
      <c r="C241" s="441" t="s">
        <v>1078</v>
      </c>
      <c r="D241" s="441"/>
      <c r="E241" s="442"/>
      <c r="F241" s="441"/>
      <c r="G241" s="441"/>
      <c r="H241" s="441"/>
      <c r="I241" s="2"/>
      <c r="J241" s="446" t="s">
        <v>1079</v>
      </c>
      <c r="K241" s="463"/>
      <c r="L241" s="440"/>
      <c r="M241" s="441" t="s">
        <v>1075</v>
      </c>
      <c r="N241" s="441"/>
      <c r="O241" s="444"/>
    </row>
    <row r="242" spans="1:15" ht="13.5" customHeight="1">
      <c r="A242" s="440"/>
      <c r="B242" s="441"/>
      <c r="C242" s="441" t="s">
        <v>625</v>
      </c>
      <c r="D242" s="441"/>
      <c r="E242" s="442"/>
      <c r="F242" s="441"/>
      <c r="G242" s="441"/>
      <c r="H242" s="441"/>
      <c r="I242" s="2"/>
      <c r="J242" s="445" t="s">
        <v>472</v>
      </c>
      <c r="K242" s="445"/>
      <c r="L242" s="441"/>
      <c r="M242" s="441" t="s">
        <v>473</v>
      </c>
      <c r="N242" s="441"/>
      <c r="O242" s="443"/>
    </row>
    <row r="244" spans="1:15" ht="33.75">
      <c r="A244" s="183" t="s">
        <v>0</v>
      </c>
      <c r="B244" s="33"/>
      <c r="C244" s="169" t="s">
        <v>652</v>
      </c>
      <c r="D244" s="715"/>
      <c r="E244" s="326"/>
      <c r="F244" s="4"/>
      <c r="G244" s="4"/>
      <c r="H244" s="4"/>
      <c r="I244" s="4"/>
      <c r="J244" s="4"/>
      <c r="K244" s="4"/>
      <c r="L244" s="4"/>
      <c r="M244" s="4"/>
      <c r="N244" s="4"/>
      <c r="O244" s="27"/>
    </row>
    <row r="245" spans="1:15" ht="20.25">
      <c r="A245" s="6"/>
      <c r="B245" s="177" t="s">
        <v>23</v>
      </c>
      <c r="C245" s="403"/>
      <c r="D245" s="7"/>
      <c r="E245" s="316"/>
      <c r="F245" s="7"/>
      <c r="G245" s="7"/>
      <c r="H245" s="7"/>
      <c r="I245" s="8"/>
      <c r="J245" s="7"/>
      <c r="K245" s="7"/>
      <c r="L245" s="8"/>
      <c r="M245" s="7"/>
      <c r="N245" s="7"/>
      <c r="O245" s="393" t="s">
        <v>1133</v>
      </c>
    </row>
    <row r="246" spans="1:15" s="237" customFormat="1" ht="36.75" customHeight="1">
      <c r="A246" s="10"/>
      <c r="B246" s="44"/>
      <c r="C246" s="404"/>
      <c r="D246" s="95" t="s">
        <v>1430</v>
      </c>
      <c r="E246" s="317"/>
      <c r="F246" s="12"/>
      <c r="G246" s="12"/>
      <c r="H246" s="12"/>
      <c r="I246" s="12"/>
      <c r="J246" s="12"/>
      <c r="K246" s="12"/>
      <c r="L246" s="12"/>
      <c r="M246" s="12"/>
      <c r="N246" s="12"/>
      <c r="O246" s="28"/>
    </row>
    <row r="247" spans="1:15" ht="42.75" customHeight="1" thickBot="1">
      <c r="A247" s="208" t="s">
        <v>437</v>
      </c>
      <c r="B247" s="209" t="s">
        <v>438</v>
      </c>
      <c r="C247" s="417" t="s">
        <v>1</v>
      </c>
      <c r="D247" s="214" t="s">
        <v>436</v>
      </c>
      <c r="E247" s="346"/>
      <c r="F247" s="210" t="s">
        <v>433</v>
      </c>
      <c r="G247" s="210" t="s">
        <v>434</v>
      </c>
      <c r="H247" s="210" t="s">
        <v>33</v>
      </c>
      <c r="I247" s="213" t="s">
        <v>435</v>
      </c>
      <c r="J247" s="215" t="s">
        <v>17</v>
      </c>
      <c r="K247" s="210" t="s">
        <v>18</v>
      </c>
      <c r="L247" s="213" t="s">
        <v>442</v>
      </c>
      <c r="M247" s="210" t="s">
        <v>30</v>
      </c>
      <c r="N247" s="210" t="s">
        <v>439</v>
      </c>
      <c r="O247" s="217" t="s">
        <v>19</v>
      </c>
    </row>
    <row r="248" spans="1:15" s="41" customFormat="1" ht="24" customHeight="1" thickTop="1">
      <c r="A248" s="100" t="s">
        <v>137</v>
      </c>
      <c r="B248" s="77"/>
      <c r="C248" s="406"/>
      <c r="D248" s="77"/>
      <c r="E248" s="339"/>
      <c r="F248" s="77"/>
      <c r="G248" s="77"/>
      <c r="H248" s="77"/>
      <c r="I248" s="77"/>
      <c r="J248" s="77"/>
      <c r="K248" s="77"/>
      <c r="L248" s="77"/>
      <c r="M248" s="77"/>
      <c r="N248" s="77"/>
      <c r="O248" s="76"/>
    </row>
    <row r="249" spans="1:15" ht="42" customHeight="1">
      <c r="A249" s="170">
        <v>600001</v>
      </c>
      <c r="B249" s="14" t="s">
        <v>1105</v>
      </c>
      <c r="C249" s="660" t="s">
        <v>1218</v>
      </c>
      <c r="D249" s="669" t="s">
        <v>567</v>
      </c>
      <c r="E249" s="670">
        <v>15</v>
      </c>
      <c r="F249" s="59">
        <v>3467</v>
      </c>
      <c r="G249" s="59">
        <v>0</v>
      </c>
      <c r="H249" s="59">
        <v>0</v>
      </c>
      <c r="I249" s="59">
        <v>0</v>
      </c>
      <c r="J249" s="59">
        <v>148</v>
      </c>
      <c r="K249" s="59">
        <v>0</v>
      </c>
      <c r="L249" s="59">
        <v>0</v>
      </c>
      <c r="M249" s="59">
        <v>0</v>
      </c>
      <c r="N249" s="189">
        <f>F249+G249+H249+I249-J249+K249-L249+M249</f>
        <v>3319</v>
      </c>
      <c r="O249" s="29"/>
    </row>
    <row r="250" spans="1:15" ht="42" customHeight="1">
      <c r="A250" s="120">
        <v>5200204</v>
      </c>
      <c r="B250" s="65" t="s">
        <v>138</v>
      </c>
      <c r="C250" s="166" t="s">
        <v>139</v>
      </c>
      <c r="D250" s="400" t="s">
        <v>52</v>
      </c>
      <c r="E250" s="347">
        <v>15</v>
      </c>
      <c r="F250" s="65">
        <v>5029</v>
      </c>
      <c r="G250" s="65">
        <v>0</v>
      </c>
      <c r="H250" s="65">
        <v>0</v>
      </c>
      <c r="I250" s="65">
        <v>0</v>
      </c>
      <c r="J250" s="65">
        <v>529</v>
      </c>
      <c r="K250" s="65">
        <v>0</v>
      </c>
      <c r="L250" s="65">
        <v>0</v>
      </c>
      <c r="M250" s="65">
        <v>0</v>
      </c>
      <c r="N250" s="189">
        <f>F250+G250+H250+I250-J250+K250-L250+M250</f>
        <v>4500</v>
      </c>
      <c r="O250" s="43"/>
    </row>
    <row r="251" spans="1:15" s="220" customFormat="1" ht="27" customHeight="1">
      <c r="A251" s="506" t="s">
        <v>67</v>
      </c>
      <c r="B251" s="515"/>
      <c r="C251" s="516"/>
      <c r="D251" s="517"/>
      <c r="E251" s="518"/>
      <c r="F251" s="519">
        <f aca="true" t="shared" si="46" ref="F251:N251">SUM(F249:F250)</f>
        <v>8496</v>
      </c>
      <c r="G251" s="519">
        <f t="shared" si="46"/>
        <v>0</v>
      </c>
      <c r="H251" s="519">
        <f t="shared" si="46"/>
        <v>0</v>
      </c>
      <c r="I251" s="519">
        <f t="shared" si="46"/>
        <v>0</v>
      </c>
      <c r="J251" s="519">
        <f t="shared" si="46"/>
        <v>677</v>
      </c>
      <c r="K251" s="519">
        <f t="shared" si="46"/>
        <v>0</v>
      </c>
      <c r="L251" s="519">
        <f t="shared" si="46"/>
        <v>0</v>
      </c>
      <c r="M251" s="519">
        <f t="shared" si="46"/>
        <v>0</v>
      </c>
      <c r="N251" s="519">
        <f t="shared" si="46"/>
        <v>7819</v>
      </c>
      <c r="O251" s="514"/>
    </row>
    <row r="252" spans="1:17" ht="22.5">
      <c r="A252" s="56"/>
      <c r="B252" s="181" t="s">
        <v>31</v>
      </c>
      <c r="C252" s="416"/>
      <c r="D252" s="219"/>
      <c r="E252" s="350"/>
      <c r="F252" s="69">
        <f aca="true" t="shared" si="47" ref="F252:N252">F251</f>
        <v>8496</v>
      </c>
      <c r="G252" s="69">
        <f t="shared" si="47"/>
        <v>0</v>
      </c>
      <c r="H252" s="69">
        <f t="shared" si="47"/>
        <v>0</v>
      </c>
      <c r="I252" s="69">
        <f t="shared" si="47"/>
        <v>0</v>
      </c>
      <c r="J252" s="69">
        <f t="shared" si="47"/>
        <v>677</v>
      </c>
      <c r="K252" s="69">
        <f t="shared" si="47"/>
        <v>0</v>
      </c>
      <c r="L252" s="69">
        <f t="shared" si="47"/>
        <v>0</v>
      </c>
      <c r="M252" s="69">
        <f t="shared" si="47"/>
        <v>0</v>
      </c>
      <c r="N252" s="69">
        <f t="shared" si="47"/>
        <v>7819</v>
      </c>
      <c r="O252" s="69"/>
      <c r="Q252" s="808"/>
    </row>
    <row r="253" spans="1:15" ht="18">
      <c r="A253" s="21"/>
      <c r="B253" s="8"/>
      <c r="C253" s="413"/>
      <c r="D253" s="8"/>
      <c r="E253" s="316"/>
      <c r="F253" s="8"/>
      <c r="G253" s="8"/>
      <c r="H253" s="8"/>
      <c r="I253" s="8"/>
      <c r="J253" s="8"/>
      <c r="K253" s="8"/>
      <c r="L253" s="8"/>
      <c r="M253" s="8"/>
      <c r="N253" s="8"/>
      <c r="O253" s="31"/>
    </row>
    <row r="254" spans="1:15" ht="18">
      <c r="A254" s="21"/>
      <c r="B254" s="8"/>
      <c r="C254" s="413"/>
      <c r="D254" s="8"/>
      <c r="E254" s="316"/>
      <c r="F254" s="8"/>
      <c r="G254" s="8"/>
      <c r="H254" s="8"/>
      <c r="I254" s="8"/>
      <c r="J254" s="8"/>
      <c r="K254" s="8"/>
      <c r="L254" s="8"/>
      <c r="M254" s="8"/>
      <c r="N254" s="8"/>
      <c r="O254" s="31"/>
    </row>
    <row r="255" spans="1:15" ht="18.75">
      <c r="A255" s="440"/>
      <c r="B255" s="441"/>
      <c r="C255" s="441"/>
      <c r="D255" s="441" t="s">
        <v>474</v>
      </c>
      <c r="E255" s="442"/>
      <c r="F255" s="441"/>
      <c r="G255" s="441"/>
      <c r="H255" s="441"/>
      <c r="J255" s="446" t="s">
        <v>475</v>
      </c>
      <c r="L255" s="446"/>
      <c r="M255" s="441"/>
      <c r="N255" s="441" t="s">
        <v>475</v>
      </c>
      <c r="O255" s="443"/>
    </row>
    <row r="256" spans="1:15" s="187" customFormat="1" ht="18.75">
      <c r="A256" s="440"/>
      <c r="B256" s="441"/>
      <c r="C256" s="441"/>
      <c r="D256" s="441"/>
      <c r="E256" s="442"/>
      <c r="F256" s="441"/>
      <c r="G256" s="441"/>
      <c r="H256" s="441"/>
      <c r="I256" s="441"/>
      <c r="J256" s="440"/>
      <c r="K256" s="441"/>
      <c r="L256" s="440"/>
      <c r="M256" s="441"/>
      <c r="N256" s="441"/>
      <c r="O256" s="444"/>
    </row>
    <row r="257" spans="1:15" s="187" customFormat="1" ht="18.75">
      <c r="A257" s="440" t="s">
        <v>483</v>
      </c>
      <c r="B257" s="441"/>
      <c r="C257" s="441" t="s">
        <v>1078</v>
      </c>
      <c r="D257" s="441"/>
      <c r="E257" s="442"/>
      <c r="F257" s="441"/>
      <c r="G257" s="441"/>
      <c r="H257" s="441"/>
      <c r="J257" s="446" t="s">
        <v>1079</v>
      </c>
      <c r="L257" s="440"/>
      <c r="M257" s="441" t="s">
        <v>1075</v>
      </c>
      <c r="N257" s="441"/>
      <c r="O257" s="444"/>
    </row>
    <row r="258" spans="1:15" ht="18.75">
      <c r="A258" s="440"/>
      <c r="B258" s="441"/>
      <c r="C258" s="441" t="s">
        <v>625</v>
      </c>
      <c r="D258" s="441"/>
      <c r="E258" s="442"/>
      <c r="F258" s="441"/>
      <c r="G258" s="441"/>
      <c r="H258" s="441"/>
      <c r="I258" s="2"/>
      <c r="J258" s="445" t="s">
        <v>472</v>
      </c>
      <c r="K258" s="445"/>
      <c r="L258" s="441"/>
      <c r="M258" s="441" t="s">
        <v>473</v>
      </c>
      <c r="N258" s="441"/>
      <c r="O258" s="443"/>
    </row>
    <row r="259" spans="1:15" ht="18.75">
      <c r="A259" s="440"/>
      <c r="B259" s="441"/>
      <c r="C259" s="441"/>
      <c r="D259" s="441"/>
      <c r="E259" s="442"/>
      <c r="F259" s="441"/>
      <c r="G259" s="441"/>
      <c r="H259" s="441"/>
      <c r="I259" s="2"/>
      <c r="J259" s="445"/>
      <c r="K259" s="445"/>
      <c r="L259" s="441"/>
      <c r="M259" s="441"/>
      <c r="N259" s="441"/>
      <c r="O259" s="443"/>
    </row>
    <row r="260" spans="1:15" ht="6.75" customHeight="1">
      <c r="A260" s="174"/>
      <c r="B260" s="175"/>
      <c r="C260" s="418"/>
      <c r="D260" s="175"/>
      <c r="E260" s="351"/>
      <c r="F260" s="175"/>
      <c r="G260" s="175"/>
      <c r="H260" s="175"/>
      <c r="I260" s="175"/>
      <c r="J260" s="175"/>
      <c r="K260" s="175"/>
      <c r="L260" s="175"/>
      <c r="M260" s="175"/>
      <c r="N260" s="175"/>
      <c r="O260" s="176"/>
    </row>
    <row r="261" spans="1:15" ht="29.25" customHeight="1">
      <c r="A261" s="183" t="s">
        <v>0</v>
      </c>
      <c r="B261" s="20"/>
      <c r="C261" s="169" t="s">
        <v>652</v>
      </c>
      <c r="D261" s="169"/>
      <c r="E261" s="326"/>
      <c r="F261" s="4"/>
      <c r="G261" s="4"/>
      <c r="H261" s="4"/>
      <c r="I261" s="4"/>
      <c r="J261" s="4"/>
      <c r="K261" s="4"/>
      <c r="L261" s="4"/>
      <c r="M261" s="4"/>
      <c r="N261" s="4"/>
      <c r="O261" s="27"/>
    </row>
    <row r="262" spans="1:15" ht="17.25" customHeight="1">
      <c r="A262" s="6"/>
      <c r="B262" s="96" t="s">
        <v>146</v>
      </c>
      <c r="C262" s="403"/>
      <c r="D262" s="7"/>
      <c r="E262" s="316"/>
      <c r="F262" s="7"/>
      <c r="G262" s="7"/>
      <c r="H262" s="7"/>
      <c r="I262" s="8"/>
      <c r="J262" s="7"/>
      <c r="K262" s="7"/>
      <c r="L262" s="8"/>
      <c r="M262" s="7"/>
      <c r="N262" s="7"/>
      <c r="O262" s="393" t="s">
        <v>1134</v>
      </c>
    </row>
    <row r="263" spans="1:15" s="237" customFormat="1" ht="24.75" customHeight="1">
      <c r="A263" s="10"/>
      <c r="B263" s="44"/>
      <c r="C263" s="404"/>
      <c r="D263" s="95" t="s">
        <v>1430</v>
      </c>
      <c r="E263" s="317"/>
      <c r="F263" s="12"/>
      <c r="G263" s="12"/>
      <c r="H263" s="12"/>
      <c r="I263" s="12"/>
      <c r="J263" s="12"/>
      <c r="K263" s="12"/>
      <c r="L263" s="12"/>
      <c r="M263" s="12"/>
      <c r="N263" s="12"/>
      <c r="O263" s="28"/>
    </row>
    <row r="264" spans="1:15" ht="30" customHeight="1">
      <c r="A264" s="211" t="s">
        <v>437</v>
      </c>
      <c r="B264" s="212" t="s">
        <v>438</v>
      </c>
      <c r="C264" s="415" t="s">
        <v>1</v>
      </c>
      <c r="D264" s="232" t="s">
        <v>436</v>
      </c>
      <c r="E264" s="389" t="s">
        <v>445</v>
      </c>
      <c r="F264" s="239" t="s">
        <v>433</v>
      </c>
      <c r="G264" s="239" t="s">
        <v>434</v>
      </c>
      <c r="H264" s="239" t="s">
        <v>33</v>
      </c>
      <c r="I264" s="238" t="s">
        <v>435</v>
      </c>
      <c r="J264" s="240" t="s">
        <v>17</v>
      </c>
      <c r="K264" s="239" t="s">
        <v>18</v>
      </c>
      <c r="L264" s="238" t="s">
        <v>442</v>
      </c>
      <c r="M264" s="239" t="s">
        <v>30</v>
      </c>
      <c r="N264" s="239" t="s">
        <v>439</v>
      </c>
      <c r="O264" s="236" t="s">
        <v>19</v>
      </c>
    </row>
    <row r="265" spans="1:15" ht="24" customHeight="1">
      <c r="A265" s="892" t="s">
        <v>147</v>
      </c>
      <c r="B265" s="893"/>
      <c r="C265" s="894"/>
      <c r="D265" s="893"/>
      <c r="E265" s="895"/>
      <c r="F265" s="893"/>
      <c r="G265" s="893"/>
      <c r="H265" s="893"/>
      <c r="I265" s="893"/>
      <c r="J265" s="893"/>
      <c r="K265" s="893"/>
      <c r="L265" s="893"/>
      <c r="M265" s="893"/>
      <c r="N265" s="893"/>
      <c r="O265" s="896"/>
    </row>
    <row r="266" spans="1:15" s="41" customFormat="1" ht="41.25" customHeight="1">
      <c r="A266" s="129">
        <v>7100003</v>
      </c>
      <c r="B266" s="130" t="s">
        <v>620</v>
      </c>
      <c r="C266" s="387" t="s">
        <v>553</v>
      </c>
      <c r="D266" s="897" t="s">
        <v>359</v>
      </c>
      <c r="E266" s="352">
        <v>15</v>
      </c>
      <c r="F266" s="130">
        <v>12900</v>
      </c>
      <c r="G266" s="130">
        <v>0</v>
      </c>
      <c r="H266" s="130">
        <v>0</v>
      </c>
      <c r="I266" s="130">
        <v>0</v>
      </c>
      <c r="J266" s="130">
        <v>2265</v>
      </c>
      <c r="K266" s="130">
        <v>0</v>
      </c>
      <c r="L266" s="130">
        <v>0</v>
      </c>
      <c r="M266" s="130">
        <v>0</v>
      </c>
      <c r="N266" s="479">
        <f>F266+G266+H266+I266-J266+K266-L266+M266</f>
        <v>10635</v>
      </c>
      <c r="O266" s="133"/>
    </row>
    <row r="267" spans="1:15" ht="15" customHeight="1">
      <c r="A267" s="520" t="s">
        <v>67</v>
      </c>
      <c r="B267" s="905"/>
      <c r="C267" s="521"/>
      <c r="D267" s="522"/>
      <c r="E267" s="523"/>
      <c r="F267" s="524">
        <f>SUM(F266)</f>
        <v>12900</v>
      </c>
      <c r="G267" s="524">
        <f aca="true" t="shared" si="48" ref="G267:N267">SUM(G266)</f>
        <v>0</v>
      </c>
      <c r="H267" s="524">
        <f t="shared" si="48"/>
        <v>0</v>
      </c>
      <c r="I267" s="524">
        <f t="shared" si="48"/>
        <v>0</v>
      </c>
      <c r="J267" s="524">
        <f t="shared" si="48"/>
        <v>2265</v>
      </c>
      <c r="K267" s="524">
        <f t="shared" si="48"/>
        <v>0</v>
      </c>
      <c r="L267" s="524">
        <f t="shared" si="48"/>
        <v>0</v>
      </c>
      <c r="M267" s="524">
        <f t="shared" si="48"/>
        <v>0</v>
      </c>
      <c r="N267" s="524">
        <f t="shared" si="48"/>
        <v>10635</v>
      </c>
      <c r="O267" s="525"/>
    </row>
    <row r="268" spans="1:15" ht="24" customHeight="1">
      <c r="A268" s="179" t="s">
        <v>148</v>
      </c>
      <c r="B268" s="134"/>
      <c r="C268" s="390"/>
      <c r="D268" s="437"/>
      <c r="E268" s="353"/>
      <c r="F268" s="134"/>
      <c r="G268" s="134"/>
      <c r="H268" s="134"/>
      <c r="I268" s="134"/>
      <c r="J268" s="134"/>
      <c r="K268" s="134"/>
      <c r="L268" s="134"/>
      <c r="M268" s="134"/>
      <c r="N268" s="134"/>
      <c r="O268" s="136"/>
    </row>
    <row r="269" spans="1:15" ht="41.25" customHeight="1">
      <c r="A269" s="477">
        <v>7100304</v>
      </c>
      <c r="B269" s="130" t="s">
        <v>976</v>
      </c>
      <c r="C269" s="387" t="s">
        <v>977</v>
      </c>
      <c r="D269" s="436" t="s">
        <v>591</v>
      </c>
      <c r="E269" s="352">
        <v>15</v>
      </c>
      <c r="F269" s="130">
        <v>6616</v>
      </c>
      <c r="G269" s="130">
        <v>0</v>
      </c>
      <c r="H269" s="130">
        <v>300</v>
      </c>
      <c r="I269" s="130">
        <v>0</v>
      </c>
      <c r="J269" s="130">
        <v>866</v>
      </c>
      <c r="K269" s="130">
        <v>0</v>
      </c>
      <c r="L269" s="130">
        <v>0</v>
      </c>
      <c r="M269" s="130">
        <v>0</v>
      </c>
      <c r="N269" s="479">
        <f aca="true" t="shared" si="49" ref="N269:N275">F269+G269+H269+I269-J269+K269-L269+M269</f>
        <v>6050</v>
      </c>
      <c r="O269" s="133"/>
    </row>
    <row r="270" spans="1:15" ht="41.25" customHeight="1">
      <c r="A270" s="129">
        <v>7100307</v>
      </c>
      <c r="B270" s="130" t="s">
        <v>150</v>
      </c>
      <c r="C270" s="387" t="s">
        <v>151</v>
      </c>
      <c r="D270" s="436" t="s">
        <v>149</v>
      </c>
      <c r="E270" s="352">
        <v>15</v>
      </c>
      <c r="F270" s="130">
        <v>3904</v>
      </c>
      <c r="G270" s="130">
        <v>0</v>
      </c>
      <c r="H270" s="130">
        <v>300</v>
      </c>
      <c r="I270" s="130">
        <v>0</v>
      </c>
      <c r="J270" s="130">
        <v>334</v>
      </c>
      <c r="K270" s="130">
        <v>0</v>
      </c>
      <c r="L270" s="130">
        <v>0</v>
      </c>
      <c r="M270" s="130">
        <v>0</v>
      </c>
      <c r="N270" s="479">
        <f t="shared" si="49"/>
        <v>3870</v>
      </c>
      <c r="O270" s="133"/>
    </row>
    <row r="271" spans="1:15" ht="41.25" customHeight="1">
      <c r="A271" s="129">
        <v>7100308</v>
      </c>
      <c r="B271" s="130" t="s">
        <v>995</v>
      </c>
      <c r="C271" s="387" t="s">
        <v>996</v>
      </c>
      <c r="D271" s="436" t="s">
        <v>149</v>
      </c>
      <c r="E271" s="352">
        <v>15</v>
      </c>
      <c r="F271" s="130">
        <v>3904</v>
      </c>
      <c r="G271" s="130">
        <v>0</v>
      </c>
      <c r="H271" s="130">
        <v>300</v>
      </c>
      <c r="I271" s="130">
        <v>0</v>
      </c>
      <c r="J271" s="130">
        <v>334</v>
      </c>
      <c r="K271" s="130">
        <v>0</v>
      </c>
      <c r="L271" s="130">
        <v>0</v>
      </c>
      <c r="M271" s="130">
        <v>0</v>
      </c>
      <c r="N271" s="479">
        <f t="shared" si="49"/>
        <v>3870</v>
      </c>
      <c r="O271" s="133"/>
    </row>
    <row r="272" spans="1:15" ht="41.25" customHeight="1">
      <c r="A272" s="129">
        <v>7100309</v>
      </c>
      <c r="B272" s="130" t="s">
        <v>152</v>
      </c>
      <c r="C272" s="387" t="s">
        <v>1046</v>
      </c>
      <c r="D272" s="436" t="s">
        <v>149</v>
      </c>
      <c r="E272" s="352">
        <v>15</v>
      </c>
      <c r="F272" s="130">
        <v>3904</v>
      </c>
      <c r="G272" s="130">
        <v>0</v>
      </c>
      <c r="H272" s="130">
        <v>300</v>
      </c>
      <c r="I272" s="130">
        <v>0</v>
      </c>
      <c r="J272" s="130">
        <v>334</v>
      </c>
      <c r="K272" s="130">
        <v>0</v>
      </c>
      <c r="L272" s="130">
        <v>0</v>
      </c>
      <c r="M272" s="130">
        <v>0</v>
      </c>
      <c r="N272" s="479">
        <f t="shared" si="49"/>
        <v>3870</v>
      </c>
      <c r="O272" s="133"/>
    </row>
    <row r="273" spans="1:15" ht="41.25" customHeight="1">
      <c r="A273" s="129">
        <v>7100310</v>
      </c>
      <c r="B273" s="130" t="s">
        <v>153</v>
      </c>
      <c r="C273" s="387" t="s">
        <v>154</v>
      </c>
      <c r="D273" s="436" t="s">
        <v>149</v>
      </c>
      <c r="E273" s="352">
        <v>15</v>
      </c>
      <c r="F273" s="130">
        <v>3904</v>
      </c>
      <c r="G273" s="130">
        <v>0</v>
      </c>
      <c r="H273" s="130">
        <v>300</v>
      </c>
      <c r="I273" s="130">
        <v>0</v>
      </c>
      <c r="J273" s="130">
        <v>334</v>
      </c>
      <c r="K273" s="130">
        <v>0</v>
      </c>
      <c r="L273" s="130">
        <v>0</v>
      </c>
      <c r="M273" s="130">
        <v>0</v>
      </c>
      <c r="N273" s="479">
        <f t="shared" si="49"/>
        <v>3870</v>
      </c>
      <c r="O273" s="133"/>
    </row>
    <row r="274" spans="1:15" ht="41.25" customHeight="1">
      <c r="A274" s="129">
        <v>7100311</v>
      </c>
      <c r="B274" s="383" t="s">
        <v>395</v>
      </c>
      <c r="C274" s="387" t="s">
        <v>396</v>
      </c>
      <c r="D274" s="436" t="s">
        <v>165</v>
      </c>
      <c r="E274" s="352">
        <v>15</v>
      </c>
      <c r="F274" s="130">
        <v>4673</v>
      </c>
      <c r="G274" s="130">
        <v>0</v>
      </c>
      <c r="H274" s="130">
        <v>300</v>
      </c>
      <c r="I274" s="130">
        <v>0</v>
      </c>
      <c r="J274" s="130">
        <v>465</v>
      </c>
      <c r="K274" s="130">
        <v>0</v>
      </c>
      <c r="L274" s="130">
        <v>0</v>
      </c>
      <c r="M274" s="130">
        <v>0</v>
      </c>
      <c r="N274" s="479">
        <f t="shared" si="49"/>
        <v>4508</v>
      </c>
      <c r="O274" s="133"/>
    </row>
    <row r="275" spans="1:15" ht="41.25" customHeight="1">
      <c r="A275" s="129">
        <v>7100312</v>
      </c>
      <c r="B275" s="130" t="s">
        <v>155</v>
      </c>
      <c r="C275" s="387" t="s">
        <v>156</v>
      </c>
      <c r="D275" s="436" t="s">
        <v>149</v>
      </c>
      <c r="E275" s="352">
        <v>15</v>
      </c>
      <c r="F275" s="130">
        <v>3904</v>
      </c>
      <c r="G275" s="130">
        <v>0</v>
      </c>
      <c r="H275" s="130">
        <v>300</v>
      </c>
      <c r="I275" s="130">
        <v>0</v>
      </c>
      <c r="J275" s="130">
        <v>334</v>
      </c>
      <c r="K275" s="130">
        <v>0</v>
      </c>
      <c r="L275" s="130">
        <v>0</v>
      </c>
      <c r="M275" s="130">
        <v>0</v>
      </c>
      <c r="N275" s="479">
        <f t="shared" si="49"/>
        <v>3870</v>
      </c>
      <c r="O275" s="133"/>
    </row>
    <row r="276" spans="1:15" s="23" customFormat="1" ht="26.25" customHeight="1" hidden="1">
      <c r="A276" s="225"/>
      <c r="B276" s="223"/>
      <c r="C276" s="419"/>
      <c r="D276" s="224"/>
      <c r="E276" s="354"/>
      <c r="F276" s="223">
        <f>SUM(F269:F275)</f>
        <v>30809</v>
      </c>
      <c r="G276" s="223">
        <f aca="true" t="shared" si="50" ref="G276:N276">SUM(G269:G275)</f>
        <v>0</v>
      </c>
      <c r="H276" s="223">
        <f t="shared" si="50"/>
        <v>2100</v>
      </c>
      <c r="I276" s="223">
        <f t="shared" si="50"/>
        <v>0</v>
      </c>
      <c r="J276" s="223">
        <f t="shared" si="50"/>
        <v>3001</v>
      </c>
      <c r="K276" s="223">
        <f t="shared" si="50"/>
        <v>0</v>
      </c>
      <c r="L276" s="223">
        <f t="shared" si="50"/>
        <v>0</v>
      </c>
      <c r="M276" s="223">
        <f t="shared" si="50"/>
        <v>0</v>
      </c>
      <c r="N276" s="223">
        <f t="shared" si="50"/>
        <v>29908</v>
      </c>
      <c r="O276" s="226"/>
    </row>
    <row r="277" spans="1:15" s="23" customFormat="1" ht="20.25" customHeight="1">
      <c r="A277" s="227"/>
      <c r="B277" s="228" t="s">
        <v>31</v>
      </c>
      <c r="C277" s="420"/>
      <c r="D277" s="230"/>
      <c r="E277" s="355"/>
      <c r="F277" s="229">
        <f aca="true" t="shared" si="51" ref="F277:N277">F267+F276</f>
        <v>43709</v>
      </c>
      <c r="G277" s="229">
        <f t="shared" si="51"/>
        <v>0</v>
      </c>
      <c r="H277" s="229">
        <f t="shared" si="51"/>
        <v>2100</v>
      </c>
      <c r="I277" s="229">
        <f t="shared" si="51"/>
        <v>0</v>
      </c>
      <c r="J277" s="229">
        <f t="shared" si="51"/>
        <v>5266</v>
      </c>
      <c r="K277" s="229">
        <f t="shared" si="51"/>
        <v>0</v>
      </c>
      <c r="L277" s="229">
        <f t="shared" si="51"/>
        <v>0</v>
      </c>
      <c r="M277" s="229">
        <f t="shared" si="51"/>
        <v>0</v>
      </c>
      <c r="N277" s="229">
        <f t="shared" si="51"/>
        <v>40543</v>
      </c>
      <c r="O277" s="231"/>
    </row>
    <row r="278" spans="1:15" s="187" customFormat="1" ht="18.75">
      <c r="A278" s="440"/>
      <c r="B278" s="441"/>
      <c r="C278" s="441"/>
      <c r="D278" s="441" t="s">
        <v>474</v>
      </c>
      <c r="E278" s="442"/>
      <c r="F278" s="441"/>
      <c r="G278" s="441"/>
      <c r="H278" s="441"/>
      <c r="J278" s="446" t="s">
        <v>475</v>
      </c>
      <c r="K278" s="441"/>
      <c r="L278" s="441"/>
      <c r="M278" s="441"/>
      <c r="N278" s="441" t="s">
        <v>475</v>
      </c>
      <c r="O278" s="443"/>
    </row>
    <row r="279" spans="1:15" s="187" customFormat="1" ht="9" customHeight="1">
      <c r="A279" s="440"/>
      <c r="B279" s="441"/>
      <c r="C279" s="441"/>
      <c r="D279" s="441"/>
      <c r="E279" s="442"/>
      <c r="F279" s="441"/>
      <c r="G279" s="441"/>
      <c r="H279" s="441"/>
      <c r="I279" s="441"/>
      <c r="J279" s="440"/>
      <c r="K279" s="441"/>
      <c r="L279" s="440"/>
      <c r="M279" s="441"/>
      <c r="N279" s="441"/>
      <c r="O279" s="444"/>
    </row>
    <row r="280" spans="1:15" ht="15.75" customHeight="1">
      <c r="A280" s="440" t="s">
        <v>483</v>
      </c>
      <c r="B280" s="441"/>
      <c r="C280" s="441" t="s">
        <v>1078</v>
      </c>
      <c r="D280" s="441"/>
      <c r="E280" s="442"/>
      <c r="F280" s="441"/>
      <c r="G280" s="441"/>
      <c r="H280" s="441"/>
      <c r="I280" s="441"/>
      <c r="J280" s="446" t="s">
        <v>1079</v>
      </c>
      <c r="K280" s="478"/>
      <c r="L280" s="440"/>
      <c r="M280" s="441" t="s">
        <v>1075</v>
      </c>
      <c r="N280" s="441"/>
      <c r="O280" s="444"/>
    </row>
    <row r="281" spans="1:15" ht="14.25" customHeight="1">
      <c r="A281" s="440"/>
      <c r="B281" s="441"/>
      <c r="C281" s="441" t="s">
        <v>625</v>
      </c>
      <c r="D281" s="441"/>
      <c r="E281" s="442"/>
      <c r="F281" s="441"/>
      <c r="G281" s="441"/>
      <c r="H281" s="441"/>
      <c r="I281" s="2"/>
      <c r="J281" s="445" t="s">
        <v>472</v>
      </c>
      <c r="K281" s="445"/>
      <c r="L281" s="441"/>
      <c r="M281" s="441" t="s">
        <v>473</v>
      </c>
      <c r="N281" s="441"/>
      <c r="O281" s="443"/>
    </row>
    <row r="282" spans="1:15" ht="6" customHeight="1">
      <c r="A282" s="86"/>
      <c r="B282" s="87"/>
      <c r="C282" s="421"/>
      <c r="D282" s="87"/>
      <c r="E282" s="356"/>
      <c r="F282" s="87"/>
      <c r="G282" s="87"/>
      <c r="H282" s="87"/>
      <c r="I282" s="87"/>
      <c r="J282" s="87"/>
      <c r="K282" s="87"/>
      <c r="L282" s="87"/>
      <c r="M282" s="87"/>
      <c r="N282" s="87"/>
      <c r="O282" s="89"/>
    </row>
    <row r="283" spans="1:15" ht="27.75" customHeight="1">
      <c r="A283" s="183" t="s">
        <v>0</v>
      </c>
      <c r="B283" s="20"/>
      <c r="C283" s="169" t="s">
        <v>652</v>
      </c>
      <c r="D283" s="169"/>
      <c r="E283" s="326"/>
      <c r="F283" s="4"/>
      <c r="G283" s="4"/>
      <c r="H283" s="4"/>
      <c r="I283" s="4"/>
      <c r="J283" s="4"/>
      <c r="K283" s="4"/>
      <c r="L283" s="4"/>
      <c r="M283" s="4"/>
      <c r="N283" s="4"/>
      <c r="O283" s="27"/>
    </row>
    <row r="284" spans="1:15" ht="25.5" customHeight="1">
      <c r="A284" s="6"/>
      <c r="B284" s="96" t="s">
        <v>146</v>
      </c>
      <c r="C284" s="403"/>
      <c r="D284" s="7"/>
      <c r="E284" s="316"/>
      <c r="F284" s="7"/>
      <c r="G284" s="7"/>
      <c r="H284" s="7"/>
      <c r="I284" s="8"/>
      <c r="J284" s="7"/>
      <c r="K284" s="7"/>
      <c r="L284" s="8"/>
      <c r="M284" s="7"/>
      <c r="N284" s="7"/>
      <c r="O284" s="393" t="s">
        <v>1135</v>
      </c>
    </row>
    <row r="285" spans="1:15" s="237" customFormat="1" ht="24.75" customHeight="1">
      <c r="A285" s="738"/>
      <c r="B285" s="739"/>
      <c r="C285" s="812"/>
      <c r="D285" s="740" t="s">
        <v>1430</v>
      </c>
      <c r="E285" s="741"/>
      <c r="F285" s="742"/>
      <c r="G285" s="742"/>
      <c r="H285" s="742"/>
      <c r="I285" s="742"/>
      <c r="J285" s="742"/>
      <c r="K285" s="742"/>
      <c r="L285" s="742"/>
      <c r="M285" s="742"/>
      <c r="N285" s="742"/>
      <c r="O285" s="744"/>
    </row>
    <row r="286" spans="1:15" ht="27" customHeight="1">
      <c r="A286" s="277" t="s">
        <v>437</v>
      </c>
      <c r="B286" s="275" t="s">
        <v>438</v>
      </c>
      <c r="C286" s="429" t="s">
        <v>1</v>
      </c>
      <c r="D286" s="677" t="s">
        <v>436</v>
      </c>
      <c r="E286" s="678" t="s">
        <v>445</v>
      </c>
      <c r="F286" s="276" t="s">
        <v>433</v>
      </c>
      <c r="G286" s="276" t="s">
        <v>434</v>
      </c>
      <c r="H286" s="276" t="s">
        <v>33</v>
      </c>
      <c r="I286" s="308" t="s">
        <v>435</v>
      </c>
      <c r="J286" s="679" t="s">
        <v>17</v>
      </c>
      <c r="K286" s="276" t="s">
        <v>18</v>
      </c>
      <c r="L286" s="308" t="s">
        <v>442</v>
      </c>
      <c r="M286" s="276" t="s">
        <v>30</v>
      </c>
      <c r="N286" s="276" t="s">
        <v>439</v>
      </c>
      <c r="O286" s="813" t="s">
        <v>19</v>
      </c>
    </row>
    <row r="287" spans="1:15" ht="21" customHeight="1">
      <c r="A287" s="179" t="s">
        <v>148</v>
      </c>
      <c r="B287" s="134"/>
      <c r="C287" s="390"/>
      <c r="D287" s="135"/>
      <c r="E287" s="353"/>
      <c r="F287" s="134"/>
      <c r="G287" s="134"/>
      <c r="H287" s="134"/>
      <c r="I287" s="134"/>
      <c r="J287" s="134"/>
      <c r="K287" s="134"/>
      <c r="L287" s="134"/>
      <c r="M287" s="134"/>
      <c r="N287" s="134"/>
      <c r="O287" s="136"/>
    </row>
    <row r="288" spans="1:15" ht="33" customHeight="1">
      <c r="A288" s="129">
        <v>7100313</v>
      </c>
      <c r="B288" s="130" t="s">
        <v>157</v>
      </c>
      <c r="C288" s="387" t="s">
        <v>158</v>
      </c>
      <c r="D288" s="436" t="s">
        <v>149</v>
      </c>
      <c r="E288" s="352">
        <v>15</v>
      </c>
      <c r="F288" s="130">
        <v>3904</v>
      </c>
      <c r="G288" s="130">
        <v>0</v>
      </c>
      <c r="H288" s="130">
        <v>300</v>
      </c>
      <c r="I288" s="130">
        <v>0</v>
      </c>
      <c r="J288" s="130">
        <v>334</v>
      </c>
      <c r="K288" s="130">
        <v>0</v>
      </c>
      <c r="L288" s="130">
        <v>0</v>
      </c>
      <c r="M288" s="130">
        <v>0</v>
      </c>
      <c r="N288" s="479">
        <f>F288+G288+H288+I288-J288+K288-L288+M288</f>
        <v>3870</v>
      </c>
      <c r="O288" s="133"/>
    </row>
    <row r="289" spans="1:15" ht="33" customHeight="1">
      <c r="A289" s="129">
        <v>7100318</v>
      </c>
      <c r="B289" s="130" t="s">
        <v>887</v>
      </c>
      <c r="C289" s="387" t="s">
        <v>888</v>
      </c>
      <c r="D289" s="436" t="s">
        <v>149</v>
      </c>
      <c r="E289" s="352">
        <v>15</v>
      </c>
      <c r="F289" s="130">
        <v>3904</v>
      </c>
      <c r="G289" s="130">
        <v>0</v>
      </c>
      <c r="H289" s="130">
        <v>300</v>
      </c>
      <c r="I289" s="130">
        <v>0</v>
      </c>
      <c r="J289" s="130">
        <v>334</v>
      </c>
      <c r="K289" s="130">
        <v>0</v>
      </c>
      <c r="L289" s="130">
        <v>0</v>
      </c>
      <c r="M289" s="130">
        <v>0</v>
      </c>
      <c r="N289" s="479">
        <f aca="true" t="shared" si="52" ref="N289:N295">F289+G289+H289+I289-J289+K289-L289+M289</f>
        <v>3870</v>
      </c>
      <c r="O289" s="133"/>
    </row>
    <row r="290" spans="1:15" s="23" customFormat="1" ht="33" customHeight="1">
      <c r="A290" s="129">
        <v>7100319</v>
      </c>
      <c r="B290" s="130" t="s">
        <v>397</v>
      </c>
      <c r="C290" s="387" t="s">
        <v>398</v>
      </c>
      <c r="D290" s="436" t="s">
        <v>149</v>
      </c>
      <c r="E290" s="352">
        <v>15</v>
      </c>
      <c r="F290" s="130">
        <v>3904</v>
      </c>
      <c r="G290" s="130">
        <v>0</v>
      </c>
      <c r="H290" s="130">
        <v>300</v>
      </c>
      <c r="I290" s="130">
        <v>0</v>
      </c>
      <c r="J290" s="130">
        <v>334</v>
      </c>
      <c r="K290" s="130">
        <v>0</v>
      </c>
      <c r="L290" s="130">
        <v>0</v>
      </c>
      <c r="M290" s="130">
        <v>0</v>
      </c>
      <c r="N290" s="479">
        <f t="shared" si="52"/>
        <v>3870</v>
      </c>
      <c r="O290" s="133"/>
    </row>
    <row r="291" spans="1:15" s="23" customFormat="1" ht="33" customHeight="1">
      <c r="A291" s="550">
        <v>7100320</v>
      </c>
      <c r="B291" s="140" t="s">
        <v>938</v>
      </c>
      <c r="C291" s="424" t="s">
        <v>939</v>
      </c>
      <c r="D291" s="436" t="s">
        <v>149</v>
      </c>
      <c r="E291" s="386">
        <v>15</v>
      </c>
      <c r="F291" s="130">
        <v>3194</v>
      </c>
      <c r="G291" s="130">
        <v>0</v>
      </c>
      <c r="H291" s="130">
        <v>0</v>
      </c>
      <c r="I291" s="130">
        <v>0</v>
      </c>
      <c r="J291" s="130">
        <v>118</v>
      </c>
      <c r="K291" s="130">
        <v>0</v>
      </c>
      <c r="L291" s="130">
        <v>0</v>
      </c>
      <c r="M291" s="130">
        <v>0</v>
      </c>
      <c r="N291" s="479">
        <f>F291+G291+H291+I291-J291+K291-L291+M291</f>
        <v>3076</v>
      </c>
      <c r="O291" s="133"/>
    </row>
    <row r="292" spans="1:15" s="23" customFormat="1" ht="33" customHeight="1">
      <c r="A292" s="129">
        <v>7100321</v>
      </c>
      <c r="B292" s="383" t="s">
        <v>944</v>
      </c>
      <c r="C292" s="387" t="s">
        <v>945</v>
      </c>
      <c r="D292" s="436" t="s">
        <v>149</v>
      </c>
      <c r="E292" s="352">
        <v>15</v>
      </c>
      <c r="F292" s="130">
        <v>3194</v>
      </c>
      <c r="G292" s="130">
        <v>0</v>
      </c>
      <c r="H292" s="130">
        <v>0</v>
      </c>
      <c r="I292" s="130">
        <v>0</v>
      </c>
      <c r="J292" s="130">
        <v>118</v>
      </c>
      <c r="K292" s="130">
        <v>0</v>
      </c>
      <c r="L292" s="130">
        <v>0</v>
      </c>
      <c r="M292" s="130">
        <v>0</v>
      </c>
      <c r="N292" s="479">
        <f t="shared" si="52"/>
        <v>3076</v>
      </c>
      <c r="O292" s="133"/>
    </row>
    <row r="293" spans="1:15" ht="33" customHeight="1">
      <c r="A293" s="129">
        <v>7100322</v>
      </c>
      <c r="B293" s="904" t="s">
        <v>159</v>
      </c>
      <c r="C293" s="387" t="s">
        <v>160</v>
      </c>
      <c r="D293" s="436" t="s">
        <v>149</v>
      </c>
      <c r="E293" s="352">
        <v>15</v>
      </c>
      <c r="F293" s="130">
        <v>3904</v>
      </c>
      <c r="G293" s="130">
        <v>0</v>
      </c>
      <c r="H293" s="130">
        <v>300</v>
      </c>
      <c r="I293" s="130">
        <v>0</v>
      </c>
      <c r="J293" s="130">
        <v>334</v>
      </c>
      <c r="K293" s="130">
        <v>0</v>
      </c>
      <c r="L293" s="130">
        <v>0</v>
      </c>
      <c r="M293" s="130">
        <v>0</v>
      </c>
      <c r="N293" s="479">
        <f t="shared" si="52"/>
        <v>3870</v>
      </c>
      <c r="O293" s="133"/>
    </row>
    <row r="294" spans="1:15" ht="33" customHeight="1">
      <c r="A294" s="129">
        <v>7100324</v>
      </c>
      <c r="B294" s="904" t="s">
        <v>509</v>
      </c>
      <c r="C294" s="387" t="s">
        <v>454</v>
      </c>
      <c r="D294" s="436" t="s">
        <v>149</v>
      </c>
      <c r="E294" s="352">
        <v>15</v>
      </c>
      <c r="F294" s="130">
        <v>3904</v>
      </c>
      <c r="G294" s="130">
        <v>0</v>
      </c>
      <c r="H294" s="130">
        <v>300</v>
      </c>
      <c r="I294" s="130">
        <v>0</v>
      </c>
      <c r="J294" s="130">
        <v>334</v>
      </c>
      <c r="K294" s="130">
        <v>0</v>
      </c>
      <c r="L294" s="130">
        <v>0</v>
      </c>
      <c r="M294" s="130">
        <v>0</v>
      </c>
      <c r="N294" s="479">
        <f t="shared" si="52"/>
        <v>3870</v>
      </c>
      <c r="O294" s="133"/>
    </row>
    <row r="295" spans="1:15" ht="33" customHeight="1">
      <c r="A295" s="129">
        <v>7100325</v>
      </c>
      <c r="B295" s="130" t="s">
        <v>161</v>
      </c>
      <c r="C295" s="387" t="s">
        <v>162</v>
      </c>
      <c r="D295" s="436" t="s">
        <v>165</v>
      </c>
      <c r="E295" s="352">
        <v>15</v>
      </c>
      <c r="F295" s="130">
        <v>4673</v>
      </c>
      <c r="G295" s="130">
        <v>0</v>
      </c>
      <c r="H295" s="130">
        <v>300</v>
      </c>
      <c r="I295" s="130">
        <v>0</v>
      </c>
      <c r="J295" s="130">
        <v>465</v>
      </c>
      <c r="K295" s="130">
        <v>0</v>
      </c>
      <c r="L295" s="130">
        <v>300</v>
      </c>
      <c r="M295" s="130">
        <v>0</v>
      </c>
      <c r="N295" s="479">
        <f t="shared" si="52"/>
        <v>4208</v>
      </c>
      <c r="O295" s="133"/>
    </row>
    <row r="296" spans="1:15" ht="33" customHeight="1">
      <c r="A296" s="129">
        <v>7100327</v>
      </c>
      <c r="B296" s="130" t="s">
        <v>967</v>
      </c>
      <c r="C296" s="387" t="s">
        <v>966</v>
      </c>
      <c r="D296" s="436" t="s">
        <v>149</v>
      </c>
      <c r="E296" s="352">
        <v>15</v>
      </c>
      <c r="F296" s="130">
        <v>3904</v>
      </c>
      <c r="G296" s="130">
        <v>0</v>
      </c>
      <c r="H296" s="130">
        <v>300</v>
      </c>
      <c r="I296" s="130">
        <v>0</v>
      </c>
      <c r="J296" s="130">
        <v>334</v>
      </c>
      <c r="K296" s="130">
        <v>0</v>
      </c>
      <c r="L296" s="130">
        <v>0</v>
      </c>
      <c r="M296" s="130">
        <v>0</v>
      </c>
      <c r="N296" s="479">
        <f>F296+G296+H296+I296-J296+K296-L296+M296</f>
        <v>3870</v>
      </c>
      <c r="O296" s="133"/>
    </row>
    <row r="297" spans="1:15" ht="33" customHeight="1">
      <c r="A297" s="129">
        <v>7100328</v>
      </c>
      <c r="B297" s="130" t="s">
        <v>997</v>
      </c>
      <c r="C297" s="387" t="s">
        <v>998</v>
      </c>
      <c r="D297" s="436" t="s">
        <v>149</v>
      </c>
      <c r="E297" s="352">
        <v>15</v>
      </c>
      <c r="F297" s="130">
        <v>3904</v>
      </c>
      <c r="G297" s="130">
        <v>0</v>
      </c>
      <c r="H297" s="130">
        <v>300</v>
      </c>
      <c r="I297" s="130">
        <v>0</v>
      </c>
      <c r="J297" s="130">
        <v>334</v>
      </c>
      <c r="K297" s="130">
        <v>0</v>
      </c>
      <c r="L297" s="130">
        <v>0</v>
      </c>
      <c r="M297" s="130">
        <v>0</v>
      </c>
      <c r="N297" s="479">
        <f>F297+G297+H297+I297-J297+K297-L297+M297</f>
        <v>3870</v>
      </c>
      <c r="O297" s="133"/>
    </row>
    <row r="298" spans="1:15" ht="33" customHeight="1">
      <c r="A298" s="129">
        <v>7100329</v>
      </c>
      <c r="B298" s="383" t="s">
        <v>1004</v>
      </c>
      <c r="C298" s="387" t="s">
        <v>999</v>
      </c>
      <c r="D298" s="436" t="s">
        <v>149</v>
      </c>
      <c r="E298" s="352">
        <v>15</v>
      </c>
      <c r="F298" s="130">
        <v>3904</v>
      </c>
      <c r="G298" s="130">
        <v>0</v>
      </c>
      <c r="H298" s="130">
        <v>300</v>
      </c>
      <c r="I298" s="130">
        <v>0</v>
      </c>
      <c r="J298" s="130">
        <v>334</v>
      </c>
      <c r="K298" s="130">
        <v>0</v>
      </c>
      <c r="L298" s="130">
        <v>0</v>
      </c>
      <c r="M298" s="130">
        <v>0</v>
      </c>
      <c r="N298" s="479">
        <f>F298+G298+H298+I298-J298+K298-L298+M298</f>
        <v>3870</v>
      </c>
      <c r="O298" s="133"/>
    </row>
    <row r="299" spans="1:15" ht="33" customHeight="1">
      <c r="A299" s="129">
        <v>7100330</v>
      </c>
      <c r="B299" s="130" t="s">
        <v>163</v>
      </c>
      <c r="C299" s="387" t="s">
        <v>164</v>
      </c>
      <c r="D299" s="436" t="s">
        <v>165</v>
      </c>
      <c r="E299" s="352">
        <v>15</v>
      </c>
      <c r="F299" s="130">
        <v>4673</v>
      </c>
      <c r="G299" s="130">
        <v>0</v>
      </c>
      <c r="H299" s="130">
        <v>300</v>
      </c>
      <c r="I299" s="130">
        <v>0</v>
      </c>
      <c r="J299" s="130">
        <v>465</v>
      </c>
      <c r="K299" s="130">
        <v>0</v>
      </c>
      <c r="L299" s="130">
        <v>0</v>
      </c>
      <c r="M299" s="130">
        <v>0</v>
      </c>
      <c r="N299" s="479">
        <f>F299+G299+H299+I299-J299+K299-L299+M299</f>
        <v>4508</v>
      </c>
      <c r="O299" s="133"/>
    </row>
    <row r="300" spans="1:15" ht="33" customHeight="1">
      <c r="A300" s="129">
        <v>7100331</v>
      </c>
      <c r="B300" s="130" t="s">
        <v>166</v>
      </c>
      <c r="C300" s="387" t="s">
        <v>1047</v>
      </c>
      <c r="D300" s="436" t="s">
        <v>517</v>
      </c>
      <c r="E300" s="352">
        <v>15</v>
      </c>
      <c r="F300" s="130">
        <v>5225</v>
      </c>
      <c r="G300" s="130">
        <v>0</v>
      </c>
      <c r="H300" s="130">
        <v>300</v>
      </c>
      <c r="I300" s="130">
        <v>0</v>
      </c>
      <c r="J300" s="130">
        <v>569</v>
      </c>
      <c r="K300" s="130">
        <v>0</v>
      </c>
      <c r="L300" s="130">
        <v>0</v>
      </c>
      <c r="M300" s="145">
        <v>0</v>
      </c>
      <c r="N300" s="479">
        <f>F300+G300+H300+I300-J300+K300-L300+M300</f>
        <v>4956</v>
      </c>
      <c r="O300" s="133"/>
    </row>
    <row r="301" spans="1:15" s="187" customFormat="1" ht="20.25" customHeight="1">
      <c r="A301" s="227"/>
      <c r="B301" s="228" t="s">
        <v>31</v>
      </c>
      <c r="C301" s="420"/>
      <c r="D301" s="229"/>
      <c r="E301" s="363"/>
      <c r="F301" s="229">
        <f>SUM(F288:F300)</f>
        <v>52191</v>
      </c>
      <c r="G301" s="229">
        <f aca="true" t="shared" si="53" ref="G301:N301">SUM(G288:G300)</f>
        <v>0</v>
      </c>
      <c r="H301" s="229">
        <f t="shared" si="53"/>
        <v>3300</v>
      </c>
      <c r="I301" s="229">
        <f t="shared" si="53"/>
        <v>0</v>
      </c>
      <c r="J301" s="229">
        <f t="shared" si="53"/>
        <v>4407</v>
      </c>
      <c r="K301" s="229">
        <f t="shared" si="53"/>
        <v>0</v>
      </c>
      <c r="L301" s="229">
        <f t="shared" si="53"/>
        <v>300</v>
      </c>
      <c r="M301" s="229">
        <f t="shared" si="53"/>
        <v>0</v>
      </c>
      <c r="N301" s="229">
        <f t="shared" si="53"/>
        <v>50784</v>
      </c>
      <c r="O301" s="252"/>
    </row>
    <row r="302" spans="1:15" s="187" customFormat="1" ht="36" customHeight="1">
      <c r="A302" s="440"/>
      <c r="B302" s="441"/>
      <c r="C302" s="441"/>
      <c r="D302" s="441" t="s">
        <v>474</v>
      </c>
      <c r="E302" s="442"/>
      <c r="F302" s="441"/>
      <c r="G302" s="441"/>
      <c r="H302" s="441"/>
      <c r="I302" s="952" t="s">
        <v>475</v>
      </c>
      <c r="J302" s="952"/>
      <c r="K302" s="441"/>
      <c r="L302" s="441"/>
      <c r="M302" s="446"/>
      <c r="N302" s="441" t="s">
        <v>475</v>
      </c>
      <c r="O302" s="443"/>
    </row>
    <row r="303" spans="1:15" ht="15.75" customHeight="1">
      <c r="A303" s="440" t="s">
        <v>483</v>
      </c>
      <c r="B303" s="441"/>
      <c r="C303" s="441" t="s">
        <v>1078</v>
      </c>
      <c r="D303" s="441"/>
      <c r="E303" s="442"/>
      <c r="F303" s="441"/>
      <c r="G303" s="441"/>
      <c r="H303" s="441"/>
      <c r="I303" s="441"/>
      <c r="J303" s="446" t="s">
        <v>1079</v>
      </c>
      <c r="K303" s="478"/>
      <c r="L303" s="440"/>
      <c r="M303" s="441" t="s">
        <v>1075</v>
      </c>
      <c r="N303" s="441"/>
      <c r="O303" s="444"/>
    </row>
    <row r="304" spans="1:15" ht="15" customHeight="1">
      <c r="A304" s="440"/>
      <c r="B304" s="441"/>
      <c r="C304" s="441" t="s">
        <v>625</v>
      </c>
      <c r="D304" s="441"/>
      <c r="E304" s="442"/>
      <c r="F304" s="441"/>
      <c r="G304" s="441"/>
      <c r="H304" s="441"/>
      <c r="I304" s="461"/>
      <c r="J304" s="445" t="s">
        <v>472</v>
      </c>
      <c r="K304" s="445"/>
      <c r="L304" s="441"/>
      <c r="M304" s="441" t="s">
        <v>473</v>
      </c>
      <c r="N304" s="441"/>
      <c r="O304" s="443"/>
    </row>
    <row r="305" spans="1:15" ht="5.25" customHeight="1">
      <c r="A305" s="86"/>
      <c r="B305" s="143"/>
      <c r="C305" s="421"/>
      <c r="D305" s="143"/>
      <c r="E305" s="358"/>
      <c r="F305" s="143"/>
      <c r="G305" s="143"/>
      <c r="H305" s="143"/>
      <c r="I305" s="143"/>
      <c r="J305" s="143"/>
      <c r="K305" s="143"/>
      <c r="L305" s="143"/>
      <c r="M305" s="143"/>
      <c r="N305" s="143"/>
      <c r="O305" s="89"/>
    </row>
    <row r="306" spans="1:15" ht="26.25" customHeight="1">
      <c r="A306" s="183" t="s">
        <v>0</v>
      </c>
      <c r="B306" s="20"/>
      <c r="C306" s="169" t="s">
        <v>652</v>
      </c>
      <c r="D306" s="169"/>
      <c r="E306" s="326"/>
      <c r="F306" s="4"/>
      <c r="G306" s="4"/>
      <c r="H306" s="4"/>
      <c r="I306" s="4"/>
      <c r="J306" s="4"/>
      <c r="K306" s="4"/>
      <c r="L306" s="4"/>
      <c r="M306" s="4"/>
      <c r="N306" s="4"/>
      <c r="O306" s="27"/>
    </row>
    <row r="307" spans="1:15" ht="17.25" customHeight="1">
      <c r="A307" s="6"/>
      <c r="B307" s="96" t="s">
        <v>146</v>
      </c>
      <c r="C307" s="403"/>
      <c r="D307" s="7"/>
      <c r="E307" s="316"/>
      <c r="F307" s="7"/>
      <c r="G307" s="7"/>
      <c r="H307" s="7"/>
      <c r="I307" s="8"/>
      <c r="J307" s="7"/>
      <c r="K307" s="7"/>
      <c r="L307" s="8"/>
      <c r="M307" s="7"/>
      <c r="N307" s="7"/>
      <c r="O307" s="393" t="s">
        <v>1136</v>
      </c>
    </row>
    <row r="308" spans="1:15" s="112" customFormat="1" ht="20.25" customHeight="1">
      <c r="A308" s="206"/>
      <c r="B308" s="241"/>
      <c r="C308" s="422"/>
      <c r="D308" s="242" t="s">
        <v>1430</v>
      </c>
      <c r="E308" s="359"/>
      <c r="F308" s="7"/>
      <c r="G308" s="7"/>
      <c r="H308" s="7"/>
      <c r="I308" s="7"/>
      <c r="J308" s="7"/>
      <c r="K308" s="7"/>
      <c r="L308" s="7"/>
      <c r="M308" s="7"/>
      <c r="N308" s="7"/>
      <c r="O308" s="144"/>
    </row>
    <row r="309" spans="1:15" ht="24" customHeight="1">
      <c r="A309" s="245" t="s">
        <v>437</v>
      </c>
      <c r="B309" s="293" t="s">
        <v>438</v>
      </c>
      <c r="C309" s="423" t="s">
        <v>1</v>
      </c>
      <c r="D309" s="246" t="s">
        <v>436</v>
      </c>
      <c r="E309" s="378" t="s">
        <v>445</v>
      </c>
      <c r="F309" s="248" t="s">
        <v>433</v>
      </c>
      <c r="G309" s="248" t="s">
        <v>434</v>
      </c>
      <c r="H309" s="248" t="s">
        <v>33</v>
      </c>
      <c r="I309" s="247" t="s">
        <v>435</v>
      </c>
      <c r="J309" s="249" t="s">
        <v>17</v>
      </c>
      <c r="K309" s="248" t="s">
        <v>18</v>
      </c>
      <c r="L309" s="247" t="s">
        <v>889</v>
      </c>
      <c r="M309" s="248" t="s">
        <v>30</v>
      </c>
      <c r="N309" s="248" t="s">
        <v>439</v>
      </c>
      <c r="O309" s="250" t="s">
        <v>19</v>
      </c>
    </row>
    <row r="310" spans="1:15" ht="15" customHeight="1">
      <c r="A310" s="179" t="s">
        <v>148</v>
      </c>
      <c r="B310" s="134"/>
      <c r="C310" s="390"/>
      <c r="D310" s="135"/>
      <c r="E310" s="353"/>
      <c r="F310" s="134"/>
      <c r="G310" s="134"/>
      <c r="H310" s="134"/>
      <c r="I310" s="134"/>
      <c r="J310" s="134"/>
      <c r="K310" s="134"/>
      <c r="L310" s="134"/>
      <c r="M310" s="134"/>
      <c r="N310" s="134"/>
      <c r="O310" s="136"/>
    </row>
    <row r="311" spans="1:15" ht="33" customHeight="1">
      <c r="A311" s="477">
        <v>7100332</v>
      </c>
      <c r="B311" s="130" t="s">
        <v>1000</v>
      </c>
      <c r="C311" s="387" t="s">
        <v>1001</v>
      </c>
      <c r="D311" s="436" t="s">
        <v>149</v>
      </c>
      <c r="E311" s="352">
        <v>15</v>
      </c>
      <c r="F311" s="130">
        <v>3194</v>
      </c>
      <c r="G311" s="130">
        <v>0</v>
      </c>
      <c r="H311" s="130">
        <v>0</v>
      </c>
      <c r="I311" s="130">
        <v>0</v>
      </c>
      <c r="J311" s="130">
        <v>118</v>
      </c>
      <c r="K311" s="130">
        <v>0</v>
      </c>
      <c r="L311" s="130">
        <v>0</v>
      </c>
      <c r="M311" s="130">
        <v>0</v>
      </c>
      <c r="N311" s="479">
        <f>F311+G311+H311+I311-J311+K311-L311+M311</f>
        <v>3076</v>
      </c>
      <c r="O311" s="133"/>
    </row>
    <row r="312" spans="1:15" ht="33" customHeight="1">
      <c r="A312" s="477">
        <v>7100334</v>
      </c>
      <c r="B312" s="130" t="s">
        <v>648</v>
      </c>
      <c r="C312" s="387" t="s">
        <v>592</v>
      </c>
      <c r="D312" s="436" t="s">
        <v>149</v>
      </c>
      <c r="E312" s="352">
        <v>15</v>
      </c>
      <c r="F312" s="130">
        <v>3904</v>
      </c>
      <c r="G312" s="130">
        <v>0</v>
      </c>
      <c r="H312" s="130">
        <v>300</v>
      </c>
      <c r="I312" s="130">
        <v>0</v>
      </c>
      <c r="J312" s="130">
        <v>334</v>
      </c>
      <c r="K312" s="130">
        <v>0</v>
      </c>
      <c r="L312" s="130">
        <v>0</v>
      </c>
      <c r="M312" s="130">
        <v>0</v>
      </c>
      <c r="N312" s="479">
        <f aca="true" t="shared" si="54" ref="N312:N320">F312+G312+H312+I312-J312+K312-L312+M312</f>
        <v>3870</v>
      </c>
      <c r="O312" s="133"/>
    </row>
    <row r="313" spans="1:15" ht="33" customHeight="1">
      <c r="A313" s="477">
        <v>7100335</v>
      </c>
      <c r="B313" s="130" t="s">
        <v>1002</v>
      </c>
      <c r="C313" s="387" t="s">
        <v>1003</v>
      </c>
      <c r="D313" s="436" t="s">
        <v>149</v>
      </c>
      <c r="E313" s="352">
        <v>15</v>
      </c>
      <c r="F313" s="130">
        <v>3904</v>
      </c>
      <c r="G313" s="130">
        <v>0</v>
      </c>
      <c r="H313" s="130">
        <v>300</v>
      </c>
      <c r="I313" s="130">
        <v>0</v>
      </c>
      <c r="J313" s="130">
        <v>334</v>
      </c>
      <c r="K313" s="130">
        <v>0</v>
      </c>
      <c r="L313" s="130">
        <v>0</v>
      </c>
      <c r="M313" s="130">
        <v>0</v>
      </c>
      <c r="N313" s="479">
        <f t="shared" si="54"/>
        <v>3870</v>
      </c>
      <c r="O313" s="133"/>
    </row>
    <row r="314" spans="1:15" ht="33" customHeight="1">
      <c r="A314" s="477">
        <v>7100336</v>
      </c>
      <c r="B314" s="130" t="s">
        <v>1033</v>
      </c>
      <c r="C314" s="387" t="s">
        <v>1034</v>
      </c>
      <c r="D314" s="436" t="s">
        <v>149</v>
      </c>
      <c r="E314" s="352">
        <v>15</v>
      </c>
      <c r="F314" s="130">
        <v>3904</v>
      </c>
      <c r="G314" s="130">
        <v>0</v>
      </c>
      <c r="H314" s="130">
        <v>300</v>
      </c>
      <c r="I314" s="130">
        <v>0</v>
      </c>
      <c r="J314" s="130">
        <v>334</v>
      </c>
      <c r="K314" s="130">
        <v>0</v>
      </c>
      <c r="L314" s="130">
        <v>0</v>
      </c>
      <c r="M314" s="130">
        <v>0</v>
      </c>
      <c r="N314" s="479">
        <f t="shared" si="54"/>
        <v>3870</v>
      </c>
      <c r="O314" s="133"/>
    </row>
    <row r="315" spans="1:15" ht="33" customHeight="1">
      <c r="A315" s="477">
        <v>7100350</v>
      </c>
      <c r="B315" s="130" t="s">
        <v>593</v>
      </c>
      <c r="C315" s="387" t="s">
        <v>594</v>
      </c>
      <c r="D315" s="436" t="s">
        <v>149</v>
      </c>
      <c r="E315" s="352">
        <v>15</v>
      </c>
      <c r="F315" s="130">
        <v>3904</v>
      </c>
      <c r="G315" s="130">
        <v>0</v>
      </c>
      <c r="H315" s="130">
        <v>300</v>
      </c>
      <c r="I315" s="130">
        <v>0</v>
      </c>
      <c r="J315" s="130">
        <v>334</v>
      </c>
      <c r="K315" s="130">
        <v>0</v>
      </c>
      <c r="L315" s="130">
        <v>0</v>
      </c>
      <c r="M315" s="130">
        <v>0</v>
      </c>
      <c r="N315" s="479">
        <f t="shared" si="54"/>
        <v>3870</v>
      </c>
      <c r="O315" s="133"/>
    </row>
    <row r="316" spans="1:15" ht="33" customHeight="1">
      <c r="A316" s="477">
        <v>1700352</v>
      </c>
      <c r="B316" s="383" t="s">
        <v>968</v>
      </c>
      <c r="C316" s="387" t="s">
        <v>969</v>
      </c>
      <c r="D316" s="436" t="s">
        <v>149</v>
      </c>
      <c r="E316" s="352">
        <v>15</v>
      </c>
      <c r="F316" s="130">
        <v>3904</v>
      </c>
      <c r="G316" s="130">
        <v>0</v>
      </c>
      <c r="H316" s="130">
        <v>300</v>
      </c>
      <c r="I316" s="130">
        <v>0</v>
      </c>
      <c r="J316" s="130">
        <v>334</v>
      </c>
      <c r="K316" s="130">
        <v>0</v>
      </c>
      <c r="L316" s="130">
        <v>0</v>
      </c>
      <c r="M316" s="130">
        <v>0</v>
      </c>
      <c r="N316" s="479">
        <f>F316+G316+H316+I316-J316+K316-L316+M316</f>
        <v>3870</v>
      </c>
      <c r="O316" s="133"/>
    </row>
    <row r="317" spans="1:15" ht="33" customHeight="1">
      <c r="A317" s="129">
        <v>7100354</v>
      </c>
      <c r="B317" s="130" t="s">
        <v>168</v>
      </c>
      <c r="C317" s="387" t="s">
        <v>169</v>
      </c>
      <c r="D317" s="436" t="s">
        <v>149</v>
      </c>
      <c r="E317" s="352">
        <v>15</v>
      </c>
      <c r="F317" s="130">
        <v>3904</v>
      </c>
      <c r="G317" s="130">
        <v>0</v>
      </c>
      <c r="H317" s="130">
        <v>300</v>
      </c>
      <c r="I317" s="130">
        <v>0</v>
      </c>
      <c r="J317" s="130">
        <v>334</v>
      </c>
      <c r="K317" s="130">
        <v>0</v>
      </c>
      <c r="L317" s="130">
        <v>0</v>
      </c>
      <c r="M317" s="130">
        <v>0</v>
      </c>
      <c r="N317" s="479">
        <f t="shared" si="54"/>
        <v>3870</v>
      </c>
      <c r="O317" s="133"/>
    </row>
    <row r="318" spans="1:15" ht="33" customHeight="1">
      <c r="A318" s="477">
        <v>7100355</v>
      </c>
      <c r="B318" s="130" t="s">
        <v>595</v>
      </c>
      <c r="C318" s="387" t="s">
        <v>596</v>
      </c>
      <c r="D318" s="436" t="s">
        <v>149</v>
      </c>
      <c r="E318" s="352">
        <v>15</v>
      </c>
      <c r="F318" s="130">
        <v>3194</v>
      </c>
      <c r="G318" s="130">
        <v>0</v>
      </c>
      <c r="H318" s="130">
        <v>300</v>
      </c>
      <c r="I318" s="130">
        <v>0</v>
      </c>
      <c r="J318" s="130">
        <v>118</v>
      </c>
      <c r="K318" s="130">
        <v>0</v>
      </c>
      <c r="L318" s="130">
        <v>0</v>
      </c>
      <c r="M318" s="130">
        <v>0</v>
      </c>
      <c r="N318" s="479">
        <f t="shared" si="54"/>
        <v>3376</v>
      </c>
      <c r="O318" s="133"/>
    </row>
    <row r="319" spans="1:15" ht="33" customHeight="1">
      <c r="A319" s="477">
        <v>7100358</v>
      </c>
      <c r="B319" s="130" t="s">
        <v>974</v>
      </c>
      <c r="C319" s="387" t="s">
        <v>975</v>
      </c>
      <c r="D319" s="436" t="s">
        <v>149</v>
      </c>
      <c r="E319" s="352">
        <v>15</v>
      </c>
      <c r="F319" s="130">
        <v>3904</v>
      </c>
      <c r="G319" s="130">
        <v>0</v>
      </c>
      <c r="H319" s="130">
        <v>300</v>
      </c>
      <c r="I319" s="130">
        <v>0</v>
      </c>
      <c r="J319" s="130">
        <v>334</v>
      </c>
      <c r="K319" s="130">
        <v>0</v>
      </c>
      <c r="L319" s="130">
        <v>0</v>
      </c>
      <c r="M319" s="130">
        <v>0</v>
      </c>
      <c r="N319" s="479">
        <f>F319+G319+H319+I319-J319+K319-L319+M319</f>
        <v>3870</v>
      </c>
      <c r="O319" s="133"/>
    </row>
    <row r="320" spans="1:15" ht="33" customHeight="1">
      <c r="A320" s="129">
        <v>7100362</v>
      </c>
      <c r="B320" s="130" t="s">
        <v>479</v>
      </c>
      <c r="C320" s="387" t="s">
        <v>480</v>
      </c>
      <c r="D320" s="436" t="s">
        <v>591</v>
      </c>
      <c r="E320" s="352">
        <v>15</v>
      </c>
      <c r="F320" s="130">
        <v>6616</v>
      </c>
      <c r="G320" s="130">
        <v>0</v>
      </c>
      <c r="H320" s="130">
        <v>300</v>
      </c>
      <c r="I320" s="130">
        <v>0</v>
      </c>
      <c r="J320" s="130">
        <v>866</v>
      </c>
      <c r="K320" s="130">
        <v>0</v>
      </c>
      <c r="L320" s="130">
        <v>0</v>
      </c>
      <c r="M320" s="130">
        <v>0</v>
      </c>
      <c r="N320" s="479">
        <f t="shared" si="54"/>
        <v>6050</v>
      </c>
      <c r="O320" s="133"/>
    </row>
    <row r="321" spans="1:15" ht="33" customHeight="1">
      <c r="A321" s="129">
        <v>7100364</v>
      </c>
      <c r="B321" s="130" t="s">
        <v>484</v>
      </c>
      <c r="C321" s="388" t="s">
        <v>492</v>
      </c>
      <c r="D321" s="474" t="s">
        <v>149</v>
      </c>
      <c r="E321" s="352">
        <v>15</v>
      </c>
      <c r="F321" s="130">
        <v>3904</v>
      </c>
      <c r="G321" s="130">
        <v>0</v>
      </c>
      <c r="H321" s="130">
        <v>300</v>
      </c>
      <c r="I321" s="130">
        <v>0</v>
      </c>
      <c r="J321" s="130">
        <v>334</v>
      </c>
      <c r="K321" s="130">
        <v>0</v>
      </c>
      <c r="L321" s="130">
        <v>0</v>
      </c>
      <c r="M321" s="130">
        <v>0</v>
      </c>
      <c r="N321" s="479">
        <f>F321+G321+H321+I321-J321+K321-L321+M321</f>
        <v>3870</v>
      </c>
      <c r="O321" s="133"/>
    </row>
    <row r="322" spans="1:15" ht="33" customHeight="1">
      <c r="A322" s="129">
        <v>7100365</v>
      </c>
      <c r="B322" s="130" t="s">
        <v>1333</v>
      </c>
      <c r="C322" s="950" t="s">
        <v>1334</v>
      </c>
      <c r="D322" s="474" t="s">
        <v>165</v>
      </c>
      <c r="E322" s="352">
        <v>15</v>
      </c>
      <c r="F322" s="130">
        <v>4673</v>
      </c>
      <c r="G322" s="130">
        <v>0</v>
      </c>
      <c r="H322" s="130">
        <v>300</v>
      </c>
      <c r="I322" s="130">
        <v>0</v>
      </c>
      <c r="J322" s="139">
        <v>465</v>
      </c>
      <c r="K322" s="130">
        <v>0</v>
      </c>
      <c r="L322" s="130">
        <v>0</v>
      </c>
      <c r="M322" s="130">
        <v>0</v>
      </c>
      <c r="N322" s="479">
        <f>F322+G322+H322+I322-J322+K322-L322+M322</f>
        <v>4508</v>
      </c>
      <c r="O322" s="133"/>
    </row>
    <row r="323" spans="1:15" ht="33" customHeight="1">
      <c r="A323" s="129">
        <v>7100377</v>
      </c>
      <c r="B323" s="130" t="s">
        <v>1335</v>
      </c>
      <c r="C323" s="950" t="s">
        <v>1336</v>
      </c>
      <c r="D323" s="474" t="s">
        <v>165</v>
      </c>
      <c r="E323" s="352">
        <v>15</v>
      </c>
      <c r="F323" s="130">
        <v>4673</v>
      </c>
      <c r="G323" s="130">
        <v>0</v>
      </c>
      <c r="H323" s="130">
        <v>300</v>
      </c>
      <c r="I323" s="130">
        <v>0</v>
      </c>
      <c r="J323" s="139">
        <v>465</v>
      </c>
      <c r="K323" s="130">
        <v>0</v>
      </c>
      <c r="L323" s="130">
        <v>0</v>
      </c>
      <c r="M323" s="130">
        <v>0</v>
      </c>
      <c r="N323" s="479">
        <f>F323+G323+H323+I323-J323+K323-L323+M323</f>
        <v>4508</v>
      </c>
      <c r="O323" s="133"/>
    </row>
    <row r="324" spans="1:15" ht="33" customHeight="1">
      <c r="A324" s="477">
        <v>7100379</v>
      </c>
      <c r="B324" s="130" t="s">
        <v>597</v>
      </c>
      <c r="C324" s="387" t="s">
        <v>598</v>
      </c>
      <c r="D324" s="436" t="s">
        <v>149</v>
      </c>
      <c r="E324" s="352">
        <v>15</v>
      </c>
      <c r="F324" s="130">
        <v>3904</v>
      </c>
      <c r="G324" s="130">
        <v>0</v>
      </c>
      <c r="H324" s="130">
        <v>300</v>
      </c>
      <c r="I324" s="130">
        <v>0</v>
      </c>
      <c r="J324" s="139">
        <v>334</v>
      </c>
      <c r="K324" s="130">
        <v>0</v>
      </c>
      <c r="L324" s="130">
        <v>0</v>
      </c>
      <c r="M324" s="130">
        <v>0</v>
      </c>
      <c r="N324" s="479">
        <f>F324+G324+H324+I324-J324+K324-L324+M324</f>
        <v>3870</v>
      </c>
      <c r="O324" s="133"/>
    </row>
    <row r="325" spans="1:15" s="23" customFormat="1" ht="24" customHeight="1">
      <c r="A325" s="227"/>
      <c r="B325" s="228" t="s">
        <v>31</v>
      </c>
      <c r="C325" s="420"/>
      <c r="D325" s="230"/>
      <c r="E325" s="355"/>
      <c r="F325" s="251">
        <f>SUM(F311:F324)</f>
        <v>57486</v>
      </c>
      <c r="G325" s="251">
        <f aca="true" t="shared" si="55" ref="G325:N325">SUM(G311:G324)</f>
        <v>0</v>
      </c>
      <c r="H325" s="251">
        <f t="shared" si="55"/>
        <v>3900</v>
      </c>
      <c r="I325" s="251">
        <f t="shared" si="55"/>
        <v>0</v>
      </c>
      <c r="J325" s="251">
        <f t="shared" si="55"/>
        <v>5038</v>
      </c>
      <c r="K325" s="251">
        <f t="shared" si="55"/>
        <v>0</v>
      </c>
      <c r="L325" s="251">
        <f t="shared" si="55"/>
        <v>0</v>
      </c>
      <c r="M325" s="251">
        <f t="shared" si="55"/>
        <v>0</v>
      </c>
      <c r="N325" s="251">
        <f t="shared" si="55"/>
        <v>56348</v>
      </c>
      <c r="O325" s="710"/>
    </row>
    <row r="326" spans="1:15" s="187" customFormat="1" ht="42.75" customHeight="1">
      <c r="A326" s="440"/>
      <c r="B326" s="441"/>
      <c r="C326" s="441"/>
      <c r="D326" s="441" t="s">
        <v>474</v>
      </c>
      <c r="E326" s="442"/>
      <c r="F326" s="441"/>
      <c r="G326" s="441"/>
      <c r="H326" s="441"/>
      <c r="J326" s="446" t="s">
        <v>475</v>
      </c>
      <c r="K326" s="441"/>
      <c r="L326" s="441"/>
      <c r="M326" s="441"/>
      <c r="N326" s="441" t="s">
        <v>475</v>
      </c>
      <c r="O326" s="443"/>
    </row>
    <row r="327" spans="1:15" ht="13.5" customHeight="1">
      <c r="A327" s="440" t="s">
        <v>483</v>
      </c>
      <c r="B327" s="441"/>
      <c r="C327" s="441" t="s">
        <v>1078</v>
      </c>
      <c r="D327" s="441"/>
      <c r="E327" s="442"/>
      <c r="F327" s="441"/>
      <c r="G327" s="441"/>
      <c r="H327" s="441"/>
      <c r="I327" s="2"/>
      <c r="J327" s="446" t="s">
        <v>1079</v>
      </c>
      <c r="K327" s="441"/>
      <c r="L327" s="440"/>
      <c r="M327" s="441" t="s">
        <v>1075</v>
      </c>
      <c r="N327" s="441"/>
      <c r="O327" s="444"/>
    </row>
    <row r="328" spans="1:15" ht="13.5" customHeight="1">
      <c r="A328" s="440"/>
      <c r="B328" s="441"/>
      <c r="C328" s="441" t="s">
        <v>625</v>
      </c>
      <c r="D328" s="441"/>
      <c r="E328" s="442"/>
      <c r="F328" s="441"/>
      <c r="G328" s="441"/>
      <c r="H328" s="441"/>
      <c r="I328" s="2"/>
      <c r="J328" s="445" t="s">
        <v>472</v>
      </c>
      <c r="K328" s="441"/>
      <c r="L328" s="441"/>
      <c r="M328" s="441" t="s">
        <v>473</v>
      </c>
      <c r="N328" s="441"/>
      <c r="O328" s="443"/>
    </row>
    <row r="329" spans="1:15" ht="4.5" customHeight="1">
      <c r="A329" s="86"/>
      <c r="B329" s="143"/>
      <c r="C329" s="421"/>
      <c r="D329" s="143"/>
      <c r="E329" s="358"/>
      <c r="F329" s="143"/>
      <c r="G329" s="143"/>
      <c r="H329" s="143"/>
      <c r="I329" s="143"/>
      <c r="J329" s="143"/>
      <c r="K329" s="143"/>
      <c r="L329" s="143"/>
      <c r="M329" s="143"/>
      <c r="N329" s="143"/>
      <c r="O329" s="89"/>
    </row>
    <row r="330" spans="1:15" ht="26.25" customHeight="1">
      <c r="A330" s="183" t="s">
        <v>0</v>
      </c>
      <c r="B330" s="20"/>
      <c r="C330" s="169" t="s">
        <v>652</v>
      </c>
      <c r="D330" s="169"/>
      <c r="E330" s="326"/>
      <c r="F330" s="4"/>
      <c r="G330" s="4"/>
      <c r="H330" s="4"/>
      <c r="I330" s="4"/>
      <c r="J330" s="4"/>
      <c r="K330" s="4"/>
      <c r="L330" s="4"/>
      <c r="M330" s="4"/>
      <c r="N330" s="4"/>
      <c r="O330" s="27"/>
    </row>
    <row r="331" spans="1:15" ht="20.25">
      <c r="A331" s="6"/>
      <c r="B331" s="96" t="s">
        <v>146</v>
      </c>
      <c r="C331" s="403"/>
      <c r="D331" s="7"/>
      <c r="E331" s="316"/>
      <c r="F331" s="7"/>
      <c r="G331" s="7"/>
      <c r="H331" s="7"/>
      <c r="I331" s="8"/>
      <c r="J331" s="7"/>
      <c r="K331" s="7"/>
      <c r="L331" s="8"/>
      <c r="M331" s="7"/>
      <c r="N331" s="7"/>
      <c r="O331" s="393" t="s">
        <v>1137</v>
      </c>
    </row>
    <row r="332" spans="1:15" s="112" customFormat="1" ht="18.75" customHeight="1">
      <c r="A332" s="10"/>
      <c r="B332" s="11"/>
      <c r="C332" s="404"/>
      <c r="D332" s="95" t="s">
        <v>1430</v>
      </c>
      <c r="E332" s="317"/>
      <c r="F332" s="12"/>
      <c r="G332" s="12"/>
      <c r="H332" s="12"/>
      <c r="I332" s="12"/>
      <c r="J332" s="12"/>
      <c r="K332" s="12"/>
      <c r="L332" s="12"/>
      <c r="M332" s="12"/>
      <c r="N332" s="12"/>
      <c r="O332" s="28"/>
    </row>
    <row r="333" spans="1:15" ht="24" customHeight="1">
      <c r="A333" s="211" t="s">
        <v>437</v>
      </c>
      <c r="B333" s="212" t="s">
        <v>438</v>
      </c>
      <c r="C333" s="415" t="s">
        <v>1</v>
      </c>
      <c r="D333" s="232" t="s">
        <v>436</v>
      </c>
      <c r="E333" s="357" t="s">
        <v>445</v>
      </c>
      <c r="F333" s="234" t="s">
        <v>433</v>
      </c>
      <c r="G333" s="234" t="s">
        <v>434</v>
      </c>
      <c r="H333" s="234" t="s">
        <v>33</v>
      </c>
      <c r="I333" s="233" t="s">
        <v>435</v>
      </c>
      <c r="J333" s="235" t="s">
        <v>17</v>
      </c>
      <c r="K333" s="234" t="s">
        <v>18</v>
      </c>
      <c r="L333" s="233" t="s">
        <v>523</v>
      </c>
      <c r="M333" s="234" t="s">
        <v>30</v>
      </c>
      <c r="N333" s="234" t="s">
        <v>439</v>
      </c>
      <c r="O333" s="236" t="s">
        <v>19</v>
      </c>
    </row>
    <row r="334" spans="1:15" ht="18" customHeight="1">
      <c r="A334" s="178" t="s">
        <v>148</v>
      </c>
      <c r="B334" s="256"/>
      <c r="C334" s="425"/>
      <c r="D334" s="257"/>
      <c r="E334" s="360"/>
      <c r="F334" s="256"/>
      <c r="G334" s="256"/>
      <c r="H334" s="256"/>
      <c r="I334" s="256"/>
      <c r="J334" s="256"/>
      <c r="K334" s="256"/>
      <c r="L334" s="256"/>
      <c r="M334" s="256"/>
      <c r="N334" s="256"/>
      <c r="O334" s="128"/>
    </row>
    <row r="335" spans="1:15" ht="33" customHeight="1">
      <c r="A335" s="477">
        <v>7100383</v>
      </c>
      <c r="B335" s="130" t="s">
        <v>960</v>
      </c>
      <c r="C335" s="387" t="s">
        <v>1048</v>
      </c>
      <c r="D335" s="436" t="s">
        <v>149</v>
      </c>
      <c r="E335" s="352">
        <v>15</v>
      </c>
      <c r="F335" s="130">
        <v>3904</v>
      </c>
      <c r="G335" s="130">
        <v>0</v>
      </c>
      <c r="H335" s="130">
        <v>300</v>
      </c>
      <c r="I335" s="130">
        <v>0</v>
      </c>
      <c r="J335" s="139">
        <v>334</v>
      </c>
      <c r="K335" s="130">
        <v>0</v>
      </c>
      <c r="L335" s="130">
        <v>0</v>
      </c>
      <c r="M335" s="130">
        <v>0</v>
      </c>
      <c r="N335" s="479">
        <f>F335+G335+H335+I335-J335+K335-L335+M335</f>
        <v>3870</v>
      </c>
      <c r="O335" s="133"/>
    </row>
    <row r="336" spans="1:15" ht="33" customHeight="1">
      <c r="A336" s="129">
        <v>7100390</v>
      </c>
      <c r="B336" s="130" t="s">
        <v>170</v>
      </c>
      <c r="C336" s="387" t="s">
        <v>171</v>
      </c>
      <c r="D336" s="436" t="s">
        <v>165</v>
      </c>
      <c r="E336" s="352">
        <v>15</v>
      </c>
      <c r="F336" s="130">
        <v>4368</v>
      </c>
      <c r="G336" s="130">
        <v>0</v>
      </c>
      <c r="H336" s="130">
        <v>300</v>
      </c>
      <c r="I336" s="130">
        <v>0</v>
      </c>
      <c r="J336" s="130">
        <v>410</v>
      </c>
      <c r="K336" s="130">
        <v>0</v>
      </c>
      <c r="L336" s="130">
        <v>0</v>
      </c>
      <c r="M336" s="130">
        <v>0</v>
      </c>
      <c r="N336" s="479">
        <f aca="true" t="shared" si="56" ref="N336:N345">F336+G336+H336+I336-J336+K336-L336+M336</f>
        <v>4258</v>
      </c>
      <c r="O336" s="133"/>
    </row>
    <row r="337" spans="1:15" ht="33" customHeight="1">
      <c r="A337" s="129">
        <v>7100392</v>
      </c>
      <c r="B337" s="130" t="s">
        <v>498</v>
      </c>
      <c r="C337" s="387" t="s">
        <v>499</v>
      </c>
      <c r="D337" s="436" t="s">
        <v>149</v>
      </c>
      <c r="E337" s="352">
        <v>15</v>
      </c>
      <c r="F337" s="130">
        <v>3904</v>
      </c>
      <c r="G337" s="130">
        <v>0</v>
      </c>
      <c r="H337" s="130">
        <v>300</v>
      </c>
      <c r="I337" s="130">
        <v>0</v>
      </c>
      <c r="J337" s="130">
        <v>334</v>
      </c>
      <c r="K337" s="130">
        <v>0</v>
      </c>
      <c r="L337" s="130">
        <v>0</v>
      </c>
      <c r="M337" s="130">
        <v>0</v>
      </c>
      <c r="N337" s="479">
        <f t="shared" si="56"/>
        <v>3870</v>
      </c>
      <c r="O337" s="133"/>
    </row>
    <row r="338" spans="1:15" ht="33" customHeight="1">
      <c r="A338" s="129">
        <v>7100399</v>
      </c>
      <c r="B338" s="903" t="s">
        <v>172</v>
      </c>
      <c r="C338" s="387" t="s">
        <v>173</v>
      </c>
      <c r="D338" s="436" t="s">
        <v>165</v>
      </c>
      <c r="E338" s="352">
        <v>15</v>
      </c>
      <c r="F338" s="130">
        <v>4673</v>
      </c>
      <c r="G338" s="130">
        <v>0</v>
      </c>
      <c r="H338" s="130">
        <v>300</v>
      </c>
      <c r="I338" s="130">
        <v>0</v>
      </c>
      <c r="J338" s="130">
        <v>465</v>
      </c>
      <c r="K338" s="130">
        <v>0</v>
      </c>
      <c r="L338" s="130">
        <v>0</v>
      </c>
      <c r="M338" s="130">
        <v>0</v>
      </c>
      <c r="N338" s="479">
        <f t="shared" si="56"/>
        <v>4508</v>
      </c>
      <c r="O338" s="133"/>
    </row>
    <row r="339" spans="1:15" ht="33" customHeight="1">
      <c r="A339" s="129">
        <v>7100402</v>
      </c>
      <c r="B339" s="903" t="s">
        <v>676</v>
      </c>
      <c r="C339" s="387" t="s">
        <v>677</v>
      </c>
      <c r="D339" s="436" t="s">
        <v>165</v>
      </c>
      <c r="E339" s="352">
        <v>15</v>
      </c>
      <c r="F339" s="130">
        <v>4673</v>
      </c>
      <c r="G339" s="130">
        <v>0</v>
      </c>
      <c r="H339" s="130">
        <v>300</v>
      </c>
      <c r="I339" s="130">
        <v>0</v>
      </c>
      <c r="J339" s="130">
        <v>465</v>
      </c>
      <c r="K339" s="130">
        <v>0</v>
      </c>
      <c r="L339" s="130">
        <v>0</v>
      </c>
      <c r="M339" s="130">
        <v>0</v>
      </c>
      <c r="N339" s="479">
        <f t="shared" si="56"/>
        <v>4508</v>
      </c>
      <c r="O339" s="133"/>
    </row>
    <row r="340" spans="1:15" ht="33" customHeight="1">
      <c r="A340" s="129">
        <v>7100407</v>
      </c>
      <c r="B340" s="906" t="s">
        <v>174</v>
      </c>
      <c r="C340" s="387" t="s">
        <v>404</v>
      </c>
      <c r="D340" s="436" t="s">
        <v>149</v>
      </c>
      <c r="E340" s="352">
        <v>15</v>
      </c>
      <c r="F340" s="130">
        <v>3904</v>
      </c>
      <c r="G340" s="130">
        <v>0</v>
      </c>
      <c r="H340" s="130">
        <v>300</v>
      </c>
      <c r="I340" s="132">
        <v>0</v>
      </c>
      <c r="J340" s="130">
        <v>334</v>
      </c>
      <c r="K340" s="130">
        <v>0</v>
      </c>
      <c r="L340" s="130">
        <v>0</v>
      </c>
      <c r="M340" s="130">
        <v>0</v>
      </c>
      <c r="N340" s="479">
        <f t="shared" si="56"/>
        <v>3870</v>
      </c>
      <c r="O340" s="133"/>
    </row>
    <row r="341" spans="1:15" ht="33" customHeight="1">
      <c r="A341" s="129">
        <v>7100419</v>
      </c>
      <c r="B341" s="906" t="s">
        <v>175</v>
      </c>
      <c r="C341" s="387" t="s">
        <v>405</v>
      </c>
      <c r="D341" s="436" t="s">
        <v>176</v>
      </c>
      <c r="E341" s="352">
        <v>15</v>
      </c>
      <c r="F341" s="130">
        <v>2005</v>
      </c>
      <c r="G341" s="130">
        <v>0</v>
      </c>
      <c r="H341" s="130">
        <v>0</v>
      </c>
      <c r="I341" s="132">
        <v>0</v>
      </c>
      <c r="J341" s="130">
        <v>0</v>
      </c>
      <c r="K341" s="130">
        <v>71</v>
      </c>
      <c r="L341" s="130">
        <v>0</v>
      </c>
      <c r="M341" s="130">
        <v>0</v>
      </c>
      <c r="N341" s="479">
        <f t="shared" si="56"/>
        <v>2076</v>
      </c>
      <c r="O341" s="133"/>
    </row>
    <row r="342" spans="1:15" ht="33" customHeight="1">
      <c r="A342" s="477">
        <v>7100423</v>
      </c>
      <c r="B342" s="904" t="s">
        <v>599</v>
      </c>
      <c r="C342" s="387" t="s">
        <v>600</v>
      </c>
      <c r="D342" s="436" t="s">
        <v>149</v>
      </c>
      <c r="E342" s="352">
        <v>15</v>
      </c>
      <c r="F342" s="130">
        <v>3194</v>
      </c>
      <c r="G342" s="130">
        <v>0</v>
      </c>
      <c r="H342" s="130">
        <v>300</v>
      </c>
      <c r="I342" s="132">
        <v>0</v>
      </c>
      <c r="J342" s="130">
        <v>118</v>
      </c>
      <c r="K342" s="130">
        <v>0</v>
      </c>
      <c r="L342" s="130">
        <v>0</v>
      </c>
      <c r="M342" s="130">
        <v>0</v>
      </c>
      <c r="N342" s="479">
        <f t="shared" si="56"/>
        <v>3376</v>
      </c>
      <c r="O342" s="133"/>
    </row>
    <row r="343" spans="1:15" ht="33" customHeight="1">
      <c r="A343" s="477">
        <v>7100425</v>
      </c>
      <c r="B343" s="904" t="s">
        <v>601</v>
      </c>
      <c r="C343" s="387" t="s">
        <v>602</v>
      </c>
      <c r="D343" s="436" t="s">
        <v>149</v>
      </c>
      <c r="E343" s="352">
        <v>15</v>
      </c>
      <c r="F343" s="130">
        <v>3904</v>
      </c>
      <c r="G343" s="130">
        <v>0</v>
      </c>
      <c r="H343" s="130">
        <v>300</v>
      </c>
      <c r="I343" s="132">
        <v>0</v>
      </c>
      <c r="J343" s="130">
        <v>334</v>
      </c>
      <c r="K343" s="130">
        <v>0</v>
      </c>
      <c r="L343" s="130">
        <v>0</v>
      </c>
      <c r="M343" s="130">
        <v>0</v>
      </c>
      <c r="N343" s="479">
        <f t="shared" si="56"/>
        <v>3870</v>
      </c>
      <c r="O343" s="133"/>
    </row>
    <row r="344" spans="1:15" s="401" customFormat="1" ht="33" customHeight="1">
      <c r="A344" s="431">
        <v>7100435</v>
      </c>
      <c r="B344" s="139" t="s">
        <v>477</v>
      </c>
      <c r="C344" s="432" t="s">
        <v>478</v>
      </c>
      <c r="D344" s="459" t="s">
        <v>149</v>
      </c>
      <c r="E344" s="386">
        <v>15</v>
      </c>
      <c r="F344" s="139">
        <v>3904</v>
      </c>
      <c r="G344" s="139">
        <v>0</v>
      </c>
      <c r="H344" s="139">
        <v>300</v>
      </c>
      <c r="I344" s="139">
        <v>0</v>
      </c>
      <c r="J344" s="139">
        <v>334</v>
      </c>
      <c r="K344" s="139">
        <v>0</v>
      </c>
      <c r="L344" s="456">
        <v>0</v>
      </c>
      <c r="M344" s="139">
        <v>0</v>
      </c>
      <c r="N344" s="479">
        <f>F344+G344+H344+I344-J344+K344-L344+M344</f>
        <v>3870</v>
      </c>
      <c r="O344" s="385"/>
    </row>
    <row r="345" spans="1:15" s="401" customFormat="1" ht="33" customHeight="1">
      <c r="A345" s="431">
        <v>7100436</v>
      </c>
      <c r="B345" s="662" t="s">
        <v>518</v>
      </c>
      <c r="C345" s="432" t="s">
        <v>519</v>
      </c>
      <c r="D345" s="459" t="s">
        <v>149</v>
      </c>
      <c r="E345" s="386">
        <v>15</v>
      </c>
      <c r="F345" s="139">
        <v>3904</v>
      </c>
      <c r="G345" s="139">
        <v>0</v>
      </c>
      <c r="H345" s="139">
        <v>300</v>
      </c>
      <c r="I345" s="139">
        <v>0</v>
      </c>
      <c r="J345" s="139">
        <v>334</v>
      </c>
      <c r="K345" s="139">
        <v>0</v>
      </c>
      <c r="L345" s="456">
        <v>0</v>
      </c>
      <c r="M345" s="139">
        <v>0</v>
      </c>
      <c r="N345" s="479">
        <f t="shared" si="56"/>
        <v>3870</v>
      </c>
      <c r="O345" s="385"/>
    </row>
    <row r="346" spans="1:15" s="401" customFormat="1" ht="33" customHeight="1">
      <c r="A346" s="839">
        <v>7100439</v>
      </c>
      <c r="B346" s="139" t="s">
        <v>885</v>
      </c>
      <c r="C346" s="432" t="s">
        <v>886</v>
      </c>
      <c r="D346" s="459" t="s">
        <v>149</v>
      </c>
      <c r="E346" s="386">
        <v>15</v>
      </c>
      <c r="F346" s="139">
        <v>3904</v>
      </c>
      <c r="G346" s="139">
        <v>0</v>
      </c>
      <c r="H346" s="139">
        <v>300</v>
      </c>
      <c r="I346" s="139">
        <v>0</v>
      </c>
      <c r="J346" s="139">
        <v>334</v>
      </c>
      <c r="K346" s="139">
        <v>0</v>
      </c>
      <c r="L346" s="456">
        <v>0</v>
      </c>
      <c r="M346" s="139">
        <v>0</v>
      </c>
      <c r="N346" s="479">
        <f>F346+G346+H346+I346-J346+K346-L346+M346</f>
        <v>3870</v>
      </c>
      <c r="O346" s="385"/>
    </row>
    <row r="347" spans="1:15" s="401" customFormat="1" ht="21" customHeight="1">
      <c r="A347" s="227"/>
      <c r="B347" s="228" t="s">
        <v>31</v>
      </c>
      <c r="C347" s="420"/>
      <c r="D347" s="230"/>
      <c r="E347" s="355"/>
      <c r="F347" s="251">
        <f>SUM(F335:F346)</f>
        <v>46241</v>
      </c>
      <c r="G347" s="251">
        <f aca="true" t="shared" si="57" ref="G347:N347">SUM(G335:G346)</f>
        <v>0</v>
      </c>
      <c r="H347" s="251">
        <f t="shared" si="57"/>
        <v>3300</v>
      </c>
      <c r="I347" s="251">
        <f t="shared" si="57"/>
        <v>0</v>
      </c>
      <c r="J347" s="251">
        <f t="shared" si="57"/>
        <v>3796</v>
      </c>
      <c r="K347" s="251">
        <f t="shared" si="57"/>
        <v>71</v>
      </c>
      <c r="L347" s="251">
        <f t="shared" si="57"/>
        <v>0</v>
      </c>
      <c r="M347" s="251">
        <f t="shared" si="57"/>
        <v>0</v>
      </c>
      <c r="N347" s="251">
        <f t="shared" si="57"/>
        <v>45816</v>
      </c>
      <c r="O347" s="252"/>
    </row>
    <row r="348" spans="1:15" s="401" customFormat="1" ht="28.5" customHeight="1">
      <c r="A348" s="440"/>
      <c r="B348" s="441"/>
      <c r="C348" s="441"/>
      <c r="D348" s="441" t="s">
        <v>474</v>
      </c>
      <c r="E348" s="442"/>
      <c r="F348" s="441"/>
      <c r="G348" s="441"/>
      <c r="H348" s="441"/>
      <c r="J348" s="446" t="s">
        <v>475</v>
      </c>
      <c r="K348" s="441"/>
      <c r="L348" s="441"/>
      <c r="M348" s="441"/>
      <c r="N348" s="441" t="s">
        <v>475</v>
      </c>
      <c r="O348" s="443"/>
    </row>
    <row r="349" spans="1:15" s="401" customFormat="1" ht="13.5" customHeight="1">
      <c r="A349" s="440" t="s">
        <v>483</v>
      </c>
      <c r="B349" s="441"/>
      <c r="C349" s="441" t="s">
        <v>1078</v>
      </c>
      <c r="D349" s="441"/>
      <c r="E349" s="442"/>
      <c r="F349" s="441"/>
      <c r="G349" s="441"/>
      <c r="H349" s="441"/>
      <c r="I349" s="441"/>
      <c r="J349" s="446" t="s">
        <v>1079</v>
      </c>
      <c r="K349" s="441"/>
      <c r="L349" s="440"/>
      <c r="M349" s="441" t="s">
        <v>1075</v>
      </c>
      <c r="N349" s="441"/>
      <c r="O349" s="444"/>
    </row>
    <row r="350" spans="1:15" s="401" customFormat="1" ht="11.25" customHeight="1">
      <c r="A350" s="440"/>
      <c r="B350" s="441"/>
      <c r="C350" s="441" t="s">
        <v>625</v>
      </c>
      <c r="D350" s="441"/>
      <c r="E350" s="442"/>
      <c r="F350" s="441"/>
      <c r="G350" s="441"/>
      <c r="H350" s="441"/>
      <c r="I350" s="445"/>
      <c r="J350" s="445" t="s">
        <v>472</v>
      </c>
      <c r="K350" s="441"/>
      <c r="L350" s="441"/>
      <c r="M350" s="441" t="s">
        <v>473</v>
      </c>
      <c r="N350" s="441"/>
      <c r="O350" s="443"/>
    </row>
    <row r="351" spans="1:15" s="401" customFormat="1" ht="22.5" customHeight="1">
      <c r="A351" s="183" t="s">
        <v>0</v>
      </c>
      <c r="B351" s="20"/>
      <c r="C351" s="169" t="s">
        <v>652</v>
      </c>
      <c r="D351" s="169"/>
      <c r="E351" s="326"/>
      <c r="F351" s="4"/>
      <c r="G351" s="4"/>
      <c r="H351" s="4"/>
      <c r="I351" s="4"/>
      <c r="J351" s="4"/>
      <c r="K351" s="4"/>
      <c r="L351" s="4"/>
      <c r="M351" s="4"/>
      <c r="N351" s="4"/>
      <c r="O351" s="27"/>
    </row>
    <row r="352" spans="1:15" s="401" customFormat="1" ht="16.5" customHeight="1">
      <c r="A352" s="6"/>
      <c r="B352" s="96" t="s">
        <v>146</v>
      </c>
      <c r="C352" s="403"/>
      <c r="D352" s="7"/>
      <c r="E352" s="316"/>
      <c r="F352" s="7"/>
      <c r="G352" s="7"/>
      <c r="H352" s="7"/>
      <c r="I352" s="8"/>
      <c r="J352" s="7"/>
      <c r="K352" s="7"/>
      <c r="L352" s="8"/>
      <c r="M352" s="7"/>
      <c r="N352" s="7"/>
      <c r="O352" s="393" t="s">
        <v>1138</v>
      </c>
    </row>
    <row r="353" spans="1:15" s="401" customFormat="1" ht="17.25" customHeight="1">
      <c r="A353" s="10"/>
      <c r="B353" s="11"/>
      <c r="C353" s="404"/>
      <c r="D353" s="95" t="s">
        <v>1430</v>
      </c>
      <c r="E353" s="317"/>
      <c r="F353" s="12"/>
      <c r="G353" s="12"/>
      <c r="H353" s="12"/>
      <c r="I353" s="12"/>
      <c r="J353" s="12"/>
      <c r="K353" s="12"/>
      <c r="L353" s="12"/>
      <c r="M353" s="12"/>
      <c r="N353" s="12"/>
      <c r="O353" s="28"/>
    </row>
    <row r="354" spans="1:15" s="401" customFormat="1" ht="27" customHeight="1">
      <c r="A354" s="211" t="s">
        <v>437</v>
      </c>
      <c r="B354" s="212" t="s">
        <v>438</v>
      </c>
      <c r="C354" s="415" t="s">
        <v>1</v>
      </c>
      <c r="D354" s="232" t="s">
        <v>436</v>
      </c>
      <c r="E354" s="357" t="s">
        <v>445</v>
      </c>
      <c r="F354" s="234" t="s">
        <v>433</v>
      </c>
      <c r="G354" s="234" t="s">
        <v>434</v>
      </c>
      <c r="H354" s="234" t="s">
        <v>33</v>
      </c>
      <c r="I354" s="233" t="s">
        <v>435</v>
      </c>
      <c r="J354" s="235" t="s">
        <v>17</v>
      </c>
      <c r="K354" s="234" t="s">
        <v>18</v>
      </c>
      <c r="L354" s="233" t="s">
        <v>442</v>
      </c>
      <c r="M354" s="234" t="s">
        <v>30</v>
      </c>
      <c r="N354" s="234" t="s">
        <v>439</v>
      </c>
      <c r="O354" s="236" t="s">
        <v>19</v>
      </c>
    </row>
    <row r="355" spans="1:15" ht="18" customHeight="1">
      <c r="A355" s="178" t="s">
        <v>148</v>
      </c>
      <c r="B355" s="256"/>
      <c r="C355" s="425"/>
      <c r="D355" s="257"/>
      <c r="E355" s="360"/>
      <c r="F355" s="256"/>
      <c r="G355" s="256"/>
      <c r="H355" s="256"/>
      <c r="I355" s="256"/>
      <c r="J355" s="256"/>
      <c r="K355" s="256"/>
      <c r="L355" s="256"/>
      <c r="M355" s="256"/>
      <c r="N355" s="256"/>
      <c r="O355" s="128"/>
    </row>
    <row r="356" spans="1:15" s="401" customFormat="1" ht="33" customHeight="1">
      <c r="A356" s="431">
        <v>7100453</v>
      </c>
      <c r="B356" s="139" t="s">
        <v>668</v>
      </c>
      <c r="C356" s="131" t="s">
        <v>669</v>
      </c>
      <c r="D356" s="459" t="s">
        <v>165</v>
      </c>
      <c r="E356" s="386">
        <v>15</v>
      </c>
      <c r="F356" s="139">
        <v>4673</v>
      </c>
      <c r="G356" s="139">
        <v>0</v>
      </c>
      <c r="H356" s="139">
        <v>300</v>
      </c>
      <c r="I356" s="139">
        <v>0</v>
      </c>
      <c r="J356" s="139">
        <v>465</v>
      </c>
      <c r="K356" s="139">
        <v>0</v>
      </c>
      <c r="L356" s="456">
        <v>0</v>
      </c>
      <c r="M356" s="139">
        <v>0</v>
      </c>
      <c r="N356" s="479">
        <f>F356+G356+H356+I356-J356+K356-L356+M356</f>
        <v>4508</v>
      </c>
      <c r="O356" s="385"/>
    </row>
    <row r="357" spans="1:15" s="401" customFormat="1" ht="33" customHeight="1">
      <c r="A357" s="431">
        <v>7100457</v>
      </c>
      <c r="B357" s="139" t="s">
        <v>679</v>
      </c>
      <c r="C357" s="131" t="s">
        <v>851</v>
      </c>
      <c r="D357" s="459" t="s">
        <v>149</v>
      </c>
      <c r="E357" s="386">
        <v>15</v>
      </c>
      <c r="F357" s="139">
        <v>3904</v>
      </c>
      <c r="G357" s="139">
        <v>0</v>
      </c>
      <c r="H357" s="139">
        <v>0</v>
      </c>
      <c r="I357" s="139">
        <v>0</v>
      </c>
      <c r="J357" s="139">
        <v>334</v>
      </c>
      <c r="K357" s="139">
        <v>0</v>
      </c>
      <c r="L357" s="456">
        <v>0</v>
      </c>
      <c r="M357" s="139">
        <v>0</v>
      </c>
      <c r="N357" s="479">
        <f>F357+G357+H357+I357-J357+K357-L357+M357</f>
        <v>3570</v>
      </c>
      <c r="O357" s="385"/>
    </row>
    <row r="358" spans="1:15" s="401" customFormat="1" ht="33" customHeight="1">
      <c r="A358" s="431">
        <v>7100459</v>
      </c>
      <c r="B358" s="139" t="s">
        <v>825</v>
      </c>
      <c r="C358" s="131" t="s">
        <v>826</v>
      </c>
      <c r="D358" s="459" t="s">
        <v>149</v>
      </c>
      <c r="E358" s="386">
        <v>15</v>
      </c>
      <c r="F358" s="139">
        <v>3194</v>
      </c>
      <c r="G358" s="139">
        <v>0</v>
      </c>
      <c r="H358" s="139">
        <v>300</v>
      </c>
      <c r="I358" s="662">
        <v>0</v>
      </c>
      <c r="J358" s="139">
        <v>118</v>
      </c>
      <c r="K358" s="139">
        <v>0</v>
      </c>
      <c r="L358" s="456">
        <v>0</v>
      </c>
      <c r="M358" s="139">
        <v>0</v>
      </c>
      <c r="N358" s="479">
        <f>F358+G358+H358+I358-J358+K358-L358+M358</f>
        <v>3376</v>
      </c>
      <c r="O358" s="385"/>
    </row>
    <row r="359" spans="1:15" s="401" customFormat="1" ht="33" customHeight="1">
      <c r="A359" s="431">
        <v>7100461</v>
      </c>
      <c r="B359" s="139" t="s">
        <v>827</v>
      </c>
      <c r="C359" s="131" t="s">
        <v>828</v>
      </c>
      <c r="D359" s="459" t="s">
        <v>149</v>
      </c>
      <c r="E359" s="386">
        <v>15</v>
      </c>
      <c r="F359" s="139">
        <v>3904</v>
      </c>
      <c r="G359" s="139">
        <v>0</v>
      </c>
      <c r="H359" s="139">
        <v>300</v>
      </c>
      <c r="I359" s="662">
        <v>0</v>
      </c>
      <c r="J359" s="139">
        <v>334</v>
      </c>
      <c r="K359" s="139">
        <v>0</v>
      </c>
      <c r="L359" s="456">
        <v>0</v>
      </c>
      <c r="M359" s="139">
        <v>0</v>
      </c>
      <c r="N359" s="479">
        <f>F359+G359+H359+I359-J359+K359-L359+M359</f>
        <v>3870</v>
      </c>
      <c r="O359" s="385"/>
    </row>
    <row r="360" spans="1:15" s="401" customFormat="1" ht="33" customHeight="1">
      <c r="A360" s="431">
        <v>7100465</v>
      </c>
      <c r="B360" s="139" t="s">
        <v>843</v>
      </c>
      <c r="C360" s="131" t="s">
        <v>844</v>
      </c>
      <c r="D360" s="459" t="s">
        <v>149</v>
      </c>
      <c r="E360" s="386">
        <v>15</v>
      </c>
      <c r="F360" s="139">
        <v>3194</v>
      </c>
      <c r="G360" s="139">
        <v>0</v>
      </c>
      <c r="H360" s="139">
        <v>0</v>
      </c>
      <c r="I360" s="662">
        <v>0</v>
      </c>
      <c r="J360" s="139">
        <v>118</v>
      </c>
      <c r="K360" s="139">
        <v>0</v>
      </c>
      <c r="L360" s="456">
        <v>0</v>
      </c>
      <c r="M360" s="139">
        <v>0</v>
      </c>
      <c r="N360" s="479">
        <f>F360+G360+H360+I360-J360+K360-L360+M360</f>
        <v>3076</v>
      </c>
      <c r="O360" s="385"/>
    </row>
    <row r="361" spans="1:15" s="401" customFormat="1" ht="23.25" customHeight="1" hidden="1">
      <c r="A361" s="464"/>
      <c r="B361" s="907"/>
      <c r="C361" s="465"/>
      <c r="D361" s="466"/>
      <c r="E361" s="467"/>
      <c r="F361" s="468">
        <f aca="true" t="shared" si="58" ref="F361:N361">SUM(F356:F360)</f>
        <v>18869</v>
      </c>
      <c r="G361" s="468">
        <f t="shared" si="58"/>
        <v>0</v>
      </c>
      <c r="H361" s="468">
        <f t="shared" si="58"/>
        <v>900</v>
      </c>
      <c r="I361" s="468">
        <f t="shared" si="58"/>
        <v>0</v>
      </c>
      <c r="J361" s="468">
        <f t="shared" si="58"/>
        <v>1369</v>
      </c>
      <c r="K361" s="468">
        <f t="shared" si="58"/>
        <v>0</v>
      </c>
      <c r="L361" s="468">
        <f t="shared" si="58"/>
        <v>0</v>
      </c>
      <c r="M361" s="468">
        <f t="shared" si="58"/>
        <v>0</v>
      </c>
      <c r="N361" s="468">
        <f t="shared" si="58"/>
        <v>18400</v>
      </c>
      <c r="O361" s="468"/>
    </row>
    <row r="362" spans="1:15" ht="21" customHeight="1">
      <c r="A362" s="565" t="s">
        <v>67</v>
      </c>
      <c r="B362" s="908"/>
      <c r="C362" s="567"/>
      <c r="D362" s="566"/>
      <c r="E362" s="568"/>
      <c r="F362" s="569">
        <f aca="true" t="shared" si="59" ref="F362:N362">F276+F301+F325+F347+F361</f>
        <v>205596</v>
      </c>
      <c r="G362" s="569">
        <f t="shared" si="59"/>
        <v>0</v>
      </c>
      <c r="H362" s="569">
        <f t="shared" si="59"/>
        <v>13500</v>
      </c>
      <c r="I362" s="569">
        <f t="shared" si="59"/>
        <v>0</v>
      </c>
      <c r="J362" s="569">
        <f t="shared" si="59"/>
        <v>17611</v>
      </c>
      <c r="K362" s="569">
        <f t="shared" si="59"/>
        <v>71</v>
      </c>
      <c r="L362" s="569">
        <f t="shared" si="59"/>
        <v>300</v>
      </c>
      <c r="M362" s="569">
        <f t="shared" si="59"/>
        <v>0</v>
      </c>
      <c r="N362" s="569">
        <f t="shared" si="59"/>
        <v>201256</v>
      </c>
      <c r="O362" s="570"/>
    </row>
    <row r="363" spans="1:15" ht="19.5" customHeight="1">
      <c r="A363" s="179" t="s">
        <v>179</v>
      </c>
      <c r="B363" s="134"/>
      <c r="C363" s="390"/>
      <c r="D363" s="135"/>
      <c r="E363" s="353"/>
      <c r="F363" s="134"/>
      <c r="G363" s="134"/>
      <c r="H363" s="134"/>
      <c r="I363" s="134"/>
      <c r="J363" s="134"/>
      <c r="K363" s="134"/>
      <c r="L363" s="134"/>
      <c r="M363" s="134"/>
      <c r="N363" s="134"/>
      <c r="O363" s="136"/>
    </row>
    <row r="364" spans="1:15" ht="33" customHeight="1">
      <c r="A364" s="549">
        <v>7101001</v>
      </c>
      <c r="B364" s="903" t="s">
        <v>1106</v>
      </c>
      <c r="C364" s="387" t="s">
        <v>1440</v>
      </c>
      <c r="D364" s="399" t="s">
        <v>485</v>
      </c>
      <c r="E364" s="362">
        <v>15</v>
      </c>
      <c r="F364" s="898">
        <v>7440</v>
      </c>
      <c r="G364" s="130">
        <v>0</v>
      </c>
      <c r="H364" s="130">
        <v>0</v>
      </c>
      <c r="I364" s="130">
        <v>0</v>
      </c>
      <c r="J364" s="130">
        <v>1042</v>
      </c>
      <c r="K364" s="130">
        <v>0</v>
      </c>
      <c r="L364" s="130">
        <v>0</v>
      </c>
      <c r="M364" s="130">
        <v>0</v>
      </c>
      <c r="N364" s="479">
        <f>F364+G364+H364+I364-J364+K364-L364+M364</f>
        <v>6398</v>
      </c>
      <c r="O364" s="133"/>
    </row>
    <row r="365" spans="1:15" ht="33" customHeight="1">
      <c r="A365" s="549">
        <v>7101002</v>
      </c>
      <c r="B365" s="903" t="s">
        <v>621</v>
      </c>
      <c r="C365" s="387" t="s">
        <v>719</v>
      </c>
      <c r="D365" s="399" t="s">
        <v>464</v>
      </c>
      <c r="E365" s="362">
        <v>15</v>
      </c>
      <c r="F365" s="898">
        <v>7440</v>
      </c>
      <c r="G365" s="130">
        <v>0</v>
      </c>
      <c r="H365" s="130">
        <v>0</v>
      </c>
      <c r="I365" s="130">
        <v>0</v>
      </c>
      <c r="J365" s="130">
        <v>1042</v>
      </c>
      <c r="K365" s="130">
        <v>0</v>
      </c>
      <c r="L365" s="130">
        <v>0</v>
      </c>
      <c r="M365" s="130">
        <v>0</v>
      </c>
      <c r="N365" s="479">
        <f>F365+G365+H365+I365-J365+K365-L365+M365</f>
        <v>6398</v>
      </c>
      <c r="O365" s="133"/>
    </row>
    <row r="366" spans="1:15" ht="33" customHeight="1">
      <c r="A366" s="549">
        <v>7101003</v>
      </c>
      <c r="B366" s="903" t="s">
        <v>1107</v>
      </c>
      <c r="C366" s="387" t="s">
        <v>1439</v>
      </c>
      <c r="D366" s="399" t="s">
        <v>554</v>
      </c>
      <c r="E366" s="362">
        <v>15</v>
      </c>
      <c r="F366" s="898">
        <v>7440</v>
      </c>
      <c r="G366" s="130">
        <v>0</v>
      </c>
      <c r="H366" s="130">
        <v>0</v>
      </c>
      <c r="I366" s="130">
        <v>0</v>
      </c>
      <c r="J366" s="130">
        <v>1042</v>
      </c>
      <c r="K366" s="130">
        <v>0</v>
      </c>
      <c r="L366" s="130">
        <v>0</v>
      </c>
      <c r="M366" s="130">
        <v>0</v>
      </c>
      <c r="N366" s="479">
        <f>F366+G366+H366+I366-J366+K366-L366+M366</f>
        <v>6398</v>
      </c>
      <c r="O366" s="133"/>
    </row>
    <row r="367" spans="1:15" s="23" customFormat="1" ht="19.5" customHeight="1">
      <c r="A367" s="899" t="s">
        <v>67</v>
      </c>
      <c r="B367" s="900"/>
      <c r="C367" s="901"/>
      <c r="D367" s="900"/>
      <c r="E367" s="902"/>
      <c r="F367" s="569">
        <f>SUM(F364:F366)</f>
        <v>22320</v>
      </c>
      <c r="G367" s="569">
        <f aca="true" t="shared" si="60" ref="G367:N367">SUM(G364:G366)</f>
        <v>0</v>
      </c>
      <c r="H367" s="569">
        <f t="shared" si="60"/>
        <v>0</v>
      </c>
      <c r="I367" s="569">
        <f t="shared" si="60"/>
        <v>0</v>
      </c>
      <c r="J367" s="569">
        <f t="shared" si="60"/>
        <v>3126</v>
      </c>
      <c r="K367" s="569">
        <f t="shared" si="60"/>
        <v>0</v>
      </c>
      <c r="L367" s="569">
        <f t="shared" si="60"/>
        <v>0</v>
      </c>
      <c r="M367" s="569">
        <f t="shared" si="60"/>
        <v>0</v>
      </c>
      <c r="N367" s="569">
        <f t="shared" si="60"/>
        <v>19194</v>
      </c>
      <c r="O367" s="570"/>
    </row>
    <row r="368" spans="1:15" s="187" customFormat="1" ht="21.75" customHeight="1">
      <c r="A368" s="227"/>
      <c r="B368" s="228" t="s">
        <v>31</v>
      </c>
      <c r="C368" s="420"/>
      <c r="D368" s="229"/>
      <c r="E368" s="363"/>
      <c r="F368" s="229">
        <f aca="true" t="shared" si="61" ref="F368:N368">F361+F367</f>
        <v>41189</v>
      </c>
      <c r="G368" s="229">
        <f t="shared" si="61"/>
        <v>0</v>
      </c>
      <c r="H368" s="229">
        <f t="shared" si="61"/>
        <v>900</v>
      </c>
      <c r="I368" s="229">
        <f t="shared" si="61"/>
        <v>0</v>
      </c>
      <c r="J368" s="229">
        <f t="shared" si="61"/>
        <v>4495</v>
      </c>
      <c r="K368" s="229">
        <f t="shared" si="61"/>
        <v>0</v>
      </c>
      <c r="L368" s="229">
        <f t="shared" si="61"/>
        <v>0</v>
      </c>
      <c r="M368" s="229">
        <f t="shared" si="61"/>
        <v>0</v>
      </c>
      <c r="N368" s="229">
        <f t="shared" si="61"/>
        <v>37594</v>
      </c>
      <c r="O368" s="252"/>
    </row>
    <row r="369" spans="1:15" s="187" customFormat="1" ht="45" customHeight="1">
      <c r="A369" s="440"/>
      <c r="B369" s="441"/>
      <c r="C369" s="441"/>
      <c r="D369" s="441" t="s">
        <v>474</v>
      </c>
      <c r="E369" s="442"/>
      <c r="F369" s="441"/>
      <c r="G369" s="441"/>
      <c r="H369" s="441"/>
      <c r="J369" s="184" t="s">
        <v>481</v>
      </c>
      <c r="K369" s="952"/>
      <c r="L369" s="952"/>
      <c r="M369" s="441"/>
      <c r="N369" s="441" t="s">
        <v>475</v>
      </c>
      <c r="O369" s="443"/>
    </row>
    <row r="370" spans="1:15" ht="13.5" customHeight="1">
      <c r="A370" s="440" t="s">
        <v>483</v>
      </c>
      <c r="B370" s="441"/>
      <c r="C370" s="441" t="s">
        <v>1078</v>
      </c>
      <c r="D370" s="441"/>
      <c r="E370" s="324"/>
      <c r="F370" s="441"/>
      <c r="G370" s="441"/>
      <c r="H370" s="441"/>
      <c r="I370" s="441"/>
      <c r="J370" s="446" t="s">
        <v>1079</v>
      </c>
      <c r="K370" s="441"/>
      <c r="L370" s="440"/>
      <c r="M370" s="441" t="s">
        <v>1075</v>
      </c>
      <c r="N370" s="441"/>
      <c r="O370" s="444"/>
    </row>
    <row r="371" spans="1:15" ht="14.25" customHeight="1">
      <c r="A371" s="440"/>
      <c r="B371" s="441"/>
      <c r="C371" s="441" t="s">
        <v>625</v>
      </c>
      <c r="D371" s="441"/>
      <c r="E371" s="442"/>
      <c r="F371" s="441"/>
      <c r="G371" s="441"/>
      <c r="H371" s="441"/>
      <c r="I371" s="445"/>
      <c r="J371" s="445" t="s">
        <v>472</v>
      </c>
      <c r="K371" s="441"/>
      <c r="L371" s="441"/>
      <c r="M371" s="441" t="s">
        <v>473</v>
      </c>
      <c r="N371" s="441"/>
      <c r="O371" s="443"/>
    </row>
    <row r="372" spans="1:15" ht="25.5" customHeight="1">
      <c r="A372" s="183" t="s">
        <v>0</v>
      </c>
      <c r="B372" s="33"/>
      <c r="C372" s="169" t="s">
        <v>652</v>
      </c>
      <c r="D372" s="169"/>
      <c r="E372" s="326"/>
      <c r="F372" s="4"/>
      <c r="G372" s="4"/>
      <c r="H372" s="4"/>
      <c r="I372" s="4"/>
      <c r="J372" s="4"/>
      <c r="K372" s="4"/>
      <c r="L372" s="4"/>
      <c r="M372" s="4"/>
      <c r="N372" s="4"/>
      <c r="O372" s="27"/>
    </row>
    <row r="373" spans="1:15" ht="17.25" customHeight="1">
      <c r="A373" s="6"/>
      <c r="B373" s="177" t="s">
        <v>180</v>
      </c>
      <c r="C373" s="403"/>
      <c r="D373" s="7"/>
      <c r="E373" s="316"/>
      <c r="F373" s="7"/>
      <c r="G373" s="7"/>
      <c r="H373" s="7"/>
      <c r="I373" s="8"/>
      <c r="J373" s="7"/>
      <c r="K373" s="7"/>
      <c r="L373" s="8"/>
      <c r="M373" s="7"/>
      <c r="N373" s="7"/>
      <c r="O373" s="393" t="s">
        <v>1139</v>
      </c>
    </row>
    <row r="374" spans="1:15" s="255" customFormat="1" ht="24" customHeight="1">
      <c r="A374" s="10"/>
      <c r="B374" s="44"/>
      <c r="C374" s="404"/>
      <c r="D374" s="95" t="s">
        <v>1430</v>
      </c>
      <c r="E374" s="317"/>
      <c r="F374" s="12"/>
      <c r="G374" s="12"/>
      <c r="H374" s="12"/>
      <c r="I374" s="12"/>
      <c r="J374" s="12"/>
      <c r="K374" s="12"/>
      <c r="L374" s="12"/>
      <c r="M374" s="12"/>
      <c r="N374" s="12"/>
      <c r="O374" s="28"/>
    </row>
    <row r="375" spans="1:15" ht="37.5" customHeight="1">
      <c r="A375" s="211" t="s">
        <v>437</v>
      </c>
      <c r="B375" s="212" t="s">
        <v>438</v>
      </c>
      <c r="C375" s="415" t="s">
        <v>1</v>
      </c>
      <c r="D375" s="212" t="s">
        <v>436</v>
      </c>
      <c r="E375" s="373" t="s">
        <v>446</v>
      </c>
      <c r="F375" s="239" t="s">
        <v>433</v>
      </c>
      <c r="G375" s="239" t="s">
        <v>434</v>
      </c>
      <c r="H375" s="239" t="s">
        <v>33</v>
      </c>
      <c r="I375" s="239" t="s">
        <v>435</v>
      </c>
      <c r="J375" s="239" t="s">
        <v>17</v>
      </c>
      <c r="K375" s="239" t="s">
        <v>18</v>
      </c>
      <c r="L375" s="239" t="s">
        <v>442</v>
      </c>
      <c r="M375" s="239" t="s">
        <v>30</v>
      </c>
      <c r="N375" s="239" t="s">
        <v>439</v>
      </c>
      <c r="O375" s="258" t="s">
        <v>19</v>
      </c>
    </row>
    <row r="376" spans="1:15" ht="33" customHeight="1">
      <c r="A376" s="101" t="s">
        <v>181</v>
      </c>
      <c r="B376" s="77"/>
      <c r="C376" s="406"/>
      <c r="D376" s="77"/>
      <c r="E376" s="339"/>
      <c r="F376" s="77"/>
      <c r="G376" s="77"/>
      <c r="H376" s="77"/>
      <c r="I376" s="77"/>
      <c r="J376" s="77"/>
      <c r="K376" s="77"/>
      <c r="L376" s="77"/>
      <c r="M376" s="77"/>
      <c r="N376" s="77"/>
      <c r="O376" s="76"/>
    </row>
    <row r="377" spans="1:15" ht="42" customHeight="1">
      <c r="A377" s="170">
        <v>800001</v>
      </c>
      <c r="B377" s="59" t="s">
        <v>1108</v>
      </c>
      <c r="C377" s="660" t="s">
        <v>1385</v>
      </c>
      <c r="D377" s="43" t="s">
        <v>354</v>
      </c>
      <c r="E377" s="347">
        <v>15</v>
      </c>
      <c r="F377" s="59">
        <v>4739</v>
      </c>
      <c r="G377" s="59">
        <v>0</v>
      </c>
      <c r="H377" s="59">
        <v>0</v>
      </c>
      <c r="I377" s="59">
        <v>0</v>
      </c>
      <c r="J377" s="59">
        <v>477</v>
      </c>
      <c r="K377" s="59">
        <v>0</v>
      </c>
      <c r="L377" s="59">
        <v>0</v>
      </c>
      <c r="M377" s="59">
        <v>0</v>
      </c>
      <c r="N377" s="189">
        <f aca="true" t="shared" si="62" ref="N377:N382">F377+G377+H377+I377-J377+K377-L377+M377</f>
        <v>4262</v>
      </c>
      <c r="O377" s="29"/>
    </row>
    <row r="378" spans="1:15" ht="42" customHeight="1">
      <c r="A378" s="120">
        <v>820001</v>
      </c>
      <c r="B378" s="59" t="s">
        <v>370</v>
      </c>
      <c r="C378" s="166" t="s">
        <v>406</v>
      </c>
      <c r="D378" s="458" t="s">
        <v>384</v>
      </c>
      <c r="E378" s="330">
        <v>15</v>
      </c>
      <c r="F378" s="59">
        <v>4368</v>
      </c>
      <c r="G378" s="59">
        <v>0</v>
      </c>
      <c r="H378" s="59">
        <v>0</v>
      </c>
      <c r="I378" s="59">
        <v>0</v>
      </c>
      <c r="J378" s="59">
        <v>410</v>
      </c>
      <c r="K378" s="59">
        <v>0</v>
      </c>
      <c r="L378" s="59">
        <v>0</v>
      </c>
      <c r="M378" s="59">
        <v>0</v>
      </c>
      <c r="N378" s="189">
        <f t="shared" si="62"/>
        <v>3958</v>
      </c>
      <c r="O378" s="29"/>
    </row>
    <row r="379" spans="1:15" ht="42" customHeight="1">
      <c r="A379" s="120">
        <v>8100207</v>
      </c>
      <c r="B379" s="59" t="s">
        <v>488</v>
      </c>
      <c r="C379" s="166" t="s">
        <v>194</v>
      </c>
      <c r="D379" s="43" t="s">
        <v>2</v>
      </c>
      <c r="E379" s="347">
        <v>15</v>
      </c>
      <c r="F379" s="59">
        <v>4080</v>
      </c>
      <c r="G379" s="59">
        <v>0</v>
      </c>
      <c r="H379" s="59">
        <v>0</v>
      </c>
      <c r="I379" s="59">
        <v>0</v>
      </c>
      <c r="J379" s="59">
        <v>362</v>
      </c>
      <c r="K379" s="59">
        <v>0</v>
      </c>
      <c r="L379" s="59">
        <v>0</v>
      </c>
      <c r="M379" s="59">
        <v>0</v>
      </c>
      <c r="N379" s="189">
        <f t="shared" si="62"/>
        <v>3718</v>
      </c>
      <c r="O379" s="29"/>
    </row>
    <row r="380" spans="1:15" ht="42" customHeight="1">
      <c r="A380" s="120">
        <v>10100101</v>
      </c>
      <c r="B380" s="59" t="s">
        <v>198</v>
      </c>
      <c r="C380" s="166" t="s">
        <v>199</v>
      </c>
      <c r="D380" s="43" t="s">
        <v>2</v>
      </c>
      <c r="E380" s="347">
        <v>15</v>
      </c>
      <c r="F380" s="59">
        <v>6927</v>
      </c>
      <c r="G380" s="59">
        <v>0</v>
      </c>
      <c r="H380" s="59">
        <v>0</v>
      </c>
      <c r="I380" s="59">
        <v>0</v>
      </c>
      <c r="J380" s="59">
        <v>932</v>
      </c>
      <c r="K380" s="59">
        <v>0</v>
      </c>
      <c r="L380" s="59">
        <v>0</v>
      </c>
      <c r="M380" s="59">
        <v>0</v>
      </c>
      <c r="N380" s="189">
        <f t="shared" si="62"/>
        <v>5995</v>
      </c>
      <c r="O380" s="29"/>
    </row>
    <row r="381" spans="1:15" ht="42" customHeight="1">
      <c r="A381" s="120">
        <v>10100201</v>
      </c>
      <c r="B381" s="59" t="s">
        <v>205</v>
      </c>
      <c r="C381" s="166" t="s">
        <v>206</v>
      </c>
      <c r="D381" s="400" t="s">
        <v>393</v>
      </c>
      <c r="E381" s="330">
        <v>15</v>
      </c>
      <c r="F381" s="59">
        <v>5460</v>
      </c>
      <c r="G381" s="59">
        <v>0</v>
      </c>
      <c r="H381" s="59">
        <v>0</v>
      </c>
      <c r="I381" s="59">
        <v>0</v>
      </c>
      <c r="J381" s="59">
        <v>619</v>
      </c>
      <c r="K381" s="59">
        <v>0</v>
      </c>
      <c r="L381" s="59">
        <v>0</v>
      </c>
      <c r="M381" s="59">
        <v>0</v>
      </c>
      <c r="N381" s="189">
        <f t="shared" si="62"/>
        <v>4841</v>
      </c>
      <c r="O381" s="29"/>
    </row>
    <row r="382" spans="1:15" ht="42" customHeight="1">
      <c r="A382" s="120">
        <v>10100202</v>
      </c>
      <c r="B382" s="59" t="s">
        <v>649</v>
      </c>
      <c r="C382" s="166" t="s">
        <v>207</v>
      </c>
      <c r="D382" s="400" t="s">
        <v>351</v>
      </c>
      <c r="E382" s="330">
        <v>15</v>
      </c>
      <c r="F382" s="59">
        <v>6679</v>
      </c>
      <c r="G382" s="59">
        <v>0</v>
      </c>
      <c r="H382" s="59">
        <v>0</v>
      </c>
      <c r="I382" s="59">
        <v>0</v>
      </c>
      <c r="J382" s="59">
        <v>879</v>
      </c>
      <c r="K382" s="59">
        <v>0</v>
      </c>
      <c r="L382" s="59">
        <v>0</v>
      </c>
      <c r="M382" s="59">
        <v>0</v>
      </c>
      <c r="N382" s="189">
        <f t="shared" si="62"/>
        <v>5800</v>
      </c>
      <c r="O382" s="29"/>
    </row>
    <row r="383" spans="1:18" s="41" customFormat="1" ht="42" customHeight="1">
      <c r="A383" s="702">
        <v>10100203</v>
      </c>
      <c r="B383" s="59" t="s">
        <v>682</v>
      </c>
      <c r="C383" s="166" t="s">
        <v>683</v>
      </c>
      <c r="D383" s="400" t="s">
        <v>681</v>
      </c>
      <c r="E383" s="319">
        <v>15</v>
      </c>
      <c r="F383" s="65">
        <v>3109</v>
      </c>
      <c r="G383" s="59">
        <v>0</v>
      </c>
      <c r="H383" s="65">
        <v>0</v>
      </c>
      <c r="I383" s="65">
        <v>0</v>
      </c>
      <c r="J383" s="65">
        <v>109</v>
      </c>
      <c r="K383" s="65">
        <v>0</v>
      </c>
      <c r="L383" s="66">
        <v>0</v>
      </c>
      <c r="M383" s="65">
        <v>0</v>
      </c>
      <c r="N383" s="59">
        <f>F383+G383+H383+I383-J383+K383-L383-M383</f>
        <v>3000</v>
      </c>
      <c r="O383" s="60"/>
      <c r="P383" s="84"/>
      <c r="Q383" s="84"/>
      <c r="R383" s="84"/>
    </row>
    <row r="384" spans="1:15" ht="27" customHeight="1">
      <c r="A384" s="506" t="s">
        <v>67</v>
      </c>
      <c r="B384" s="557"/>
      <c r="C384" s="516"/>
      <c r="D384" s="527"/>
      <c r="E384" s="528"/>
      <c r="F384" s="530">
        <f>SUM(F377:F383)</f>
        <v>35362</v>
      </c>
      <c r="G384" s="530">
        <f aca="true" t="shared" si="63" ref="G384:N384">SUM(G377:G383)</f>
        <v>0</v>
      </c>
      <c r="H384" s="530">
        <f t="shared" si="63"/>
        <v>0</v>
      </c>
      <c r="I384" s="530">
        <f t="shared" si="63"/>
        <v>0</v>
      </c>
      <c r="J384" s="530">
        <f t="shared" si="63"/>
        <v>3788</v>
      </c>
      <c r="K384" s="530">
        <f t="shared" si="63"/>
        <v>0</v>
      </c>
      <c r="L384" s="530">
        <f t="shared" si="63"/>
        <v>0</v>
      </c>
      <c r="M384" s="530">
        <f t="shared" si="63"/>
        <v>0</v>
      </c>
      <c r="N384" s="530">
        <f t="shared" si="63"/>
        <v>31574</v>
      </c>
      <c r="O384" s="514"/>
    </row>
    <row r="385" spans="1:15" ht="33" customHeight="1">
      <c r="A385" s="101" t="s">
        <v>182</v>
      </c>
      <c r="B385" s="81"/>
      <c r="C385" s="406"/>
      <c r="D385" s="75"/>
      <c r="E385" s="336"/>
      <c r="F385" s="74"/>
      <c r="G385" s="74"/>
      <c r="H385" s="74"/>
      <c r="I385" s="74"/>
      <c r="J385" s="74"/>
      <c r="K385" s="74"/>
      <c r="L385" s="74"/>
      <c r="M385" s="74"/>
      <c r="N385" s="74"/>
      <c r="O385" s="76"/>
    </row>
    <row r="386" spans="1:15" ht="42" customHeight="1">
      <c r="A386" s="120">
        <v>810001</v>
      </c>
      <c r="B386" s="59" t="s">
        <v>360</v>
      </c>
      <c r="C386" s="166" t="s">
        <v>361</v>
      </c>
      <c r="D386" s="400" t="s">
        <v>650</v>
      </c>
      <c r="E386" s="347">
        <v>15</v>
      </c>
      <c r="F386" s="59">
        <v>6616</v>
      </c>
      <c r="G386" s="59">
        <v>0</v>
      </c>
      <c r="H386" s="59">
        <v>0</v>
      </c>
      <c r="I386" s="59">
        <v>0</v>
      </c>
      <c r="J386" s="59">
        <v>866</v>
      </c>
      <c r="K386" s="59">
        <v>0</v>
      </c>
      <c r="L386" s="59">
        <v>0</v>
      </c>
      <c r="M386" s="59">
        <v>0</v>
      </c>
      <c r="N386" s="189">
        <f>F386+G386+H386+I386-J386+K386-L386+M386</f>
        <v>5750</v>
      </c>
      <c r="O386" s="29"/>
    </row>
    <row r="387" spans="1:15" ht="27" customHeight="1">
      <c r="A387" s="506" t="s">
        <v>67</v>
      </c>
      <c r="B387" s="557"/>
      <c r="C387" s="516"/>
      <c r="D387" s="531"/>
      <c r="E387" s="528"/>
      <c r="F387" s="529">
        <f aca="true" t="shared" si="64" ref="F387:N387">F386</f>
        <v>6616</v>
      </c>
      <c r="G387" s="529">
        <f t="shared" si="64"/>
        <v>0</v>
      </c>
      <c r="H387" s="529">
        <f t="shared" si="64"/>
        <v>0</v>
      </c>
      <c r="I387" s="529">
        <f t="shared" si="64"/>
        <v>0</v>
      </c>
      <c r="J387" s="529">
        <f t="shared" si="64"/>
        <v>866</v>
      </c>
      <c r="K387" s="529">
        <f t="shared" si="64"/>
        <v>0</v>
      </c>
      <c r="L387" s="529">
        <f t="shared" si="64"/>
        <v>0</v>
      </c>
      <c r="M387" s="529">
        <f t="shared" si="64"/>
        <v>0</v>
      </c>
      <c r="N387" s="529">
        <f t="shared" si="64"/>
        <v>5750</v>
      </c>
      <c r="O387" s="514"/>
    </row>
    <row r="388" spans="1:15" ht="22.5">
      <c r="A388" s="56"/>
      <c r="B388" s="181" t="s">
        <v>31</v>
      </c>
      <c r="C388" s="416"/>
      <c r="D388" s="219"/>
      <c r="E388" s="350"/>
      <c r="F388" s="69">
        <f>F384+F387</f>
        <v>41978</v>
      </c>
      <c r="G388" s="69">
        <f aca="true" t="shared" si="65" ref="G388:M388">G384+G387</f>
        <v>0</v>
      </c>
      <c r="H388" s="69">
        <f t="shared" si="65"/>
        <v>0</v>
      </c>
      <c r="I388" s="69">
        <f t="shared" si="65"/>
        <v>0</v>
      </c>
      <c r="J388" s="69">
        <f>J384+J387</f>
        <v>4654</v>
      </c>
      <c r="K388" s="69">
        <f t="shared" si="65"/>
        <v>0</v>
      </c>
      <c r="L388" s="69">
        <f t="shared" si="65"/>
        <v>0</v>
      </c>
      <c r="M388" s="69">
        <f t="shared" si="65"/>
        <v>0</v>
      </c>
      <c r="N388" s="69">
        <f>N384+N387</f>
        <v>37324</v>
      </c>
      <c r="O388" s="137"/>
    </row>
    <row r="389" spans="1:15" s="187" customFormat="1" ht="50.25" customHeight="1">
      <c r="A389" s="440"/>
      <c r="B389" s="441"/>
      <c r="C389" s="441"/>
      <c r="D389" s="441" t="s">
        <v>474</v>
      </c>
      <c r="E389" s="442"/>
      <c r="F389" s="441"/>
      <c r="G389" s="441"/>
      <c r="H389" s="441"/>
      <c r="J389" s="446" t="s">
        <v>475</v>
      </c>
      <c r="K389" s="441"/>
      <c r="L389" s="441"/>
      <c r="M389" s="441"/>
      <c r="N389" s="441" t="s">
        <v>475</v>
      </c>
      <c r="O389" s="443"/>
    </row>
    <row r="390" spans="1:15" ht="18.75">
      <c r="A390" s="440"/>
      <c r="B390" s="441"/>
      <c r="C390" s="441"/>
      <c r="D390" s="441"/>
      <c r="E390" s="442"/>
      <c r="F390" s="441"/>
      <c r="G390" s="441"/>
      <c r="H390" s="441"/>
      <c r="I390" s="441"/>
      <c r="J390" s="440"/>
      <c r="K390" s="441"/>
      <c r="L390" s="440"/>
      <c r="M390" s="441"/>
      <c r="N390" s="441"/>
      <c r="O390" s="444"/>
    </row>
    <row r="391" spans="1:15" s="41" customFormat="1" ht="18.75">
      <c r="A391" s="440" t="s">
        <v>483</v>
      </c>
      <c r="B391" s="441"/>
      <c r="C391" s="441" t="s">
        <v>1078</v>
      </c>
      <c r="D391" s="441"/>
      <c r="E391" s="442"/>
      <c r="F391" s="441"/>
      <c r="G391" s="441"/>
      <c r="H391" s="441"/>
      <c r="I391" s="40"/>
      <c r="J391" s="446" t="s">
        <v>1079</v>
      </c>
      <c r="K391" s="441"/>
      <c r="L391" s="440"/>
      <c r="M391" s="441" t="s">
        <v>1075</v>
      </c>
      <c r="N391" s="441"/>
      <c r="O391" s="444"/>
    </row>
    <row r="392" spans="1:15" ht="15" customHeight="1">
      <c r="A392" s="440"/>
      <c r="B392" s="441"/>
      <c r="C392" s="441" t="s">
        <v>625</v>
      </c>
      <c r="D392" s="441"/>
      <c r="E392" s="442"/>
      <c r="F392" s="441"/>
      <c r="G392" s="441"/>
      <c r="H392" s="441"/>
      <c r="J392" s="445" t="s">
        <v>472</v>
      </c>
      <c r="L392" s="445"/>
      <c r="M392" s="441" t="s">
        <v>473</v>
      </c>
      <c r="N392" s="441"/>
      <c r="O392" s="443"/>
    </row>
    <row r="393" spans="1:15" ht="25.5" customHeight="1">
      <c r="A393" s="183" t="s">
        <v>0</v>
      </c>
      <c r="B393" s="33"/>
      <c r="C393" s="169" t="s">
        <v>652</v>
      </c>
      <c r="D393" s="169"/>
      <c r="E393" s="326"/>
      <c r="F393" s="4"/>
      <c r="G393" s="4"/>
      <c r="H393" s="4"/>
      <c r="I393" s="4"/>
      <c r="J393" s="4"/>
      <c r="K393" s="4"/>
      <c r="L393" s="4"/>
      <c r="M393" s="4"/>
      <c r="N393" s="4"/>
      <c r="O393" s="27"/>
    </row>
    <row r="394" spans="1:15" ht="17.25" customHeight="1">
      <c r="A394" s="6"/>
      <c r="B394" s="177" t="s">
        <v>180</v>
      </c>
      <c r="C394" s="403"/>
      <c r="D394" s="7"/>
      <c r="E394" s="316"/>
      <c r="F394" s="7"/>
      <c r="G394" s="7"/>
      <c r="H394" s="7"/>
      <c r="I394" s="8"/>
      <c r="J394" s="7"/>
      <c r="K394" s="7"/>
      <c r="L394" s="8"/>
      <c r="M394" s="7"/>
      <c r="N394" s="7"/>
      <c r="O394" s="393" t="s">
        <v>1140</v>
      </c>
    </row>
    <row r="395" spans="1:15" s="255" customFormat="1" ht="24" customHeight="1">
      <c r="A395" s="10"/>
      <c r="B395" s="44"/>
      <c r="C395" s="404"/>
      <c r="D395" s="95" t="s">
        <v>1430</v>
      </c>
      <c r="E395" s="317"/>
      <c r="F395" s="12"/>
      <c r="G395" s="12"/>
      <c r="H395" s="12"/>
      <c r="I395" s="12"/>
      <c r="J395" s="12"/>
      <c r="K395" s="12"/>
      <c r="L395" s="12"/>
      <c r="M395" s="12"/>
      <c r="N395" s="12"/>
      <c r="O395" s="28"/>
    </row>
    <row r="396" spans="1:15" ht="37.5" customHeight="1">
      <c r="A396" s="211" t="s">
        <v>437</v>
      </c>
      <c r="B396" s="212" t="s">
        <v>438</v>
      </c>
      <c r="C396" s="415" t="s">
        <v>1</v>
      </c>
      <c r="D396" s="212" t="s">
        <v>436</v>
      </c>
      <c r="E396" s="373" t="s">
        <v>446</v>
      </c>
      <c r="F396" s="239" t="s">
        <v>433</v>
      </c>
      <c r="G396" s="239" t="s">
        <v>434</v>
      </c>
      <c r="H396" s="239" t="s">
        <v>33</v>
      </c>
      <c r="I396" s="239" t="s">
        <v>435</v>
      </c>
      <c r="J396" s="239" t="s">
        <v>17</v>
      </c>
      <c r="K396" s="239" t="s">
        <v>18</v>
      </c>
      <c r="L396" s="239" t="s">
        <v>442</v>
      </c>
      <c r="M396" s="239" t="s">
        <v>30</v>
      </c>
      <c r="N396" s="239" t="s">
        <v>439</v>
      </c>
      <c r="O396" s="258" t="s">
        <v>19</v>
      </c>
    </row>
    <row r="397" spans="1:15" ht="22.5" customHeight="1">
      <c r="A397" s="101" t="s">
        <v>183</v>
      </c>
      <c r="B397" s="81"/>
      <c r="C397" s="406"/>
      <c r="D397" s="434"/>
      <c r="E397" s="336"/>
      <c r="F397" s="74"/>
      <c r="G397" s="74"/>
      <c r="H397" s="74"/>
      <c r="I397" s="74"/>
      <c r="J397" s="74"/>
      <c r="K397" s="74"/>
      <c r="L397" s="74"/>
      <c r="M397" s="74"/>
      <c r="N397" s="74"/>
      <c r="O397" s="76"/>
    </row>
    <row r="398" spans="1:15" ht="39.75" customHeight="1">
      <c r="A398" s="120">
        <v>8100201</v>
      </c>
      <c r="B398" s="59" t="s">
        <v>184</v>
      </c>
      <c r="C398" s="166" t="s">
        <v>185</v>
      </c>
      <c r="D398" s="458" t="s">
        <v>384</v>
      </c>
      <c r="E398" s="330">
        <v>15</v>
      </c>
      <c r="F398" s="59">
        <v>3500</v>
      </c>
      <c r="G398" s="59">
        <v>0</v>
      </c>
      <c r="H398" s="59">
        <v>0</v>
      </c>
      <c r="I398" s="59">
        <v>0</v>
      </c>
      <c r="J398" s="59">
        <v>152</v>
      </c>
      <c r="K398" s="59">
        <v>0</v>
      </c>
      <c r="L398" s="59">
        <v>0</v>
      </c>
      <c r="M398" s="59">
        <v>0</v>
      </c>
      <c r="N398" s="189">
        <f aca="true" t="shared" si="66" ref="N398:N406">F398+G398+H398+I398-J398+K398-L398+M398</f>
        <v>3348</v>
      </c>
      <c r="O398" s="29"/>
    </row>
    <row r="399" spans="1:15" ht="39.75" customHeight="1">
      <c r="A399" s="120">
        <v>8100203</v>
      </c>
      <c r="B399" s="59" t="s">
        <v>188</v>
      </c>
      <c r="C399" s="166" t="s">
        <v>1013</v>
      </c>
      <c r="D399" s="400" t="s">
        <v>189</v>
      </c>
      <c r="E399" s="330">
        <v>15</v>
      </c>
      <c r="F399" s="59">
        <v>4132</v>
      </c>
      <c r="G399" s="59">
        <v>0</v>
      </c>
      <c r="H399" s="59">
        <v>0</v>
      </c>
      <c r="I399" s="59">
        <v>0</v>
      </c>
      <c r="J399" s="59">
        <v>370</v>
      </c>
      <c r="K399" s="59">
        <v>0</v>
      </c>
      <c r="L399" s="59">
        <v>0</v>
      </c>
      <c r="M399" s="59">
        <v>0</v>
      </c>
      <c r="N399" s="189">
        <f>F399+G399+H399+I399-J399+K399-L399+M399</f>
        <v>3762</v>
      </c>
      <c r="O399" s="29"/>
    </row>
    <row r="400" spans="1:15" ht="39.75" customHeight="1">
      <c r="A400" s="120">
        <v>8100210</v>
      </c>
      <c r="B400" s="59" t="s">
        <v>195</v>
      </c>
      <c r="C400" s="166" t="s">
        <v>407</v>
      </c>
      <c r="D400" s="400" t="s">
        <v>196</v>
      </c>
      <c r="E400" s="330">
        <v>15</v>
      </c>
      <c r="F400" s="59">
        <v>3213</v>
      </c>
      <c r="G400" s="39">
        <v>0</v>
      </c>
      <c r="H400" s="59">
        <v>0</v>
      </c>
      <c r="I400" s="59">
        <v>0</v>
      </c>
      <c r="J400" s="59">
        <v>120</v>
      </c>
      <c r="K400" s="59">
        <v>0</v>
      </c>
      <c r="L400" s="59">
        <v>0</v>
      </c>
      <c r="M400" s="59">
        <v>0</v>
      </c>
      <c r="N400" s="189">
        <f t="shared" si="66"/>
        <v>3093</v>
      </c>
      <c r="O400" s="29"/>
    </row>
    <row r="401" spans="1:15" ht="39.75" customHeight="1">
      <c r="A401" s="120">
        <v>8100211</v>
      </c>
      <c r="B401" s="59" t="s">
        <v>197</v>
      </c>
      <c r="C401" s="166" t="s">
        <v>408</v>
      </c>
      <c r="D401" s="400" t="s">
        <v>196</v>
      </c>
      <c r="E401" s="330">
        <v>15</v>
      </c>
      <c r="F401" s="59">
        <v>3213</v>
      </c>
      <c r="G401" s="39">
        <v>0</v>
      </c>
      <c r="H401" s="59">
        <v>0</v>
      </c>
      <c r="I401" s="59">
        <v>0</v>
      </c>
      <c r="J401" s="59">
        <v>120</v>
      </c>
      <c r="K401" s="59">
        <v>0</v>
      </c>
      <c r="L401" s="59">
        <v>0</v>
      </c>
      <c r="M401" s="59">
        <v>0</v>
      </c>
      <c r="N401" s="189">
        <f t="shared" si="66"/>
        <v>3093</v>
      </c>
      <c r="O401" s="29"/>
    </row>
    <row r="402" spans="1:15" ht="39.75" customHeight="1">
      <c r="A402" s="702">
        <v>8100213</v>
      </c>
      <c r="B402" s="65" t="s">
        <v>349</v>
      </c>
      <c r="C402" s="166" t="s">
        <v>957</v>
      </c>
      <c r="D402" s="439" t="s">
        <v>350</v>
      </c>
      <c r="E402" s="376">
        <v>15</v>
      </c>
      <c r="F402" s="59">
        <v>3874</v>
      </c>
      <c r="G402" s="39">
        <v>0</v>
      </c>
      <c r="H402" s="59">
        <v>0</v>
      </c>
      <c r="I402" s="59">
        <v>0</v>
      </c>
      <c r="J402" s="59">
        <v>329</v>
      </c>
      <c r="K402" s="59">
        <v>0</v>
      </c>
      <c r="L402" s="59">
        <v>0</v>
      </c>
      <c r="M402" s="59">
        <v>0</v>
      </c>
      <c r="N402" s="189">
        <f t="shared" si="66"/>
        <v>3545</v>
      </c>
      <c r="O402" s="29"/>
    </row>
    <row r="403" spans="1:15" ht="39.75" customHeight="1">
      <c r="A403" s="120">
        <v>8100214</v>
      </c>
      <c r="B403" s="59" t="s">
        <v>399</v>
      </c>
      <c r="C403" s="166" t="s">
        <v>400</v>
      </c>
      <c r="D403" s="400" t="s">
        <v>196</v>
      </c>
      <c r="E403" s="330">
        <v>15</v>
      </c>
      <c r="F403" s="59">
        <v>3213</v>
      </c>
      <c r="G403" s="59">
        <v>0</v>
      </c>
      <c r="H403" s="59">
        <v>0</v>
      </c>
      <c r="I403" s="59">
        <v>0</v>
      </c>
      <c r="J403" s="59">
        <v>120</v>
      </c>
      <c r="K403" s="59">
        <v>0</v>
      </c>
      <c r="L403" s="59">
        <v>0</v>
      </c>
      <c r="M403" s="59">
        <v>0</v>
      </c>
      <c r="N403" s="189">
        <f t="shared" si="66"/>
        <v>3093</v>
      </c>
      <c r="O403" s="29"/>
    </row>
    <row r="404" spans="1:15" ht="39.75" customHeight="1">
      <c r="A404" s="120">
        <v>8100215</v>
      </c>
      <c r="B404" s="59" t="s">
        <v>542</v>
      </c>
      <c r="C404" s="166" t="s">
        <v>543</v>
      </c>
      <c r="D404" s="400" t="s">
        <v>9</v>
      </c>
      <c r="E404" s="330">
        <v>15</v>
      </c>
      <c r="F404" s="59">
        <v>2730</v>
      </c>
      <c r="G404" s="59">
        <v>0</v>
      </c>
      <c r="H404" s="59">
        <v>0</v>
      </c>
      <c r="I404" s="59">
        <v>0</v>
      </c>
      <c r="J404" s="59">
        <v>48</v>
      </c>
      <c r="K404" s="59">
        <v>0</v>
      </c>
      <c r="L404" s="59">
        <v>0</v>
      </c>
      <c r="M404" s="59">
        <v>0</v>
      </c>
      <c r="N404" s="189">
        <f>F404+G404+H404+I404-J404+K404-L404+M404</f>
        <v>2682</v>
      </c>
      <c r="O404" s="29"/>
    </row>
    <row r="405" spans="1:15" ht="39.75" customHeight="1">
      <c r="A405" s="120">
        <v>11100201</v>
      </c>
      <c r="B405" s="59" t="s">
        <v>211</v>
      </c>
      <c r="C405" s="166" t="s">
        <v>1014</v>
      </c>
      <c r="D405" s="43" t="s">
        <v>9</v>
      </c>
      <c r="E405" s="330">
        <v>15</v>
      </c>
      <c r="F405" s="59">
        <v>2746</v>
      </c>
      <c r="G405" s="59">
        <v>0</v>
      </c>
      <c r="H405" s="59">
        <v>0</v>
      </c>
      <c r="I405" s="59">
        <v>0</v>
      </c>
      <c r="J405" s="59">
        <v>49</v>
      </c>
      <c r="K405" s="59">
        <v>0</v>
      </c>
      <c r="L405" s="59">
        <v>0</v>
      </c>
      <c r="M405" s="59">
        <v>0</v>
      </c>
      <c r="N405" s="189">
        <f t="shared" si="66"/>
        <v>2697</v>
      </c>
      <c r="O405" s="29"/>
    </row>
    <row r="406" spans="1:15" ht="39.75" customHeight="1">
      <c r="A406" s="120">
        <v>11100205</v>
      </c>
      <c r="B406" s="59" t="s">
        <v>212</v>
      </c>
      <c r="C406" s="166" t="s">
        <v>213</v>
      </c>
      <c r="D406" s="43" t="s">
        <v>9</v>
      </c>
      <c r="E406" s="347">
        <v>15</v>
      </c>
      <c r="F406" s="65">
        <v>3494</v>
      </c>
      <c r="G406" s="59">
        <v>0</v>
      </c>
      <c r="H406" s="65">
        <v>0</v>
      </c>
      <c r="I406" s="65">
        <v>0</v>
      </c>
      <c r="J406" s="65">
        <v>151</v>
      </c>
      <c r="K406" s="65">
        <v>0</v>
      </c>
      <c r="L406" s="65">
        <v>0</v>
      </c>
      <c r="M406" s="59">
        <v>0</v>
      </c>
      <c r="N406" s="189">
        <f t="shared" si="66"/>
        <v>3343</v>
      </c>
      <c r="O406" s="29"/>
    </row>
    <row r="407" spans="1:15" ht="39.75" customHeight="1">
      <c r="A407" s="120">
        <v>11100210</v>
      </c>
      <c r="B407" s="14" t="s">
        <v>216</v>
      </c>
      <c r="C407" s="166" t="s">
        <v>217</v>
      </c>
      <c r="D407" s="43" t="s">
        <v>9</v>
      </c>
      <c r="E407" s="330">
        <v>15</v>
      </c>
      <c r="F407" s="59">
        <v>3494</v>
      </c>
      <c r="G407" s="59">
        <v>0</v>
      </c>
      <c r="H407" s="59">
        <v>0</v>
      </c>
      <c r="I407" s="59">
        <v>0</v>
      </c>
      <c r="J407" s="59">
        <v>151</v>
      </c>
      <c r="K407" s="59">
        <v>0</v>
      </c>
      <c r="L407" s="59">
        <v>0</v>
      </c>
      <c r="M407" s="59">
        <v>0</v>
      </c>
      <c r="N407" s="189">
        <f>F407+G407+H407+I407-J407+K407-L407+M407</f>
        <v>3343</v>
      </c>
      <c r="O407" s="29"/>
    </row>
    <row r="408" spans="1:15" s="23" customFormat="1" ht="19.5" customHeight="1">
      <c r="A408" s="585" t="s">
        <v>67</v>
      </c>
      <c r="B408" s="609"/>
      <c r="C408" s="599"/>
      <c r="D408" s="610"/>
      <c r="E408" s="611"/>
      <c r="F408" s="615">
        <f aca="true" t="shared" si="67" ref="F408:N408">SUM(F398:F407)</f>
        <v>33609</v>
      </c>
      <c r="G408" s="615">
        <f t="shared" si="67"/>
        <v>0</v>
      </c>
      <c r="H408" s="615">
        <f t="shared" si="67"/>
        <v>0</v>
      </c>
      <c r="I408" s="615">
        <f t="shared" si="67"/>
        <v>0</v>
      </c>
      <c r="J408" s="615">
        <f t="shared" si="67"/>
        <v>1610</v>
      </c>
      <c r="K408" s="615">
        <f t="shared" si="67"/>
        <v>0</v>
      </c>
      <c r="L408" s="615">
        <f t="shared" si="67"/>
        <v>0</v>
      </c>
      <c r="M408" s="615">
        <f t="shared" si="67"/>
        <v>0</v>
      </c>
      <c r="N408" s="615">
        <f t="shared" si="67"/>
        <v>31999</v>
      </c>
      <c r="O408" s="591"/>
    </row>
    <row r="409" spans="1:15" ht="20.25" customHeight="1">
      <c r="A409" s="56"/>
      <c r="B409" s="181" t="s">
        <v>31</v>
      </c>
      <c r="C409" s="416"/>
      <c r="D409" s="61"/>
      <c r="E409" s="348"/>
      <c r="F409" s="71">
        <f aca="true" t="shared" si="68" ref="F409:M409">F408</f>
        <v>33609</v>
      </c>
      <c r="G409" s="71">
        <f>G408</f>
        <v>0</v>
      </c>
      <c r="H409" s="71">
        <f t="shared" si="68"/>
        <v>0</v>
      </c>
      <c r="I409" s="71">
        <f t="shared" si="68"/>
        <v>0</v>
      </c>
      <c r="J409" s="71">
        <f>J408</f>
        <v>1610</v>
      </c>
      <c r="K409" s="71">
        <f t="shared" si="68"/>
        <v>0</v>
      </c>
      <c r="L409" s="71">
        <f t="shared" si="68"/>
        <v>0</v>
      </c>
      <c r="M409" s="71">
        <f t="shared" si="68"/>
        <v>0</v>
      </c>
      <c r="N409" s="71">
        <f>N408</f>
        <v>31999</v>
      </c>
      <c r="O409" s="58"/>
    </row>
    <row r="410" spans="1:15" s="187" customFormat="1" ht="36.75" customHeight="1">
      <c r="A410" s="21"/>
      <c r="B410" s="8"/>
      <c r="C410" s="413"/>
      <c r="D410" s="8"/>
      <c r="E410" s="316"/>
      <c r="F410" s="8"/>
      <c r="G410" s="8"/>
      <c r="H410" s="8"/>
      <c r="I410" s="8"/>
      <c r="J410" s="8"/>
      <c r="K410" s="8"/>
      <c r="L410" s="8"/>
      <c r="M410" s="8"/>
      <c r="N410" s="8"/>
      <c r="O410" s="31"/>
    </row>
    <row r="411" spans="1:15" s="187" customFormat="1" ht="12.75" customHeight="1">
      <c r="A411" s="440"/>
      <c r="B411" s="441"/>
      <c r="C411" s="441"/>
      <c r="D411" s="441" t="s">
        <v>474</v>
      </c>
      <c r="E411" s="442"/>
      <c r="F411" s="441"/>
      <c r="G411" s="441"/>
      <c r="H411" s="441"/>
      <c r="J411" s="446" t="s">
        <v>475</v>
      </c>
      <c r="K411" s="441"/>
      <c r="L411" s="441"/>
      <c r="M411" s="441"/>
      <c r="N411" s="441" t="s">
        <v>475</v>
      </c>
      <c r="O411" s="443"/>
    </row>
    <row r="412" spans="1:15" ht="18.75">
      <c r="A412" s="440" t="s">
        <v>483</v>
      </c>
      <c r="B412" s="441"/>
      <c r="C412" s="441" t="s">
        <v>1078</v>
      </c>
      <c r="D412" s="441"/>
      <c r="E412" s="442"/>
      <c r="F412" s="441"/>
      <c r="G412" s="441"/>
      <c r="H412" s="441"/>
      <c r="I412" s="2"/>
      <c r="J412" s="446" t="s">
        <v>1079</v>
      </c>
      <c r="K412" s="441"/>
      <c r="L412" s="440"/>
      <c r="M412" s="441" t="s">
        <v>1075</v>
      </c>
      <c r="N412" s="441"/>
      <c r="O412" s="444"/>
    </row>
    <row r="413" spans="1:15" ht="12" customHeight="1">
      <c r="A413" s="440"/>
      <c r="B413" s="441"/>
      <c r="C413" s="441" t="s">
        <v>625</v>
      </c>
      <c r="D413" s="441"/>
      <c r="E413" s="442"/>
      <c r="F413" s="441"/>
      <c r="G413" s="441"/>
      <c r="H413" s="441"/>
      <c r="I413" s="2"/>
      <c r="J413" s="445" t="s">
        <v>472</v>
      </c>
      <c r="K413" s="441"/>
      <c r="L413" s="441"/>
      <c r="M413" s="441" t="s">
        <v>473</v>
      </c>
      <c r="N413" s="441"/>
      <c r="O413" s="443"/>
    </row>
    <row r="414" spans="1:15" ht="28.5" customHeight="1">
      <c r="A414" s="183" t="s">
        <v>0</v>
      </c>
      <c r="B414" s="33"/>
      <c r="C414" s="715" t="s">
        <v>652</v>
      </c>
      <c r="D414" s="715"/>
      <c r="E414" s="326"/>
      <c r="F414" s="4"/>
      <c r="G414" s="4"/>
      <c r="H414" s="4"/>
      <c r="I414" s="4"/>
      <c r="J414" s="4"/>
      <c r="K414" s="4"/>
      <c r="L414" s="4"/>
      <c r="M414" s="4"/>
      <c r="N414" s="4"/>
      <c r="O414" s="27"/>
    </row>
    <row r="415" spans="1:15" ht="34.5" customHeight="1">
      <c r="A415" s="6"/>
      <c r="B415" s="177" t="s">
        <v>200</v>
      </c>
      <c r="C415" s="403"/>
      <c r="D415" s="7"/>
      <c r="E415" s="316"/>
      <c r="F415" s="7"/>
      <c r="G415" s="7"/>
      <c r="H415" s="7"/>
      <c r="I415" s="8"/>
      <c r="J415" s="7"/>
      <c r="K415" s="7"/>
      <c r="L415" s="8"/>
      <c r="M415" s="7"/>
      <c r="N415" s="7"/>
      <c r="O415" s="393" t="s">
        <v>1141</v>
      </c>
    </row>
    <row r="416" spans="1:15" s="237" customFormat="1" ht="36.75" customHeight="1">
      <c r="A416" s="10"/>
      <c r="B416" s="44"/>
      <c r="C416" s="404"/>
      <c r="D416" s="95" t="s">
        <v>1430</v>
      </c>
      <c r="E416" s="317"/>
      <c r="F416" s="12"/>
      <c r="G416" s="12"/>
      <c r="H416" s="12"/>
      <c r="I416" s="12"/>
      <c r="J416" s="12"/>
      <c r="K416" s="12"/>
      <c r="L416" s="12"/>
      <c r="M416" s="12"/>
      <c r="N416" s="12"/>
      <c r="O416" s="28"/>
    </row>
    <row r="417" spans="1:15" ht="34.5" customHeight="1" thickBot="1">
      <c r="A417" s="208" t="s">
        <v>437</v>
      </c>
      <c r="B417" s="209" t="s">
        <v>438</v>
      </c>
      <c r="C417" s="417" t="s">
        <v>1</v>
      </c>
      <c r="D417" s="214" t="s">
        <v>436</v>
      </c>
      <c r="E417" s="346" t="s">
        <v>445</v>
      </c>
      <c r="F417" s="210" t="s">
        <v>433</v>
      </c>
      <c r="G417" s="210" t="s">
        <v>434</v>
      </c>
      <c r="H417" s="210" t="s">
        <v>33</v>
      </c>
      <c r="I417" s="213" t="s">
        <v>435</v>
      </c>
      <c r="J417" s="215" t="s">
        <v>17</v>
      </c>
      <c r="K417" s="210" t="s">
        <v>18</v>
      </c>
      <c r="L417" s="213" t="s">
        <v>442</v>
      </c>
      <c r="M417" s="210" t="s">
        <v>30</v>
      </c>
      <c r="N417" s="210" t="s">
        <v>439</v>
      </c>
      <c r="O417" s="217" t="s">
        <v>19</v>
      </c>
    </row>
    <row r="418" spans="1:15" ht="27" customHeight="1" thickTop="1">
      <c r="A418" s="100" t="s">
        <v>201</v>
      </c>
      <c r="B418" s="77"/>
      <c r="C418" s="406"/>
      <c r="D418" s="77"/>
      <c r="E418" s="339"/>
      <c r="F418" s="77"/>
      <c r="G418" s="77"/>
      <c r="H418" s="77"/>
      <c r="I418" s="77"/>
      <c r="J418" s="77"/>
      <c r="K418" s="77"/>
      <c r="L418" s="77"/>
      <c r="M418" s="77"/>
      <c r="N418" s="77"/>
      <c r="O418" s="76"/>
    </row>
    <row r="419" spans="1:15" ht="40.5" customHeight="1">
      <c r="A419" s="170">
        <v>900001</v>
      </c>
      <c r="B419" s="15" t="s">
        <v>1109</v>
      </c>
      <c r="C419" s="660" t="s">
        <v>1262</v>
      </c>
      <c r="D419" s="400" t="s">
        <v>642</v>
      </c>
      <c r="E419" s="347">
        <v>15</v>
      </c>
      <c r="F419" s="59">
        <v>3467</v>
      </c>
      <c r="G419" s="59">
        <v>0</v>
      </c>
      <c r="H419" s="59">
        <v>0</v>
      </c>
      <c r="I419" s="59">
        <v>0</v>
      </c>
      <c r="J419" s="59">
        <v>148</v>
      </c>
      <c r="K419" s="59">
        <v>0</v>
      </c>
      <c r="L419" s="59">
        <v>0</v>
      </c>
      <c r="M419" s="59">
        <v>0</v>
      </c>
      <c r="N419" s="189">
        <f>F419+G419+H419+I419-J419+K419-L419+M419</f>
        <v>3319</v>
      </c>
      <c r="O419" s="665"/>
    </row>
    <row r="420" spans="1:15" ht="40.5" customHeight="1">
      <c r="A420" s="108">
        <v>920002</v>
      </c>
      <c r="B420" s="59" t="s">
        <v>1110</v>
      </c>
      <c r="C420" s="43" t="s">
        <v>1219</v>
      </c>
      <c r="D420" s="400" t="s">
        <v>556</v>
      </c>
      <c r="E420" s="347">
        <v>15</v>
      </c>
      <c r="F420" s="59">
        <v>3720</v>
      </c>
      <c r="G420" s="59">
        <v>0</v>
      </c>
      <c r="H420" s="59">
        <v>0</v>
      </c>
      <c r="I420" s="59">
        <v>0</v>
      </c>
      <c r="J420" s="59">
        <v>304</v>
      </c>
      <c r="K420" s="59">
        <v>0</v>
      </c>
      <c r="L420" s="59">
        <v>0</v>
      </c>
      <c r="M420" s="59">
        <v>0</v>
      </c>
      <c r="N420" s="189">
        <f>F420+G420+H420+I420-J420+K420-L420+M420</f>
        <v>3416</v>
      </c>
      <c r="O420" s="665"/>
    </row>
    <row r="421" spans="1:15" ht="19.5" customHeight="1">
      <c r="A421" s="585" t="s">
        <v>67</v>
      </c>
      <c r="B421" s="680"/>
      <c r="C421" s="599"/>
      <c r="D421" s="595"/>
      <c r="E421" s="596"/>
      <c r="F421" s="615">
        <f aca="true" t="shared" si="69" ref="F421:N421">SUM(F419:F420)</f>
        <v>7187</v>
      </c>
      <c r="G421" s="615">
        <f t="shared" si="69"/>
        <v>0</v>
      </c>
      <c r="H421" s="615">
        <f t="shared" si="69"/>
        <v>0</v>
      </c>
      <c r="I421" s="615">
        <f t="shared" si="69"/>
        <v>0</v>
      </c>
      <c r="J421" s="615">
        <f t="shared" si="69"/>
        <v>452</v>
      </c>
      <c r="K421" s="615">
        <f t="shared" si="69"/>
        <v>0</v>
      </c>
      <c r="L421" s="615">
        <f t="shared" si="69"/>
        <v>0</v>
      </c>
      <c r="M421" s="615">
        <f t="shared" si="69"/>
        <v>0</v>
      </c>
      <c r="N421" s="615">
        <f t="shared" si="69"/>
        <v>6735</v>
      </c>
      <c r="O421" s="591"/>
    </row>
    <row r="422" spans="1:15" ht="27" customHeight="1">
      <c r="A422" s="100" t="s">
        <v>623</v>
      </c>
      <c r="B422" s="81"/>
      <c r="C422" s="406"/>
      <c r="D422" s="75"/>
      <c r="E422" s="336"/>
      <c r="F422" s="74"/>
      <c r="G422" s="74"/>
      <c r="H422" s="74"/>
      <c r="I422" s="74"/>
      <c r="J422" s="74"/>
      <c r="K422" s="74"/>
      <c r="L422" s="74"/>
      <c r="M422" s="74"/>
      <c r="N422" s="74"/>
      <c r="O422" s="76"/>
    </row>
    <row r="423" spans="1:15" ht="40.5" customHeight="1">
      <c r="A423" s="170">
        <v>910002</v>
      </c>
      <c r="B423" s="14" t="s">
        <v>1111</v>
      </c>
      <c r="C423" s="660" t="s">
        <v>1263</v>
      </c>
      <c r="D423" s="669" t="s">
        <v>568</v>
      </c>
      <c r="E423" s="670">
        <v>15</v>
      </c>
      <c r="F423" s="59">
        <v>5328</v>
      </c>
      <c r="G423" s="59">
        <v>0</v>
      </c>
      <c r="H423" s="59">
        <v>0</v>
      </c>
      <c r="I423" s="59">
        <v>0</v>
      </c>
      <c r="J423" s="59">
        <v>591</v>
      </c>
      <c r="K423" s="59">
        <v>0</v>
      </c>
      <c r="L423" s="59">
        <v>0</v>
      </c>
      <c r="M423" s="59">
        <v>0</v>
      </c>
      <c r="N423" s="189">
        <f>F423+G423+H423+I423-J423+K423-L423+M423</f>
        <v>4737</v>
      </c>
      <c r="O423" s="661"/>
    </row>
    <row r="424" spans="1:15" ht="19.5" customHeight="1">
      <c r="A424" s="585" t="s">
        <v>67</v>
      </c>
      <c r="B424" s="680"/>
      <c r="C424" s="599"/>
      <c r="D424" s="595"/>
      <c r="E424" s="596"/>
      <c r="F424" s="615">
        <f aca="true" t="shared" si="70" ref="F424:N424">SUM(F423:F423)</f>
        <v>5328</v>
      </c>
      <c r="G424" s="615">
        <f t="shared" si="70"/>
        <v>0</v>
      </c>
      <c r="H424" s="615">
        <f t="shared" si="70"/>
        <v>0</v>
      </c>
      <c r="I424" s="615">
        <f t="shared" si="70"/>
        <v>0</v>
      </c>
      <c r="J424" s="615">
        <f t="shared" si="70"/>
        <v>591</v>
      </c>
      <c r="K424" s="615">
        <f t="shared" si="70"/>
        <v>0</v>
      </c>
      <c r="L424" s="615">
        <f t="shared" si="70"/>
        <v>0</v>
      </c>
      <c r="M424" s="615">
        <f t="shared" si="70"/>
        <v>0</v>
      </c>
      <c r="N424" s="615">
        <f t="shared" si="70"/>
        <v>4737</v>
      </c>
      <c r="O424" s="591"/>
    </row>
    <row r="425" spans="1:15" ht="27" customHeight="1">
      <c r="A425" s="100" t="s">
        <v>604</v>
      </c>
      <c r="B425" s="81"/>
      <c r="C425" s="406"/>
      <c r="D425" s="75"/>
      <c r="E425" s="336"/>
      <c r="F425" s="74"/>
      <c r="G425" s="74"/>
      <c r="H425" s="74"/>
      <c r="I425" s="74"/>
      <c r="J425" s="74"/>
      <c r="K425" s="74"/>
      <c r="L425" s="74"/>
      <c r="M425" s="74"/>
      <c r="N425" s="74"/>
      <c r="O425" s="76"/>
    </row>
    <row r="426" spans="1:15" ht="40.5" customHeight="1">
      <c r="A426" s="663">
        <v>161001</v>
      </c>
      <c r="B426" s="498" t="s">
        <v>1112</v>
      </c>
      <c r="C426" s="660" t="s">
        <v>1386</v>
      </c>
      <c r="D426" s="400" t="s">
        <v>575</v>
      </c>
      <c r="E426" s="347">
        <v>15</v>
      </c>
      <c r="F426" s="59">
        <v>6298</v>
      </c>
      <c r="G426" s="59">
        <v>0</v>
      </c>
      <c r="H426" s="59">
        <v>0</v>
      </c>
      <c r="I426" s="59">
        <v>0</v>
      </c>
      <c r="J426" s="59">
        <v>798</v>
      </c>
      <c r="K426" s="59">
        <v>0</v>
      </c>
      <c r="L426" s="59">
        <v>0</v>
      </c>
      <c r="M426" s="59">
        <v>0</v>
      </c>
      <c r="N426" s="189">
        <f>F426+G426+H426+I426-J426+K426-L426+M426</f>
        <v>5500</v>
      </c>
      <c r="O426" s="29"/>
    </row>
    <row r="427" spans="1:15" ht="19.5" customHeight="1">
      <c r="A427" s="585" t="s">
        <v>67</v>
      </c>
      <c r="B427" s="680"/>
      <c r="C427" s="599"/>
      <c r="D427" s="595"/>
      <c r="E427" s="596"/>
      <c r="F427" s="615">
        <f>F426</f>
        <v>6298</v>
      </c>
      <c r="G427" s="615">
        <f aca="true" t="shared" si="71" ref="G427:M427">G426</f>
        <v>0</v>
      </c>
      <c r="H427" s="615">
        <f t="shared" si="71"/>
        <v>0</v>
      </c>
      <c r="I427" s="615">
        <f t="shared" si="71"/>
        <v>0</v>
      </c>
      <c r="J427" s="615">
        <f>J426</f>
        <v>798</v>
      </c>
      <c r="K427" s="615">
        <f>K426</f>
        <v>0</v>
      </c>
      <c r="L427" s="615">
        <f t="shared" si="71"/>
        <v>0</v>
      </c>
      <c r="M427" s="615">
        <f t="shared" si="71"/>
        <v>0</v>
      </c>
      <c r="N427" s="615">
        <f>N426</f>
        <v>5500</v>
      </c>
      <c r="O427" s="591"/>
    </row>
    <row r="428" spans="1:15" ht="24" customHeight="1">
      <c r="A428" s="180" t="s">
        <v>67</v>
      </c>
      <c r="B428" s="52"/>
      <c r="C428" s="412"/>
      <c r="D428" s="53"/>
      <c r="E428" s="340"/>
      <c r="F428" s="69">
        <f aca="true" t="shared" si="72" ref="F428:N428">F421+F424+F427</f>
        <v>18813</v>
      </c>
      <c r="G428" s="69">
        <f t="shared" si="72"/>
        <v>0</v>
      </c>
      <c r="H428" s="69">
        <f t="shared" si="72"/>
        <v>0</v>
      </c>
      <c r="I428" s="69">
        <f t="shared" si="72"/>
        <v>0</v>
      </c>
      <c r="J428" s="69">
        <f t="shared" si="72"/>
        <v>1841</v>
      </c>
      <c r="K428" s="69">
        <f t="shared" si="72"/>
        <v>0</v>
      </c>
      <c r="L428" s="69">
        <f t="shared" si="72"/>
        <v>0</v>
      </c>
      <c r="M428" s="69">
        <f t="shared" si="72"/>
        <v>0</v>
      </c>
      <c r="N428" s="69">
        <f t="shared" si="72"/>
        <v>16972</v>
      </c>
      <c r="O428" s="69"/>
    </row>
    <row r="429" spans="1:15" ht="16.5" customHeight="1">
      <c r="A429" s="21"/>
      <c r="B429" s="8"/>
      <c r="C429" s="413"/>
      <c r="D429" s="8"/>
      <c r="E429" s="316"/>
      <c r="F429" s="8"/>
      <c r="G429" s="8"/>
      <c r="H429" s="8"/>
      <c r="I429" s="8"/>
      <c r="J429" s="8"/>
      <c r="K429" s="8"/>
      <c r="L429" s="8"/>
      <c r="M429" s="8"/>
      <c r="N429" s="8"/>
      <c r="O429" s="31"/>
    </row>
    <row r="430" spans="1:15" s="187" customFormat="1" ht="18">
      <c r="A430" s="17"/>
      <c r="B430" s="1"/>
      <c r="C430" s="408"/>
      <c r="D430" s="1"/>
      <c r="E430" s="322"/>
      <c r="F430" s="1"/>
      <c r="G430" s="1"/>
      <c r="H430" s="1"/>
      <c r="I430" s="1"/>
      <c r="J430" s="1"/>
      <c r="K430" s="1"/>
      <c r="L430" s="1"/>
      <c r="M430" s="1"/>
      <c r="N430" s="1"/>
      <c r="O430" s="30"/>
    </row>
    <row r="431" spans="1:15" s="187" customFormat="1" ht="18.75">
      <c r="A431" s="440"/>
      <c r="B431" s="441"/>
      <c r="C431" s="441"/>
      <c r="D431" s="441" t="s">
        <v>474</v>
      </c>
      <c r="E431" s="442"/>
      <c r="F431" s="441"/>
      <c r="G431" s="441"/>
      <c r="H431" s="441"/>
      <c r="J431" s="446" t="s">
        <v>475</v>
      </c>
      <c r="K431" s="441"/>
      <c r="L431" s="441"/>
      <c r="M431" s="441"/>
      <c r="N431" s="441" t="s">
        <v>475</v>
      </c>
      <c r="O431" s="443"/>
    </row>
    <row r="432" spans="1:15" ht="18.75">
      <c r="A432" s="440"/>
      <c r="B432" s="441"/>
      <c r="C432" s="441"/>
      <c r="D432" s="441"/>
      <c r="E432" s="442"/>
      <c r="F432" s="441"/>
      <c r="G432" s="441"/>
      <c r="H432" s="441"/>
      <c r="I432" s="441"/>
      <c r="J432" s="440"/>
      <c r="K432" s="441"/>
      <c r="L432" s="440"/>
      <c r="M432" s="441"/>
      <c r="N432" s="441"/>
      <c r="O432" s="444"/>
    </row>
    <row r="433" spans="1:15" ht="18.75">
      <c r="A433" s="440" t="s">
        <v>483</v>
      </c>
      <c r="B433" s="441"/>
      <c r="C433" s="441" t="s">
        <v>1078</v>
      </c>
      <c r="D433" s="441"/>
      <c r="E433" s="442"/>
      <c r="F433" s="441"/>
      <c r="G433" s="441"/>
      <c r="H433" s="441"/>
      <c r="J433" s="446" t="s">
        <v>1079</v>
      </c>
      <c r="K433" s="441"/>
      <c r="L433" s="440"/>
      <c r="M433" s="441" t="s">
        <v>1075</v>
      </c>
      <c r="N433" s="441"/>
      <c r="O433" s="444"/>
    </row>
    <row r="434" spans="1:15" ht="15" customHeight="1">
      <c r="A434" s="440"/>
      <c r="B434" s="441"/>
      <c r="C434" s="441" t="s">
        <v>625</v>
      </c>
      <c r="D434" s="441"/>
      <c r="E434" s="442"/>
      <c r="F434" s="441"/>
      <c r="G434" s="441"/>
      <c r="H434" s="441"/>
      <c r="J434" s="445" t="s">
        <v>472</v>
      </c>
      <c r="L434" s="445"/>
      <c r="M434" s="441" t="s">
        <v>473</v>
      </c>
      <c r="N434" s="441"/>
      <c r="O434" s="443"/>
    </row>
    <row r="435" spans="1:15" ht="33.75">
      <c r="A435" s="183" t="s">
        <v>0</v>
      </c>
      <c r="B435" s="20"/>
      <c r="C435" s="169" t="s">
        <v>652</v>
      </c>
      <c r="D435" s="169"/>
      <c r="E435" s="326"/>
      <c r="F435" s="4"/>
      <c r="G435" s="4"/>
      <c r="H435" s="4"/>
      <c r="I435" s="4"/>
      <c r="J435" s="4"/>
      <c r="K435" s="4"/>
      <c r="L435" s="4"/>
      <c r="M435" s="4"/>
      <c r="N435" s="4"/>
      <c r="O435" s="27"/>
    </row>
    <row r="436" spans="1:15" ht="20.25">
      <c r="A436" s="6"/>
      <c r="B436" s="177" t="s">
        <v>362</v>
      </c>
      <c r="C436" s="403"/>
      <c r="D436" s="7"/>
      <c r="E436" s="316"/>
      <c r="F436" s="7"/>
      <c r="G436" s="7"/>
      <c r="H436" s="7"/>
      <c r="I436" s="8"/>
      <c r="J436" s="7"/>
      <c r="K436" s="7"/>
      <c r="L436" s="8"/>
      <c r="M436" s="7"/>
      <c r="N436" s="7"/>
      <c r="O436" s="393" t="s">
        <v>1142</v>
      </c>
    </row>
    <row r="437" spans="1:15" s="70" customFormat="1" ht="31.5" customHeight="1">
      <c r="A437" s="10"/>
      <c r="B437" s="44"/>
      <c r="C437" s="404"/>
      <c r="D437" s="95" t="s">
        <v>1430</v>
      </c>
      <c r="E437" s="317"/>
      <c r="F437" s="12"/>
      <c r="G437" s="12"/>
      <c r="H437" s="12"/>
      <c r="I437" s="12"/>
      <c r="J437" s="12"/>
      <c r="K437" s="12"/>
      <c r="L437" s="12"/>
      <c r="M437" s="12"/>
      <c r="N437" s="12"/>
      <c r="O437" s="28"/>
    </row>
    <row r="438" spans="1:15" ht="39.75" customHeight="1" thickBot="1">
      <c r="A438" s="46" t="s">
        <v>437</v>
      </c>
      <c r="B438" s="62" t="s">
        <v>438</v>
      </c>
      <c r="C438" s="405" t="s">
        <v>1</v>
      </c>
      <c r="D438" s="62" t="s">
        <v>436</v>
      </c>
      <c r="E438" s="338" t="s">
        <v>445</v>
      </c>
      <c r="F438" s="26" t="s">
        <v>433</v>
      </c>
      <c r="G438" s="26" t="s">
        <v>434</v>
      </c>
      <c r="H438" s="26" t="s">
        <v>33</v>
      </c>
      <c r="I438" s="26" t="s">
        <v>435</v>
      </c>
      <c r="J438" s="26" t="s">
        <v>17</v>
      </c>
      <c r="K438" s="26" t="s">
        <v>18</v>
      </c>
      <c r="L438" s="26" t="s">
        <v>442</v>
      </c>
      <c r="M438" s="26" t="s">
        <v>30</v>
      </c>
      <c r="N438" s="26" t="s">
        <v>439</v>
      </c>
      <c r="O438" s="63" t="s">
        <v>19</v>
      </c>
    </row>
    <row r="439" spans="1:15" ht="30" customHeight="1" thickTop="1">
      <c r="A439" s="100" t="s">
        <v>202</v>
      </c>
      <c r="B439" s="74"/>
      <c r="C439" s="406"/>
      <c r="D439" s="77"/>
      <c r="E439" s="339"/>
      <c r="F439" s="77"/>
      <c r="G439" s="77"/>
      <c r="H439" s="77"/>
      <c r="I439" s="77"/>
      <c r="J439" s="77"/>
      <c r="K439" s="77"/>
      <c r="L439" s="77"/>
      <c r="M439" s="77"/>
      <c r="N439" s="77"/>
      <c r="O439" s="76"/>
    </row>
    <row r="440" spans="1:15" ht="42" customHeight="1">
      <c r="A440" s="170">
        <v>15100100</v>
      </c>
      <c r="B440" s="14" t="s">
        <v>1113</v>
      </c>
      <c r="C440" s="660" t="s">
        <v>1220</v>
      </c>
      <c r="D440" s="43" t="s">
        <v>363</v>
      </c>
      <c r="E440" s="347">
        <v>15</v>
      </c>
      <c r="F440" s="59">
        <v>4103</v>
      </c>
      <c r="G440" s="59">
        <v>0</v>
      </c>
      <c r="H440" s="59">
        <v>0</v>
      </c>
      <c r="I440" s="59">
        <v>0</v>
      </c>
      <c r="J440" s="59">
        <v>366</v>
      </c>
      <c r="K440" s="59">
        <v>0</v>
      </c>
      <c r="L440" s="59">
        <v>0</v>
      </c>
      <c r="M440" s="59">
        <v>0</v>
      </c>
      <c r="N440" s="189">
        <f>F440+G440+H440+I440-J440+K440-L440+M440</f>
        <v>3737</v>
      </c>
      <c r="O440" s="29"/>
    </row>
    <row r="441" spans="1:15" ht="18">
      <c r="A441" s="585" t="s">
        <v>67</v>
      </c>
      <c r="B441" s="609"/>
      <c r="C441" s="599"/>
      <c r="D441" s="610"/>
      <c r="E441" s="611"/>
      <c r="F441" s="612">
        <f>F440</f>
        <v>4103</v>
      </c>
      <c r="G441" s="612">
        <f aca="true" t="shared" si="73" ref="G441:N441">G440</f>
        <v>0</v>
      </c>
      <c r="H441" s="612">
        <f t="shared" si="73"/>
        <v>0</v>
      </c>
      <c r="I441" s="612">
        <f t="shared" si="73"/>
        <v>0</v>
      </c>
      <c r="J441" s="612">
        <f t="shared" si="73"/>
        <v>366</v>
      </c>
      <c r="K441" s="612">
        <f t="shared" si="73"/>
        <v>0</v>
      </c>
      <c r="L441" s="612">
        <f t="shared" si="73"/>
        <v>0</v>
      </c>
      <c r="M441" s="612">
        <f t="shared" si="73"/>
        <v>0</v>
      </c>
      <c r="N441" s="612">
        <f t="shared" si="73"/>
        <v>3737</v>
      </c>
      <c r="O441" s="591"/>
    </row>
    <row r="442" spans="1:15" ht="30" customHeight="1">
      <c r="A442" s="100" t="s">
        <v>203</v>
      </c>
      <c r="B442" s="74"/>
      <c r="C442" s="406"/>
      <c r="D442" s="75"/>
      <c r="E442" s="336"/>
      <c r="F442" s="74"/>
      <c r="G442" s="74"/>
      <c r="H442" s="74"/>
      <c r="I442" s="74"/>
      <c r="J442" s="74"/>
      <c r="K442" s="74"/>
      <c r="L442" s="74"/>
      <c r="M442" s="74"/>
      <c r="N442" s="74"/>
      <c r="O442" s="76"/>
    </row>
    <row r="443" spans="1:15" ht="45" customHeight="1">
      <c r="A443" s="120">
        <v>1100101</v>
      </c>
      <c r="B443" s="59" t="s">
        <v>1204</v>
      </c>
      <c r="C443" s="166" t="s">
        <v>1324</v>
      </c>
      <c r="D443" s="400" t="s">
        <v>570</v>
      </c>
      <c r="E443" s="347">
        <v>15</v>
      </c>
      <c r="F443" s="59">
        <v>2831</v>
      </c>
      <c r="G443" s="59">
        <v>0</v>
      </c>
      <c r="H443" s="59">
        <v>0</v>
      </c>
      <c r="I443" s="59">
        <v>0</v>
      </c>
      <c r="J443" s="59">
        <v>59</v>
      </c>
      <c r="K443" s="59">
        <v>0</v>
      </c>
      <c r="L443" s="59">
        <v>0</v>
      </c>
      <c r="M443" s="59">
        <v>0</v>
      </c>
      <c r="N443" s="189">
        <f>F443+G443+H443+I443-J443+K443-L443+M443</f>
        <v>2772</v>
      </c>
      <c r="O443" s="29"/>
    </row>
    <row r="444" spans="1:15" ht="42" customHeight="1">
      <c r="A444" s="120">
        <v>10100102</v>
      </c>
      <c r="B444" s="59" t="s">
        <v>493</v>
      </c>
      <c r="C444" s="166" t="s">
        <v>204</v>
      </c>
      <c r="D444" s="400" t="s">
        <v>2</v>
      </c>
      <c r="E444" s="347">
        <v>15</v>
      </c>
      <c r="F444" s="59">
        <v>3390</v>
      </c>
      <c r="G444" s="59">
        <v>0</v>
      </c>
      <c r="H444" s="59">
        <v>0</v>
      </c>
      <c r="I444" s="59">
        <v>0</v>
      </c>
      <c r="J444" s="59">
        <v>140</v>
      </c>
      <c r="K444" s="59">
        <v>0</v>
      </c>
      <c r="L444" s="59">
        <v>0</v>
      </c>
      <c r="M444" s="59">
        <v>0</v>
      </c>
      <c r="N444" s="189">
        <f>F444+G444+H444+I444-J444+K444-L444+M444</f>
        <v>3250</v>
      </c>
      <c r="O444" s="29"/>
    </row>
    <row r="445" spans="1:15" ht="18">
      <c r="A445" s="585" t="s">
        <v>67</v>
      </c>
      <c r="B445" s="609"/>
      <c r="C445" s="599"/>
      <c r="D445" s="610"/>
      <c r="E445" s="611"/>
      <c r="F445" s="615">
        <f>SUM(F443:F444)</f>
        <v>6221</v>
      </c>
      <c r="G445" s="615">
        <f aca="true" t="shared" si="74" ref="G445:N445">SUM(G443:G444)</f>
        <v>0</v>
      </c>
      <c r="H445" s="615">
        <f t="shared" si="74"/>
        <v>0</v>
      </c>
      <c r="I445" s="615">
        <f t="shared" si="74"/>
        <v>0</v>
      </c>
      <c r="J445" s="615">
        <f t="shared" si="74"/>
        <v>199</v>
      </c>
      <c r="K445" s="615">
        <f t="shared" si="74"/>
        <v>0</v>
      </c>
      <c r="L445" s="615">
        <f t="shared" si="74"/>
        <v>0</v>
      </c>
      <c r="M445" s="615">
        <f t="shared" si="74"/>
        <v>0</v>
      </c>
      <c r="N445" s="615">
        <f t="shared" si="74"/>
        <v>6022</v>
      </c>
      <c r="O445" s="591"/>
    </row>
    <row r="446" spans="1:15" ht="30" customHeight="1">
      <c r="A446" s="100" t="s">
        <v>392</v>
      </c>
      <c r="B446" s="74"/>
      <c r="C446" s="406"/>
      <c r="D446" s="75"/>
      <c r="E446" s="336"/>
      <c r="F446" s="74"/>
      <c r="G446" s="74"/>
      <c r="H446" s="74"/>
      <c r="I446" s="74"/>
      <c r="J446" s="74"/>
      <c r="K446" s="74"/>
      <c r="L446" s="74"/>
      <c r="M446" s="74"/>
      <c r="N446" s="74"/>
      <c r="O446" s="76"/>
    </row>
    <row r="447" spans="1:15" s="41" customFormat="1" ht="38.25" customHeight="1">
      <c r="A447" s="197">
        <v>2100103</v>
      </c>
      <c r="B447" s="189" t="s">
        <v>76</v>
      </c>
      <c r="C447" s="285" t="s">
        <v>409</v>
      </c>
      <c r="D447" s="398" t="s">
        <v>77</v>
      </c>
      <c r="E447" s="313">
        <v>15</v>
      </c>
      <c r="F447" s="65">
        <v>2020</v>
      </c>
      <c r="G447" s="65">
        <v>0</v>
      </c>
      <c r="H447" s="65">
        <v>0</v>
      </c>
      <c r="I447" s="65">
        <v>0</v>
      </c>
      <c r="J447" s="65">
        <v>0</v>
      </c>
      <c r="K447" s="65">
        <v>70</v>
      </c>
      <c r="L447" s="65">
        <v>0</v>
      </c>
      <c r="M447" s="65">
        <v>0</v>
      </c>
      <c r="N447" s="189">
        <f>F447+G447+H447+I447-J447+K447-L447+M447</f>
        <v>2090</v>
      </c>
      <c r="O447" s="14"/>
    </row>
    <row r="448" spans="1:15" s="23" customFormat="1" ht="18">
      <c r="A448" s="585" t="s">
        <v>67</v>
      </c>
      <c r="B448" s="609"/>
      <c r="C448" s="599"/>
      <c r="D448" s="610"/>
      <c r="E448" s="611"/>
      <c r="F448" s="612">
        <f aca="true" t="shared" si="75" ref="F448:N448">SUM(F447:F447)</f>
        <v>2020</v>
      </c>
      <c r="G448" s="612">
        <f t="shared" si="75"/>
        <v>0</v>
      </c>
      <c r="H448" s="612">
        <f t="shared" si="75"/>
        <v>0</v>
      </c>
      <c r="I448" s="612">
        <f t="shared" si="75"/>
        <v>0</v>
      </c>
      <c r="J448" s="612">
        <f t="shared" si="75"/>
        <v>0</v>
      </c>
      <c r="K448" s="612">
        <f t="shared" si="75"/>
        <v>70</v>
      </c>
      <c r="L448" s="612">
        <f t="shared" si="75"/>
        <v>0</v>
      </c>
      <c r="M448" s="612">
        <f t="shared" si="75"/>
        <v>0</v>
      </c>
      <c r="N448" s="612">
        <f t="shared" si="75"/>
        <v>2090</v>
      </c>
      <c r="O448" s="591"/>
    </row>
    <row r="449" spans="1:15" ht="22.5">
      <c r="A449" s="56"/>
      <c r="B449" s="181" t="s">
        <v>31</v>
      </c>
      <c r="C449" s="416"/>
      <c r="D449" s="61"/>
      <c r="E449" s="348"/>
      <c r="F449" s="71">
        <f aca="true" t="shared" si="76" ref="F449:N449">F441+F445+F448</f>
        <v>12344</v>
      </c>
      <c r="G449" s="71">
        <f t="shared" si="76"/>
        <v>0</v>
      </c>
      <c r="H449" s="71">
        <f t="shared" si="76"/>
        <v>0</v>
      </c>
      <c r="I449" s="71">
        <f t="shared" si="76"/>
        <v>0</v>
      </c>
      <c r="J449" s="71">
        <f t="shared" si="76"/>
        <v>565</v>
      </c>
      <c r="K449" s="71">
        <f t="shared" si="76"/>
        <v>70</v>
      </c>
      <c r="L449" s="71">
        <f t="shared" si="76"/>
        <v>0</v>
      </c>
      <c r="M449" s="71">
        <f t="shared" si="76"/>
        <v>0</v>
      </c>
      <c r="N449" s="71">
        <f t="shared" si="76"/>
        <v>11849</v>
      </c>
      <c r="O449" s="57"/>
    </row>
    <row r="452" spans="1:15" s="187" customFormat="1" ht="18.75">
      <c r="A452" s="440"/>
      <c r="B452" s="441"/>
      <c r="C452" s="441"/>
      <c r="D452" s="441" t="s">
        <v>474</v>
      </c>
      <c r="E452" s="442"/>
      <c r="F452" s="441"/>
      <c r="G452" s="441"/>
      <c r="H452" s="441"/>
      <c r="J452" s="446" t="s">
        <v>475</v>
      </c>
      <c r="K452" s="446"/>
      <c r="L452" s="441"/>
      <c r="M452" s="441"/>
      <c r="N452" s="441" t="s">
        <v>475</v>
      </c>
      <c r="O452" s="443"/>
    </row>
    <row r="453" spans="1:15" s="187" customFormat="1" ht="18.75">
      <c r="A453" s="440"/>
      <c r="B453" s="441"/>
      <c r="C453" s="441"/>
      <c r="D453" s="441"/>
      <c r="E453" s="442"/>
      <c r="F453" s="441"/>
      <c r="G453" s="441"/>
      <c r="H453" s="441"/>
      <c r="J453" s="455"/>
      <c r="K453" s="463"/>
      <c r="L453" s="440"/>
      <c r="M453" s="441"/>
      <c r="N453" s="441"/>
      <c r="O453" s="444"/>
    </row>
    <row r="454" spans="1:15" ht="18.75">
      <c r="A454" s="440" t="s">
        <v>483</v>
      </c>
      <c r="B454" s="441"/>
      <c r="C454" s="441" t="s">
        <v>1078</v>
      </c>
      <c r="D454" s="441"/>
      <c r="E454" s="442"/>
      <c r="F454" s="441"/>
      <c r="G454" s="441"/>
      <c r="H454" s="441"/>
      <c r="J454" s="446" t="s">
        <v>1079</v>
      </c>
      <c r="K454" s="463"/>
      <c r="L454" s="440"/>
      <c r="M454" s="441" t="s">
        <v>1075</v>
      </c>
      <c r="N454" s="441"/>
      <c r="O454" s="444"/>
    </row>
    <row r="455" spans="1:15" ht="18.75">
      <c r="A455" s="440"/>
      <c r="B455" s="441"/>
      <c r="C455" s="441" t="s">
        <v>625</v>
      </c>
      <c r="D455" s="441"/>
      <c r="E455" s="442"/>
      <c r="F455" s="441"/>
      <c r="G455" s="441"/>
      <c r="H455" s="441"/>
      <c r="J455" s="445" t="s">
        <v>472</v>
      </c>
      <c r="K455" s="445"/>
      <c r="L455" s="441"/>
      <c r="M455" s="441" t="s">
        <v>473</v>
      </c>
      <c r="N455" s="441"/>
      <c r="O455" s="443"/>
    </row>
    <row r="456" ht="27.75" customHeight="1"/>
    <row r="457" spans="1:15" ht="28.5" customHeight="1">
      <c r="A457" s="183" t="s">
        <v>0</v>
      </c>
      <c r="B457" s="33"/>
      <c r="C457" s="169" t="s">
        <v>652</v>
      </c>
      <c r="D457" s="169"/>
      <c r="E457" s="326"/>
      <c r="F457" s="4"/>
      <c r="G457" s="4"/>
      <c r="H457" s="4"/>
      <c r="I457" s="4"/>
      <c r="J457" s="4"/>
      <c r="K457" s="4"/>
      <c r="L457" s="4"/>
      <c r="M457" s="4"/>
      <c r="N457" s="4"/>
      <c r="O457" s="27"/>
    </row>
    <row r="458" spans="1:15" ht="20.25">
      <c r="A458" s="6"/>
      <c r="B458" s="177" t="s">
        <v>208</v>
      </c>
      <c r="C458" s="403"/>
      <c r="D458" s="7"/>
      <c r="E458" s="316"/>
      <c r="F458" s="7"/>
      <c r="G458" s="7"/>
      <c r="H458" s="7"/>
      <c r="I458" s="8"/>
      <c r="J458" s="7"/>
      <c r="K458" s="7"/>
      <c r="L458" s="8"/>
      <c r="M458" s="7"/>
      <c r="N458" s="7"/>
      <c r="O458" s="393" t="s">
        <v>1143</v>
      </c>
    </row>
    <row r="459" spans="1:15" s="70" customFormat="1" ht="24.75" customHeight="1">
      <c r="A459" s="206"/>
      <c r="B459" s="259"/>
      <c r="C459" s="422"/>
      <c r="D459" s="242" t="s">
        <v>1430</v>
      </c>
      <c r="E459" s="359"/>
      <c r="F459" s="7"/>
      <c r="G459" s="7"/>
      <c r="H459" s="7"/>
      <c r="I459" s="7"/>
      <c r="J459" s="7"/>
      <c r="K459" s="7"/>
      <c r="L459" s="7"/>
      <c r="M459" s="7"/>
      <c r="N459" s="7"/>
      <c r="O459" s="144"/>
    </row>
    <row r="460" spans="1:15" ht="33.75" customHeight="1">
      <c r="A460" s="264" t="s">
        <v>437</v>
      </c>
      <c r="B460" s="260" t="s">
        <v>438</v>
      </c>
      <c r="C460" s="427" t="s">
        <v>1</v>
      </c>
      <c r="D460" s="260" t="s">
        <v>436</v>
      </c>
      <c r="E460" s="484" t="s">
        <v>445</v>
      </c>
      <c r="F460" s="243" t="s">
        <v>433</v>
      </c>
      <c r="G460" s="243" t="s">
        <v>434</v>
      </c>
      <c r="H460" s="243" t="s">
        <v>33</v>
      </c>
      <c r="I460" s="243" t="s">
        <v>435</v>
      </c>
      <c r="J460" s="243" t="s">
        <v>17</v>
      </c>
      <c r="K460" s="243" t="s">
        <v>18</v>
      </c>
      <c r="L460" s="485" t="s">
        <v>442</v>
      </c>
      <c r="M460" s="243" t="s">
        <v>30</v>
      </c>
      <c r="N460" s="243" t="s">
        <v>439</v>
      </c>
      <c r="O460" s="265" t="s">
        <v>19</v>
      </c>
    </row>
    <row r="461" spans="1:15" ht="27" customHeight="1">
      <c r="A461" s="266" t="s">
        <v>209</v>
      </c>
      <c r="B461" s="221"/>
      <c r="C461" s="390"/>
      <c r="D461" s="221"/>
      <c r="E461" s="366"/>
      <c r="F461" s="126"/>
      <c r="G461" s="126"/>
      <c r="H461" s="126"/>
      <c r="I461" s="126"/>
      <c r="J461" s="126"/>
      <c r="K461" s="126"/>
      <c r="L461" s="126"/>
      <c r="M461" s="221"/>
      <c r="N461" s="221"/>
      <c r="O461" s="136"/>
    </row>
    <row r="462" spans="1:15" ht="36" customHeight="1">
      <c r="A462" s="703">
        <v>1110001</v>
      </c>
      <c r="B462" s="130" t="s">
        <v>1114</v>
      </c>
      <c r="C462" s="649" t="s">
        <v>1264</v>
      </c>
      <c r="D462" s="131" t="s">
        <v>354</v>
      </c>
      <c r="E462" s="352">
        <v>15</v>
      </c>
      <c r="F462" s="130">
        <v>4103</v>
      </c>
      <c r="G462" s="130">
        <v>0</v>
      </c>
      <c r="H462" s="130">
        <v>0</v>
      </c>
      <c r="I462" s="130">
        <v>0</v>
      </c>
      <c r="J462" s="130">
        <v>366</v>
      </c>
      <c r="K462" s="130">
        <v>0</v>
      </c>
      <c r="L462" s="130">
        <v>0</v>
      </c>
      <c r="M462" s="130">
        <v>0</v>
      </c>
      <c r="N462" s="130">
        <f>F462+G462+H462+I462-J462+K462-L462+M462</f>
        <v>3737</v>
      </c>
      <c r="O462" s="133"/>
    </row>
    <row r="463" spans="1:15" ht="36" customHeight="1">
      <c r="A463" s="703">
        <v>1110002</v>
      </c>
      <c r="B463" s="383" t="s">
        <v>1115</v>
      </c>
      <c r="C463" s="649" t="s">
        <v>1221</v>
      </c>
      <c r="D463" s="131" t="s">
        <v>571</v>
      </c>
      <c r="E463" s="352">
        <v>15</v>
      </c>
      <c r="F463" s="130">
        <v>3467</v>
      </c>
      <c r="G463" s="130">
        <v>0</v>
      </c>
      <c r="H463" s="130">
        <v>0</v>
      </c>
      <c r="I463" s="130">
        <v>0</v>
      </c>
      <c r="J463" s="130">
        <v>148</v>
      </c>
      <c r="K463" s="130">
        <v>0</v>
      </c>
      <c r="L463" s="130">
        <v>0</v>
      </c>
      <c r="M463" s="130">
        <v>0</v>
      </c>
      <c r="N463" s="130">
        <f>F463+G463+H463+I463-J463+K463-L463+M463</f>
        <v>3319</v>
      </c>
      <c r="O463" s="704"/>
    </row>
    <row r="464" spans="1:15" ht="36" customHeight="1">
      <c r="A464" s="550">
        <v>3130104</v>
      </c>
      <c r="B464" s="483" t="s">
        <v>102</v>
      </c>
      <c r="C464" s="424" t="s">
        <v>103</v>
      </c>
      <c r="D464" s="141" t="s">
        <v>52</v>
      </c>
      <c r="E464" s="386">
        <v>15</v>
      </c>
      <c r="F464" s="483">
        <v>4214</v>
      </c>
      <c r="G464" s="483">
        <v>0</v>
      </c>
      <c r="H464" s="483">
        <v>0</v>
      </c>
      <c r="I464" s="483">
        <v>0</v>
      </c>
      <c r="J464" s="483">
        <v>383</v>
      </c>
      <c r="K464" s="483">
        <v>0</v>
      </c>
      <c r="L464" s="483">
        <v>0</v>
      </c>
      <c r="M464" s="483">
        <v>0</v>
      </c>
      <c r="N464" s="130">
        <f>F464+G464+H464+I464-J464+K464-L464+M464</f>
        <v>3831</v>
      </c>
      <c r="O464" s="142"/>
    </row>
    <row r="465" spans="1:15" ht="18.75" customHeight="1">
      <c r="A465" s="558" t="s">
        <v>67</v>
      </c>
      <c r="B465" s="814"/>
      <c r="C465" s="560"/>
      <c r="D465" s="564"/>
      <c r="E465" s="561"/>
      <c r="F465" s="815">
        <f>SUM(F462:F464)</f>
        <v>11784</v>
      </c>
      <c r="G465" s="815">
        <f aca="true" t="shared" si="77" ref="G465:M465">SUM(G462:G464)</f>
        <v>0</v>
      </c>
      <c r="H465" s="815">
        <f t="shared" si="77"/>
        <v>0</v>
      </c>
      <c r="I465" s="815">
        <f t="shared" si="77"/>
        <v>0</v>
      </c>
      <c r="J465" s="815">
        <f>SUM(J462:J464)</f>
        <v>897</v>
      </c>
      <c r="K465" s="815">
        <f t="shared" si="77"/>
        <v>0</v>
      </c>
      <c r="L465" s="815">
        <f t="shared" si="77"/>
        <v>0</v>
      </c>
      <c r="M465" s="815">
        <f t="shared" si="77"/>
        <v>0</v>
      </c>
      <c r="N465" s="815">
        <f>SUM(N462:N464)</f>
        <v>10887</v>
      </c>
      <c r="O465" s="562"/>
    </row>
    <row r="466" spans="1:15" ht="27" customHeight="1">
      <c r="A466" s="266" t="s">
        <v>210</v>
      </c>
      <c r="B466" s="266" t="s">
        <v>210</v>
      </c>
      <c r="C466" s="390"/>
      <c r="D466" s="135"/>
      <c r="E466" s="353"/>
      <c r="F466" s="221"/>
      <c r="G466" s="221"/>
      <c r="H466" s="221"/>
      <c r="I466" s="221"/>
      <c r="J466" s="221"/>
      <c r="K466" s="221"/>
      <c r="L466" s="221"/>
      <c r="M466" s="221"/>
      <c r="N466" s="221"/>
      <c r="O466" s="136"/>
    </row>
    <row r="467" spans="1:15" ht="36" customHeight="1">
      <c r="A467" s="129">
        <v>8100204</v>
      </c>
      <c r="B467" s="262" t="s">
        <v>190</v>
      </c>
      <c r="C467" s="387" t="s">
        <v>191</v>
      </c>
      <c r="D467" s="131" t="s">
        <v>10</v>
      </c>
      <c r="E467" s="352">
        <v>15</v>
      </c>
      <c r="F467" s="262">
        <v>3354</v>
      </c>
      <c r="G467" s="262">
        <v>0</v>
      </c>
      <c r="H467" s="262">
        <v>0</v>
      </c>
      <c r="I467" s="262">
        <v>0</v>
      </c>
      <c r="J467" s="262">
        <v>136</v>
      </c>
      <c r="K467" s="262">
        <v>0</v>
      </c>
      <c r="L467" s="262">
        <v>0</v>
      </c>
      <c r="M467" s="262">
        <v>0</v>
      </c>
      <c r="N467" s="130">
        <f aca="true" t="shared" si="78" ref="N467:N475">F467+G467+H467+I467-J467+K467-L467+M467</f>
        <v>3218</v>
      </c>
      <c r="O467" s="133"/>
    </row>
    <row r="468" spans="1:15" ht="36" customHeight="1">
      <c r="A468" s="129">
        <v>11100206</v>
      </c>
      <c r="B468" s="262" t="s">
        <v>401</v>
      </c>
      <c r="C468" s="387" t="s">
        <v>402</v>
      </c>
      <c r="D468" s="131" t="s">
        <v>10</v>
      </c>
      <c r="E468" s="352">
        <v>15</v>
      </c>
      <c r="F468" s="262">
        <v>2621</v>
      </c>
      <c r="G468" s="262">
        <v>0</v>
      </c>
      <c r="H468" s="262">
        <v>0</v>
      </c>
      <c r="I468" s="262">
        <v>0</v>
      </c>
      <c r="J468" s="262">
        <v>21</v>
      </c>
      <c r="K468" s="262">
        <v>0</v>
      </c>
      <c r="L468" s="262">
        <v>0</v>
      </c>
      <c r="M468" s="262">
        <v>0</v>
      </c>
      <c r="N468" s="130">
        <f t="shared" si="78"/>
        <v>2600</v>
      </c>
      <c r="O468" s="133"/>
    </row>
    <row r="469" spans="1:15" ht="36" customHeight="1">
      <c r="A469" s="129">
        <v>11100207</v>
      </c>
      <c r="B469" s="262" t="s">
        <v>47</v>
      </c>
      <c r="C469" s="387" t="s">
        <v>432</v>
      </c>
      <c r="D469" s="261" t="s">
        <v>11</v>
      </c>
      <c r="E469" s="352">
        <v>15</v>
      </c>
      <c r="F469" s="262">
        <v>2509</v>
      </c>
      <c r="G469" s="262">
        <v>0</v>
      </c>
      <c r="H469" s="262">
        <v>0</v>
      </c>
      <c r="I469" s="262">
        <v>0</v>
      </c>
      <c r="J469" s="262">
        <v>9</v>
      </c>
      <c r="K469" s="262">
        <v>0</v>
      </c>
      <c r="L469" s="262">
        <v>0</v>
      </c>
      <c r="M469" s="262">
        <v>0</v>
      </c>
      <c r="N469" s="130">
        <f t="shared" si="78"/>
        <v>2500</v>
      </c>
      <c r="O469" s="311"/>
    </row>
    <row r="470" spans="1:15" ht="36" customHeight="1">
      <c r="A470" s="129">
        <v>11100208</v>
      </c>
      <c r="B470" s="262" t="s">
        <v>214</v>
      </c>
      <c r="C470" s="387" t="s">
        <v>215</v>
      </c>
      <c r="D470" s="131" t="s">
        <v>9</v>
      </c>
      <c r="E470" s="352">
        <v>15</v>
      </c>
      <c r="F470" s="262">
        <v>2746</v>
      </c>
      <c r="G470" s="262">
        <v>0</v>
      </c>
      <c r="H470" s="262">
        <v>0</v>
      </c>
      <c r="I470" s="262">
        <v>0</v>
      </c>
      <c r="J470" s="262">
        <v>49</v>
      </c>
      <c r="K470" s="262">
        <v>0</v>
      </c>
      <c r="L470" s="262">
        <v>0</v>
      </c>
      <c r="M470" s="262">
        <v>0</v>
      </c>
      <c r="N470" s="130">
        <f t="shared" si="78"/>
        <v>2697</v>
      </c>
      <c r="O470" s="133"/>
    </row>
    <row r="471" spans="1:18" ht="36" customHeight="1">
      <c r="A471" s="477">
        <v>11100211</v>
      </c>
      <c r="B471" s="130" t="s">
        <v>412</v>
      </c>
      <c r="C471" s="387" t="s">
        <v>413</v>
      </c>
      <c r="D471" s="131" t="s">
        <v>10</v>
      </c>
      <c r="E471" s="352">
        <v>15</v>
      </c>
      <c r="F471" s="262">
        <v>2371</v>
      </c>
      <c r="G471" s="262">
        <v>0</v>
      </c>
      <c r="H471" s="262">
        <v>0</v>
      </c>
      <c r="I471" s="262">
        <v>0</v>
      </c>
      <c r="J471" s="262">
        <v>0</v>
      </c>
      <c r="K471" s="262">
        <v>6</v>
      </c>
      <c r="L471" s="262">
        <v>0</v>
      </c>
      <c r="M471" s="262">
        <v>0</v>
      </c>
      <c r="N471" s="130">
        <f t="shared" si="78"/>
        <v>2377</v>
      </c>
      <c r="O471" s="311"/>
      <c r="P471" s="37"/>
      <c r="Q471" s="37"/>
      <c r="R471" s="37"/>
    </row>
    <row r="472" spans="1:18" ht="36" customHeight="1">
      <c r="A472" s="477">
        <v>11100212</v>
      </c>
      <c r="B472" s="130" t="s">
        <v>1337</v>
      </c>
      <c r="C472" s="387" t="s">
        <v>1387</v>
      </c>
      <c r="D472" s="131" t="s">
        <v>1245</v>
      </c>
      <c r="E472" s="352">
        <v>15</v>
      </c>
      <c r="F472" s="262">
        <v>2542</v>
      </c>
      <c r="G472" s="262">
        <v>0</v>
      </c>
      <c r="H472" s="262">
        <v>0</v>
      </c>
      <c r="I472" s="262">
        <v>0</v>
      </c>
      <c r="J472" s="262">
        <v>12</v>
      </c>
      <c r="K472" s="262">
        <v>0</v>
      </c>
      <c r="L472" s="262">
        <v>0</v>
      </c>
      <c r="M472" s="262">
        <v>0</v>
      </c>
      <c r="N472" s="130">
        <f t="shared" si="78"/>
        <v>2530</v>
      </c>
      <c r="O472" s="311"/>
      <c r="P472" s="37"/>
      <c r="Q472" s="37"/>
      <c r="R472" s="37"/>
    </row>
    <row r="473" spans="1:15" ht="36" customHeight="1">
      <c r="A473" s="129">
        <v>11100306</v>
      </c>
      <c r="B473" s="262" t="s">
        <v>220</v>
      </c>
      <c r="C473" s="387" t="s">
        <v>221</v>
      </c>
      <c r="D473" s="131" t="s">
        <v>9</v>
      </c>
      <c r="E473" s="352">
        <v>15</v>
      </c>
      <c r="F473" s="262">
        <v>1993</v>
      </c>
      <c r="G473" s="262">
        <v>0</v>
      </c>
      <c r="H473" s="262">
        <v>0</v>
      </c>
      <c r="I473" s="262">
        <v>0</v>
      </c>
      <c r="J473" s="262">
        <v>0</v>
      </c>
      <c r="K473" s="262">
        <v>72</v>
      </c>
      <c r="L473" s="262">
        <v>0</v>
      </c>
      <c r="M473" s="262">
        <v>0</v>
      </c>
      <c r="N473" s="130">
        <f t="shared" si="78"/>
        <v>2065</v>
      </c>
      <c r="O473" s="133"/>
    </row>
    <row r="474" spans="1:15" ht="36" customHeight="1">
      <c r="A474" s="129">
        <v>11100307</v>
      </c>
      <c r="B474" s="262" t="s">
        <v>222</v>
      </c>
      <c r="C474" s="387" t="s">
        <v>1015</v>
      </c>
      <c r="D474" s="131" t="s">
        <v>11</v>
      </c>
      <c r="E474" s="352">
        <v>15</v>
      </c>
      <c r="F474" s="262">
        <v>1837</v>
      </c>
      <c r="G474" s="262">
        <v>0</v>
      </c>
      <c r="H474" s="262">
        <v>0</v>
      </c>
      <c r="I474" s="262">
        <v>0</v>
      </c>
      <c r="J474" s="262">
        <v>0</v>
      </c>
      <c r="K474" s="262">
        <v>82</v>
      </c>
      <c r="L474" s="262">
        <v>0</v>
      </c>
      <c r="M474" s="262">
        <v>0</v>
      </c>
      <c r="N474" s="130">
        <f t="shared" si="78"/>
        <v>1919</v>
      </c>
      <c r="O474" s="133"/>
    </row>
    <row r="475" spans="1:15" ht="36" customHeight="1">
      <c r="A475" s="129">
        <v>11100308</v>
      </c>
      <c r="B475" s="130" t="s">
        <v>223</v>
      </c>
      <c r="C475" s="387" t="s">
        <v>1016</v>
      </c>
      <c r="D475" s="131" t="s">
        <v>11</v>
      </c>
      <c r="E475" s="352">
        <v>15</v>
      </c>
      <c r="F475" s="130">
        <v>1837</v>
      </c>
      <c r="G475" s="130">
        <v>0</v>
      </c>
      <c r="H475" s="130">
        <v>0</v>
      </c>
      <c r="I475" s="130">
        <v>0</v>
      </c>
      <c r="J475" s="130">
        <v>0</v>
      </c>
      <c r="K475" s="130">
        <v>82</v>
      </c>
      <c r="L475" s="130">
        <v>0</v>
      </c>
      <c r="M475" s="130">
        <v>0</v>
      </c>
      <c r="N475" s="130">
        <f t="shared" si="78"/>
        <v>1919</v>
      </c>
      <c r="O475" s="133"/>
    </row>
    <row r="476" spans="1:15" s="220" customFormat="1" ht="18" hidden="1">
      <c r="A476" s="171"/>
      <c r="B476" s="263" t="s">
        <v>372</v>
      </c>
      <c r="C476" s="426"/>
      <c r="D476" s="172"/>
      <c r="E476" s="368"/>
      <c r="F476" s="263">
        <f aca="true" t="shared" si="79" ref="F476:N476">SUM(F467:F475)</f>
        <v>21810</v>
      </c>
      <c r="G476" s="263">
        <f t="shared" si="79"/>
        <v>0</v>
      </c>
      <c r="H476" s="263">
        <f t="shared" si="79"/>
        <v>0</v>
      </c>
      <c r="I476" s="263">
        <f t="shared" si="79"/>
        <v>0</v>
      </c>
      <c r="J476" s="263">
        <f t="shared" si="79"/>
        <v>227</v>
      </c>
      <c r="K476" s="263">
        <f t="shared" si="79"/>
        <v>242</v>
      </c>
      <c r="L476" s="263">
        <f t="shared" si="79"/>
        <v>0</v>
      </c>
      <c r="M476" s="263">
        <f t="shared" si="79"/>
        <v>0</v>
      </c>
      <c r="N476" s="263">
        <f t="shared" si="79"/>
        <v>21825</v>
      </c>
      <c r="O476" s="173"/>
    </row>
    <row r="477" spans="1:15" ht="20.25" customHeight="1">
      <c r="A477" s="227"/>
      <c r="B477" s="228" t="s">
        <v>31</v>
      </c>
      <c r="C477" s="420"/>
      <c r="D477" s="267"/>
      <c r="E477" s="369"/>
      <c r="F477" s="267">
        <f aca="true" t="shared" si="80" ref="F477:N477">F465+F476</f>
        <v>33594</v>
      </c>
      <c r="G477" s="267">
        <f t="shared" si="80"/>
        <v>0</v>
      </c>
      <c r="H477" s="267">
        <f t="shared" si="80"/>
        <v>0</v>
      </c>
      <c r="I477" s="267">
        <f t="shared" si="80"/>
        <v>0</v>
      </c>
      <c r="J477" s="267">
        <f t="shared" si="80"/>
        <v>1124</v>
      </c>
      <c r="K477" s="267">
        <f t="shared" si="80"/>
        <v>242</v>
      </c>
      <c r="L477" s="267">
        <f t="shared" si="80"/>
        <v>0</v>
      </c>
      <c r="M477" s="267">
        <f t="shared" si="80"/>
        <v>0</v>
      </c>
      <c r="N477" s="267">
        <f t="shared" si="80"/>
        <v>32712</v>
      </c>
      <c r="O477" s="231"/>
    </row>
    <row r="478" spans="1:15" s="187" customFormat="1" ht="17.25" customHeight="1">
      <c r="A478" s="440"/>
      <c r="B478" s="441"/>
      <c r="C478" s="441"/>
      <c r="D478" s="441" t="s">
        <v>474</v>
      </c>
      <c r="E478" s="442"/>
      <c r="F478" s="441"/>
      <c r="G478" s="441"/>
      <c r="H478" s="441"/>
      <c r="J478" s="446" t="s">
        <v>475</v>
      </c>
      <c r="K478" s="441"/>
      <c r="L478" s="441"/>
      <c r="M478" s="446"/>
      <c r="N478" s="441" t="s">
        <v>475</v>
      </c>
      <c r="O478" s="443"/>
    </row>
    <row r="479" spans="1:15" s="187" customFormat="1" ht="8.25" customHeight="1">
      <c r="A479" s="440"/>
      <c r="B479" s="441"/>
      <c r="C479" s="441"/>
      <c r="D479" s="441"/>
      <c r="E479" s="442"/>
      <c r="F479" s="441"/>
      <c r="G479" s="441"/>
      <c r="H479" s="441"/>
      <c r="J479" s="446"/>
      <c r="K479" s="441"/>
      <c r="L479" s="440"/>
      <c r="M479" s="446"/>
      <c r="N479" s="441"/>
      <c r="O479" s="444"/>
    </row>
    <row r="480" spans="1:15" ht="18" customHeight="1">
      <c r="A480" s="440" t="s">
        <v>483</v>
      </c>
      <c r="B480" s="441"/>
      <c r="C480" s="441" t="s">
        <v>1078</v>
      </c>
      <c r="D480" s="441"/>
      <c r="E480" s="442"/>
      <c r="F480" s="441"/>
      <c r="G480" s="441"/>
      <c r="H480" s="441"/>
      <c r="J480" s="446" t="s">
        <v>1079</v>
      </c>
      <c r="K480" s="441"/>
      <c r="L480" s="440"/>
      <c r="M480" s="441" t="s">
        <v>1075</v>
      </c>
      <c r="N480" s="441"/>
      <c r="O480" s="444"/>
    </row>
    <row r="481" spans="1:15" ht="12.75" customHeight="1">
      <c r="A481" s="440"/>
      <c r="B481" s="441"/>
      <c r="C481" s="441" t="s">
        <v>625</v>
      </c>
      <c r="D481" s="441"/>
      <c r="E481" s="442"/>
      <c r="F481" s="441"/>
      <c r="G481" s="441"/>
      <c r="H481" s="441"/>
      <c r="J481" s="445" t="s">
        <v>472</v>
      </c>
      <c r="K481" s="441"/>
      <c r="L481" s="441"/>
      <c r="M481" s="441" t="s">
        <v>473</v>
      </c>
      <c r="N481" s="441"/>
      <c r="O481" s="443"/>
    </row>
    <row r="482" spans="1:15" ht="23.25" customHeight="1">
      <c r="A482" s="183" t="s">
        <v>0</v>
      </c>
      <c r="B482" s="33"/>
      <c r="C482" s="169" t="s">
        <v>652</v>
      </c>
      <c r="D482" s="169"/>
      <c r="E482" s="326"/>
      <c r="F482" s="4"/>
      <c r="G482" s="4"/>
      <c r="H482" s="4"/>
      <c r="I482" s="4"/>
      <c r="J482" s="4"/>
      <c r="K482" s="4"/>
      <c r="L482" s="4"/>
      <c r="M482" s="4"/>
      <c r="N482" s="4"/>
      <c r="O482" s="402" t="s">
        <v>1144</v>
      </c>
    </row>
    <row r="483" spans="1:15" ht="19.5" customHeight="1">
      <c r="A483" s="6"/>
      <c r="B483" s="177" t="s">
        <v>208</v>
      </c>
      <c r="C483" s="403"/>
      <c r="D483" s="7"/>
      <c r="E483" s="316"/>
      <c r="F483" s="7"/>
      <c r="G483" s="7"/>
      <c r="H483" s="7"/>
      <c r="I483" s="8"/>
      <c r="J483" s="7"/>
      <c r="K483" s="7"/>
      <c r="L483" s="8"/>
      <c r="M483" s="7"/>
      <c r="N483" s="7"/>
      <c r="O483" s="144"/>
    </row>
    <row r="484" spans="1:15" s="70" customFormat="1" ht="21" customHeight="1">
      <c r="A484" s="206"/>
      <c r="B484" s="259"/>
      <c r="C484" s="422"/>
      <c r="D484" s="242" t="s">
        <v>1430</v>
      </c>
      <c r="E484" s="359"/>
      <c r="F484" s="7"/>
      <c r="G484" s="7"/>
      <c r="H484" s="7"/>
      <c r="I484" s="7"/>
      <c r="J484" s="7"/>
      <c r="K484" s="7"/>
      <c r="L484" s="7"/>
      <c r="M484" s="7"/>
      <c r="N484" s="7"/>
      <c r="O484" s="144"/>
    </row>
    <row r="485" spans="1:15" s="37" customFormat="1" ht="25.5" customHeight="1">
      <c r="A485" s="264" t="s">
        <v>437</v>
      </c>
      <c r="B485" s="260" t="s">
        <v>438</v>
      </c>
      <c r="C485" s="427" t="s">
        <v>1</v>
      </c>
      <c r="D485" s="260" t="s">
        <v>436</v>
      </c>
      <c r="E485" s="365" t="s">
        <v>445</v>
      </c>
      <c r="F485" s="243" t="s">
        <v>433</v>
      </c>
      <c r="G485" s="243" t="s">
        <v>434</v>
      </c>
      <c r="H485" s="243" t="s">
        <v>33</v>
      </c>
      <c r="I485" s="243" t="s">
        <v>435</v>
      </c>
      <c r="J485" s="243" t="s">
        <v>17</v>
      </c>
      <c r="K485" s="243" t="s">
        <v>18</v>
      </c>
      <c r="L485" s="243" t="s">
        <v>16</v>
      </c>
      <c r="M485" s="243" t="s">
        <v>30</v>
      </c>
      <c r="N485" s="243" t="s">
        <v>439</v>
      </c>
      <c r="O485" s="265" t="s">
        <v>19</v>
      </c>
    </row>
    <row r="486" spans="1:15" ht="24" customHeight="1">
      <c r="A486" s="266" t="s">
        <v>210</v>
      </c>
      <c r="B486" s="268"/>
      <c r="C486" s="428"/>
      <c r="D486" s="269"/>
      <c r="E486" s="370"/>
      <c r="F486" s="270"/>
      <c r="G486" s="304"/>
      <c r="H486" s="305"/>
      <c r="I486" s="306"/>
      <c r="J486" s="307"/>
      <c r="K486" s="272"/>
      <c r="L486" s="306"/>
      <c r="M486" s="272"/>
      <c r="N486" s="271"/>
      <c r="O486" s="279"/>
    </row>
    <row r="487" spans="1:15" ht="36" customHeight="1">
      <c r="A487" s="129">
        <v>11100315</v>
      </c>
      <c r="B487" s="130" t="s">
        <v>227</v>
      </c>
      <c r="C487" s="387" t="s">
        <v>1020</v>
      </c>
      <c r="D487" s="131" t="s">
        <v>10</v>
      </c>
      <c r="E487" s="352">
        <v>15</v>
      </c>
      <c r="F487" s="130">
        <v>1837</v>
      </c>
      <c r="G487" s="130">
        <v>0</v>
      </c>
      <c r="H487" s="130">
        <v>0</v>
      </c>
      <c r="I487" s="130">
        <v>0</v>
      </c>
      <c r="J487" s="130">
        <v>0</v>
      </c>
      <c r="K487" s="130">
        <v>82</v>
      </c>
      <c r="L487" s="130">
        <v>0</v>
      </c>
      <c r="M487" s="130">
        <v>0</v>
      </c>
      <c r="N487" s="130">
        <f aca="true" t="shared" si="81" ref="N487:N493">F487+G487+H487+I487-J487+K487-L487+M487</f>
        <v>1919</v>
      </c>
      <c r="O487" s="133"/>
    </row>
    <row r="488" spans="1:15" ht="36" customHeight="1">
      <c r="A488" s="129">
        <v>11100317</v>
      </c>
      <c r="B488" s="130" t="s">
        <v>228</v>
      </c>
      <c r="C488" s="387" t="s">
        <v>1021</v>
      </c>
      <c r="D488" s="131" t="s">
        <v>10</v>
      </c>
      <c r="E488" s="352">
        <v>15</v>
      </c>
      <c r="F488" s="130">
        <v>2031</v>
      </c>
      <c r="G488" s="130">
        <v>0</v>
      </c>
      <c r="H488" s="130">
        <v>0</v>
      </c>
      <c r="I488" s="130">
        <v>0</v>
      </c>
      <c r="J488" s="130">
        <v>0</v>
      </c>
      <c r="K488" s="130">
        <v>70</v>
      </c>
      <c r="L488" s="130">
        <v>0</v>
      </c>
      <c r="M488" s="130">
        <v>0</v>
      </c>
      <c r="N488" s="130">
        <f>F488+G488+H488+I488-J488+K488-L488+M488</f>
        <v>2101</v>
      </c>
      <c r="O488" s="133"/>
    </row>
    <row r="489" spans="1:15" ht="36" customHeight="1">
      <c r="A489" s="129">
        <v>11100318</v>
      </c>
      <c r="B489" s="130" t="s">
        <v>229</v>
      </c>
      <c r="C489" s="387" t="s">
        <v>230</v>
      </c>
      <c r="D489" s="131" t="s">
        <v>10</v>
      </c>
      <c r="E489" s="352">
        <v>15</v>
      </c>
      <c r="F489" s="130">
        <v>1837</v>
      </c>
      <c r="G489" s="130">
        <v>0</v>
      </c>
      <c r="H489" s="130">
        <v>0</v>
      </c>
      <c r="I489" s="130">
        <v>0</v>
      </c>
      <c r="J489" s="130">
        <v>0</v>
      </c>
      <c r="K489" s="130">
        <v>82</v>
      </c>
      <c r="L489" s="130">
        <v>0</v>
      </c>
      <c r="M489" s="130">
        <v>0</v>
      </c>
      <c r="N489" s="130">
        <f t="shared" si="81"/>
        <v>1919</v>
      </c>
      <c r="O489" s="133"/>
    </row>
    <row r="490" spans="1:15" ht="36" customHeight="1">
      <c r="A490" s="129">
        <v>11100319</v>
      </c>
      <c r="B490" s="130" t="s">
        <v>231</v>
      </c>
      <c r="C490" s="387" t="s">
        <v>232</v>
      </c>
      <c r="D490" s="131" t="s">
        <v>11</v>
      </c>
      <c r="E490" s="352">
        <v>15</v>
      </c>
      <c r="F490" s="130">
        <v>2862</v>
      </c>
      <c r="G490" s="130">
        <v>0</v>
      </c>
      <c r="H490" s="130">
        <v>0</v>
      </c>
      <c r="I490" s="130">
        <v>0</v>
      </c>
      <c r="J490" s="130">
        <v>62</v>
      </c>
      <c r="K490" s="130">
        <v>0</v>
      </c>
      <c r="L490" s="130">
        <v>0</v>
      </c>
      <c r="M490" s="130">
        <v>0</v>
      </c>
      <c r="N490" s="130">
        <f t="shared" si="81"/>
        <v>2800</v>
      </c>
      <c r="O490" s="133"/>
    </row>
    <row r="491" spans="1:15" ht="36" customHeight="1">
      <c r="A491" s="129">
        <v>11100322</v>
      </c>
      <c r="B491" s="130" t="s">
        <v>237</v>
      </c>
      <c r="C491" s="387" t="s">
        <v>1022</v>
      </c>
      <c r="D491" s="131" t="s">
        <v>11</v>
      </c>
      <c r="E491" s="352">
        <v>15</v>
      </c>
      <c r="F491" s="130">
        <v>1837</v>
      </c>
      <c r="G491" s="130">
        <v>0</v>
      </c>
      <c r="H491" s="130">
        <v>0</v>
      </c>
      <c r="I491" s="130">
        <v>0</v>
      </c>
      <c r="J491" s="130">
        <v>0</v>
      </c>
      <c r="K491" s="130">
        <v>82</v>
      </c>
      <c r="L491" s="130">
        <v>0</v>
      </c>
      <c r="M491" s="130">
        <v>0</v>
      </c>
      <c r="N491" s="130">
        <f t="shared" si="81"/>
        <v>1919</v>
      </c>
      <c r="O491" s="133"/>
    </row>
    <row r="492" spans="1:15" ht="36" customHeight="1">
      <c r="A492" s="129">
        <v>11100325</v>
      </c>
      <c r="B492" s="130" t="s">
        <v>239</v>
      </c>
      <c r="C492" s="387" t="s">
        <v>1023</v>
      </c>
      <c r="D492" s="131" t="s">
        <v>10</v>
      </c>
      <c r="E492" s="352">
        <v>15</v>
      </c>
      <c r="F492" s="130">
        <v>2509</v>
      </c>
      <c r="G492" s="130">
        <v>0</v>
      </c>
      <c r="H492" s="130">
        <v>0</v>
      </c>
      <c r="I492" s="130">
        <v>0</v>
      </c>
      <c r="J492" s="130">
        <v>9</v>
      </c>
      <c r="K492" s="130">
        <v>0</v>
      </c>
      <c r="L492" s="130">
        <v>0</v>
      </c>
      <c r="M492" s="130">
        <v>0</v>
      </c>
      <c r="N492" s="130">
        <f>F492+G492+H492+I492-J492+K492-L492+M492</f>
        <v>2500</v>
      </c>
      <c r="O492" s="133"/>
    </row>
    <row r="493" spans="1:15" ht="36" customHeight="1">
      <c r="A493" s="129">
        <v>11100326</v>
      </c>
      <c r="B493" s="130" t="s">
        <v>240</v>
      </c>
      <c r="C493" s="387" t="s">
        <v>241</v>
      </c>
      <c r="D493" s="131" t="s">
        <v>10</v>
      </c>
      <c r="E493" s="352">
        <v>15</v>
      </c>
      <c r="F493" s="130">
        <v>1837</v>
      </c>
      <c r="G493" s="130">
        <v>0</v>
      </c>
      <c r="H493" s="130">
        <v>0</v>
      </c>
      <c r="I493" s="130">
        <v>0</v>
      </c>
      <c r="J493" s="130">
        <v>0</v>
      </c>
      <c r="K493" s="130">
        <v>82</v>
      </c>
      <c r="L493" s="130">
        <v>0</v>
      </c>
      <c r="M493" s="130">
        <v>0</v>
      </c>
      <c r="N493" s="130">
        <f t="shared" si="81"/>
        <v>1919</v>
      </c>
      <c r="O493" s="133"/>
    </row>
    <row r="494" spans="1:15" ht="36" customHeight="1">
      <c r="A494" s="129">
        <v>11100329</v>
      </c>
      <c r="B494" s="130" t="s">
        <v>242</v>
      </c>
      <c r="C494" s="387" t="s">
        <v>410</v>
      </c>
      <c r="D494" s="436" t="s">
        <v>250</v>
      </c>
      <c r="E494" s="352">
        <v>15</v>
      </c>
      <c r="F494" s="130">
        <v>2995</v>
      </c>
      <c r="G494" s="130">
        <v>0</v>
      </c>
      <c r="H494" s="130">
        <v>0</v>
      </c>
      <c r="I494" s="130">
        <v>0</v>
      </c>
      <c r="J494" s="130">
        <v>76</v>
      </c>
      <c r="K494" s="130">
        <v>0</v>
      </c>
      <c r="L494" s="130">
        <v>0</v>
      </c>
      <c r="M494" s="130">
        <v>0</v>
      </c>
      <c r="N494" s="130">
        <f>F494+G494+H494+I494-J494+K494-L494+M494</f>
        <v>2919</v>
      </c>
      <c r="O494" s="133"/>
    </row>
    <row r="495" spans="1:15" s="23" customFormat="1" ht="36" customHeight="1">
      <c r="A495" s="129">
        <v>11100501</v>
      </c>
      <c r="B495" s="262" t="s">
        <v>248</v>
      </c>
      <c r="C495" s="387" t="s">
        <v>249</v>
      </c>
      <c r="D495" s="261" t="s">
        <v>10</v>
      </c>
      <c r="E495" s="367">
        <v>15</v>
      </c>
      <c r="F495" s="262">
        <v>2091</v>
      </c>
      <c r="G495" s="262">
        <v>0</v>
      </c>
      <c r="H495" s="262">
        <v>0</v>
      </c>
      <c r="I495" s="262">
        <v>0</v>
      </c>
      <c r="J495" s="262">
        <v>0</v>
      </c>
      <c r="K495" s="262">
        <v>65</v>
      </c>
      <c r="L495" s="262">
        <v>0</v>
      </c>
      <c r="M495" s="262">
        <v>0</v>
      </c>
      <c r="N495" s="130">
        <f>F495+G495+H495+I495-J495+K495-L495+M495</f>
        <v>2156</v>
      </c>
      <c r="O495" s="133"/>
    </row>
    <row r="496" spans="1:15" ht="16.5" customHeight="1">
      <c r="A496" s="471"/>
      <c r="B496" s="228" t="s">
        <v>31</v>
      </c>
      <c r="C496" s="420"/>
      <c r="D496" s="280"/>
      <c r="E496" s="372"/>
      <c r="F496" s="281">
        <f aca="true" t="shared" si="82" ref="F496:N496">SUM(F487:F495)</f>
        <v>19836</v>
      </c>
      <c r="G496" s="281">
        <f t="shared" si="82"/>
        <v>0</v>
      </c>
      <c r="H496" s="281">
        <f t="shared" si="82"/>
        <v>0</v>
      </c>
      <c r="I496" s="281">
        <f t="shared" si="82"/>
        <v>0</v>
      </c>
      <c r="J496" s="281">
        <f t="shared" si="82"/>
        <v>147</v>
      </c>
      <c r="K496" s="281">
        <f t="shared" si="82"/>
        <v>463</v>
      </c>
      <c r="L496" s="281">
        <f t="shared" si="82"/>
        <v>0</v>
      </c>
      <c r="M496" s="281">
        <f t="shared" si="82"/>
        <v>0</v>
      </c>
      <c r="N496" s="281">
        <f t="shared" si="82"/>
        <v>20152</v>
      </c>
      <c r="O496" s="252"/>
    </row>
    <row r="497" spans="1:15" s="187" customFormat="1" ht="21.75" customHeight="1">
      <c r="A497" s="440"/>
      <c r="B497" s="441"/>
      <c r="C497" s="441"/>
      <c r="D497" s="441" t="s">
        <v>474</v>
      </c>
      <c r="E497" s="442"/>
      <c r="F497" s="441"/>
      <c r="G497" s="441"/>
      <c r="H497" s="441"/>
      <c r="J497" s="446" t="s">
        <v>475</v>
      </c>
      <c r="K497" s="446"/>
      <c r="L497" s="441"/>
      <c r="M497" s="446"/>
      <c r="N497" s="441" t="s">
        <v>475</v>
      </c>
      <c r="O497" s="443"/>
    </row>
    <row r="498" spans="1:15" s="187" customFormat="1" ht="11.25" customHeight="1">
      <c r="A498" s="440"/>
      <c r="B498" s="441"/>
      <c r="C498" s="441"/>
      <c r="D498" s="441"/>
      <c r="E498" s="442"/>
      <c r="F498" s="441"/>
      <c r="G498" s="441"/>
      <c r="H498" s="441"/>
      <c r="J498" s="455"/>
      <c r="K498" s="463"/>
      <c r="L498" s="440"/>
      <c r="M498" s="446"/>
      <c r="N498" s="441"/>
      <c r="O498" s="444"/>
    </row>
    <row r="499" spans="1:15" s="84" customFormat="1" ht="14.25" customHeight="1">
      <c r="A499" s="440" t="s">
        <v>483</v>
      </c>
      <c r="B499" s="441"/>
      <c r="C499" s="441" t="s">
        <v>1078</v>
      </c>
      <c r="D499" s="441"/>
      <c r="E499" s="442"/>
      <c r="F499" s="441"/>
      <c r="G499" s="441"/>
      <c r="H499" s="441"/>
      <c r="J499" s="446" t="s">
        <v>1079</v>
      </c>
      <c r="K499" s="463"/>
      <c r="L499" s="440"/>
      <c r="M499" s="441" t="s">
        <v>1075</v>
      </c>
      <c r="N499" s="441"/>
      <c r="O499" s="444"/>
    </row>
    <row r="500" spans="1:15" ht="13.5" customHeight="1">
      <c r="A500" s="440"/>
      <c r="B500" s="441"/>
      <c r="C500" s="441" t="s">
        <v>625</v>
      </c>
      <c r="D500" s="441"/>
      <c r="E500" s="442"/>
      <c r="F500" s="441"/>
      <c r="G500" s="441"/>
      <c r="H500" s="441"/>
      <c r="J500" s="445" t="s">
        <v>472</v>
      </c>
      <c r="K500" s="445"/>
      <c r="L500" s="441"/>
      <c r="M500" s="441" t="s">
        <v>473</v>
      </c>
      <c r="N500" s="441"/>
      <c r="O500" s="443"/>
    </row>
    <row r="501" spans="1:15" ht="27.75" customHeight="1">
      <c r="A501" s="183" t="s">
        <v>0</v>
      </c>
      <c r="B501" s="33"/>
      <c r="C501" s="169" t="s">
        <v>652</v>
      </c>
      <c r="D501" s="169"/>
      <c r="E501" s="326"/>
      <c r="F501" s="4"/>
      <c r="G501" s="4"/>
      <c r="H501" s="4"/>
      <c r="I501" s="4"/>
      <c r="J501" s="4"/>
      <c r="K501" s="4"/>
      <c r="L501" s="4"/>
      <c r="M501" s="4"/>
      <c r="N501" s="4"/>
      <c r="O501" s="27"/>
    </row>
    <row r="502" spans="1:15" ht="20.25" customHeight="1">
      <c r="A502" s="6"/>
      <c r="B502" s="177" t="s">
        <v>208</v>
      </c>
      <c r="C502" s="403"/>
      <c r="D502" s="7"/>
      <c r="E502" s="316"/>
      <c r="F502" s="7"/>
      <c r="G502" s="7"/>
      <c r="H502" s="7"/>
      <c r="I502" s="8"/>
      <c r="J502" s="7"/>
      <c r="K502" s="7"/>
      <c r="L502" s="8"/>
      <c r="M502" s="7"/>
      <c r="N502" s="7"/>
      <c r="O502" s="393" t="s">
        <v>1145</v>
      </c>
    </row>
    <row r="503" spans="1:15" s="255" customFormat="1" ht="23.25" customHeight="1">
      <c r="A503" s="206"/>
      <c r="B503" s="259"/>
      <c r="C503" s="422"/>
      <c r="D503" s="242" t="s">
        <v>1430</v>
      </c>
      <c r="E503" s="359"/>
      <c r="F503" s="7"/>
      <c r="G503" s="7"/>
      <c r="H503" s="7"/>
      <c r="I503" s="7"/>
      <c r="J503" s="7"/>
      <c r="K503" s="7"/>
      <c r="L503" s="7"/>
      <c r="M503" s="7"/>
      <c r="N503" s="7"/>
      <c r="O503" s="144"/>
    </row>
    <row r="504" spans="1:15" s="37" customFormat="1" ht="24" customHeight="1">
      <c r="A504" s="277" t="s">
        <v>437</v>
      </c>
      <c r="B504" s="275" t="s">
        <v>438</v>
      </c>
      <c r="C504" s="429" t="s">
        <v>1</v>
      </c>
      <c r="D504" s="275" t="s">
        <v>436</v>
      </c>
      <c r="E504" s="371" t="s">
        <v>445</v>
      </c>
      <c r="F504" s="276" t="s">
        <v>433</v>
      </c>
      <c r="G504" s="276" t="s">
        <v>434</v>
      </c>
      <c r="H504" s="276" t="s">
        <v>33</v>
      </c>
      <c r="I504" s="276" t="s">
        <v>435</v>
      </c>
      <c r="J504" s="276" t="s">
        <v>17</v>
      </c>
      <c r="K504" s="276" t="s">
        <v>18</v>
      </c>
      <c r="L504" s="276" t="s">
        <v>442</v>
      </c>
      <c r="M504" s="276" t="s">
        <v>30</v>
      </c>
      <c r="N504" s="276" t="s">
        <v>439</v>
      </c>
      <c r="O504" s="278" t="s">
        <v>19</v>
      </c>
    </row>
    <row r="505" spans="1:15" ht="22.5" customHeight="1">
      <c r="A505" s="266" t="s">
        <v>210</v>
      </c>
      <c r="B505" s="268"/>
      <c r="C505" s="428"/>
      <c r="D505" s="269"/>
      <c r="E505" s="370"/>
      <c r="F505" s="270"/>
      <c r="G505" s="304"/>
      <c r="H505" s="305"/>
      <c r="I505" s="306"/>
      <c r="J505" s="307"/>
      <c r="K505" s="272"/>
      <c r="L505" s="306"/>
      <c r="M505" s="272"/>
      <c r="N505" s="271"/>
      <c r="O505" s="279"/>
    </row>
    <row r="506" spans="1:15" ht="36" customHeight="1">
      <c r="A506" s="129">
        <v>11100509</v>
      </c>
      <c r="B506" s="262" t="s">
        <v>255</v>
      </c>
      <c r="C506" s="387" t="s">
        <v>1027</v>
      </c>
      <c r="D506" s="261" t="s">
        <v>10</v>
      </c>
      <c r="E506" s="367">
        <v>15</v>
      </c>
      <c r="F506" s="262">
        <v>2091</v>
      </c>
      <c r="G506" s="262">
        <v>0</v>
      </c>
      <c r="H506" s="262">
        <v>0</v>
      </c>
      <c r="I506" s="262">
        <v>0</v>
      </c>
      <c r="J506" s="262">
        <v>0</v>
      </c>
      <c r="K506" s="262">
        <v>65</v>
      </c>
      <c r="L506" s="262">
        <v>0</v>
      </c>
      <c r="M506" s="262">
        <v>0</v>
      </c>
      <c r="N506" s="130">
        <f>F506+G506+H506+I506-J506+K506-L506+M506</f>
        <v>2156</v>
      </c>
      <c r="O506" s="133"/>
    </row>
    <row r="507" spans="1:15" s="397" customFormat="1" ht="36" customHeight="1">
      <c r="A507" s="129">
        <v>15100205</v>
      </c>
      <c r="B507" s="262" t="s">
        <v>285</v>
      </c>
      <c r="C507" s="387" t="s">
        <v>286</v>
      </c>
      <c r="D507" s="261" t="s">
        <v>11</v>
      </c>
      <c r="E507" s="367">
        <v>15</v>
      </c>
      <c r="F507" s="262">
        <v>1364</v>
      </c>
      <c r="G507" s="262">
        <v>0</v>
      </c>
      <c r="H507" s="262">
        <v>0</v>
      </c>
      <c r="I507" s="262">
        <v>0</v>
      </c>
      <c r="J507" s="262">
        <v>0</v>
      </c>
      <c r="K507" s="262">
        <v>124</v>
      </c>
      <c r="L507" s="262">
        <v>0</v>
      </c>
      <c r="M507" s="262">
        <v>0</v>
      </c>
      <c r="N507" s="130">
        <f>F507+G507+H507+I507-J507+K507-L507+M507</f>
        <v>1488</v>
      </c>
      <c r="O507" s="133"/>
    </row>
    <row r="508" spans="1:15" ht="17.25" customHeight="1" hidden="1">
      <c r="A508" s="253"/>
      <c r="B508" s="244"/>
      <c r="C508" s="426"/>
      <c r="D508" s="244"/>
      <c r="E508" s="361"/>
      <c r="F508" s="244">
        <f aca="true" t="shared" si="83" ref="F508:N508">SUM(F506:F507)</f>
        <v>3455</v>
      </c>
      <c r="G508" s="244">
        <f t="shared" si="83"/>
        <v>0</v>
      </c>
      <c r="H508" s="244">
        <f t="shared" si="83"/>
        <v>0</v>
      </c>
      <c r="I508" s="244">
        <f t="shared" si="83"/>
        <v>0</v>
      </c>
      <c r="J508" s="244">
        <f t="shared" si="83"/>
        <v>0</v>
      </c>
      <c r="K508" s="244">
        <f t="shared" si="83"/>
        <v>189</v>
      </c>
      <c r="L508" s="244">
        <f t="shared" si="83"/>
        <v>0</v>
      </c>
      <c r="M508" s="244">
        <f t="shared" si="83"/>
        <v>0</v>
      </c>
      <c r="N508" s="244">
        <f t="shared" si="83"/>
        <v>3644</v>
      </c>
      <c r="O508" s="254"/>
    </row>
    <row r="509" spans="1:15" ht="19.5" customHeight="1">
      <c r="A509" s="558" t="s">
        <v>67</v>
      </c>
      <c r="B509" s="563"/>
      <c r="C509" s="560"/>
      <c r="D509" s="564"/>
      <c r="E509" s="561"/>
      <c r="F509" s="559">
        <f aca="true" t="shared" si="84" ref="F509:N509">F476+F496+F508</f>
        <v>45101</v>
      </c>
      <c r="G509" s="559">
        <f t="shared" si="84"/>
        <v>0</v>
      </c>
      <c r="H509" s="559">
        <f t="shared" si="84"/>
        <v>0</v>
      </c>
      <c r="I509" s="559">
        <f t="shared" si="84"/>
        <v>0</v>
      </c>
      <c r="J509" s="559">
        <f t="shared" si="84"/>
        <v>374</v>
      </c>
      <c r="K509" s="559">
        <f t="shared" si="84"/>
        <v>894</v>
      </c>
      <c r="L509" s="559">
        <f t="shared" si="84"/>
        <v>0</v>
      </c>
      <c r="M509" s="559">
        <f t="shared" si="84"/>
        <v>0</v>
      </c>
      <c r="N509" s="559">
        <f t="shared" si="84"/>
        <v>45621</v>
      </c>
      <c r="O509" s="562"/>
    </row>
    <row r="510" spans="1:15" ht="22.5" customHeight="1">
      <c r="A510" s="266" t="s">
        <v>247</v>
      </c>
      <c r="B510" s="273"/>
      <c r="C510" s="390"/>
      <c r="D510" s="135"/>
      <c r="E510" s="353"/>
      <c r="F510" s="274"/>
      <c r="G510" s="274"/>
      <c r="H510" s="274"/>
      <c r="I510" s="274"/>
      <c r="J510" s="274"/>
      <c r="K510" s="274"/>
      <c r="L510" s="274"/>
      <c r="M510" s="274"/>
      <c r="N510" s="274"/>
      <c r="O510" s="136"/>
    </row>
    <row r="511" spans="1:15" ht="36" customHeight="1">
      <c r="A511" s="129">
        <v>8100206</v>
      </c>
      <c r="B511" s="130" t="s">
        <v>192</v>
      </c>
      <c r="C511" s="387" t="s">
        <v>193</v>
      </c>
      <c r="D511" s="436" t="s">
        <v>189</v>
      </c>
      <c r="E511" s="352">
        <v>15</v>
      </c>
      <c r="F511" s="130">
        <v>3354</v>
      </c>
      <c r="G511" s="130">
        <v>0</v>
      </c>
      <c r="H511" s="130">
        <v>0</v>
      </c>
      <c r="I511" s="130">
        <v>0</v>
      </c>
      <c r="J511" s="130">
        <v>136</v>
      </c>
      <c r="K511" s="130">
        <v>0</v>
      </c>
      <c r="L511" s="130">
        <v>0</v>
      </c>
      <c r="M511" s="130">
        <v>0</v>
      </c>
      <c r="N511" s="130">
        <f aca="true" t="shared" si="85" ref="N511:N517">F511+G511+H511+I511-J511+K511-L511+M511</f>
        <v>3218</v>
      </c>
      <c r="O511" s="133"/>
    </row>
    <row r="512" spans="1:15" ht="36" customHeight="1">
      <c r="A512" s="129">
        <v>11100323</v>
      </c>
      <c r="B512" s="130" t="s">
        <v>510</v>
      </c>
      <c r="C512" s="387" t="s">
        <v>238</v>
      </c>
      <c r="D512" s="436" t="s">
        <v>250</v>
      </c>
      <c r="E512" s="352">
        <v>15</v>
      </c>
      <c r="F512" s="130">
        <v>2184</v>
      </c>
      <c r="G512" s="130">
        <v>0</v>
      </c>
      <c r="H512" s="130">
        <v>0</v>
      </c>
      <c r="I512" s="130">
        <v>0</v>
      </c>
      <c r="J512" s="130">
        <v>0</v>
      </c>
      <c r="K512" s="130">
        <v>55</v>
      </c>
      <c r="L512" s="130">
        <v>0</v>
      </c>
      <c r="M512" s="130">
        <v>0</v>
      </c>
      <c r="N512" s="130">
        <f>F512+G512+H512+I512-J512+K512-L512+M512</f>
        <v>2239</v>
      </c>
      <c r="O512" s="133"/>
    </row>
    <row r="513" spans="1:15" ht="36" customHeight="1">
      <c r="A513" s="129">
        <v>11100502</v>
      </c>
      <c r="B513" s="130" t="s">
        <v>251</v>
      </c>
      <c r="C513" s="387" t="s">
        <v>1028</v>
      </c>
      <c r="D513" s="436" t="s">
        <v>429</v>
      </c>
      <c r="E513" s="352">
        <v>15</v>
      </c>
      <c r="F513" s="130">
        <v>3992</v>
      </c>
      <c r="G513" s="130">
        <v>0</v>
      </c>
      <c r="H513" s="130">
        <v>0</v>
      </c>
      <c r="I513" s="130">
        <v>0</v>
      </c>
      <c r="J513" s="130">
        <v>348</v>
      </c>
      <c r="K513" s="130">
        <v>0</v>
      </c>
      <c r="L513" s="130">
        <v>0</v>
      </c>
      <c r="M513" s="130">
        <v>0</v>
      </c>
      <c r="N513" s="130">
        <f>F513+G513+H513+I513-J513+K513-L513+M513</f>
        <v>3644</v>
      </c>
      <c r="O513" s="133"/>
    </row>
    <row r="514" spans="1:15" ht="36" customHeight="1">
      <c r="A514" s="129">
        <v>11100510</v>
      </c>
      <c r="B514" s="262" t="s">
        <v>256</v>
      </c>
      <c r="C514" s="387" t="s">
        <v>257</v>
      </c>
      <c r="D514" s="261" t="s">
        <v>258</v>
      </c>
      <c r="E514" s="367">
        <v>15</v>
      </c>
      <c r="F514" s="262">
        <v>2091</v>
      </c>
      <c r="G514" s="262">
        <v>0</v>
      </c>
      <c r="H514" s="262">
        <v>0</v>
      </c>
      <c r="I514" s="262">
        <v>0</v>
      </c>
      <c r="J514" s="262">
        <v>0</v>
      </c>
      <c r="K514" s="262">
        <v>65</v>
      </c>
      <c r="L514" s="262">
        <v>0</v>
      </c>
      <c r="M514" s="262">
        <v>0</v>
      </c>
      <c r="N514" s="130">
        <f t="shared" si="85"/>
        <v>2156</v>
      </c>
      <c r="O514" s="133"/>
    </row>
    <row r="515" spans="1:15" ht="36" customHeight="1">
      <c r="A515" s="129">
        <v>11100513</v>
      </c>
      <c r="B515" s="262" t="s">
        <v>259</v>
      </c>
      <c r="C515" s="387" t="s">
        <v>1029</v>
      </c>
      <c r="D515" s="261" t="s">
        <v>11</v>
      </c>
      <c r="E515" s="367">
        <v>15</v>
      </c>
      <c r="F515" s="262">
        <v>2637</v>
      </c>
      <c r="G515" s="262">
        <v>0</v>
      </c>
      <c r="H515" s="262">
        <v>0</v>
      </c>
      <c r="I515" s="262">
        <v>0</v>
      </c>
      <c r="J515" s="262">
        <v>37</v>
      </c>
      <c r="K515" s="262">
        <v>0</v>
      </c>
      <c r="L515" s="262">
        <v>0</v>
      </c>
      <c r="M515" s="262">
        <v>0</v>
      </c>
      <c r="N515" s="130">
        <f t="shared" si="85"/>
        <v>2600</v>
      </c>
      <c r="O515" s="133"/>
    </row>
    <row r="516" spans="1:15" ht="36" customHeight="1">
      <c r="A516" s="129">
        <v>11100517</v>
      </c>
      <c r="B516" s="130" t="s">
        <v>245</v>
      </c>
      <c r="C516" s="387" t="s">
        <v>246</v>
      </c>
      <c r="D516" s="131" t="s">
        <v>250</v>
      </c>
      <c r="E516" s="352">
        <v>15</v>
      </c>
      <c r="F516" s="130">
        <v>4268</v>
      </c>
      <c r="G516" s="130">
        <v>0</v>
      </c>
      <c r="H516" s="130">
        <v>0</v>
      </c>
      <c r="I516" s="130">
        <v>0</v>
      </c>
      <c r="J516" s="130">
        <v>392</v>
      </c>
      <c r="K516" s="130">
        <v>0</v>
      </c>
      <c r="L516" s="130">
        <v>0</v>
      </c>
      <c r="M516" s="130">
        <v>0</v>
      </c>
      <c r="N516" s="130">
        <f t="shared" si="85"/>
        <v>3876</v>
      </c>
      <c r="O516" s="133"/>
    </row>
    <row r="517" spans="1:15" ht="36" customHeight="1">
      <c r="A517" s="129">
        <v>17100202</v>
      </c>
      <c r="B517" s="130" t="s">
        <v>261</v>
      </c>
      <c r="C517" s="387" t="s">
        <v>262</v>
      </c>
      <c r="D517" s="131" t="s">
        <v>250</v>
      </c>
      <c r="E517" s="352">
        <v>15</v>
      </c>
      <c r="F517" s="130">
        <v>3822</v>
      </c>
      <c r="G517" s="130">
        <v>0</v>
      </c>
      <c r="H517" s="130">
        <v>0</v>
      </c>
      <c r="I517" s="130">
        <v>0</v>
      </c>
      <c r="J517" s="130">
        <v>321</v>
      </c>
      <c r="K517" s="130">
        <v>0</v>
      </c>
      <c r="L517" s="130">
        <v>0</v>
      </c>
      <c r="M517" s="130">
        <v>0</v>
      </c>
      <c r="N517" s="130">
        <f t="shared" si="85"/>
        <v>3501</v>
      </c>
      <c r="O517" s="133"/>
    </row>
    <row r="518" spans="1:15" s="23" customFormat="1" ht="20.25" customHeight="1">
      <c r="A518" s="558" t="s">
        <v>67</v>
      </c>
      <c r="B518" s="563"/>
      <c r="C518" s="560"/>
      <c r="D518" s="564"/>
      <c r="E518" s="561"/>
      <c r="F518" s="559">
        <f aca="true" t="shared" si="86" ref="F518:N518">SUM(F511:F517)</f>
        <v>22348</v>
      </c>
      <c r="G518" s="559">
        <f t="shared" si="86"/>
        <v>0</v>
      </c>
      <c r="H518" s="559">
        <f t="shared" si="86"/>
        <v>0</v>
      </c>
      <c r="I518" s="559">
        <f t="shared" si="86"/>
        <v>0</v>
      </c>
      <c r="J518" s="559">
        <f t="shared" si="86"/>
        <v>1234</v>
      </c>
      <c r="K518" s="559">
        <f t="shared" si="86"/>
        <v>120</v>
      </c>
      <c r="L518" s="559">
        <f t="shared" si="86"/>
        <v>0</v>
      </c>
      <c r="M518" s="559">
        <f t="shared" si="86"/>
        <v>0</v>
      </c>
      <c r="N518" s="559">
        <f t="shared" si="86"/>
        <v>21234</v>
      </c>
      <c r="O518" s="562"/>
    </row>
    <row r="519" spans="1:15" s="187" customFormat="1" ht="19.5" customHeight="1">
      <c r="A519" s="227"/>
      <c r="B519" s="228" t="s">
        <v>31</v>
      </c>
      <c r="C519" s="420"/>
      <c r="D519" s="280"/>
      <c r="E519" s="372"/>
      <c r="F519" s="281">
        <f aca="true" t="shared" si="87" ref="F519:N519">F508+F518</f>
        <v>25803</v>
      </c>
      <c r="G519" s="281">
        <f t="shared" si="87"/>
        <v>0</v>
      </c>
      <c r="H519" s="281">
        <f t="shared" si="87"/>
        <v>0</v>
      </c>
      <c r="I519" s="281">
        <f t="shared" si="87"/>
        <v>0</v>
      </c>
      <c r="J519" s="281">
        <f t="shared" si="87"/>
        <v>1234</v>
      </c>
      <c r="K519" s="281">
        <f t="shared" si="87"/>
        <v>309</v>
      </c>
      <c r="L519" s="281">
        <f t="shared" si="87"/>
        <v>0</v>
      </c>
      <c r="M519" s="281">
        <f t="shared" si="87"/>
        <v>0</v>
      </c>
      <c r="N519" s="281">
        <f t="shared" si="87"/>
        <v>24878</v>
      </c>
      <c r="O519" s="252"/>
    </row>
    <row r="520" spans="1:15" s="187" customFormat="1" ht="25.5" customHeight="1">
      <c r="A520" s="24"/>
      <c r="B520" s="705"/>
      <c r="C520" s="706"/>
      <c r="D520" s="707"/>
      <c r="E520" s="708"/>
      <c r="F520" s="647"/>
      <c r="G520" s="647"/>
      <c r="H520" s="647"/>
      <c r="I520" s="647"/>
      <c r="J520" s="647"/>
      <c r="K520" s="647"/>
      <c r="L520" s="647"/>
      <c r="M520" s="647"/>
      <c r="N520" s="647"/>
      <c r="O520" s="709"/>
    </row>
    <row r="521" spans="1:15" s="187" customFormat="1" ht="14.25" customHeight="1">
      <c r="A521" s="440"/>
      <c r="B521" s="441"/>
      <c r="C521" s="441"/>
      <c r="D521" s="441" t="s">
        <v>474</v>
      </c>
      <c r="E521" s="442"/>
      <c r="F521" s="441"/>
      <c r="G521" s="441"/>
      <c r="H521" s="441"/>
      <c r="J521" s="446" t="s">
        <v>475</v>
      </c>
      <c r="K521" s="446"/>
      <c r="L521" s="441"/>
      <c r="N521" s="441" t="s">
        <v>475</v>
      </c>
      <c r="O521" s="443"/>
    </row>
    <row r="522" spans="1:15" s="37" customFormat="1" ht="12.75" customHeight="1">
      <c r="A522" s="440" t="s">
        <v>483</v>
      </c>
      <c r="B522" s="441"/>
      <c r="C522" s="441" t="s">
        <v>1078</v>
      </c>
      <c r="D522" s="441"/>
      <c r="E522" s="442"/>
      <c r="F522" s="441"/>
      <c r="G522" s="441"/>
      <c r="H522" s="441"/>
      <c r="J522" s="446" t="s">
        <v>1079</v>
      </c>
      <c r="K522" s="463"/>
      <c r="L522" s="440"/>
      <c r="M522" s="441" t="s">
        <v>1075</v>
      </c>
      <c r="N522" s="446"/>
      <c r="O522" s="444"/>
    </row>
    <row r="523" spans="1:15" ht="13.5" customHeight="1">
      <c r="A523" s="440"/>
      <c r="B523" s="441"/>
      <c r="C523" s="441" t="s">
        <v>625</v>
      </c>
      <c r="D523" s="441"/>
      <c r="E523" s="442"/>
      <c r="F523" s="441"/>
      <c r="G523" s="441"/>
      <c r="H523" s="441"/>
      <c r="J523" s="445" t="s">
        <v>472</v>
      </c>
      <c r="K523" s="445"/>
      <c r="L523" s="441"/>
      <c r="M523" s="441" t="s">
        <v>473</v>
      </c>
      <c r="N523" s="446"/>
      <c r="O523" s="443"/>
    </row>
    <row r="524" spans="1:15" ht="27.75" customHeight="1">
      <c r="A524" s="183" t="s">
        <v>0</v>
      </c>
      <c r="B524" s="33"/>
      <c r="C524" s="169" t="s">
        <v>652</v>
      </c>
      <c r="D524" s="169"/>
      <c r="E524" s="326"/>
      <c r="F524" s="4"/>
      <c r="G524" s="4"/>
      <c r="H524" s="4"/>
      <c r="I524" s="4"/>
      <c r="J524" s="4"/>
      <c r="K524" s="4"/>
      <c r="L524" s="4"/>
      <c r="M524" s="4"/>
      <c r="N524" s="4"/>
      <c r="O524" s="27"/>
    </row>
    <row r="525" spans="1:15" ht="20.25" customHeight="1">
      <c r="A525" s="6"/>
      <c r="B525" s="177" t="s">
        <v>832</v>
      </c>
      <c r="C525" s="403"/>
      <c r="D525" s="7"/>
      <c r="E525" s="316"/>
      <c r="F525" s="7"/>
      <c r="G525" s="7"/>
      <c r="H525" s="7"/>
      <c r="I525" s="8"/>
      <c r="J525" s="7"/>
      <c r="K525" s="7"/>
      <c r="L525" s="8"/>
      <c r="M525" s="7"/>
      <c r="N525" s="7"/>
      <c r="O525" s="393" t="s">
        <v>1146</v>
      </c>
    </row>
    <row r="526" spans="1:15" ht="24.75">
      <c r="A526" s="10"/>
      <c r="B526" s="44"/>
      <c r="C526" s="11"/>
      <c r="D526" s="95" t="s">
        <v>1430</v>
      </c>
      <c r="E526" s="317"/>
      <c r="F526" s="12"/>
      <c r="G526" s="12"/>
      <c r="H526" s="12"/>
      <c r="I526" s="12"/>
      <c r="J526" s="12"/>
      <c r="K526" s="12"/>
      <c r="L526" s="13"/>
      <c r="M526" s="12"/>
      <c r="N526" s="12"/>
      <c r="O526" s="772"/>
    </row>
    <row r="527" spans="1:15" s="64" customFormat="1" ht="35.25" customHeight="1" thickBot="1">
      <c r="A527" s="46" t="s">
        <v>437</v>
      </c>
      <c r="B527" s="62" t="s">
        <v>438</v>
      </c>
      <c r="C527" s="62" t="s">
        <v>1</v>
      </c>
      <c r="D527" s="62" t="s">
        <v>436</v>
      </c>
      <c r="E527" s="338" t="s">
        <v>445</v>
      </c>
      <c r="F527" s="26" t="s">
        <v>433</v>
      </c>
      <c r="G527" s="26" t="s">
        <v>434</v>
      </c>
      <c r="H527" s="26" t="s">
        <v>33</v>
      </c>
      <c r="I527" s="26" t="s">
        <v>348</v>
      </c>
      <c r="J527" s="26" t="s">
        <v>17</v>
      </c>
      <c r="K527" s="26" t="s">
        <v>18</v>
      </c>
      <c r="L527" s="26" t="s">
        <v>442</v>
      </c>
      <c r="M527" s="26" t="s">
        <v>30</v>
      </c>
      <c r="N527" s="26" t="s">
        <v>29</v>
      </c>
      <c r="O527" s="63" t="s">
        <v>19</v>
      </c>
    </row>
    <row r="528" spans="1:15" ht="30" customHeight="1" thickTop="1">
      <c r="A528" s="100" t="s">
        <v>723</v>
      </c>
      <c r="B528" s="79"/>
      <c r="C528" s="81"/>
      <c r="D528" s="82"/>
      <c r="E528" s="342"/>
      <c r="F528" s="79"/>
      <c r="G528" s="79"/>
      <c r="H528" s="79"/>
      <c r="I528" s="79"/>
      <c r="J528" s="79"/>
      <c r="K528" s="79"/>
      <c r="L528" s="79"/>
      <c r="M528" s="79"/>
      <c r="N528" s="79"/>
      <c r="O528" s="76"/>
    </row>
    <row r="529" spans="1:15" ht="42" customHeight="1">
      <c r="A529" s="702">
        <v>1200001</v>
      </c>
      <c r="B529" s="722" t="s">
        <v>1116</v>
      </c>
      <c r="C529" s="43" t="s">
        <v>1222</v>
      </c>
      <c r="D529" s="400" t="s">
        <v>354</v>
      </c>
      <c r="E529" s="376">
        <v>15</v>
      </c>
      <c r="F529" s="65">
        <v>4135</v>
      </c>
      <c r="G529" s="65">
        <v>0</v>
      </c>
      <c r="H529" s="65">
        <v>0</v>
      </c>
      <c r="I529" s="65">
        <v>0</v>
      </c>
      <c r="J529" s="65">
        <v>371</v>
      </c>
      <c r="K529" s="65">
        <v>0</v>
      </c>
      <c r="L529" s="65">
        <v>0</v>
      </c>
      <c r="M529" s="65">
        <v>0</v>
      </c>
      <c r="N529" s="59">
        <f>F529+G529+H529+I529-J529+K529-L529+M529</f>
        <v>3764</v>
      </c>
      <c r="O529" s="29"/>
    </row>
    <row r="530" spans="1:15" ht="42" customHeight="1">
      <c r="A530" s="702">
        <v>1200002</v>
      </c>
      <c r="B530" s="722" t="s">
        <v>1157</v>
      </c>
      <c r="C530" s="43" t="s">
        <v>1223</v>
      </c>
      <c r="D530" s="400" t="s">
        <v>755</v>
      </c>
      <c r="E530" s="376">
        <v>15</v>
      </c>
      <c r="F530" s="65">
        <v>3467</v>
      </c>
      <c r="G530" s="65">
        <v>0</v>
      </c>
      <c r="H530" s="65">
        <v>0</v>
      </c>
      <c r="I530" s="65">
        <v>0</v>
      </c>
      <c r="J530" s="65">
        <v>148</v>
      </c>
      <c r="K530" s="65">
        <v>0</v>
      </c>
      <c r="L530" s="65">
        <v>0</v>
      </c>
      <c r="M530" s="65">
        <v>0</v>
      </c>
      <c r="N530" s="59">
        <f>F530+G530+H530+I530-J530+K530-L530+M530</f>
        <v>3319</v>
      </c>
      <c r="O530" s="29"/>
    </row>
    <row r="531" spans="1:15" ht="42" customHeight="1">
      <c r="A531" s="120">
        <v>5200102</v>
      </c>
      <c r="B531" s="59" t="s">
        <v>110</v>
      </c>
      <c r="C531" s="166" t="s">
        <v>111</v>
      </c>
      <c r="D531" s="400" t="s">
        <v>2</v>
      </c>
      <c r="E531" s="347">
        <v>15</v>
      </c>
      <c r="F531" s="59">
        <v>3342</v>
      </c>
      <c r="G531" s="59">
        <v>0</v>
      </c>
      <c r="H531" s="59">
        <v>0</v>
      </c>
      <c r="I531" s="59">
        <v>0</v>
      </c>
      <c r="J531" s="59">
        <v>134</v>
      </c>
      <c r="K531" s="59">
        <v>0</v>
      </c>
      <c r="L531" s="59">
        <v>0</v>
      </c>
      <c r="M531" s="59">
        <v>0</v>
      </c>
      <c r="N531" s="59">
        <f>F531+G531+H531+I531-J531+K531-L531+M531</f>
        <v>3208</v>
      </c>
      <c r="O531" s="122"/>
    </row>
    <row r="532" spans="1:15" ht="42" customHeight="1">
      <c r="A532" s="702">
        <v>12000101</v>
      </c>
      <c r="B532" s="722" t="s">
        <v>724</v>
      </c>
      <c r="C532" s="43" t="s">
        <v>796</v>
      </c>
      <c r="D532" s="400" t="s">
        <v>725</v>
      </c>
      <c r="E532" s="376">
        <v>15</v>
      </c>
      <c r="F532" s="65">
        <v>2315</v>
      </c>
      <c r="G532" s="65">
        <v>0</v>
      </c>
      <c r="H532" s="65">
        <v>0</v>
      </c>
      <c r="I532" s="65">
        <v>0</v>
      </c>
      <c r="J532" s="65">
        <v>0</v>
      </c>
      <c r="K532" s="65">
        <v>27</v>
      </c>
      <c r="L532" s="65">
        <v>0</v>
      </c>
      <c r="M532" s="65">
        <v>0</v>
      </c>
      <c r="N532" s="59">
        <f aca="true" t="shared" si="88" ref="N532:N537">F532+G532+H532+I532-J532+K532-L532+M532</f>
        <v>2342</v>
      </c>
      <c r="O532" s="29"/>
    </row>
    <row r="533" spans="1:15" ht="42" customHeight="1">
      <c r="A533" s="702">
        <v>12000102</v>
      </c>
      <c r="B533" s="15" t="s">
        <v>737</v>
      </c>
      <c r="C533" s="43" t="s">
        <v>798</v>
      </c>
      <c r="D533" s="400" t="s">
        <v>112</v>
      </c>
      <c r="E533" s="376">
        <v>15</v>
      </c>
      <c r="F533" s="65">
        <v>2576</v>
      </c>
      <c r="G533" s="65">
        <v>0</v>
      </c>
      <c r="H533" s="65">
        <v>0</v>
      </c>
      <c r="I533" s="65">
        <v>0</v>
      </c>
      <c r="J533" s="65">
        <v>16</v>
      </c>
      <c r="K533" s="65">
        <v>0</v>
      </c>
      <c r="L533" s="65">
        <v>0</v>
      </c>
      <c r="M533" s="65">
        <v>0</v>
      </c>
      <c r="N533" s="59">
        <f t="shared" si="88"/>
        <v>2560</v>
      </c>
      <c r="O533" s="29"/>
    </row>
    <row r="534" spans="1:15" ht="42" customHeight="1">
      <c r="A534" s="702">
        <v>12000103</v>
      </c>
      <c r="B534" s="722" t="s">
        <v>738</v>
      </c>
      <c r="C534" s="43" t="s">
        <v>799</v>
      </c>
      <c r="D534" s="400" t="s">
        <v>725</v>
      </c>
      <c r="E534" s="376">
        <v>15</v>
      </c>
      <c r="F534" s="65">
        <v>2315</v>
      </c>
      <c r="G534" s="65">
        <v>0</v>
      </c>
      <c r="H534" s="65">
        <v>0</v>
      </c>
      <c r="I534" s="65">
        <v>0</v>
      </c>
      <c r="J534" s="65">
        <v>0</v>
      </c>
      <c r="K534" s="65">
        <v>27</v>
      </c>
      <c r="L534" s="65">
        <v>0</v>
      </c>
      <c r="M534" s="65">
        <v>0</v>
      </c>
      <c r="N534" s="59">
        <f t="shared" si="88"/>
        <v>2342</v>
      </c>
      <c r="O534" s="29"/>
    </row>
    <row r="535" spans="1:15" ht="42" customHeight="1">
      <c r="A535" s="702">
        <v>120000104</v>
      </c>
      <c r="B535" s="722" t="s">
        <v>756</v>
      </c>
      <c r="C535" s="43" t="s">
        <v>800</v>
      </c>
      <c r="D535" s="400" t="s">
        <v>725</v>
      </c>
      <c r="E535" s="376">
        <v>15</v>
      </c>
      <c r="F535" s="65">
        <v>3333</v>
      </c>
      <c r="G535" s="65">
        <v>0</v>
      </c>
      <c r="H535" s="65">
        <v>0</v>
      </c>
      <c r="I535" s="65">
        <v>0</v>
      </c>
      <c r="J535" s="65">
        <v>133</v>
      </c>
      <c r="K535" s="65">
        <v>0</v>
      </c>
      <c r="L535" s="65">
        <v>0</v>
      </c>
      <c r="M535" s="65">
        <v>0</v>
      </c>
      <c r="N535" s="59">
        <f>F535+G535+H535+I535-J535+K535-L535+M535</f>
        <v>3200</v>
      </c>
      <c r="O535" s="29"/>
    </row>
    <row r="536" spans="1:15" ht="42" customHeight="1">
      <c r="A536" s="702">
        <v>12000105</v>
      </c>
      <c r="B536" s="722" t="s">
        <v>757</v>
      </c>
      <c r="C536" s="43" t="s">
        <v>821</v>
      </c>
      <c r="D536" s="400" t="s">
        <v>744</v>
      </c>
      <c r="E536" s="376">
        <v>15</v>
      </c>
      <c r="F536" s="65">
        <v>5600</v>
      </c>
      <c r="G536" s="65">
        <v>0</v>
      </c>
      <c r="H536" s="65">
        <v>0</v>
      </c>
      <c r="I536" s="65">
        <v>0</v>
      </c>
      <c r="J536" s="65">
        <v>649</v>
      </c>
      <c r="K536" s="65">
        <v>0</v>
      </c>
      <c r="L536" s="65">
        <v>0</v>
      </c>
      <c r="M536" s="65">
        <v>0</v>
      </c>
      <c r="N536" s="59">
        <f>F536+G536+H536+I536-J536+K536-L536+M536</f>
        <v>4951</v>
      </c>
      <c r="O536" s="29"/>
    </row>
    <row r="537" spans="1:15" ht="42" customHeight="1">
      <c r="A537" s="702">
        <v>12000107</v>
      </c>
      <c r="B537" s="722" t="s">
        <v>769</v>
      </c>
      <c r="C537" s="43" t="s">
        <v>813</v>
      </c>
      <c r="D537" s="400" t="s">
        <v>725</v>
      </c>
      <c r="E537" s="376">
        <v>15</v>
      </c>
      <c r="F537" s="65">
        <v>3331</v>
      </c>
      <c r="G537" s="65">
        <v>0</v>
      </c>
      <c r="H537" s="65">
        <v>0</v>
      </c>
      <c r="I537" s="65">
        <v>0</v>
      </c>
      <c r="J537" s="65">
        <v>133</v>
      </c>
      <c r="K537" s="65">
        <v>0</v>
      </c>
      <c r="L537" s="65">
        <v>0</v>
      </c>
      <c r="M537" s="65">
        <v>0</v>
      </c>
      <c r="N537" s="59">
        <f t="shared" si="88"/>
        <v>3198</v>
      </c>
      <c r="O537" s="29"/>
    </row>
    <row r="538" spans="1:15" ht="24.75" customHeight="1">
      <c r="A538" s="593" t="s">
        <v>67</v>
      </c>
      <c r="B538" s="594"/>
      <c r="C538" s="598"/>
      <c r="D538" s="617"/>
      <c r="E538" s="618"/>
      <c r="F538" s="619">
        <f>SUM(F529:F537)</f>
        <v>30414</v>
      </c>
      <c r="G538" s="619">
        <f aca="true" t="shared" si="89" ref="G538:N538">SUM(G529:G537)</f>
        <v>0</v>
      </c>
      <c r="H538" s="619">
        <f t="shared" si="89"/>
        <v>0</v>
      </c>
      <c r="I538" s="619">
        <f t="shared" si="89"/>
        <v>0</v>
      </c>
      <c r="J538" s="619">
        <f t="shared" si="89"/>
        <v>1584</v>
      </c>
      <c r="K538" s="619">
        <f t="shared" si="89"/>
        <v>54</v>
      </c>
      <c r="L538" s="619">
        <f t="shared" si="89"/>
        <v>0</v>
      </c>
      <c r="M538" s="619">
        <f t="shared" si="89"/>
        <v>0</v>
      </c>
      <c r="N538" s="619">
        <f t="shared" si="89"/>
        <v>28884</v>
      </c>
      <c r="O538" s="591"/>
    </row>
    <row r="539" spans="1:15" s="103" customFormat="1" ht="33" customHeight="1">
      <c r="A539" s="56"/>
      <c r="B539" s="52" t="s">
        <v>31</v>
      </c>
      <c r="C539" s="68"/>
      <c r="D539" s="68"/>
      <c r="E539" s="374"/>
      <c r="F539" s="69">
        <f>F538</f>
        <v>30414</v>
      </c>
      <c r="G539" s="69">
        <f>G538</f>
        <v>0</v>
      </c>
      <c r="H539" s="69">
        <f aca="true" t="shared" si="90" ref="H539:M539">H538</f>
        <v>0</v>
      </c>
      <c r="I539" s="69">
        <f t="shared" si="90"/>
        <v>0</v>
      </c>
      <c r="J539" s="69">
        <f>J538</f>
        <v>1584</v>
      </c>
      <c r="K539" s="69">
        <f t="shared" si="90"/>
        <v>54</v>
      </c>
      <c r="L539" s="69">
        <f t="shared" si="90"/>
        <v>0</v>
      </c>
      <c r="M539" s="69">
        <f t="shared" si="90"/>
        <v>0</v>
      </c>
      <c r="N539" s="69">
        <f>N538</f>
        <v>28884</v>
      </c>
      <c r="O539" s="58"/>
    </row>
    <row r="540" spans="1:15" s="103" customFormat="1" ht="21.75">
      <c r="A540" s="17"/>
      <c r="B540" s="1"/>
      <c r="C540" s="1"/>
      <c r="D540" s="1"/>
      <c r="E540" s="322"/>
      <c r="F540" s="1"/>
      <c r="G540" s="1"/>
      <c r="H540" s="1"/>
      <c r="I540" s="1"/>
      <c r="J540" s="1"/>
      <c r="K540" s="1"/>
      <c r="L540" s="19"/>
      <c r="M540" s="1"/>
      <c r="N540" s="1"/>
      <c r="O540" s="30"/>
    </row>
    <row r="541" spans="1:15" s="103" customFormat="1" ht="21.75">
      <c r="A541" s="440"/>
      <c r="B541" s="441"/>
      <c r="C541" s="441"/>
      <c r="D541" s="441" t="s">
        <v>474</v>
      </c>
      <c r="F541" s="442"/>
      <c r="G541" s="441"/>
      <c r="H541" s="441"/>
      <c r="J541" s="446" t="s">
        <v>475</v>
      </c>
      <c r="K541" s="441"/>
      <c r="L541" s="441"/>
      <c r="N541" s="441" t="s">
        <v>475</v>
      </c>
      <c r="O541" s="443"/>
    </row>
    <row r="542" spans="1:15" s="103" customFormat="1" ht="15.75" customHeight="1">
      <c r="A542" s="440" t="s">
        <v>483</v>
      </c>
      <c r="B542" s="441"/>
      <c r="C542" s="441"/>
      <c r="D542" s="446" t="s">
        <v>1078</v>
      </c>
      <c r="E542" s="441"/>
      <c r="F542" s="442"/>
      <c r="G542" s="441"/>
      <c r="H542" s="441"/>
      <c r="J542" s="446" t="s">
        <v>1079</v>
      </c>
      <c r="K542" s="441"/>
      <c r="L542" s="440"/>
      <c r="N542" s="446" t="s">
        <v>1075</v>
      </c>
      <c r="O542" s="444"/>
    </row>
    <row r="543" spans="1:15" s="103" customFormat="1" ht="15.75" customHeight="1">
      <c r="A543" s="440"/>
      <c r="B543" s="441"/>
      <c r="C543" s="441"/>
      <c r="D543" s="446" t="s">
        <v>624</v>
      </c>
      <c r="E543" s="441"/>
      <c r="F543" s="442"/>
      <c r="G543" s="441"/>
      <c r="H543" s="441"/>
      <c r="J543" s="445" t="s">
        <v>472</v>
      </c>
      <c r="K543" s="441"/>
      <c r="L543" s="441"/>
      <c r="N543" s="446" t="s">
        <v>473</v>
      </c>
      <c r="O543" s="443"/>
    </row>
    <row r="544" spans="1:15" ht="27.75" customHeight="1">
      <c r="A544" s="183" t="s">
        <v>0</v>
      </c>
      <c r="B544" s="33"/>
      <c r="C544" s="169" t="s">
        <v>652</v>
      </c>
      <c r="D544" s="169"/>
      <c r="E544" s="326"/>
      <c r="F544" s="4"/>
      <c r="G544" s="4"/>
      <c r="H544" s="4"/>
      <c r="I544" s="4"/>
      <c r="J544" s="4"/>
      <c r="K544" s="4"/>
      <c r="L544" s="4"/>
      <c r="M544" s="4"/>
      <c r="N544" s="4"/>
      <c r="O544" s="27"/>
    </row>
    <row r="545" spans="1:15" ht="20.25" customHeight="1">
      <c r="A545" s="6"/>
      <c r="B545" s="177" t="s">
        <v>832</v>
      </c>
      <c r="C545" s="403"/>
      <c r="D545" s="7"/>
      <c r="E545" s="316"/>
      <c r="F545" s="7"/>
      <c r="G545" s="7"/>
      <c r="H545" s="7"/>
      <c r="I545" s="8"/>
      <c r="J545" s="7"/>
      <c r="K545" s="7"/>
      <c r="L545" s="8"/>
      <c r="M545" s="7"/>
      <c r="N545" s="7"/>
      <c r="O545" s="393" t="s">
        <v>1147</v>
      </c>
    </row>
    <row r="546" spans="1:15" ht="24.75">
      <c r="A546" s="10"/>
      <c r="B546" s="44"/>
      <c r="C546" s="11"/>
      <c r="D546" s="95" t="s">
        <v>1430</v>
      </c>
      <c r="E546" s="317"/>
      <c r="F546" s="12"/>
      <c r="G546" s="12"/>
      <c r="H546" s="12"/>
      <c r="I546" s="12"/>
      <c r="J546" s="12"/>
      <c r="K546" s="12"/>
      <c r="L546" s="13"/>
      <c r="M546" s="12"/>
      <c r="N546" s="12"/>
      <c r="O546" s="772"/>
    </row>
    <row r="547" spans="1:15" s="64" customFormat="1" ht="29.25" customHeight="1" thickBot="1">
      <c r="A547" s="46" t="s">
        <v>437</v>
      </c>
      <c r="B547" s="62" t="s">
        <v>438</v>
      </c>
      <c r="C547" s="62" t="s">
        <v>1</v>
      </c>
      <c r="D547" s="62" t="s">
        <v>436</v>
      </c>
      <c r="E547" s="338" t="s">
        <v>445</v>
      </c>
      <c r="F547" s="26" t="s">
        <v>433</v>
      </c>
      <c r="G547" s="26" t="s">
        <v>434</v>
      </c>
      <c r="H547" s="26" t="s">
        <v>33</v>
      </c>
      <c r="I547" s="26" t="s">
        <v>348</v>
      </c>
      <c r="J547" s="26" t="s">
        <v>17</v>
      </c>
      <c r="K547" s="26" t="s">
        <v>18</v>
      </c>
      <c r="L547" s="26" t="s">
        <v>442</v>
      </c>
      <c r="M547" s="26" t="s">
        <v>30</v>
      </c>
      <c r="N547" s="26" t="s">
        <v>29</v>
      </c>
      <c r="O547" s="63" t="s">
        <v>19</v>
      </c>
    </row>
    <row r="548" spans="1:15" ht="22.5" customHeight="1" thickTop="1">
      <c r="A548" s="100" t="s">
        <v>731</v>
      </c>
      <c r="B548" s="79"/>
      <c r="C548" s="81"/>
      <c r="D548" s="82"/>
      <c r="E548" s="342"/>
      <c r="F548" s="79"/>
      <c r="G548" s="79"/>
      <c r="H548" s="79"/>
      <c r="I548" s="79"/>
      <c r="J548" s="79"/>
      <c r="K548" s="79"/>
      <c r="L548" s="79"/>
      <c r="M548" s="79"/>
      <c r="N548" s="79"/>
      <c r="O548" s="76"/>
    </row>
    <row r="549" spans="1:15" ht="34.5" customHeight="1">
      <c r="A549" s="702">
        <v>12100101</v>
      </c>
      <c r="B549" s="15" t="s">
        <v>726</v>
      </c>
      <c r="C549" s="43" t="s">
        <v>823</v>
      </c>
      <c r="D549" s="400" t="s">
        <v>727</v>
      </c>
      <c r="E549" s="376">
        <v>15</v>
      </c>
      <c r="F549" s="65">
        <v>3150</v>
      </c>
      <c r="G549" s="65">
        <v>0</v>
      </c>
      <c r="H549" s="65">
        <v>0</v>
      </c>
      <c r="I549" s="65">
        <v>0</v>
      </c>
      <c r="J549" s="65">
        <v>114</v>
      </c>
      <c r="K549" s="65">
        <v>0</v>
      </c>
      <c r="L549" s="65">
        <v>0</v>
      </c>
      <c r="M549" s="65">
        <v>0</v>
      </c>
      <c r="N549" s="59">
        <f aca="true" t="shared" si="91" ref="N549:N557">F549+G549+H549+I549-J549+K549-L549+M549</f>
        <v>3036</v>
      </c>
      <c r="O549" s="29"/>
    </row>
    <row r="550" spans="1:15" ht="34.5" customHeight="1">
      <c r="A550" s="702">
        <v>12100103</v>
      </c>
      <c r="B550" s="722" t="s">
        <v>730</v>
      </c>
      <c r="C550" s="43" t="s">
        <v>815</v>
      </c>
      <c r="D550" s="400" t="s">
        <v>771</v>
      </c>
      <c r="E550" s="376">
        <v>15</v>
      </c>
      <c r="F550" s="65">
        <v>2509</v>
      </c>
      <c r="G550" s="65">
        <v>0</v>
      </c>
      <c r="H550" s="65">
        <v>0</v>
      </c>
      <c r="I550" s="65">
        <v>0</v>
      </c>
      <c r="J550" s="65">
        <v>9</v>
      </c>
      <c r="K550" s="65">
        <v>0</v>
      </c>
      <c r="L550" s="65">
        <v>0</v>
      </c>
      <c r="M550" s="65">
        <v>0</v>
      </c>
      <c r="N550" s="59">
        <f>F550+G550+H550+I550-J550+K550-L550+M550</f>
        <v>2500</v>
      </c>
      <c r="O550" s="29"/>
    </row>
    <row r="551" spans="1:15" ht="34.5" customHeight="1">
      <c r="A551" s="702">
        <v>12100105</v>
      </c>
      <c r="B551" s="722" t="s">
        <v>733</v>
      </c>
      <c r="C551" s="43" t="s">
        <v>817</v>
      </c>
      <c r="D551" s="400" t="s">
        <v>750</v>
      </c>
      <c r="E551" s="376">
        <v>15</v>
      </c>
      <c r="F551" s="65">
        <v>6298</v>
      </c>
      <c r="G551" s="65">
        <v>0</v>
      </c>
      <c r="H551" s="65">
        <v>0</v>
      </c>
      <c r="I551" s="65">
        <v>0</v>
      </c>
      <c r="J551" s="65">
        <v>798</v>
      </c>
      <c r="K551" s="65">
        <v>0</v>
      </c>
      <c r="L551" s="65">
        <v>0</v>
      </c>
      <c r="M551" s="65">
        <v>0</v>
      </c>
      <c r="N551" s="59">
        <f t="shared" si="91"/>
        <v>5500</v>
      </c>
      <c r="O551" s="29"/>
    </row>
    <row r="552" spans="1:15" ht="34.5" customHeight="1">
      <c r="A552" s="702">
        <v>12100106</v>
      </c>
      <c r="B552" s="15" t="s">
        <v>735</v>
      </c>
      <c r="C552" s="43" t="s">
        <v>818</v>
      </c>
      <c r="D552" s="400" t="s">
        <v>736</v>
      </c>
      <c r="E552" s="376">
        <v>15</v>
      </c>
      <c r="F552" s="65">
        <v>1910</v>
      </c>
      <c r="G552" s="65">
        <v>0</v>
      </c>
      <c r="H552" s="65">
        <v>0</v>
      </c>
      <c r="I552" s="65">
        <v>0</v>
      </c>
      <c r="J552" s="65">
        <v>0</v>
      </c>
      <c r="K552" s="65">
        <v>77</v>
      </c>
      <c r="L552" s="65">
        <v>0</v>
      </c>
      <c r="M552" s="65">
        <v>0</v>
      </c>
      <c r="N552" s="59">
        <f t="shared" si="91"/>
        <v>1987</v>
      </c>
      <c r="O552" s="29"/>
    </row>
    <row r="553" spans="1:15" ht="34.5" customHeight="1">
      <c r="A553" s="702">
        <v>12100108</v>
      </c>
      <c r="B553" s="108" t="s">
        <v>749</v>
      </c>
      <c r="C553" s="43" t="s">
        <v>795</v>
      </c>
      <c r="D553" s="400" t="s">
        <v>750</v>
      </c>
      <c r="E553" s="376">
        <v>15</v>
      </c>
      <c r="F553" s="65">
        <v>4724</v>
      </c>
      <c r="G553" s="65">
        <v>0</v>
      </c>
      <c r="H553" s="65">
        <v>0</v>
      </c>
      <c r="I553" s="65">
        <v>0</v>
      </c>
      <c r="J553" s="65">
        <v>474</v>
      </c>
      <c r="K553" s="65">
        <v>0</v>
      </c>
      <c r="L553" s="65">
        <v>0</v>
      </c>
      <c r="M553" s="65">
        <v>0</v>
      </c>
      <c r="N553" s="59">
        <f t="shared" si="91"/>
        <v>4250</v>
      </c>
      <c r="O553" s="29"/>
    </row>
    <row r="554" spans="1:15" ht="34.5" customHeight="1">
      <c r="A554" s="702">
        <v>12100148</v>
      </c>
      <c r="B554" s="15" t="s">
        <v>751</v>
      </c>
      <c r="C554" s="43" t="s">
        <v>1042</v>
      </c>
      <c r="D554" s="400" t="s">
        <v>752</v>
      </c>
      <c r="E554" s="376">
        <v>15</v>
      </c>
      <c r="F554" s="65">
        <v>1160</v>
      </c>
      <c r="G554" s="65">
        <v>0</v>
      </c>
      <c r="H554" s="65">
        <v>0</v>
      </c>
      <c r="I554" s="65">
        <v>0</v>
      </c>
      <c r="J554" s="65">
        <v>0</v>
      </c>
      <c r="K554" s="65">
        <v>137</v>
      </c>
      <c r="L554" s="65">
        <v>0</v>
      </c>
      <c r="M554" s="65">
        <v>0</v>
      </c>
      <c r="N554" s="59">
        <f t="shared" si="91"/>
        <v>1297</v>
      </c>
      <c r="O554" s="29"/>
    </row>
    <row r="555" spans="1:15" ht="34.5" customHeight="1">
      <c r="A555" s="702">
        <v>12100110</v>
      </c>
      <c r="B555" s="15" t="s">
        <v>759</v>
      </c>
      <c r="C555" s="43" t="s">
        <v>822</v>
      </c>
      <c r="D555" s="400" t="s">
        <v>760</v>
      </c>
      <c r="E555" s="376">
        <v>15</v>
      </c>
      <c r="F555" s="65">
        <v>2772</v>
      </c>
      <c r="G555" s="65">
        <v>0</v>
      </c>
      <c r="H555" s="65">
        <v>0</v>
      </c>
      <c r="I555" s="65">
        <v>0</v>
      </c>
      <c r="J555" s="65">
        <v>52</v>
      </c>
      <c r="K555" s="65">
        <v>0</v>
      </c>
      <c r="L555" s="65">
        <v>0</v>
      </c>
      <c r="M555" s="65">
        <v>0</v>
      </c>
      <c r="N555" s="59">
        <f t="shared" si="91"/>
        <v>2720</v>
      </c>
      <c r="O555" s="29"/>
    </row>
    <row r="556" spans="1:15" ht="34.5" customHeight="1">
      <c r="A556" s="702">
        <v>12100111</v>
      </c>
      <c r="B556" s="15" t="s">
        <v>761</v>
      </c>
      <c r="C556" s="43" t="s">
        <v>809</v>
      </c>
      <c r="D556" s="400" t="s">
        <v>762</v>
      </c>
      <c r="E556" s="376">
        <v>15</v>
      </c>
      <c r="F556" s="65">
        <v>3177</v>
      </c>
      <c r="G556" s="65">
        <v>0</v>
      </c>
      <c r="H556" s="65">
        <v>0</v>
      </c>
      <c r="I556" s="65">
        <v>0</v>
      </c>
      <c r="J556" s="65">
        <v>117</v>
      </c>
      <c r="K556" s="65">
        <v>0</v>
      </c>
      <c r="L556" s="65">
        <v>0</v>
      </c>
      <c r="M556" s="65">
        <v>0</v>
      </c>
      <c r="N556" s="59">
        <f t="shared" si="91"/>
        <v>3060</v>
      </c>
      <c r="O556" s="29"/>
    </row>
    <row r="557" spans="1:15" ht="34.5" customHeight="1">
      <c r="A557" s="702">
        <v>12100112</v>
      </c>
      <c r="B557" s="15" t="s">
        <v>766</v>
      </c>
      <c r="C557" s="43" t="s">
        <v>812</v>
      </c>
      <c r="D557" s="400" t="s">
        <v>767</v>
      </c>
      <c r="E557" s="376">
        <v>15</v>
      </c>
      <c r="F557" s="65">
        <v>1910</v>
      </c>
      <c r="G557" s="65">
        <v>0</v>
      </c>
      <c r="H557" s="65">
        <v>0</v>
      </c>
      <c r="I557" s="65">
        <v>0</v>
      </c>
      <c r="J557" s="65">
        <v>0</v>
      </c>
      <c r="K557" s="65">
        <v>77</v>
      </c>
      <c r="L557" s="65">
        <v>0</v>
      </c>
      <c r="M557" s="65">
        <v>0</v>
      </c>
      <c r="N557" s="59">
        <f t="shared" si="91"/>
        <v>1987</v>
      </c>
      <c r="O557" s="29"/>
    </row>
    <row r="558" spans="1:15" ht="34.5" customHeight="1">
      <c r="A558" s="702">
        <v>12100113</v>
      </c>
      <c r="B558" s="15" t="s">
        <v>770</v>
      </c>
      <c r="C558" s="43" t="s">
        <v>814</v>
      </c>
      <c r="D558" s="400" t="s">
        <v>734</v>
      </c>
      <c r="E558" s="376">
        <v>15</v>
      </c>
      <c r="F558" s="65">
        <v>4052</v>
      </c>
      <c r="G558" s="65">
        <v>0</v>
      </c>
      <c r="H558" s="65">
        <v>0</v>
      </c>
      <c r="I558" s="65">
        <v>0</v>
      </c>
      <c r="J558" s="65">
        <v>357</v>
      </c>
      <c r="K558" s="65">
        <v>0</v>
      </c>
      <c r="L558" s="65">
        <v>0</v>
      </c>
      <c r="M558" s="65">
        <v>0</v>
      </c>
      <c r="N558" s="59">
        <f>F558+G558+H558+I558-J558+K558-L558+M558</f>
        <v>3695</v>
      </c>
      <c r="O558" s="29"/>
    </row>
    <row r="559" spans="1:15" ht="21" customHeight="1">
      <c r="A559" s="593" t="s">
        <v>67</v>
      </c>
      <c r="B559" s="594"/>
      <c r="C559" s="598"/>
      <c r="D559" s="617"/>
      <c r="E559" s="618"/>
      <c r="F559" s="597">
        <f aca="true" t="shared" si="92" ref="F559:N559">SUM(F549:F558)</f>
        <v>31662</v>
      </c>
      <c r="G559" s="597">
        <f t="shared" si="92"/>
        <v>0</v>
      </c>
      <c r="H559" s="597">
        <f t="shared" si="92"/>
        <v>0</v>
      </c>
      <c r="I559" s="597">
        <f t="shared" si="92"/>
        <v>0</v>
      </c>
      <c r="J559" s="597">
        <f t="shared" si="92"/>
        <v>1921</v>
      </c>
      <c r="K559" s="597">
        <f t="shared" si="92"/>
        <v>291</v>
      </c>
      <c r="L559" s="597">
        <f t="shared" si="92"/>
        <v>0</v>
      </c>
      <c r="M559" s="597">
        <f t="shared" si="92"/>
        <v>0</v>
      </c>
      <c r="N559" s="597">
        <f t="shared" si="92"/>
        <v>30032</v>
      </c>
      <c r="O559" s="591"/>
    </row>
    <row r="560" spans="1:15" s="103" customFormat="1" ht="22.5" customHeight="1">
      <c r="A560" s="56"/>
      <c r="B560" s="52" t="s">
        <v>31</v>
      </c>
      <c r="C560" s="68"/>
      <c r="D560" s="68"/>
      <c r="E560" s="374"/>
      <c r="F560" s="69">
        <f>F559</f>
        <v>31662</v>
      </c>
      <c r="G560" s="69">
        <f>G559</f>
        <v>0</v>
      </c>
      <c r="H560" s="69">
        <f aca="true" t="shared" si="93" ref="H560:M560">H559</f>
        <v>0</v>
      </c>
      <c r="I560" s="69">
        <f t="shared" si="93"/>
        <v>0</v>
      </c>
      <c r="J560" s="69">
        <f t="shared" si="93"/>
        <v>1921</v>
      </c>
      <c r="K560" s="69">
        <f t="shared" si="93"/>
        <v>291</v>
      </c>
      <c r="L560" s="69">
        <f t="shared" si="93"/>
        <v>0</v>
      </c>
      <c r="M560" s="69">
        <f t="shared" si="93"/>
        <v>0</v>
      </c>
      <c r="N560" s="69">
        <f>N559</f>
        <v>30032</v>
      </c>
      <c r="O560" s="58"/>
    </row>
    <row r="561" spans="1:15" s="103" customFormat="1" ht="44.25" customHeight="1">
      <c r="A561" s="440"/>
      <c r="B561" s="441"/>
      <c r="C561" s="441"/>
      <c r="D561" s="441" t="s">
        <v>474</v>
      </c>
      <c r="F561" s="442"/>
      <c r="G561" s="441"/>
      <c r="H561" s="441"/>
      <c r="J561" s="446" t="s">
        <v>475</v>
      </c>
      <c r="K561" s="441"/>
      <c r="L561" s="441"/>
      <c r="N561" s="441" t="s">
        <v>475</v>
      </c>
      <c r="O561" s="443"/>
    </row>
    <row r="562" spans="1:15" s="103" customFormat="1" ht="15.75" customHeight="1">
      <c r="A562" s="440" t="s">
        <v>483</v>
      </c>
      <c r="B562" s="441"/>
      <c r="C562" s="441"/>
      <c r="D562" s="446" t="s">
        <v>1078</v>
      </c>
      <c r="E562" s="441"/>
      <c r="F562" s="442"/>
      <c r="G562" s="441"/>
      <c r="H562" s="441"/>
      <c r="J562" s="446" t="s">
        <v>1079</v>
      </c>
      <c r="K562" s="441"/>
      <c r="L562" s="440"/>
      <c r="N562" s="446" t="s">
        <v>1075</v>
      </c>
      <c r="O562" s="444"/>
    </row>
    <row r="563" spans="1:15" s="103" customFormat="1" ht="16.5" customHeight="1">
      <c r="A563" s="440"/>
      <c r="B563" s="441"/>
      <c r="C563" s="441"/>
      <c r="D563" s="446" t="s">
        <v>624</v>
      </c>
      <c r="E563" s="441"/>
      <c r="F563" s="442"/>
      <c r="G563" s="441"/>
      <c r="H563" s="441"/>
      <c r="J563" s="445" t="s">
        <v>472</v>
      </c>
      <c r="K563" s="441"/>
      <c r="L563" s="441"/>
      <c r="N563" s="446" t="s">
        <v>473</v>
      </c>
      <c r="O563" s="443"/>
    </row>
    <row r="564" spans="1:15" ht="27.75" customHeight="1">
      <c r="A564" s="183" t="s">
        <v>0</v>
      </c>
      <c r="B564" s="33"/>
      <c r="C564" s="169" t="s">
        <v>652</v>
      </c>
      <c r="D564" s="169"/>
      <c r="E564" s="326"/>
      <c r="F564" s="4"/>
      <c r="G564" s="4"/>
      <c r="H564" s="4"/>
      <c r="I564" s="4"/>
      <c r="J564" s="4"/>
      <c r="K564" s="4"/>
      <c r="L564" s="4"/>
      <c r="M564" s="4"/>
      <c r="N564" s="4"/>
      <c r="O564" s="27"/>
    </row>
    <row r="565" spans="1:15" ht="20.25" customHeight="1">
      <c r="A565" s="6"/>
      <c r="B565" s="177" t="s">
        <v>832</v>
      </c>
      <c r="C565" s="403"/>
      <c r="D565" s="7"/>
      <c r="E565" s="316"/>
      <c r="F565" s="7"/>
      <c r="G565" s="7"/>
      <c r="H565" s="7"/>
      <c r="I565" s="8"/>
      <c r="J565" s="7"/>
      <c r="K565" s="7"/>
      <c r="L565" s="8"/>
      <c r="M565" s="7"/>
      <c r="N565" s="7"/>
      <c r="O565" s="393" t="s">
        <v>1148</v>
      </c>
    </row>
    <row r="566" spans="1:15" ht="24.75">
      <c r="A566" s="10"/>
      <c r="B566" s="44"/>
      <c r="C566" s="11"/>
      <c r="D566" s="95" t="s">
        <v>1430</v>
      </c>
      <c r="E566" s="317"/>
      <c r="F566" s="12"/>
      <c r="G566" s="12"/>
      <c r="H566" s="12"/>
      <c r="I566" s="12"/>
      <c r="J566" s="12"/>
      <c r="K566" s="12"/>
      <c r="L566" s="13"/>
      <c r="M566" s="12"/>
      <c r="N566" s="12"/>
      <c r="O566" s="772"/>
    </row>
    <row r="567" spans="1:15" s="64" customFormat="1" ht="30.75" customHeight="1" thickBot="1">
      <c r="A567" s="46" t="s">
        <v>437</v>
      </c>
      <c r="B567" s="62" t="s">
        <v>438</v>
      </c>
      <c r="C567" s="62" t="s">
        <v>1</v>
      </c>
      <c r="D567" s="62" t="s">
        <v>436</v>
      </c>
      <c r="E567" s="338" t="s">
        <v>445</v>
      </c>
      <c r="F567" s="26" t="s">
        <v>433</v>
      </c>
      <c r="G567" s="26" t="s">
        <v>434</v>
      </c>
      <c r="H567" s="26" t="s">
        <v>33</v>
      </c>
      <c r="I567" s="26" t="s">
        <v>348</v>
      </c>
      <c r="J567" s="26" t="s">
        <v>17</v>
      </c>
      <c r="K567" s="26" t="s">
        <v>18</v>
      </c>
      <c r="L567" s="26" t="s">
        <v>442</v>
      </c>
      <c r="M567" s="26" t="s">
        <v>30</v>
      </c>
      <c r="N567" s="26" t="s">
        <v>29</v>
      </c>
      <c r="O567" s="63" t="s">
        <v>19</v>
      </c>
    </row>
    <row r="568" spans="1:15" ht="25.5" customHeight="1" thickTop="1">
      <c r="A568" s="100" t="s">
        <v>732</v>
      </c>
      <c r="B568" s="79"/>
      <c r="C568" s="81"/>
      <c r="D568" s="82"/>
      <c r="E568" s="342"/>
      <c r="F568" s="79"/>
      <c r="G568" s="79"/>
      <c r="H568" s="79"/>
      <c r="I568" s="79"/>
      <c r="J568" s="79"/>
      <c r="K568" s="79"/>
      <c r="L568" s="79"/>
      <c r="M568" s="79"/>
      <c r="N568" s="79"/>
      <c r="O568" s="76"/>
    </row>
    <row r="569" spans="1:15" ht="40.5" customHeight="1">
      <c r="A569" s="702">
        <v>12200101</v>
      </c>
      <c r="B569" s="722" t="s">
        <v>728</v>
      </c>
      <c r="C569" s="43" t="s">
        <v>807</v>
      </c>
      <c r="D569" s="400" t="s">
        <v>729</v>
      </c>
      <c r="E569" s="376">
        <v>15</v>
      </c>
      <c r="F569" s="65">
        <v>3707</v>
      </c>
      <c r="G569" s="65">
        <v>0</v>
      </c>
      <c r="H569" s="65">
        <v>0</v>
      </c>
      <c r="I569" s="65">
        <v>0</v>
      </c>
      <c r="J569" s="65">
        <v>302</v>
      </c>
      <c r="K569" s="65">
        <v>0</v>
      </c>
      <c r="L569" s="59">
        <v>0</v>
      </c>
      <c r="M569" s="65">
        <v>0</v>
      </c>
      <c r="N569" s="59">
        <f aca="true" t="shared" si="94" ref="N569:N575">F569+G569+H569+I569-J569+K569-L569+M569</f>
        <v>3405</v>
      </c>
      <c r="O569" s="29"/>
    </row>
    <row r="570" spans="1:15" s="41" customFormat="1" ht="40.5" customHeight="1">
      <c r="A570" s="702">
        <v>12200103</v>
      </c>
      <c r="B570" s="59" t="s">
        <v>739</v>
      </c>
      <c r="C570" s="43" t="s">
        <v>801</v>
      </c>
      <c r="D570" s="400" t="s">
        <v>740</v>
      </c>
      <c r="E570" s="376">
        <v>15</v>
      </c>
      <c r="F570" s="65">
        <v>2235</v>
      </c>
      <c r="G570" s="65">
        <v>0</v>
      </c>
      <c r="H570" s="65">
        <v>0</v>
      </c>
      <c r="I570" s="65">
        <v>0</v>
      </c>
      <c r="J570" s="65">
        <v>0</v>
      </c>
      <c r="K570" s="65">
        <v>36</v>
      </c>
      <c r="L570" s="65">
        <v>0</v>
      </c>
      <c r="M570" s="65">
        <v>0</v>
      </c>
      <c r="N570" s="59">
        <f t="shared" si="94"/>
        <v>2271</v>
      </c>
      <c r="O570" s="104"/>
    </row>
    <row r="571" spans="1:15" s="41" customFormat="1" ht="40.5" customHeight="1">
      <c r="A571" s="702">
        <v>12200104</v>
      </c>
      <c r="B571" s="59" t="s">
        <v>741</v>
      </c>
      <c r="C571" s="43" t="s">
        <v>802</v>
      </c>
      <c r="D571" s="400" t="s">
        <v>742</v>
      </c>
      <c r="E571" s="376">
        <v>15</v>
      </c>
      <c r="F571" s="65">
        <v>2235</v>
      </c>
      <c r="G571" s="65">
        <v>0</v>
      </c>
      <c r="H571" s="65">
        <v>0</v>
      </c>
      <c r="I571" s="65">
        <v>0</v>
      </c>
      <c r="J571" s="65">
        <v>0</v>
      </c>
      <c r="K571" s="65">
        <v>36</v>
      </c>
      <c r="L571" s="65">
        <v>0</v>
      </c>
      <c r="M571" s="65">
        <v>0</v>
      </c>
      <c r="N571" s="59">
        <f t="shared" si="94"/>
        <v>2271</v>
      </c>
      <c r="O571" s="104"/>
    </row>
    <row r="572" spans="1:15" s="41" customFormat="1" ht="40.5" customHeight="1">
      <c r="A572" s="702">
        <v>12200105</v>
      </c>
      <c r="B572" s="59" t="s">
        <v>743</v>
      </c>
      <c r="C572" s="43" t="s">
        <v>803</v>
      </c>
      <c r="D572" s="400" t="s">
        <v>740</v>
      </c>
      <c r="E572" s="376">
        <v>15</v>
      </c>
      <c r="F572" s="65">
        <v>2146</v>
      </c>
      <c r="G572" s="65">
        <v>0</v>
      </c>
      <c r="H572" s="65">
        <v>0</v>
      </c>
      <c r="I572" s="65">
        <v>0</v>
      </c>
      <c r="J572" s="65">
        <v>0</v>
      </c>
      <c r="K572" s="65">
        <v>59</v>
      </c>
      <c r="L572" s="65">
        <v>0</v>
      </c>
      <c r="M572" s="65">
        <v>0</v>
      </c>
      <c r="N572" s="59">
        <f t="shared" si="94"/>
        <v>2205</v>
      </c>
      <c r="O572" s="104"/>
    </row>
    <row r="573" spans="1:15" s="41" customFormat="1" ht="40.5" customHeight="1">
      <c r="A573" s="702">
        <v>12200107</v>
      </c>
      <c r="B573" s="59" t="s">
        <v>745</v>
      </c>
      <c r="C573" s="43" t="s">
        <v>804</v>
      </c>
      <c r="D573" s="400" t="s">
        <v>740</v>
      </c>
      <c r="E573" s="376">
        <v>15</v>
      </c>
      <c r="F573" s="65">
        <v>2235</v>
      </c>
      <c r="G573" s="65">
        <v>0</v>
      </c>
      <c r="H573" s="65">
        <v>0</v>
      </c>
      <c r="I573" s="65">
        <v>0</v>
      </c>
      <c r="J573" s="65">
        <v>0</v>
      </c>
      <c r="K573" s="65">
        <v>36</v>
      </c>
      <c r="L573" s="65">
        <v>0</v>
      </c>
      <c r="M573" s="65">
        <v>0</v>
      </c>
      <c r="N573" s="59">
        <f t="shared" si="94"/>
        <v>2271</v>
      </c>
      <c r="O573" s="104"/>
    </row>
    <row r="574" spans="1:15" s="41" customFormat="1" ht="40.5" customHeight="1">
      <c r="A574" s="702">
        <v>12200108</v>
      </c>
      <c r="B574" s="14" t="s">
        <v>748</v>
      </c>
      <c r="C574" s="43" t="s">
        <v>819</v>
      </c>
      <c r="D574" s="400" t="s">
        <v>742</v>
      </c>
      <c r="E574" s="376">
        <v>15</v>
      </c>
      <c r="F574" s="65">
        <v>2235</v>
      </c>
      <c r="G574" s="65">
        <v>0</v>
      </c>
      <c r="H574" s="65">
        <v>0</v>
      </c>
      <c r="I574" s="65">
        <v>0</v>
      </c>
      <c r="J574" s="65">
        <v>0</v>
      </c>
      <c r="K574" s="65">
        <v>36</v>
      </c>
      <c r="L574" s="65">
        <v>0</v>
      </c>
      <c r="M574" s="65">
        <v>0</v>
      </c>
      <c r="N574" s="59">
        <f t="shared" si="94"/>
        <v>2271</v>
      </c>
      <c r="O574" s="104"/>
    </row>
    <row r="575" spans="1:15" ht="40.5" customHeight="1">
      <c r="A575" s="702">
        <v>12200148</v>
      </c>
      <c r="B575" s="15" t="s">
        <v>758</v>
      </c>
      <c r="C575" s="43" t="s">
        <v>808</v>
      </c>
      <c r="D575" s="400" t="s">
        <v>744</v>
      </c>
      <c r="E575" s="376">
        <v>15</v>
      </c>
      <c r="F575" s="65">
        <v>3000</v>
      </c>
      <c r="G575" s="65">
        <v>0</v>
      </c>
      <c r="H575" s="65">
        <v>0</v>
      </c>
      <c r="I575" s="65">
        <v>0</v>
      </c>
      <c r="J575" s="65">
        <v>77</v>
      </c>
      <c r="K575" s="65">
        <v>0</v>
      </c>
      <c r="L575" s="65">
        <v>0</v>
      </c>
      <c r="M575" s="65">
        <v>0</v>
      </c>
      <c r="N575" s="59">
        <f t="shared" si="94"/>
        <v>2923</v>
      </c>
      <c r="O575" s="29"/>
    </row>
    <row r="576" spans="1:15" ht="21.75" customHeight="1">
      <c r="A576" s="593" t="s">
        <v>67</v>
      </c>
      <c r="B576" s="594"/>
      <c r="C576" s="598"/>
      <c r="D576" s="598"/>
      <c r="E576" s="618"/>
      <c r="F576" s="597">
        <f aca="true" t="shared" si="95" ref="F576:M576">SUM(F569:F575)</f>
        <v>17793</v>
      </c>
      <c r="G576" s="597">
        <f>SUM(G569:G575)</f>
        <v>0</v>
      </c>
      <c r="H576" s="597">
        <f t="shared" si="95"/>
        <v>0</v>
      </c>
      <c r="I576" s="597">
        <f t="shared" si="95"/>
        <v>0</v>
      </c>
      <c r="J576" s="597">
        <f t="shared" si="95"/>
        <v>379</v>
      </c>
      <c r="K576" s="597">
        <f t="shared" si="95"/>
        <v>203</v>
      </c>
      <c r="L576" s="597">
        <f t="shared" si="95"/>
        <v>0</v>
      </c>
      <c r="M576" s="597">
        <f t="shared" si="95"/>
        <v>0</v>
      </c>
      <c r="N576" s="597">
        <f>SUM(N569:N575)</f>
        <v>17617</v>
      </c>
      <c r="O576" s="591"/>
    </row>
    <row r="577" spans="1:15" s="23" customFormat="1" ht="23.25" customHeight="1">
      <c r="A577" s="92"/>
      <c r="B577" s="52" t="s">
        <v>31</v>
      </c>
      <c r="C577" s="71"/>
      <c r="D577" s="71"/>
      <c r="E577" s="344"/>
      <c r="F577" s="71">
        <f aca="true" t="shared" si="96" ref="F577:M577">F576</f>
        <v>17793</v>
      </c>
      <c r="G577" s="71">
        <f>G576</f>
        <v>0</v>
      </c>
      <c r="H577" s="71">
        <f t="shared" si="96"/>
        <v>0</v>
      </c>
      <c r="I577" s="71">
        <f t="shared" si="96"/>
        <v>0</v>
      </c>
      <c r="J577" s="71">
        <f t="shared" si="96"/>
        <v>379</v>
      </c>
      <c r="K577" s="71">
        <f t="shared" si="96"/>
        <v>203</v>
      </c>
      <c r="L577" s="71">
        <f t="shared" si="96"/>
        <v>0</v>
      </c>
      <c r="M577" s="71">
        <f t="shared" si="96"/>
        <v>0</v>
      </c>
      <c r="N577" s="71">
        <f>N576</f>
        <v>17617</v>
      </c>
      <c r="O577" s="58"/>
    </row>
    <row r="578" spans="1:15" s="37" customFormat="1" ht="26.25" customHeight="1">
      <c r="A578" s="24"/>
      <c r="B578" s="72"/>
      <c r="C578" s="8"/>
      <c r="D578" s="8"/>
      <c r="E578" s="316"/>
      <c r="F578" s="25"/>
      <c r="G578" s="25"/>
      <c r="H578" s="25"/>
      <c r="I578" s="25"/>
      <c r="J578" s="25"/>
      <c r="K578" s="25"/>
      <c r="L578" s="25"/>
      <c r="M578" s="25"/>
      <c r="N578" s="25"/>
      <c r="O578" s="31"/>
    </row>
    <row r="579" spans="1:15" ht="17.25" customHeight="1">
      <c r="A579" s="440"/>
      <c r="B579" s="441"/>
      <c r="C579" s="441"/>
      <c r="D579" s="441" t="s">
        <v>793</v>
      </c>
      <c r="F579" s="442"/>
      <c r="G579" s="441"/>
      <c r="H579" s="441"/>
      <c r="J579" s="455" t="s">
        <v>475</v>
      </c>
      <c r="K579" s="952"/>
      <c r="L579" s="952"/>
      <c r="M579" s="2"/>
      <c r="N579" s="441" t="s">
        <v>475</v>
      </c>
      <c r="O579" s="443"/>
    </row>
    <row r="580" spans="1:15" s="103" customFormat="1" ht="14.25" customHeight="1">
      <c r="A580" s="440" t="s">
        <v>483</v>
      </c>
      <c r="B580" s="441"/>
      <c r="C580" s="441"/>
      <c r="D580" s="446" t="s">
        <v>1078</v>
      </c>
      <c r="E580" s="441"/>
      <c r="F580" s="442"/>
      <c r="G580" s="441"/>
      <c r="H580" s="952" t="s">
        <v>1079</v>
      </c>
      <c r="I580" s="952"/>
      <c r="J580" s="952"/>
      <c r="K580" s="952"/>
      <c r="L580" s="440"/>
      <c r="M580" s="441" t="s">
        <v>1075</v>
      </c>
      <c r="N580" s="441"/>
      <c r="O580" s="444"/>
    </row>
    <row r="581" spans="1:15" s="103" customFormat="1" ht="14.25" customHeight="1">
      <c r="A581" s="440"/>
      <c r="B581" s="441"/>
      <c r="C581" s="441"/>
      <c r="D581" s="446" t="s">
        <v>624</v>
      </c>
      <c r="E581" s="441"/>
      <c r="F581" s="442"/>
      <c r="G581" s="441"/>
      <c r="H581" s="953" t="s">
        <v>472</v>
      </c>
      <c r="I581" s="953"/>
      <c r="J581" s="953"/>
      <c r="K581" s="953"/>
      <c r="L581" s="454"/>
      <c r="M581" s="441" t="s">
        <v>473</v>
      </c>
      <c r="N581" s="441"/>
      <c r="O581" s="443"/>
    </row>
    <row r="582" spans="1:15" ht="33" customHeight="1">
      <c r="A582" s="183" t="s">
        <v>0</v>
      </c>
      <c r="B582" s="33"/>
      <c r="C582" s="169" t="s">
        <v>652</v>
      </c>
      <c r="D582" s="169"/>
      <c r="E582" s="326"/>
      <c r="F582" s="4"/>
      <c r="G582" s="4"/>
      <c r="H582" s="4"/>
      <c r="I582" s="4"/>
      <c r="J582" s="4"/>
      <c r="K582" s="4"/>
      <c r="L582" s="4"/>
      <c r="M582" s="4"/>
      <c r="N582" s="4"/>
      <c r="O582" s="27"/>
    </row>
    <row r="583" spans="1:15" ht="19.5" customHeight="1">
      <c r="A583" s="6"/>
      <c r="B583" s="177" t="s">
        <v>24</v>
      </c>
      <c r="C583" s="403"/>
      <c r="D583" s="7"/>
      <c r="E583" s="316"/>
      <c r="F583" s="7"/>
      <c r="G583" s="7"/>
      <c r="H583" s="7"/>
      <c r="I583" s="8"/>
      <c r="J583" s="7"/>
      <c r="K583" s="7"/>
      <c r="L583" s="8"/>
      <c r="M583" s="7"/>
      <c r="N583" s="7"/>
      <c r="O583" s="393" t="s">
        <v>1149</v>
      </c>
    </row>
    <row r="584" spans="1:15" s="218" customFormat="1" ht="25.5" customHeight="1">
      <c r="A584" s="10"/>
      <c r="B584" s="44"/>
      <c r="C584" s="404"/>
      <c r="D584" s="95" t="s">
        <v>1430</v>
      </c>
      <c r="E584" s="317"/>
      <c r="F584" s="12"/>
      <c r="G584" s="12"/>
      <c r="H584" s="12"/>
      <c r="I584" s="12"/>
      <c r="J584" s="12"/>
      <c r="K584" s="12"/>
      <c r="L584" s="12"/>
      <c r="M584" s="12"/>
      <c r="N584" s="12"/>
      <c r="O584" s="28"/>
    </row>
    <row r="585" spans="1:15" ht="27.75" customHeight="1">
      <c r="A585" s="211" t="s">
        <v>437</v>
      </c>
      <c r="B585" s="212" t="s">
        <v>438</v>
      </c>
      <c r="C585" s="415" t="s">
        <v>1</v>
      </c>
      <c r="D585" s="212" t="s">
        <v>436</v>
      </c>
      <c r="E585" s="364" t="s">
        <v>445</v>
      </c>
      <c r="F585" s="239" t="s">
        <v>433</v>
      </c>
      <c r="G585" s="239" t="s">
        <v>434</v>
      </c>
      <c r="H585" s="239" t="s">
        <v>33</v>
      </c>
      <c r="I585" s="239" t="s">
        <v>435</v>
      </c>
      <c r="J585" s="239" t="s">
        <v>17</v>
      </c>
      <c r="K585" s="302" t="s">
        <v>18</v>
      </c>
      <c r="L585" s="239" t="s">
        <v>442</v>
      </c>
      <c r="M585" s="234" t="s">
        <v>30</v>
      </c>
      <c r="N585" s="234" t="s">
        <v>439</v>
      </c>
      <c r="O585" s="258" t="s">
        <v>19</v>
      </c>
    </row>
    <row r="586" spans="1:15" ht="22.5" customHeight="1">
      <c r="A586" s="100" t="s">
        <v>263</v>
      </c>
      <c r="B586" s="77"/>
      <c r="C586" s="406"/>
      <c r="D586" s="77"/>
      <c r="E586" s="339"/>
      <c r="F586" s="77"/>
      <c r="G586" s="77"/>
      <c r="H586" s="77"/>
      <c r="I586" s="77"/>
      <c r="J586" s="77"/>
      <c r="K586" s="77"/>
      <c r="L586" s="77"/>
      <c r="M586" s="77"/>
      <c r="N586" s="77"/>
      <c r="O586" s="76"/>
    </row>
    <row r="587" spans="1:15" ht="33" customHeight="1">
      <c r="A587" s="170">
        <v>1300001</v>
      </c>
      <c r="B587" s="14" t="s">
        <v>1117</v>
      </c>
      <c r="C587" s="660" t="s">
        <v>1224</v>
      </c>
      <c r="D587" s="400" t="s">
        <v>572</v>
      </c>
      <c r="E587" s="347">
        <v>15</v>
      </c>
      <c r="F587" s="59">
        <v>4103</v>
      </c>
      <c r="G587" s="59">
        <v>0</v>
      </c>
      <c r="H587" s="59">
        <v>0</v>
      </c>
      <c r="I587" s="59">
        <v>0</v>
      </c>
      <c r="J587" s="59">
        <v>366</v>
      </c>
      <c r="K587" s="59">
        <v>0</v>
      </c>
      <c r="L587" s="59">
        <v>0</v>
      </c>
      <c r="M587" s="59">
        <v>0</v>
      </c>
      <c r="N587" s="59">
        <f>F587+G587+H587+I587-J587+K587-L587+M587</f>
        <v>3737</v>
      </c>
      <c r="O587" s="29"/>
    </row>
    <row r="588" spans="1:15" ht="33" customHeight="1">
      <c r="A588" s="120">
        <v>15200202</v>
      </c>
      <c r="B588" s="14" t="s">
        <v>265</v>
      </c>
      <c r="C588" s="166" t="s">
        <v>1226</v>
      </c>
      <c r="D588" s="400" t="s">
        <v>266</v>
      </c>
      <c r="E588" s="347">
        <v>15</v>
      </c>
      <c r="F588" s="59">
        <v>1806</v>
      </c>
      <c r="G588" s="59">
        <v>0</v>
      </c>
      <c r="H588" s="59">
        <v>0</v>
      </c>
      <c r="I588" s="59">
        <v>0</v>
      </c>
      <c r="J588" s="59">
        <v>0</v>
      </c>
      <c r="K588" s="59">
        <v>84</v>
      </c>
      <c r="L588" s="59">
        <v>0</v>
      </c>
      <c r="M588" s="59">
        <v>0</v>
      </c>
      <c r="N588" s="59">
        <f>F588+G588+H588+I588-J588+K588-L588+M588</f>
        <v>1890</v>
      </c>
      <c r="O588" s="29"/>
    </row>
    <row r="589" spans="1:15" ht="21" customHeight="1">
      <c r="A589" s="585" t="s">
        <v>67</v>
      </c>
      <c r="B589" s="609"/>
      <c r="C589" s="599"/>
      <c r="D589" s="610"/>
      <c r="E589" s="611"/>
      <c r="F589" s="615">
        <f>SUM(F587:F588)</f>
        <v>5909</v>
      </c>
      <c r="G589" s="615">
        <f aca="true" t="shared" si="97" ref="G589:N589">SUM(G587:G588)</f>
        <v>0</v>
      </c>
      <c r="H589" s="615">
        <f t="shared" si="97"/>
        <v>0</v>
      </c>
      <c r="I589" s="615">
        <f t="shared" si="97"/>
        <v>0</v>
      </c>
      <c r="J589" s="615">
        <f t="shared" si="97"/>
        <v>366</v>
      </c>
      <c r="K589" s="615">
        <f t="shared" si="97"/>
        <v>84</v>
      </c>
      <c r="L589" s="615">
        <f t="shared" si="97"/>
        <v>0</v>
      </c>
      <c r="M589" s="615">
        <f t="shared" si="97"/>
        <v>0</v>
      </c>
      <c r="N589" s="615">
        <f t="shared" si="97"/>
        <v>5627</v>
      </c>
      <c r="O589" s="591"/>
    </row>
    <row r="590" spans="1:15" ht="22.5" customHeight="1">
      <c r="A590" s="100" t="s">
        <v>267</v>
      </c>
      <c r="B590" s="74"/>
      <c r="C590" s="406"/>
      <c r="D590" s="75"/>
      <c r="E590" s="336"/>
      <c r="F590" s="74"/>
      <c r="G590" s="74"/>
      <c r="H590" s="74"/>
      <c r="I590" s="74"/>
      <c r="J590" s="74"/>
      <c r="K590" s="74"/>
      <c r="L590" s="74"/>
      <c r="M590" s="74"/>
      <c r="N590" s="74"/>
      <c r="O590" s="76"/>
    </row>
    <row r="591" spans="1:15" ht="33" customHeight="1">
      <c r="A591" s="120">
        <v>13100202</v>
      </c>
      <c r="B591" s="59" t="s">
        <v>269</v>
      </c>
      <c r="C591" s="166" t="s">
        <v>270</v>
      </c>
      <c r="D591" s="400" t="s">
        <v>375</v>
      </c>
      <c r="E591" s="347">
        <v>15</v>
      </c>
      <c r="F591" s="59">
        <v>4000</v>
      </c>
      <c r="G591" s="14">
        <v>0</v>
      </c>
      <c r="H591" s="59">
        <v>0</v>
      </c>
      <c r="I591" s="59">
        <v>0</v>
      </c>
      <c r="J591" s="59">
        <v>349</v>
      </c>
      <c r="K591" s="59">
        <v>0</v>
      </c>
      <c r="L591" s="59">
        <v>0</v>
      </c>
      <c r="M591" s="59">
        <v>0</v>
      </c>
      <c r="N591" s="59">
        <f>F591+G591+H591+I591-J591+K591-L591+M591</f>
        <v>3651</v>
      </c>
      <c r="O591" s="29"/>
    </row>
    <row r="592" spans="1:15" ht="33" customHeight="1">
      <c r="A592" s="120">
        <v>13100203</v>
      </c>
      <c r="B592" s="59" t="s">
        <v>271</v>
      </c>
      <c r="C592" s="166" t="s">
        <v>272</v>
      </c>
      <c r="D592" s="400" t="s">
        <v>375</v>
      </c>
      <c r="E592" s="347">
        <v>15</v>
      </c>
      <c r="F592" s="59">
        <v>2174</v>
      </c>
      <c r="G592" s="59">
        <v>0</v>
      </c>
      <c r="H592" s="59">
        <v>0</v>
      </c>
      <c r="I592" s="59">
        <v>0</v>
      </c>
      <c r="J592" s="59">
        <v>0</v>
      </c>
      <c r="K592" s="59">
        <v>56</v>
      </c>
      <c r="L592" s="59">
        <v>0</v>
      </c>
      <c r="M592" s="59">
        <v>0</v>
      </c>
      <c r="N592" s="59">
        <f>F592+G592+H592+I592-J592+K592-L592+M592</f>
        <v>2230</v>
      </c>
      <c r="O592" s="29"/>
    </row>
    <row r="593" spans="1:15" ht="33" customHeight="1">
      <c r="A593" s="702">
        <v>13100204</v>
      </c>
      <c r="B593" s="14" t="s">
        <v>431</v>
      </c>
      <c r="C593" s="43" t="s">
        <v>1225</v>
      </c>
      <c r="D593" s="400" t="s">
        <v>382</v>
      </c>
      <c r="E593" s="347">
        <v>15</v>
      </c>
      <c r="F593" s="59">
        <v>4000</v>
      </c>
      <c r="G593" s="59">
        <v>0</v>
      </c>
      <c r="H593" s="59">
        <v>0</v>
      </c>
      <c r="I593" s="59">
        <v>0</v>
      </c>
      <c r="J593" s="59">
        <v>349</v>
      </c>
      <c r="K593" s="59">
        <v>0</v>
      </c>
      <c r="L593" s="59">
        <v>0</v>
      </c>
      <c r="M593" s="59">
        <v>0</v>
      </c>
      <c r="N593" s="59">
        <f>F593+G593+H593+I593-J593+K593-L593+M593</f>
        <v>3651</v>
      </c>
      <c r="O593" s="29"/>
    </row>
    <row r="594" spans="1:15" ht="21" customHeight="1">
      <c r="A594" s="585" t="s">
        <v>67</v>
      </c>
      <c r="B594" s="609"/>
      <c r="C594" s="599"/>
      <c r="D594" s="610"/>
      <c r="E594" s="611"/>
      <c r="F594" s="615">
        <f aca="true" t="shared" si="98" ref="F594:N594">SUM(F591:F593)</f>
        <v>10174</v>
      </c>
      <c r="G594" s="615">
        <f t="shared" si="98"/>
        <v>0</v>
      </c>
      <c r="H594" s="615">
        <f t="shared" si="98"/>
        <v>0</v>
      </c>
      <c r="I594" s="615">
        <f t="shared" si="98"/>
        <v>0</v>
      </c>
      <c r="J594" s="615">
        <f t="shared" si="98"/>
        <v>698</v>
      </c>
      <c r="K594" s="615">
        <f t="shared" si="98"/>
        <v>56</v>
      </c>
      <c r="L594" s="615">
        <f t="shared" si="98"/>
        <v>0</v>
      </c>
      <c r="M594" s="615">
        <f t="shared" si="98"/>
        <v>0</v>
      </c>
      <c r="N594" s="615">
        <f t="shared" si="98"/>
        <v>9532</v>
      </c>
      <c r="O594" s="591"/>
    </row>
    <row r="595" spans="1:15" ht="22.5" customHeight="1">
      <c r="A595" s="100" t="s">
        <v>546</v>
      </c>
      <c r="B595" s="77"/>
      <c r="C595" s="406"/>
      <c r="D595" s="77"/>
      <c r="E595" s="339"/>
      <c r="F595" s="77"/>
      <c r="G595" s="77"/>
      <c r="H595" s="77"/>
      <c r="I595" s="77"/>
      <c r="J595" s="77"/>
      <c r="K595" s="77"/>
      <c r="L595" s="77"/>
      <c r="M595" s="77"/>
      <c r="N595" s="592"/>
      <c r="O595" s="76"/>
    </row>
    <row r="596" spans="1:15" ht="33" customHeight="1">
      <c r="A596" s="120">
        <v>11100520</v>
      </c>
      <c r="B596" s="59" t="s">
        <v>482</v>
      </c>
      <c r="C596" s="166" t="s">
        <v>547</v>
      </c>
      <c r="D596" s="43" t="s">
        <v>548</v>
      </c>
      <c r="E596" s="347">
        <v>15</v>
      </c>
      <c r="F596" s="59">
        <v>2858</v>
      </c>
      <c r="G596" s="59">
        <v>0</v>
      </c>
      <c r="H596" s="59">
        <v>0</v>
      </c>
      <c r="I596" s="59">
        <v>0</v>
      </c>
      <c r="J596" s="59">
        <v>62</v>
      </c>
      <c r="K596" s="59">
        <v>0</v>
      </c>
      <c r="L596" s="59">
        <v>0</v>
      </c>
      <c r="M596" s="59">
        <v>0</v>
      </c>
      <c r="N596" s="59">
        <f>F596+G596+H596+I596-J596+K596-L596+M596</f>
        <v>2796</v>
      </c>
      <c r="O596" s="29"/>
    </row>
    <row r="597" spans="1:15" s="23" customFormat="1" ht="21" customHeight="1">
      <c r="A597" s="585" t="s">
        <v>67</v>
      </c>
      <c r="B597" s="609"/>
      <c r="C597" s="599"/>
      <c r="D597" s="610"/>
      <c r="E597" s="611"/>
      <c r="F597" s="615">
        <f aca="true" t="shared" si="99" ref="F597:N597">F596</f>
        <v>2858</v>
      </c>
      <c r="G597" s="615">
        <f t="shared" si="99"/>
        <v>0</v>
      </c>
      <c r="H597" s="615">
        <f t="shared" si="99"/>
        <v>0</v>
      </c>
      <c r="I597" s="615">
        <f t="shared" si="99"/>
        <v>0</v>
      </c>
      <c r="J597" s="615">
        <f t="shared" si="99"/>
        <v>62</v>
      </c>
      <c r="K597" s="615">
        <f t="shared" si="99"/>
        <v>0</v>
      </c>
      <c r="L597" s="615">
        <f t="shared" si="99"/>
        <v>0</v>
      </c>
      <c r="M597" s="615">
        <f t="shared" si="99"/>
        <v>0</v>
      </c>
      <c r="N597" s="615">
        <f t="shared" si="99"/>
        <v>2796</v>
      </c>
      <c r="O597" s="591"/>
    </row>
    <row r="598" spans="1:15" ht="22.5" customHeight="1">
      <c r="A598" s="100" t="s">
        <v>364</v>
      </c>
      <c r="B598" s="77"/>
      <c r="C598" s="406"/>
      <c r="D598" s="77"/>
      <c r="E598" s="339"/>
      <c r="F598" s="77"/>
      <c r="G598" s="77"/>
      <c r="H598" s="77"/>
      <c r="I598" s="77"/>
      <c r="J598" s="77"/>
      <c r="K598" s="77"/>
      <c r="L598" s="77"/>
      <c r="M598" s="77"/>
      <c r="N598" s="77"/>
      <c r="O598" s="76"/>
    </row>
    <row r="599" spans="1:15" ht="33" customHeight="1">
      <c r="A599" s="170">
        <v>131001</v>
      </c>
      <c r="B599" s="14" t="s">
        <v>1118</v>
      </c>
      <c r="C599" s="660" t="s">
        <v>1228</v>
      </c>
      <c r="D599" s="43" t="s">
        <v>586</v>
      </c>
      <c r="E599" s="347">
        <v>15</v>
      </c>
      <c r="F599" s="59">
        <v>2831</v>
      </c>
      <c r="G599" s="59">
        <v>0</v>
      </c>
      <c r="H599" s="59">
        <v>0</v>
      </c>
      <c r="I599" s="59">
        <v>0</v>
      </c>
      <c r="J599" s="59">
        <v>59</v>
      </c>
      <c r="K599" s="59">
        <v>0</v>
      </c>
      <c r="L599" s="59">
        <v>0</v>
      </c>
      <c r="M599" s="59">
        <v>0</v>
      </c>
      <c r="N599" s="59">
        <f>F599+G599+H599+I599-J599+K599-L599+M599</f>
        <v>2772</v>
      </c>
      <c r="O599" s="29"/>
    </row>
    <row r="600" spans="1:15" s="23" customFormat="1" ht="21" customHeight="1">
      <c r="A600" s="585" t="s">
        <v>67</v>
      </c>
      <c r="B600" s="609"/>
      <c r="C600" s="599"/>
      <c r="D600" s="610"/>
      <c r="E600" s="611"/>
      <c r="F600" s="615">
        <f aca="true" t="shared" si="100" ref="F600:M600">F599</f>
        <v>2831</v>
      </c>
      <c r="G600" s="615">
        <f t="shared" si="100"/>
        <v>0</v>
      </c>
      <c r="H600" s="615">
        <f t="shared" si="100"/>
        <v>0</v>
      </c>
      <c r="I600" s="615">
        <f t="shared" si="100"/>
        <v>0</v>
      </c>
      <c r="J600" s="615">
        <f>J599</f>
        <v>59</v>
      </c>
      <c r="K600" s="615">
        <f t="shared" si="100"/>
        <v>0</v>
      </c>
      <c r="L600" s="615">
        <f t="shared" si="100"/>
        <v>0</v>
      </c>
      <c r="M600" s="615">
        <f t="shared" si="100"/>
        <v>0</v>
      </c>
      <c r="N600" s="615">
        <f>N599</f>
        <v>2772</v>
      </c>
      <c r="O600" s="591"/>
    </row>
    <row r="601" spans="1:15" ht="24" customHeight="1">
      <c r="A601" s="56"/>
      <c r="B601" s="181" t="s">
        <v>31</v>
      </c>
      <c r="C601" s="416"/>
      <c r="D601" s="61"/>
      <c r="E601" s="348"/>
      <c r="F601" s="71">
        <f aca="true" t="shared" si="101" ref="F601:N601">F589+F594+F597+F600</f>
        <v>21772</v>
      </c>
      <c r="G601" s="71">
        <f t="shared" si="101"/>
        <v>0</v>
      </c>
      <c r="H601" s="71">
        <f t="shared" si="101"/>
        <v>0</v>
      </c>
      <c r="I601" s="71">
        <f t="shared" si="101"/>
        <v>0</v>
      </c>
      <c r="J601" s="71">
        <f t="shared" si="101"/>
        <v>1185</v>
      </c>
      <c r="K601" s="71">
        <f t="shared" si="101"/>
        <v>140</v>
      </c>
      <c r="L601" s="71">
        <f t="shared" si="101"/>
        <v>0</v>
      </c>
      <c r="M601" s="71">
        <f t="shared" si="101"/>
        <v>0</v>
      </c>
      <c r="N601" s="71">
        <f t="shared" si="101"/>
        <v>20727</v>
      </c>
      <c r="O601" s="58"/>
    </row>
    <row r="602" spans="1:15" s="187" customFormat="1" ht="48.75" customHeight="1">
      <c r="A602" s="440"/>
      <c r="B602" s="441"/>
      <c r="C602" s="441"/>
      <c r="D602" s="441" t="s">
        <v>474</v>
      </c>
      <c r="E602" s="442"/>
      <c r="F602" s="441"/>
      <c r="G602" s="441"/>
      <c r="H602" s="441"/>
      <c r="J602" s="446" t="s">
        <v>475</v>
      </c>
      <c r="K602" s="446"/>
      <c r="L602" s="441"/>
      <c r="M602" s="441"/>
      <c r="N602" s="441" t="s">
        <v>475</v>
      </c>
      <c r="O602" s="443"/>
    </row>
    <row r="603" spans="1:15" ht="15" customHeight="1">
      <c r="A603" s="440" t="s">
        <v>483</v>
      </c>
      <c r="B603" s="441"/>
      <c r="C603" s="441" t="s">
        <v>1078</v>
      </c>
      <c r="D603" s="441"/>
      <c r="E603" s="442"/>
      <c r="F603" s="441"/>
      <c r="G603" s="441"/>
      <c r="H603" s="441"/>
      <c r="J603" s="446" t="s">
        <v>1079</v>
      </c>
      <c r="K603" s="463"/>
      <c r="L603" s="440"/>
      <c r="M603" s="441" t="s">
        <v>1075</v>
      </c>
      <c r="N603" s="441"/>
      <c r="O603" s="444"/>
    </row>
    <row r="604" spans="1:15" ht="14.25" customHeight="1">
      <c r="A604" s="440"/>
      <c r="B604" s="441"/>
      <c r="C604" s="441" t="s">
        <v>625</v>
      </c>
      <c r="D604" s="441"/>
      <c r="E604" s="442"/>
      <c r="F604" s="441"/>
      <c r="G604" s="441"/>
      <c r="H604" s="441"/>
      <c r="J604" s="445" t="s">
        <v>472</v>
      </c>
      <c r="K604" s="445"/>
      <c r="L604" s="441"/>
      <c r="M604" s="441" t="s">
        <v>473</v>
      </c>
      <c r="N604" s="441"/>
      <c r="O604" s="443"/>
    </row>
    <row r="605" spans="1:15" ht="3" customHeight="1">
      <c r="A605" s="86"/>
      <c r="B605" s="87"/>
      <c r="C605" s="421"/>
      <c r="D605" s="87"/>
      <c r="E605" s="356"/>
      <c r="F605" s="87"/>
      <c r="G605" s="87"/>
      <c r="H605" s="87"/>
      <c r="I605" s="87"/>
      <c r="J605" s="87"/>
      <c r="K605" s="87"/>
      <c r="L605" s="87"/>
      <c r="M605" s="87"/>
      <c r="N605" s="87"/>
      <c r="O605" s="89"/>
    </row>
    <row r="606" spans="1:15" ht="27.75" customHeight="1">
      <c r="A606" s="183" t="s">
        <v>0</v>
      </c>
      <c r="B606" s="33"/>
      <c r="C606" s="169" t="s">
        <v>652</v>
      </c>
      <c r="D606" s="169"/>
      <c r="E606" s="326"/>
      <c r="F606" s="55"/>
      <c r="G606" s="4"/>
      <c r="H606" s="4"/>
      <c r="I606" s="4"/>
      <c r="J606" s="4"/>
      <c r="K606" s="4"/>
      <c r="L606" s="4"/>
      <c r="M606" s="4"/>
      <c r="N606" s="4"/>
      <c r="O606" s="27"/>
    </row>
    <row r="607" spans="1:15" ht="15" customHeight="1">
      <c r="A607" s="6"/>
      <c r="B607" s="96" t="s">
        <v>25</v>
      </c>
      <c r="C607" s="403"/>
      <c r="D607" s="7"/>
      <c r="E607" s="316"/>
      <c r="F607" s="7"/>
      <c r="G607" s="7"/>
      <c r="H607" s="7"/>
      <c r="I607" s="8"/>
      <c r="J607" s="7"/>
      <c r="K607" s="7"/>
      <c r="L607" s="8"/>
      <c r="M607" s="7"/>
      <c r="N607" s="7"/>
      <c r="O607" s="393" t="s">
        <v>1150</v>
      </c>
    </row>
    <row r="608" spans="1:15" s="255" customFormat="1" ht="19.5" customHeight="1">
      <c r="A608" s="206"/>
      <c r="B608" s="241"/>
      <c r="C608" s="422"/>
      <c r="D608" s="242" t="s">
        <v>1430</v>
      </c>
      <c r="E608" s="359"/>
      <c r="F608" s="7"/>
      <c r="G608" s="7"/>
      <c r="H608" s="7"/>
      <c r="I608" s="7"/>
      <c r="J608" s="7"/>
      <c r="K608" s="7"/>
      <c r="L608" s="7"/>
      <c r="M608" s="7"/>
      <c r="N608" s="7"/>
      <c r="O608" s="144"/>
    </row>
    <row r="609" spans="1:15" ht="26.25" customHeight="1">
      <c r="A609" s="673" t="s">
        <v>437</v>
      </c>
      <c r="B609" s="275" t="s">
        <v>438</v>
      </c>
      <c r="C609" s="429" t="s">
        <v>1</v>
      </c>
      <c r="D609" s="275" t="s">
        <v>436</v>
      </c>
      <c r="E609" s="371" t="s">
        <v>445</v>
      </c>
      <c r="F609" s="276" t="s">
        <v>433</v>
      </c>
      <c r="G609" s="276" t="s">
        <v>434</v>
      </c>
      <c r="H609" s="276" t="s">
        <v>33</v>
      </c>
      <c r="I609" s="276" t="s">
        <v>435</v>
      </c>
      <c r="J609" s="276" t="s">
        <v>17</v>
      </c>
      <c r="K609" s="276" t="s">
        <v>18</v>
      </c>
      <c r="L609" s="276" t="s">
        <v>442</v>
      </c>
      <c r="M609" s="276" t="s">
        <v>30</v>
      </c>
      <c r="N609" s="276" t="s">
        <v>439</v>
      </c>
      <c r="O609" s="674" t="s">
        <v>19</v>
      </c>
    </row>
    <row r="610" spans="1:15" ht="19.5" customHeight="1">
      <c r="A610" s="675" t="s">
        <v>273</v>
      </c>
      <c r="B610" s="221"/>
      <c r="C610" s="390"/>
      <c r="D610" s="221"/>
      <c r="E610" s="366"/>
      <c r="F610" s="221"/>
      <c r="G610" s="221"/>
      <c r="H610" s="221"/>
      <c r="I610" s="221"/>
      <c r="J610" s="221"/>
      <c r="K610" s="221"/>
      <c r="L610" s="221"/>
      <c r="M610" s="221"/>
      <c r="N610" s="221"/>
      <c r="O610" s="537"/>
    </row>
    <row r="611" spans="1:15" ht="37.5" customHeight="1">
      <c r="A611" s="222">
        <v>1400001</v>
      </c>
      <c r="B611" s="130" t="s">
        <v>1389</v>
      </c>
      <c r="C611" s="387" t="s">
        <v>1388</v>
      </c>
      <c r="D611" s="131" t="s">
        <v>354</v>
      </c>
      <c r="E611" s="352">
        <v>15</v>
      </c>
      <c r="F611" s="130">
        <v>10763</v>
      </c>
      <c r="G611" s="130">
        <v>0</v>
      </c>
      <c r="H611" s="130">
        <v>0</v>
      </c>
      <c r="I611" s="130">
        <v>0</v>
      </c>
      <c r="J611" s="130">
        <v>1763</v>
      </c>
      <c r="K611" s="130">
        <v>0</v>
      </c>
      <c r="L611" s="130">
        <v>0</v>
      </c>
      <c r="M611" s="130">
        <v>0</v>
      </c>
      <c r="N611" s="130">
        <f>F611+G611+H611+I611-J611+K611-L611+M611</f>
        <v>9000</v>
      </c>
      <c r="O611" s="545"/>
    </row>
    <row r="612" spans="1:15" ht="37.5" customHeight="1">
      <c r="A612" s="910">
        <v>140002</v>
      </c>
      <c r="B612" s="140" t="s">
        <v>1378</v>
      </c>
      <c r="C612" s="424" t="s">
        <v>1379</v>
      </c>
      <c r="D612" s="141" t="s">
        <v>619</v>
      </c>
      <c r="E612" s="386">
        <v>15</v>
      </c>
      <c r="F612" s="140">
        <v>6348</v>
      </c>
      <c r="G612" s="140">
        <v>0</v>
      </c>
      <c r="H612" s="140">
        <v>300</v>
      </c>
      <c r="I612" s="140">
        <v>0</v>
      </c>
      <c r="J612" s="140">
        <v>809</v>
      </c>
      <c r="K612" s="140">
        <v>0</v>
      </c>
      <c r="L612" s="140">
        <v>0</v>
      </c>
      <c r="M612" s="140">
        <v>0</v>
      </c>
      <c r="N612" s="140">
        <f>F612+G612+H612+I612-J612+K612-L612+M612</f>
        <v>5839</v>
      </c>
      <c r="O612" s="911"/>
    </row>
    <row r="613" spans="1:15" ht="37.5" customHeight="1">
      <c r="A613" s="538">
        <v>3130101</v>
      </c>
      <c r="B613" s="479" t="s">
        <v>381</v>
      </c>
      <c r="C613" s="480" t="s">
        <v>98</v>
      </c>
      <c r="D613" s="749" t="s">
        <v>52</v>
      </c>
      <c r="E613" s="482">
        <v>15</v>
      </c>
      <c r="F613" s="479">
        <v>3549</v>
      </c>
      <c r="G613" s="479">
        <v>0</v>
      </c>
      <c r="H613" s="479">
        <v>0</v>
      </c>
      <c r="I613" s="479">
        <v>0</v>
      </c>
      <c r="J613" s="479">
        <v>175</v>
      </c>
      <c r="K613" s="479">
        <v>0</v>
      </c>
      <c r="L613" s="479">
        <v>0</v>
      </c>
      <c r="M613" s="479">
        <v>0</v>
      </c>
      <c r="N613" s="479">
        <f>F613+G613+H613+I613-J613+K613-L613+M613</f>
        <v>3374</v>
      </c>
      <c r="O613" s="131"/>
    </row>
    <row r="614" spans="1:15" ht="18" customHeight="1">
      <c r="A614" s="912" t="s">
        <v>67</v>
      </c>
      <c r="B614" s="905"/>
      <c r="C614" s="521"/>
      <c r="D614" s="521"/>
      <c r="E614" s="523"/>
      <c r="F614" s="913">
        <f>SUM(F611:F613)</f>
        <v>20660</v>
      </c>
      <c r="G614" s="913">
        <f aca="true" t="shared" si="102" ref="G614:N614">SUM(G611:G613)</f>
        <v>0</v>
      </c>
      <c r="H614" s="913">
        <f t="shared" si="102"/>
        <v>300</v>
      </c>
      <c r="I614" s="913">
        <f t="shared" si="102"/>
        <v>0</v>
      </c>
      <c r="J614" s="913">
        <f t="shared" si="102"/>
        <v>2747</v>
      </c>
      <c r="K614" s="913">
        <f t="shared" si="102"/>
        <v>0</v>
      </c>
      <c r="L614" s="913">
        <f t="shared" si="102"/>
        <v>0</v>
      </c>
      <c r="M614" s="913">
        <f t="shared" si="102"/>
        <v>0</v>
      </c>
      <c r="N614" s="913">
        <f t="shared" si="102"/>
        <v>18213</v>
      </c>
      <c r="O614" s="914"/>
    </row>
    <row r="615" spans="1:15" ht="19.5" customHeight="1">
      <c r="A615" s="675" t="s">
        <v>12</v>
      </c>
      <c r="B615" s="134"/>
      <c r="C615" s="390"/>
      <c r="D615" s="390"/>
      <c r="E615" s="353"/>
      <c r="F615" s="221"/>
      <c r="G615" s="221"/>
      <c r="H615" s="221"/>
      <c r="I615" s="221"/>
      <c r="J615" s="221"/>
      <c r="K615" s="221"/>
      <c r="L615" s="221"/>
      <c r="M615" s="221"/>
      <c r="N615" s="221"/>
      <c r="O615" s="537"/>
    </row>
    <row r="616" spans="1:15" ht="37.5" customHeight="1">
      <c r="A616" s="222">
        <v>14100101</v>
      </c>
      <c r="B616" s="383" t="s">
        <v>494</v>
      </c>
      <c r="C616" s="387" t="s">
        <v>495</v>
      </c>
      <c r="D616" s="436" t="s">
        <v>42</v>
      </c>
      <c r="E616" s="352">
        <v>15</v>
      </c>
      <c r="F616" s="130">
        <v>4242</v>
      </c>
      <c r="G616" s="130">
        <v>0</v>
      </c>
      <c r="H616" s="130">
        <v>0</v>
      </c>
      <c r="I616" s="130">
        <v>0</v>
      </c>
      <c r="J616" s="130">
        <v>388</v>
      </c>
      <c r="K616" s="130">
        <v>0</v>
      </c>
      <c r="L616" s="130">
        <v>0</v>
      </c>
      <c r="M616" s="130">
        <v>0</v>
      </c>
      <c r="N616" s="130">
        <f aca="true" t="shared" si="103" ref="N616:N622">F616+G616+H616+I616-J616+K616-L616+M616</f>
        <v>3854</v>
      </c>
      <c r="O616" s="545"/>
    </row>
    <row r="617" spans="1:15" ht="37.5" customHeight="1">
      <c r="A617" s="222">
        <v>14100201</v>
      </c>
      <c r="B617" s="130" t="s">
        <v>275</v>
      </c>
      <c r="C617" s="387" t="s">
        <v>660</v>
      </c>
      <c r="D617" s="436" t="s">
        <v>276</v>
      </c>
      <c r="E617" s="352">
        <v>15</v>
      </c>
      <c r="F617" s="130">
        <v>2542</v>
      </c>
      <c r="G617" s="132">
        <v>0</v>
      </c>
      <c r="H617" s="130">
        <v>300</v>
      </c>
      <c r="I617" s="130">
        <v>0</v>
      </c>
      <c r="J617" s="130">
        <v>12</v>
      </c>
      <c r="K617" s="130">
        <v>0</v>
      </c>
      <c r="L617" s="130">
        <v>0</v>
      </c>
      <c r="M617" s="130">
        <v>0</v>
      </c>
      <c r="N617" s="130">
        <f t="shared" si="103"/>
        <v>2830</v>
      </c>
      <c r="O617" s="545"/>
    </row>
    <row r="618" spans="1:15" ht="37.5" customHeight="1">
      <c r="A618" s="222">
        <v>14100203</v>
      </c>
      <c r="B618" s="130" t="s">
        <v>277</v>
      </c>
      <c r="C618" s="387" t="s">
        <v>659</v>
      </c>
      <c r="D618" s="436" t="s">
        <v>276</v>
      </c>
      <c r="E618" s="352">
        <v>15</v>
      </c>
      <c r="F618" s="130">
        <v>2542</v>
      </c>
      <c r="G618" s="130">
        <v>0</v>
      </c>
      <c r="H618" s="130">
        <v>300</v>
      </c>
      <c r="I618" s="130">
        <v>0</v>
      </c>
      <c r="J618" s="130">
        <v>12</v>
      </c>
      <c r="K618" s="130">
        <v>0</v>
      </c>
      <c r="L618" s="130">
        <v>0</v>
      </c>
      <c r="M618" s="130">
        <v>0</v>
      </c>
      <c r="N618" s="130">
        <f t="shared" si="103"/>
        <v>2830</v>
      </c>
      <c r="O618" s="545"/>
    </row>
    <row r="619" spans="1:15" ht="37.5" customHeight="1">
      <c r="A619" s="222">
        <v>14100401</v>
      </c>
      <c r="B619" s="130" t="s">
        <v>278</v>
      </c>
      <c r="C619" s="387" t="s">
        <v>657</v>
      </c>
      <c r="D619" s="436" t="s">
        <v>13</v>
      </c>
      <c r="E619" s="352">
        <v>15</v>
      </c>
      <c r="F619" s="130">
        <v>2730</v>
      </c>
      <c r="G619" s="130">
        <v>0</v>
      </c>
      <c r="H619" s="130">
        <v>300</v>
      </c>
      <c r="I619" s="130">
        <v>0</v>
      </c>
      <c r="J619" s="130">
        <v>48</v>
      </c>
      <c r="K619" s="130">
        <v>0</v>
      </c>
      <c r="L619" s="130">
        <v>0</v>
      </c>
      <c r="M619" s="130">
        <v>0</v>
      </c>
      <c r="N619" s="130">
        <f>F619+G619+H619+I619-J619+K619-L619+M619</f>
        <v>2982</v>
      </c>
      <c r="O619" s="545"/>
    </row>
    <row r="620" spans="1:15" ht="37.5" customHeight="1">
      <c r="A620" s="222">
        <v>14100402</v>
      </c>
      <c r="B620" s="130" t="s">
        <v>279</v>
      </c>
      <c r="C620" s="387" t="s">
        <v>658</v>
      </c>
      <c r="D620" s="131" t="s">
        <v>13</v>
      </c>
      <c r="E620" s="352">
        <v>15</v>
      </c>
      <c r="F620" s="130">
        <v>2730</v>
      </c>
      <c r="G620" s="130">
        <v>0</v>
      </c>
      <c r="H620" s="130">
        <v>300</v>
      </c>
      <c r="I620" s="130">
        <v>0</v>
      </c>
      <c r="J620" s="130">
        <v>48</v>
      </c>
      <c r="K620" s="130">
        <v>0</v>
      </c>
      <c r="L620" s="130">
        <v>0</v>
      </c>
      <c r="M620" s="130">
        <v>0</v>
      </c>
      <c r="N620" s="130">
        <f>F620+G620+H620+I620-J620+K620-L620+M620</f>
        <v>2982</v>
      </c>
      <c r="O620" s="545"/>
    </row>
    <row r="621" spans="1:15" ht="37.5" customHeight="1">
      <c r="A621" s="549">
        <v>14100403</v>
      </c>
      <c r="B621" s="130" t="s">
        <v>687</v>
      </c>
      <c r="C621" s="387" t="s">
        <v>688</v>
      </c>
      <c r="D621" s="131" t="s">
        <v>13</v>
      </c>
      <c r="E621" s="352">
        <v>15</v>
      </c>
      <c r="F621" s="130">
        <v>2730</v>
      </c>
      <c r="G621" s="130">
        <v>0</v>
      </c>
      <c r="H621" s="130">
        <v>300</v>
      </c>
      <c r="I621" s="383">
        <v>0</v>
      </c>
      <c r="J621" s="130">
        <v>48</v>
      </c>
      <c r="K621" s="130">
        <v>0</v>
      </c>
      <c r="L621" s="130">
        <v>0</v>
      </c>
      <c r="M621" s="130">
        <v>0</v>
      </c>
      <c r="N621" s="130">
        <f>F621+G621+H621+I621-J621+K621-L621+M621</f>
        <v>2982</v>
      </c>
      <c r="O621" s="545"/>
    </row>
    <row r="622" spans="1:15" s="23" customFormat="1" ht="37.5" customHeight="1">
      <c r="A622" s="222">
        <v>14100412</v>
      </c>
      <c r="B622" s="130" t="s">
        <v>280</v>
      </c>
      <c r="C622" s="387" t="s">
        <v>656</v>
      </c>
      <c r="D622" s="131" t="s">
        <v>274</v>
      </c>
      <c r="E622" s="352">
        <v>15</v>
      </c>
      <c r="F622" s="130">
        <v>6347</v>
      </c>
      <c r="G622" s="130">
        <v>0</v>
      </c>
      <c r="H622" s="130">
        <v>300</v>
      </c>
      <c r="I622" s="130">
        <v>0</v>
      </c>
      <c r="J622" s="130">
        <v>808</v>
      </c>
      <c r="K622" s="130">
        <v>0</v>
      </c>
      <c r="L622" s="130">
        <v>0</v>
      </c>
      <c r="M622" s="130">
        <v>0</v>
      </c>
      <c r="N622" s="130">
        <f t="shared" si="103"/>
        <v>5839</v>
      </c>
      <c r="O622" s="545"/>
    </row>
    <row r="623" spans="1:15" s="41" customFormat="1" ht="21" customHeight="1">
      <c r="A623" s="872" t="s">
        <v>67</v>
      </c>
      <c r="B623" s="873"/>
      <c r="C623" s="874"/>
      <c r="D623" s="875"/>
      <c r="E623" s="876"/>
      <c r="F623" s="877">
        <f aca="true" t="shared" si="104" ref="F623:N623">SUM(F616:F622)</f>
        <v>23863</v>
      </c>
      <c r="G623" s="877">
        <f t="shared" si="104"/>
        <v>0</v>
      </c>
      <c r="H623" s="877">
        <f t="shared" si="104"/>
        <v>1800</v>
      </c>
      <c r="I623" s="877">
        <f t="shared" si="104"/>
        <v>0</v>
      </c>
      <c r="J623" s="877">
        <f t="shared" si="104"/>
        <v>1364</v>
      </c>
      <c r="K623" s="877">
        <f t="shared" si="104"/>
        <v>0</v>
      </c>
      <c r="L623" s="877">
        <f t="shared" si="104"/>
        <v>0</v>
      </c>
      <c r="M623" s="877">
        <f t="shared" si="104"/>
        <v>0</v>
      </c>
      <c r="N623" s="877">
        <f t="shared" si="104"/>
        <v>24299</v>
      </c>
      <c r="O623" s="878"/>
    </row>
    <row r="624" spans="1:15" s="187" customFormat="1" ht="18.75" customHeight="1">
      <c r="A624" s="652"/>
      <c r="B624" s="546" t="s">
        <v>31</v>
      </c>
      <c r="C624" s="547"/>
      <c r="D624" s="653"/>
      <c r="E624" s="654"/>
      <c r="F624" s="653">
        <f aca="true" t="shared" si="105" ref="F624:N624">F614+F623</f>
        <v>44523</v>
      </c>
      <c r="G624" s="548">
        <f t="shared" si="105"/>
        <v>0</v>
      </c>
      <c r="H624" s="653">
        <f t="shared" si="105"/>
        <v>2100</v>
      </c>
      <c r="I624" s="653">
        <f t="shared" si="105"/>
        <v>0</v>
      </c>
      <c r="J624" s="653">
        <f t="shared" si="105"/>
        <v>4111</v>
      </c>
      <c r="K624" s="653">
        <f t="shared" si="105"/>
        <v>0</v>
      </c>
      <c r="L624" s="653">
        <f t="shared" si="105"/>
        <v>0</v>
      </c>
      <c r="M624" s="653">
        <f t="shared" si="105"/>
        <v>0</v>
      </c>
      <c r="N624" s="653">
        <f t="shared" si="105"/>
        <v>42512</v>
      </c>
      <c r="O624" s="655"/>
    </row>
    <row r="625" spans="1:15" ht="33.75" customHeight="1">
      <c r="A625" s="440"/>
      <c r="B625" s="441"/>
      <c r="C625" s="441" t="s">
        <v>474</v>
      </c>
      <c r="E625" s="442"/>
      <c r="F625" s="441"/>
      <c r="G625" s="441"/>
      <c r="H625" s="446" t="s">
        <v>475</v>
      </c>
      <c r="I625" s="446"/>
      <c r="K625" s="441"/>
      <c r="L625" s="441"/>
      <c r="M625" s="441"/>
      <c r="N625" s="441" t="s">
        <v>475</v>
      </c>
      <c r="O625" s="443"/>
    </row>
    <row r="626" spans="1:15" ht="15" customHeight="1">
      <c r="A626" s="440"/>
      <c r="B626" s="441"/>
      <c r="C626" s="441"/>
      <c r="D626" s="441"/>
      <c r="E626" s="442"/>
      <c r="F626" s="441"/>
      <c r="G626" s="441"/>
      <c r="H626" s="446"/>
      <c r="I626" s="473"/>
      <c r="K626" s="441"/>
      <c r="L626" s="440"/>
      <c r="M626" s="441"/>
      <c r="N626" s="441"/>
      <c r="O626" s="444"/>
    </row>
    <row r="627" spans="1:15" ht="18.75">
      <c r="A627" s="440" t="s">
        <v>483</v>
      </c>
      <c r="B627" s="441"/>
      <c r="C627" s="446" t="s">
        <v>1078</v>
      </c>
      <c r="D627" s="441"/>
      <c r="E627" s="442"/>
      <c r="F627" s="441"/>
      <c r="G627" s="441"/>
      <c r="H627" s="446" t="s">
        <v>1079</v>
      </c>
      <c r="I627" s="473"/>
      <c r="K627" s="441"/>
      <c r="M627" s="441" t="s">
        <v>1075</v>
      </c>
      <c r="N627" s="441"/>
      <c r="O627" s="444"/>
    </row>
    <row r="628" spans="1:15" ht="15" customHeight="1">
      <c r="A628" s="440"/>
      <c r="B628" s="441"/>
      <c r="C628" s="441" t="s">
        <v>626</v>
      </c>
      <c r="D628" s="441"/>
      <c r="E628" s="442"/>
      <c r="F628" s="441"/>
      <c r="G628" s="441"/>
      <c r="H628" s="445" t="s">
        <v>472</v>
      </c>
      <c r="I628" s="445"/>
      <c r="K628" s="441"/>
      <c r="M628" s="441" t="s">
        <v>473</v>
      </c>
      <c r="N628" s="441"/>
      <c r="O628" s="443"/>
    </row>
    <row r="629" spans="1:15" ht="33.75">
      <c r="A629" s="183" t="s">
        <v>0</v>
      </c>
      <c r="B629" s="33"/>
      <c r="C629" s="169" t="s">
        <v>652</v>
      </c>
      <c r="D629" s="169"/>
      <c r="E629" s="326"/>
      <c r="F629" s="4"/>
      <c r="G629" s="4"/>
      <c r="H629" s="4"/>
      <c r="I629" s="4"/>
      <c r="J629" s="4"/>
      <c r="K629" s="4"/>
      <c r="L629" s="4"/>
      <c r="M629" s="4"/>
      <c r="N629" s="4"/>
      <c r="O629" s="27"/>
    </row>
    <row r="630" spans="1:15" ht="20.25">
      <c r="A630" s="6"/>
      <c r="B630" s="177" t="s">
        <v>26</v>
      </c>
      <c r="C630" s="403"/>
      <c r="D630" s="7"/>
      <c r="E630" s="316"/>
      <c r="F630" s="7"/>
      <c r="G630" s="7"/>
      <c r="H630" s="7"/>
      <c r="I630" s="8"/>
      <c r="J630" s="7"/>
      <c r="K630" s="7"/>
      <c r="L630" s="8"/>
      <c r="M630" s="7"/>
      <c r="N630" s="7"/>
      <c r="O630" s="393" t="s">
        <v>1151</v>
      </c>
    </row>
    <row r="631" spans="1:15" s="255" customFormat="1" ht="33.75" customHeight="1">
      <c r="A631" s="10"/>
      <c r="B631" s="44"/>
      <c r="C631" s="404"/>
      <c r="D631" s="95" t="s">
        <v>1430</v>
      </c>
      <c r="E631" s="317"/>
      <c r="F631" s="12"/>
      <c r="G631" s="12"/>
      <c r="H631" s="12"/>
      <c r="I631" s="12"/>
      <c r="J631" s="12"/>
      <c r="K631" s="12"/>
      <c r="L631" s="12"/>
      <c r="M631" s="12"/>
      <c r="N631" s="12"/>
      <c r="O631" s="28"/>
    </row>
    <row r="632" spans="1:15" ht="30" customHeight="1">
      <c r="A632" s="211" t="s">
        <v>437</v>
      </c>
      <c r="B632" s="212" t="s">
        <v>438</v>
      </c>
      <c r="C632" s="415" t="s">
        <v>1</v>
      </c>
      <c r="D632" s="212" t="s">
        <v>436</v>
      </c>
      <c r="E632" s="373" t="s">
        <v>445</v>
      </c>
      <c r="F632" s="239" t="s">
        <v>433</v>
      </c>
      <c r="G632" s="239" t="s">
        <v>434</v>
      </c>
      <c r="H632" s="239" t="s">
        <v>33</v>
      </c>
      <c r="I632" s="239" t="s">
        <v>435</v>
      </c>
      <c r="J632" s="239" t="s">
        <v>17</v>
      </c>
      <c r="K632" s="239" t="s">
        <v>18</v>
      </c>
      <c r="L632" s="395" t="s">
        <v>442</v>
      </c>
      <c r="M632" s="239" t="s">
        <v>30</v>
      </c>
      <c r="N632" s="239" t="s">
        <v>439</v>
      </c>
      <c r="O632" s="258" t="s">
        <v>19</v>
      </c>
    </row>
    <row r="633" spans="1:15" ht="30" customHeight="1">
      <c r="A633" s="282" t="s">
        <v>281</v>
      </c>
      <c r="B633" s="283"/>
      <c r="C633" s="414"/>
      <c r="D633" s="283"/>
      <c r="E633" s="333"/>
      <c r="F633" s="283"/>
      <c r="G633" s="283"/>
      <c r="H633" s="283"/>
      <c r="I633" s="283"/>
      <c r="J633" s="283"/>
      <c r="K633" s="283"/>
      <c r="L633" s="283"/>
      <c r="M633" s="283"/>
      <c r="N633" s="283"/>
      <c r="O633" s="284"/>
    </row>
    <row r="634" spans="1:15" ht="39" customHeight="1">
      <c r="A634" s="120">
        <v>15100203</v>
      </c>
      <c r="B634" s="14" t="s">
        <v>284</v>
      </c>
      <c r="C634" s="166" t="s">
        <v>1044</v>
      </c>
      <c r="D634" s="43" t="s">
        <v>283</v>
      </c>
      <c r="E634" s="347">
        <v>15</v>
      </c>
      <c r="F634" s="59">
        <v>1641</v>
      </c>
      <c r="G634" s="59">
        <v>0</v>
      </c>
      <c r="H634" s="59">
        <v>0</v>
      </c>
      <c r="I634" s="59">
        <v>0</v>
      </c>
      <c r="J634" s="59">
        <v>0</v>
      </c>
      <c r="K634" s="59">
        <v>107</v>
      </c>
      <c r="L634" s="59">
        <v>0</v>
      </c>
      <c r="M634" s="59">
        <v>0</v>
      </c>
      <c r="N634" s="59">
        <f>F634+G634+H634+I634-J634+K634-L634+M634</f>
        <v>1748</v>
      </c>
      <c r="O634" s="29"/>
    </row>
    <row r="635" spans="1:15" ht="39" customHeight="1">
      <c r="A635" s="120">
        <v>15100208</v>
      </c>
      <c r="B635" s="14" t="s">
        <v>544</v>
      </c>
      <c r="C635" s="166" t="s">
        <v>545</v>
      </c>
      <c r="D635" s="43" t="s">
        <v>351</v>
      </c>
      <c r="E635" s="347">
        <v>15</v>
      </c>
      <c r="F635" s="59">
        <v>3820</v>
      </c>
      <c r="G635" s="59">
        <v>0</v>
      </c>
      <c r="H635" s="59">
        <v>0</v>
      </c>
      <c r="I635" s="59">
        <v>0</v>
      </c>
      <c r="J635" s="59">
        <v>320</v>
      </c>
      <c r="K635" s="59">
        <v>0</v>
      </c>
      <c r="L635" s="59">
        <v>0</v>
      </c>
      <c r="M635" s="59">
        <v>0</v>
      </c>
      <c r="N635" s="59">
        <f>F635+G635+H635+I635-J635+K635-L635+M635</f>
        <v>3500</v>
      </c>
      <c r="O635" s="29"/>
    </row>
    <row r="636" spans="1:15" ht="18">
      <c r="A636" s="506" t="s">
        <v>67</v>
      </c>
      <c r="B636" s="557"/>
      <c r="C636" s="516"/>
      <c r="D636" s="527"/>
      <c r="E636" s="528"/>
      <c r="F636" s="530">
        <f aca="true" t="shared" si="106" ref="F636:N636">SUM(F634:F635)</f>
        <v>5461</v>
      </c>
      <c r="G636" s="530">
        <f t="shared" si="106"/>
        <v>0</v>
      </c>
      <c r="H636" s="530">
        <f t="shared" si="106"/>
        <v>0</v>
      </c>
      <c r="I636" s="530">
        <f t="shared" si="106"/>
        <v>0</v>
      </c>
      <c r="J636" s="530">
        <f t="shared" si="106"/>
        <v>320</v>
      </c>
      <c r="K636" s="530">
        <f t="shared" si="106"/>
        <v>107</v>
      </c>
      <c r="L636" s="530">
        <f t="shared" si="106"/>
        <v>0</v>
      </c>
      <c r="M636" s="530">
        <f t="shared" si="106"/>
        <v>0</v>
      </c>
      <c r="N636" s="530">
        <f t="shared" si="106"/>
        <v>5248</v>
      </c>
      <c r="O636" s="514"/>
    </row>
    <row r="637" spans="1:15" ht="33" customHeight="1">
      <c r="A637" s="100" t="s">
        <v>365</v>
      </c>
      <c r="B637" s="81"/>
      <c r="C637" s="406"/>
      <c r="D637" s="75"/>
      <c r="E637" s="336"/>
      <c r="F637" s="74"/>
      <c r="G637" s="74"/>
      <c r="H637" s="74"/>
      <c r="I637" s="74"/>
      <c r="J637" s="74"/>
      <c r="K637" s="74"/>
      <c r="L637" s="74"/>
      <c r="M637" s="74"/>
      <c r="N637" s="74"/>
      <c r="O637" s="76"/>
    </row>
    <row r="638" spans="1:15" ht="39.75" customHeight="1">
      <c r="A638" s="663">
        <v>1510001</v>
      </c>
      <c r="B638" s="671" t="s">
        <v>1119</v>
      </c>
      <c r="C638" s="660" t="s">
        <v>1265</v>
      </c>
      <c r="D638" s="400" t="s">
        <v>573</v>
      </c>
      <c r="E638" s="347">
        <v>15</v>
      </c>
      <c r="F638" s="59">
        <v>2831</v>
      </c>
      <c r="G638" s="59">
        <v>0</v>
      </c>
      <c r="H638" s="59">
        <v>0</v>
      </c>
      <c r="I638" s="59">
        <v>0</v>
      </c>
      <c r="J638" s="59">
        <v>59</v>
      </c>
      <c r="K638" s="59">
        <v>0</v>
      </c>
      <c r="L638" s="59">
        <v>0</v>
      </c>
      <c r="M638" s="59">
        <v>0</v>
      </c>
      <c r="N638" s="59">
        <f>F638+G638+H638+I638-J638+K638-L638+M638</f>
        <v>2772</v>
      </c>
      <c r="O638" s="29"/>
    </row>
    <row r="639" spans="1:15" ht="18">
      <c r="A639" s="506" t="s">
        <v>67</v>
      </c>
      <c r="B639" s="557"/>
      <c r="C639" s="516"/>
      <c r="D639" s="531"/>
      <c r="E639" s="528"/>
      <c r="F639" s="529">
        <f aca="true" t="shared" si="107" ref="F639:M639">SUM(F638:F638)</f>
        <v>2831</v>
      </c>
      <c r="G639" s="529">
        <f t="shared" si="107"/>
        <v>0</v>
      </c>
      <c r="H639" s="529">
        <f t="shared" si="107"/>
        <v>0</v>
      </c>
      <c r="I639" s="529">
        <f t="shared" si="107"/>
        <v>0</v>
      </c>
      <c r="J639" s="529">
        <f>SUM(J638:J638)</f>
        <v>59</v>
      </c>
      <c r="K639" s="529">
        <f t="shared" si="107"/>
        <v>0</v>
      </c>
      <c r="L639" s="529">
        <f t="shared" si="107"/>
        <v>0</v>
      </c>
      <c r="M639" s="529">
        <f t="shared" si="107"/>
        <v>0</v>
      </c>
      <c r="N639" s="529">
        <f>SUM(N638:N638)</f>
        <v>2772</v>
      </c>
      <c r="O639" s="514"/>
    </row>
    <row r="640" spans="1:15" ht="33.75" customHeight="1">
      <c r="A640" s="100" t="s">
        <v>366</v>
      </c>
      <c r="B640" s="81"/>
      <c r="C640" s="406"/>
      <c r="D640" s="434"/>
      <c r="E640" s="336"/>
      <c r="F640" s="74"/>
      <c r="G640" s="74"/>
      <c r="H640" s="74"/>
      <c r="I640" s="74"/>
      <c r="J640" s="74"/>
      <c r="K640" s="74"/>
      <c r="L640" s="74"/>
      <c r="M640" s="74"/>
      <c r="N640" s="74"/>
      <c r="O640" s="76"/>
    </row>
    <row r="641" spans="1:15" ht="39.75" customHeight="1">
      <c r="A641" s="170">
        <v>1520001</v>
      </c>
      <c r="B641" s="14" t="s">
        <v>1120</v>
      </c>
      <c r="C641" s="660" t="s">
        <v>1266</v>
      </c>
      <c r="D641" s="400" t="s">
        <v>574</v>
      </c>
      <c r="E641" s="330">
        <v>15</v>
      </c>
      <c r="F641" s="59">
        <v>3467</v>
      </c>
      <c r="G641" s="59">
        <v>0</v>
      </c>
      <c r="H641" s="59">
        <v>0</v>
      </c>
      <c r="I641" s="59">
        <v>0</v>
      </c>
      <c r="J641" s="59">
        <v>148</v>
      </c>
      <c r="K641" s="59">
        <v>0</v>
      </c>
      <c r="L641" s="59">
        <v>0</v>
      </c>
      <c r="M641" s="59">
        <v>0</v>
      </c>
      <c r="N641" s="59">
        <f>F641+G641+H641+I641-J641+K641-L641+M641</f>
        <v>3319</v>
      </c>
      <c r="O641" s="29"/>
    </row>
    <row r="642" spans="1:15" ht="39.75" customHeight="1">
      <c r="A642" s="120">
        <v>15100206</v>
      </c>
      <c r="B642" s="14" t="s">
        <v>287</v>
      </c>
      <c r="C642" s="166" t="s">
        <v>288</v>
      </c>
      <c r="D642" s="400" t="s">
        <v>52</v>
      </c>
      <c r="E642" s="330">
        <v>15</v>
      </c>
      <c r="F642" s="59">
        <v>1363</v>
      </c>
      <c r="G642" s="59">
        <v>0</v>
      </c>
      <c r="H642" s="59">
        <v>0</v>
      </c>
      <c r="I642" s="59">
        <v>0</v>
      </c>
      <c r="J642" s="59">
        <v>0</v>
      </c>
      <c r="K642" s="59">
        <v>124</v>
      </c>
      <c r="L642" s="59">
        <v>0</v>
      </c>
      <c r="M642" s="59">
        <v>0</v>
      </c>
      <c r="N642" s="59">
        <f>F642+G642+H642+I642-J642+K642-L642+M642</f>
        <v>1487</v>
      </c>
      <c r="O642" s="29"/>
    </row>
    <row r="643" spans="1:15" ht="18">
      <c r="A643" s="506" t="s">
        <v>67</v>
      </c>
      <c r="B643" s="526"/>
      <c r="C643" s="516"/>
      <c r="D643" s="527"/>
      <c r="E643" s="528"/>
      <c r="F643" s="530">
        <f aca="true" t="shared" si="108" ref="F643:N643">SUM(F641:F642)</f>
        <v>4830</v>
      </c>
      <c r="G643" s="530">
        <f t="shared" si="108"/>
        <v>0</v>
      </c>
      <c r="H643" s="530">
        <f t="shared" si="108"/>
        <v>0</v>
      </c>
      <c r="I643" s="530">
        <f t="shared" si="108"/>
        <v>0</v>
      </c>
      <c r="J643" s="530">
        <f t="shared" si="108"/>
        <v>148</v>
      </c>
      <c r="K643" s="530">
        <f t="shared" si="108"/>
        <v>124</v>
      </c>
      <c r="L643" s="530">
        <f t="shared" si="108"/>
        <v>0</v>
      </c>
      <c r="M643" s="530">
        <f t="shared" si="108"/>
        <v>0</v>
      </c>
      <c r="N643" s="530">
        <f t="shared" si="108"/>
        <v>4806</v>
      </c>
      <c r="O643" s="514"/>
    </row>
    <row r="644" spans="1:15" ht="22.5">
      <c r="A644" s="56"/>
      <c r="B644" s="181" t="s">
        <v>31</v>
      </c>
      <c r="C644" s="416"/>
      <c r="D644" s="68"/>
      <c r="E644" s="374"/>
      <c r="F644" s="69">
        <f aca="true" t="shared" si="109" ref="F644:N644">F636+F639+F643</f>
        <v>13122</v>
      </c>
      <c r="G644" s="69">
        <f t="shared" si="109"/>
        <v>0</v>
      </c>
      <c r="H644" s="69">
        <f t="shared" si="109"/>
        <v>0</v>
      </c>
      <c r="I644" s="69">
        <f t="shared" si="109"/>
        <v>0</v>
      </c>
      <c r="J644" s="69">
        <f t="shared" si="109"/>
        <v>527</v>
      </c>
      <c r="K644" s="69">
        <f t="shared" si="109"/>
        <v>231</v>
      </c>
      <c r="L644" s="69">
        <f t="shared" si="109"/>
        <v>0</v>
      </c>
      <c r="M644" s="69">
        <f t="shared" si="109"/>
        <v>0</v>
      </c>
      <c r="N644" s="69">
        <f t="shared" si="109"/>
        <v>12826</v>
      </c>
      <c r="O644" s="58"/>
    </row>
    <row r="645" spans="1:15" s="187" customFormat="1" ht="18">
      <c r="A645" s="17"/>
      <c r="B645" s="1"/>
      <c r="C645" s="408"/>
      <c r="D645" s="1"/>
      <c r="E645" s="322"/>
      <c r="F645" s="1"/>
      <c r="G645" s="1"/>
      <c r="H645" s="1"/>
      <c r="I645" s="1"/>
      <c r="J645" s="1"/>
      <c r="K645" s="1"/>
      <c r="L645" s="1"/>
      <c r="M645" s="1"/>
      <c r="N645" s="1"/>
      <c r="O645" s="30"/>
    </row>
    <row r="646" spans="1:15" s="187" customFormat="1" ht="14.25">
      <c r="A646" s="440"/>
      <c r="B646" s="441"/>
      <c r="C646" s="441" t="s">
        <v>474</v>
      </c>
      <c r="E646" s="442"/>
      <c r="F646" s="441"/>
      <c r="G646" s="441"/>
      <c r="H646" s="441"/>
      <c r="K646" s="446" t="s">
        <v>475</v>
      </c>
      <c r="L646" s="446"/>
      <c r="M646" s="441"/>
      <c r="O646" s="441" t="s">
        <v>475</v>
      </c>
    </row>
    <row r="647" spans="1:15" ht="18.75">
      <c r="A647" s="440"/>
      <c r="B647" s="441"/>
      <c r="C647" s="441"/>
      <c r="D647" s="441"/>
      <c r="E647" s="442"/>
      <c r="F647" s="441"/>
      <c r="G647" s="441"/>
      <c r="H647" s="441"/>
      <c r="K647" s="446"/>
      <c r="L647" s="473"/>
      <c r="M647" s="441"/>
      <c r="N647" s="441"/>
      <c r="O647" s="444"/>
    </row>
    <row r="648" spans="1:15" ht="18.75">
      <c r="A648" s="440" t="s">
        <v>483</v>
      </c>
      <c r="B648" s="441"/>
      <c r="C648" s="446" t="s">
        <v>1078</v>
      </c>
      <c r="D648" s="441"/>
      <c r="E648" s="442"/>
      <c r="F648" s="441"/>
      <c r="G648" s="441"/>
      <c r="H648" s="441"/>
      <c r="K648" s="446" t="s">
        <v>1079</v>
      </c>
      <c r="L648" s="473"/>
      <c r="N648" s="441" t="s">
        <v>1076</v>
      </c>
      <c r="O648" s="444"/>
    </row>
    <row r="649" spans="1:15" ht="14.25" customHeight="1">
      <c r="A649" s="440"/>
      <c r="B649" s="441"/>
      <c r="C649" s="441" t="s">
        <v>626</v>
      </c>
      <c r="D649" s="441"/>
      <c r="E649" s="442"/>
      <c r="F649" s="441"/>
      <c r="G649" s="441"/>
      <c r="H649" s="441"/>
      <c r="K649" s="445" t="s">
        <v>472</v>
      </c>
      <c r="L649" s="445"/>
      <c r="N649" s="441" t="s">
        <v>634</v>
      </c>
      <c r="O649" s="443"/>
    </row>
    <row r="650" spans="1:15" ht="33.75">
      <c r="A650" s="183" t="s">
        <v>0</v>
      </c>
      <c r="B650" s="33"/>
      <c r="C650" s="169" t="s">
        <v>652</v>
      </c>
      <c r="D650" s="169"/>
      <c r="E650" s="326"/>
      <c r="F650" s="4"/>
      <c r="G650" s="4"/>
      <c r="H650" s="4"/>
      <c r="I650" s="4"/>
      <c r="J650" s="4"/>
      <c r="K650" s="4"/>
      <c r="L650" s="4"/>
      <c r="M650" s="4"/>
      <c r="N650" s="4"/>
      <c r="O650" s="27"/>
    </row>
    <row r="651" spans="1:15" ht="20.25">
      <c r="A651" s="6"/>
      <c r="B651" s="96" t="s">
        <v>295</v>
      </c>
      <c r="C651" s="403"/>
      <c r="D651" s="7"/>
      <c r="E651" s="316"/>
      <c r="F651" s="7"/>
      <c r="G651" s="7"/>
      <c r="H651" s="7"/>
      <c r="I651" s="8"/>
      <c r="J651" s="7"/>
      <c r="K651" s="7"/>
      <c r="L651" s="8"/>
      <c r="M651" s="7"/>
      <c r="N651" s="7"/>
      <c r="O651" s="393" t="s">
        <v>1152</v>
      </c>
    </row>
    <row r="652" spans="1:15" s="255" customFormat="1" ht="35.25" customHeight="1">
      <c r="A652" s="10"/>
      <c r="B652" s="11"/>
      <c r="C652" s="404"/>
      <c r="D652" s="95" t="s">
        <v>1430</v>
      </c>
      <c r="E652" s="317"/>
      <c r="F652" s="12"/>
      <c r="G652" s="12"/>
      <c r="H652" s="12"/>
      <c r="I652" s="12"/>
      <c r="J652" s="12"/>
      <c r="K652" s="12"/>
      <c r="L652" s="12"/>
      <c r="M652" s="12"/>
      <c r="N652" s="12"/>
      <c r="O652" s="28"/>
    </row>
    <row r="653" spans="1:15" ht="36" customHeight="1">
      <c r="A653" s="211" t="s">
        <v>437</v>
      </c>
      <c r="B653" s="212" t="s">
        <v>438</v>
      </c>
      <c r="C653" s="415" t="s">
        <v>1</v>
      </c>
      <c r="D653" s="212" t="s">
        <v>436</v>
      </c>
      <c r="E653" s="364" t="s">
        <v>445</v>
      </c>
      <c r="F653" s="234" t="s">
        <v>433</v>
      </c>
      <c r="G653" s="234" t="s">
        <v>434</v>
      </c>
      <c r="H653" s="234" t="s">
        <v>33</v>
      </c>
      <c r="I653" s="234" t="s">
        <v>435</v>
      </c>
      <c r="J653" s="302" t="s">
        <v>17</v>
      </c>
      <c r="K653" s="234" t="s">
        <v>18</v>
      </c>
      <c r="L653" s="234" t="s">
        <v>442</v>
      </c>
      <c r="M653" s="234" t="s">
        <v>30</v>
      </c>
      <c r="N653" s="234" t="s">
        <v>439</v>
      </c>
      <c r="O653" s="258" t="s">
        <v>19</v>
      </c>
    </row>
    <row r="654" spans="1:15" ht="25.5" customHeight="1">
      <c r="A654" s="102" t="s">
        <v>367</v>
      </c>
      <c r="B654" s="77"/>
      <c r="C654" s="406"/>
      <c r="D654" s="77"/>
      <c r="E654" s="339"/>
      <c r="F654" s="77"/>
      <c r="G654" s="77"/>
      <c r="H654" s="77"/>
      <c r="I654" s="77"/>
      <c r="J654" s="77"/>
      <c r="K654" s="77"/>
      <c r="L654" s="77"/>
      <c r="M654" s="77"/>
      <c r="N654" s="77"/>
      <c r="O654" s="76"/>
    </row>
    <row r="655" spans="1:15" ht="42" customHeight="1">
      <c r="A655" s="170">
        <v>170001</v>
      </c>
      <c r="B655" s="59" t="s">
        <v>1121</v>
      </c>
      <c r="C655" s="660" t="s">
        <v>1229</v>
      </c>
      <c r="D655" s="400" t="s">
        <v>576</v>
      </c>
      <c r="E655" s="347">
        <v>15</v>
      </c>
      <c r="F655" s="59">
        <v>3467</v>
      </c>
      <c r="G655" s="59">
        <v>0</v>
      </c>
      <c r="H655" s="59">
        <v>0</v>
      </c>
      <c r="I655" s="59">
        <v>0</v>
      </c>
      <c r="J655" s="59">
        <v>148</v>
      </c>
      <c r="K655" s="59">
        <v>0</v>
      </c>
      <c r="L655" s="59">
        <v>0</v>
      </c>
      <c r="M655" s="59">
        <v>0</v>
      </c>
      <c r="N655" s="59">
        <f>F655+G655+H655+I655-J655+K655-L655+M655</f>
        <v>3319</v>
      </c>
      <c r="O655" s="29"/>
    </row>
    <row r="656" spans="1:15" ht="46.5" customHeight="1">
      <c r="A656" s="120">
        <v>1700002</v>
      </c>
      <c r="B656" s="59" t="s">
        <v>368</v>
      </c>
      <c r="C656" s="166" t="s">
        <v>1045</v>
      </c>
      <c r="D656" s="43" t="s">
        <v>2</v>
      </c>
      <c r="E656" s="347">
        <v>15</v>
      </c>
      <c r="F656" s="59">
        <v>4013</v>
      </c>
      <c r="G656" s="59">
        <v>0</v>
      </c>
      <c r="H656" s="59">
        <v>0</v>
      </c>
      <c r="I656" s="59">
        <v>0</v>
      </c>
      <c r="J656" s="59">
        <v>351</v>
      </c>
      <c r="K656" s="59">
        <v>0</v>
      </c>
      <c r="L656" s="59">
        <v>0</v>
      </c>
      <c r="M656" s="59">
        <v>0</v>
      </c>
      <c r="N656" s="59">
        <f>F656+G656+H656+I656-J656+K656-L656+M656</f>
        <v>3662</v>
      </c>
      <c r="O656" s="29"/>
    </row>
    <row r="657" spans="1:15" ht="42" customHeight="1">
      <c r="A657" s="108">
        <v>1700004</v>
      </c>
      <c r="B657" s="59" t="s">
        <v>51</v>
      </c>
      <c r="C657" s="43" t="s">
        <v>1035</v>
      </c>
      <c r="D657" s="400" t="s">
        <v>52</v>
      </c>
      <c r="E657" s="347">
        <v>15</v>
      </c>
      <c r="F657" s="59">
        <v>4013</v>
      </c>
      <c r="G657" s="59">
        <v>0</v>
      </c>
      <c r="H657" s="59">
        <v>0</v>
      </c>
      <c r="I657" s="59">
        <v>0</v>
      </c>
      <c r="J657" s="59">
        <v>351</v>
      </c>
      <c r="K657" s="59">
        <v>0</v>
      </c>
      <c r="L657" s="59">
        <v>0</v>
      </c>
      <c r="M657" s="59">
        <v>0</v>
      </c>
      <c r="N657" s="59">
        <f>F657+G657+H657+I657-J657+K657-L657+M657</f>
        <v>3662</v>
      </c>
      <c r="O657" s="29"/>
    </row>
    <row r="658" spans="1:15" ht="18">
      <c r="A658" s="585" t="s">
        <v>67</v>
      </c>
      <c r="B658" s="609"/>
      <c r="C658" s="599"/>
      <c r="D658" s="610"/>
      <c r="E658" s="611"/>
      <c r="F658" s="615">
        <f>SUM(F655:F657)</f>
        <v>11493</v>
      </c>
      <c r="G658" s="615">
        <f aca="true" t="shared" si="110" ref="G658:N658">SUM(G655:G657)</f>
        <v>0</v>
      </c>
      <c r="H658" s="615">
        <f t="shared" si="110"/>
        <v>0</v>
      </c>
      <c r="I658" s="615">
        <f t="shared" si="110"/>
        <v>0</v>
      </c>
      <c r="J658" s="615">
        <f t="shared" si="110"/>
        <v>850</v>
      </c>
      <c r="K658" s="615">
        <f t="shared" si="110"/>
        <v>0</v>
      </c>
      <c r="L658" s="615">
        <f t="shared" si="110"/>
        <v>0</v>
      </c>
      <c r="M658" s="615">
        <f t="shared" si="110"/>
        <v>0</v>
      </c>
      <c r="N658" s="615">
        <f t="shared" si="110"/>
        <v>10643</v>
      </c>
      <c r="O658" s="591"/>
    </row>
    <row r="659" spans="1:15" ht="27.75" customHeight="1">
      <c r="A659" s="102" t="s">
        <v>14</v>
      </c>
      <c r="B659" s="74"/>
      <c r="C659" s="406"/>
      <c r="D659" s="75"/>
      <c r="E659" s="336"/>
      <c r="F659" s="74"/>
      <c r="G659" s="74"/>
      <c r="H659" s="74"/>
      <c r="I659" s="74"/>
      <c r="J659" s="74"/>
      <c r="K659" s="74"/>
      <c r="L659" s="74"/>
      <c r="M659" s="74"/>
      <c r="N659" s="74"/>
      <c r="O659" s="76"/>
    </row>
    <row r="660" spans="1:16" ht="46.5" customHeight="1">
      <c r="A660" s="170">
        <v>1720001</v>
      </c>
      <c r="B660" s="14" t="s">
        <v>1122</v>
      </c>
      <c r="C660" s="660" t="s">
        <v>1267</v>
      </c>
      <c r="D660" s="400" t="s">
        <v>1340</v>
      </c>
      <c r="E660" s="347">
        <v>15</v>
      </c>
      <c r="F660" s="59">
        <v>3467</v>
      </c>
      <c r="G660" s="59">
        <v>0</v>
      </c>
      <c r="H660" s="59">
        <v>0</v>
      </c>
      <c r="I660" s="59">
        <v>0</v>
      </c>
      <c r="J660" s="59">
        <v>148</v>
      </c>
      <c r="K660" s="59">
        <v>0</v>
      </c>
      <c r="L660" s="59">
        <v>0</v>
      </c>
      <c r="M660" s="59">
        <v>0</v>
      </c>
      <c r="N660" s="59">
        <f>F660+G660+H660+I660-J660+K660-L660+M660</f>
        <v>3319</v>
      </c>
      <c r="O660" s="661"/>
      <c r="P660" s="31"/>
    </row>
    <row r="661" spans="1:15" ht="46.5" customHeight="1">
      <c r="A661" s="120">
        <v>17100401</v>
      </c>
      <c r="B661" s="59" t="s">
        <v>296</v>
      </c>
      <c r="C661" s="166" t="s">
        <v>297</v>
      </c>
      <c r="D661" s="43" t="s">
        <v>11</v>
      </c>
      <c r="E661" s="347">
        <v>15</v>
      </c>
      <c r="F661" s="59">
        <v>1772</v>
      </c>
      <c r="G661" s="59">
        <v>0</v>
      </c>
      <c r="H661" s="59">
        <v>0</v>
      </c>
      <c r="I661" s="59">
        <v>0</v>
      </c>
      <c r="J661" s="59">
        <v>0</v>
      </c>
      <c r="K661" s="59">
        <v>86</v>
      </c>
      <c r="L661" s="59">
        <v>0</v>
      </c>
      <c r="M661" s="59">
        <v>0</v>
      </c>
      <c r="N661" s="59">
        <f>F661+G661+H661+I661-J661+K661-L661+M661</f>
        <v>1858</v>
      </c>
      <c r="O661" s="29"/>
    </row>
    <row r="662" spans="1:15" s="23" customFormat="1" ht="18">
      <c r="A662" s="585" t="s">
        <v>67</v>
      </c>
      <c r="B662" s="595"/>
      <c r="C662" s="599"/>
      <c r="D662" s="610"/>
      <c r="E662" s="611"/>
      <c r="F662" s="612">
        <f aca="true" t="shared" si="111" ref="F662:N662">SUM(F660:F661)</f>
        <v>5239</v>
      </c>
      <c r="G662" s="612">
        <f t="shared" si="111"/>
        <v>0</v>
      </c>
      <c r="H662" s="612">
        <f t="shared" si="111"/>
        <v>0</v>
      </c>
      <c r="I662" s="612">
        <f t="shared" si="111"/>
        <v>0</v>
      </c>
      <c r="J662" s="612">
        <f t="shared" si="111"/>
        <v>148</v>
      </c>
      <c r="K662" s="612">
        <f t="shared" si="111"/>
        <v>86</v>
      </c>
      <c r="L662" s="612">
        <f t="shared" si="111"/>
        <v>0</v>
      </c>
      <c r="M662" s="612">
        <f t="shared" si="111"/>
        <v>0</v>
      </c>
      <c r="N662" s="612">
        <f t="shared" si="111"/>
        <v>5177</v>
      </c>
      <c r="O662" s="591"/>
    </row>
    <row r="663" spans="1:15" ht="22.5">
      <c r="A663" s="56"/>
      <c r="B663" s="181" t="s">
        <v>31</v>
      </c>
      <c r="C663" s="416"/>
      <c r="D663" s="57"/>
      <c r="E663" s="337"/>
      <c r="F663" s="71">
        <f aca="true" t="shared" si="112" ref="F663:M663">F658+F662</f>
        <v>16732</v>
      </c>
      <c r="G663" s="71">
        <f t="shared" si="112"/>
        <v>0</v>
      </c>
      <c r="H663" s="71">
        <f t="shared" si="112"/>
        <v>0</v>
      </c>
      <c r="I663" s="71">
        <f t="shared" si="112"/>
        <v>0</v>
      </c>
      <c r="J663" s="71">
        <f t="shared" si="112"/>
        <v>998</v>
      </c>
      <c r="K663" s="71">
        <f t="shared" si="112"/>
        <v>86</v>
      </c>
      <c r="L663" s="71">
        <f>L658+L662</f>
        <v>0</v>
      </c>
      <c r="M663" s="71">
        <f t="shared" si="112"/>
        <v>0</v>
      </c>
      <c r="N663" s="71">
        <f>N658+N662</f>
        <v>15820</v>
      </c>
      <c r="O663" s="58"/>
    </row>
    <row r="664" spans="1:15" ht="18">
      <c r="A664" s="24"/>
      <c r="B664" s="8"/>
      <c r="C664" s="413"/>
      <c r="D664" s="8"/>
      <c r="E664" s="316"/>
      <c r="F664" s="38"/>
      <c r="G664" s="38"/>
      <c r="H664" s="38"/>
      <c r="I664" s="38"/>
      <c r="J664" s="38"/>
      <c r="K664" s="38"/>
      <c r="L664" s="38"/>
      <c r="M664" s="38"/>
      <c r="N664" s="38"/>
      <c r="O664" s="31"/>
    </row>
    <row r="665" spans="1:15" ht="18">
      <c r="A665" s="24"/>
      <c r="B665" s="8"/>
      <c r="C665" s="413"/>
      <c r="D665" s="8"/>
      <c r="E665" s="316"/>
      <c r="F665" s="38"/>
      <c r="G665" s="38"/>
      <c r="H665" s="38"/>
      <c r="I665" s="38"/>
      <c r="J665" s="38"/>
      <c r="K665" s="38"/>
      <c r="L665" s="38"/>
      <c r="M665" s="38"/>
      <c r="N665" s="38"/>
      <c r="O665" s="31"/>
    </row>
    <row r="666" spans="1:15" ht="18">
      <c r="A666" s="24"/>
      <c r="B666" s="8"/>
      <c r="C666" s="413"/>
      <c r="D666" s="8"/>
      <c r="E666" s="316"/>
      <c r="F666" s="38"/>
      <c r="G666" s="38"/>
      <c r="H666" s="38"/>
      <c r="I666" s="38"/>
      <c r="J666" s="38"/>
      <c r="K666" s="38"/>
      <c r="L666" s="38"/>
      <c r="M666" s="38"/>
      <c r="N666" s="38"/>
      <c r="O666" s="31"/>
    </row>
    <row r="667" spans="1:15" ht="18.75">
      <c r="A667" s="440"/>
      <c r="B667" s="441"/>
      <c r="C667" s="441" t="s">
        <v>474</v>
      </c>
      <c r="E667" s="442"/>
      <c r="F667" s="441"/>
      <c r="G667" s="441"/>
      <c r="H667" s="441"/>
      <c r="J667" s="446" t="s">
        <v>475</v>
      </c>
      <c r="K667" s="470"/>
      <c r="L667" s="441"/>
      <c r="M667" s="441"/>
      <c r="N667" s="441" t="s">
        <v>475</v>
      </c>
      <c r="O667" s="443"/>
    </row>
    <row r="668" spans="1:15" s="187" customFormat="1" ht="18.75">
      <c r="A668" s="440"/>
      <c r="B668" s="441"/>
      <c r="C668" s="441"/>
      <c r="D668" s="441"/>
      <c r="E668" s="442"/>
      <c r="F668" s="441"/>
      <c r="G668" s="441"/>
      <c r="H668" s="441"/>
      <c r="J668" s="446"/>
      <c r="K668" s="472"/>
      <c r="L668" s="440"/>
      <c r="M668" s="441"/>
      <c r="N668" s="441"/>
      <c r="O668" s="444"/>
    </row>
    <row r="669" spans="1:15" s="187" customFormat="1" ht="18.75">
      <c r="A669" s="440" t="s">
        <v>483</v>
      </c>
      <c r="B669" s="441"/>
      <c r="C669" s="446" t="s">
        <v>1078</v>
      </c>
      <c r="D669" s="441"/>
      <c r="E669" s="442"/>
      <c r="F669" s="441"/>
      <c r="G669" s="441"/>
      <c r="H669" s="441"/>
      <c r="J669" s="446" t="s">
        <v>1079</v>
      </c>
      <c r="K669" s="472"/>
      <c r="L669" s="440"/>
      <c r="M669" s="441" t="s">
        <v>1075</v>
      </c>
      <c r="N669" s="441"/>
      <c r="O669" s="444"/>
    </row>
    <row r="670" spans="1:15" ht="18.75">
      <c r="A670" s="440"/>
      <c r="B670" s="441"/>
      <c r="C670" s="441" t="s">
        <v>626</v>
      </c>
      <c r="D670" s="441"/>
      <c r="E670" s="442"/>
      <c r="F670" s="441"/>
      <c r="G670" s="441"/>
      <c r="H670" s="441"/>
      <c r="J670" s="445" t="s">
        <v>472</v>
      </c>
      <c r="K670" s="462"/>
      <c r="L670" s="441"/>
      <c r="M670" s="441" t="s">
        <v>473</v>
      </c>
      <c r="N670" s="441"/>
      <c r="O670" s="443"/>
    </row>
    <row r="671" spans="1:15" ht="14.25" customHeight="1">
      <c r="A671" s="86"/>
      <c r="B671" s="143"/>
      <c r="C671" s="421"/>
      <c r="D671" s="143"/>
      <c r="E671" s="358"/>
      <c r="F671" s="143"/>
      <c r="G671" s="143"/>
      <c r="H671" s="143"/>
      <c r="I671" s="143"/>
      <c r="J671" s="143"/>
      <c r="K671" s="143"/>
      <c r="L671" s="143"/>
      <c r="M671" s="143"/>
      <c r="N671" s="143"/>
      <c r="O671" s="89"/>
    </row>
    <row r="672" spans="1:15" ht="33.75">
      <c r="A672" s="183" t="s">
        <v>0</v>
      </c>
      <c r="B672" s="20"/>
      <c r="C672" s="169" t="s">
        <v>652</v>
      </c>
      <c r="D672" s="169"/>
      <c r="E672" s="326"/>
      <c r="F672" s="4"/>
      <c r="G672" s="4"/>
      <c r="H672" s="4"/>
      <c r="I672" s="4"/>
      <c r="J672" s="4"/>
      <c r="K672" s="4"/>
      <c r="L672" s="4"/>
      <c r="M672" s="4"/>
      <c r="N672" s="4"/>
      <c r="O672" s="27"/>
    </row>
    <row r="673" spans="1:15" ht="20.25">
      <c r="A673" s="6"/>
      <c r="B673" s="96" t="s">
        <v>298</v>
      </c>
      <c r="C673" s="403"/>
      <c r="D673" s="7"/>
      <c r="E673" s="316"/>
      <c r="F673" s="7"/>
      <c r="G673" s="7"/>
      <c r="H673" s="7"/>
      <c r="I673" s="8"/>
      <c r="J673" s="7"/>
      <c r="K673" s="7"/>
      <c r="L673" s="8"/>
      <c r="M673" s="7"/>
      <c r="N673" s="7"/>
      <c r="O673" s="393" t="s">
        <v>1153</v>
      </c>
    </row>
    <row r="674" spans="1:15" s="255" customFormat="1" ht="27.75" customHeight="1">
      <c r="A674" s="10"/>
      <c r="B674" s="44"/>
      <c r="C674" s="404"/>
      <c r="D674" s="95" t="s">
        <v>1430</v>
      </c>
      <c r="E674" s="317"/>
      <c r="F674" s="12"/>
      <c r="G674" s="12"/>
      <c r="H674" s="12"/>
      <c r="I674" s="12"/>
      <c r="J674" s="12"/>
      <c r="K674" s="12"/>
      <c r="L674" s="12"/>
      <c r="M674" s="12"/>
      <c r="N674" s="12"/>
      <c r="O674" s="28"/>
    </row>
    <row r="675" spans="1:15" ht="27.75" customHeight="1">
      <c r="A675" s="211" t="s">
        <v>437</v>
      </c>
      <c r="B675" s="212" t="s">
        <v>438</v>
      </c>
      <c r="C675" s="415" t="s">
        <v>1</v>
      </c>
      <c r="D675" s="212" t="s">
        <v>436</v>
      </c>
      <c r="E675" s="364" t="s">
        <v>445</v>
      </c>
      <c r="F675" s="234" t="s">
        <v>433</v>
      </c>
      <c r="G675" s="234" t="s">
        <v>434</v>
      </c>
      <c r="H675" s="234" t="s">
        <v>33</v>
      </c>
      <c r="I675" s="234" t="s">
        <v>435</v>
      </c>
      <c r="J675" s="302" t="s">
        <v>17</v>
      </c>
      <c r="K675" s="234" t="s">
        <v>18</v>
      </c>
      <c r="L675" s="234" t="s">
        <v>442</v>
      </c>
      <c r="M675" s="234" t="s">
        <v>30</v>
      </c>
      <c r="N675" s="234" t="s">
        <v>439</v>
      </c>
      <c r="O675" s="258" t="s">
        <v>19</v>
      </c>
    </row>
    <row r="676" spans="1:15" ht="30" customHeight="1">
      <c r="A676" s="102" t="s">
        <v>369</v>
      </c>
      <c r="B676" s="77"/>
      <c r="C676" s="406"/>
      <c r="D676" s="77"/>
      <c r="E676" s="339"/>
      <c r="F676" s="77"/>
      <c r="G676" s="77"/>
      <c r="H676" s="77"/>
      <c r="I676" s="77"/>
      <c r="J676" s="77"/>
      <c r="K676" s="77"/>
      <c r="L676" s="77"/>
      <c r="M676" s="77"/>
      <c r="N676" s="77"/>
      <c r="O676" s="76"/>
    </row>
    <row r="677" spans="1:15" ht="40.5" customHeight="1">
      <c r="A677" s="170">
        <v>1900001</v>
      </c>
      <c r="B677" s="14" t="s">
        <v>577</v>
      </c>
      <c r="C677" s="660" t="s">
        <v>587</v>
      </c>
      <c r="D677" s="669" t="s">
        <v>354</v>
      </c>
      <c r="E677" s="670">
        <v>15</v>
      </c>
      <c r="F677" s="59">
        <v>3467</v>
      </c>
      <c r="G677" s="59">
        <v>0</v>
      </c>
      <c r="H677" s="59">
        <v>0</v>
      </c>
      <c r="I677" s="59">
        <v>0</v>
      </c>
      <c r="J677" s="59">
        <v>148</v>
      </c>
      <c r="K677" s="59">
        <v>0</v>
      </c>
      <c r="L677" s="59">
        <v>0</v>
      </c>
      <c r="M677" s="59">
        <v>0</v>
      </c>
      <c r="N677" s="59">
        <f>F677+G677+H677+I677-J677+K677-L677+M677</f>
        <v>3319</v>
      </c>
      <c r="O677" s="29"/>
    </row>
    <row r="678" spans="1:15" ht="40.5" customHeight="1">
      <c r="A678" s="120">
        <v>19000101</v>
      </c>
      <c r="B678" s="59" t="s">
        <v>299</v>
      </c>
      <c r="C678" s="166" t="s">
        <v>300</v>
      </c>
      <c r="D678" s="400" t="s">
        <v>2</v>
      </c>
      <c r="E678" s="347">
        <v>15</v>
      </c>
      <c r="F678" s="59">
        <v>2699</v>
      </c>
      <c r="G678" s="59">
        <v>0</v>
      </c>
      <c r="H678" s="59">
        <v>0</v>
      </c>
      <c r="I678" s="59">
        <v>0</v>
      </c>
      <c r="J678" s="59">
        <v>44</v>
      </c>
      <c r="K678" s="59">
        <v>0</v>
      </c>
      <c r="L678" s="59">
        <v>0</v>
      </c>
      <c r="M678" s="59">
        <v>0</v>
      </c>
      <c r="N678" s="59">
        <f>F678+G678+H678+I678-J678+K678-L678+M678</f>
        <v>2655</v>
      </c>
      <c r="O678" s="29"/>
    </row>
    <row r="679" spans="1:15" ht="18">
      <c r="A679" s="585" t="s">
        <v>67</v>
      </c>
      <c r="B679" s="609"/>
      <c r="C679" s="599"/>
      <c r="D679" s="610"/>
      <c r="E679" s="611"/>
      <c r="F679" s="612">
        <f aca="true" t="shared" si="113" ref="F679:N679">SUM(F677:F678)</f>
        <v>6166</v>
      </c>
      <c r="G679" s="612">
        <f t="shared" si="113"/>
        <v>0</v>
      </c>
      <c r="H679" s="612">
        <f t="shared" si="113"/>
        <v>0</v>
      </c>
      <c r="I679" s="612">
        <f t="shared" si="113"/>
        <v>0</v>
      </c>
      <c r="J679" s="612">
        <f t="shared" si="113"/>
        <v>192</v>
      </c>
      <c r="K679" s="612">
        <f t="shared" si="113"/>
        <v>0</v>
      </c>
      <c r="L679" s="612">
        <f t="shared" si="113"/>
        <v>0</v>
      </c>
      <c r="M679" s="612">
        <f t="shared" si="113"/>
        <v>0</v>
      </c>
      <c r="N679" s="612">
        <f t="shared" si="113"/>
        <v>5974</v>
      </c>
      <c r="O679" s="591"/>
    </row>
    <row r="680" spans="1:15" ht="30" customHeight="1">
      <c r="A680" s="102" t="s">
        <v>301</v>
      </c>
      <c r="B680" s="74"/>
      <c r="C680" s="406"/>
      <c r="D680" s="75"/>
      <c r="E680" s="336"/>
      <c r="F680" s="74"/>
      <c r="G680" s="74"/>
      <c r="H680" s="74"/>
      <c r="I680" s="74"/>
      <c r="J680" s="74"/>
      <c r="K680" s="74"/>
      <c r="L680" s="74"/>
      <c r="M680" s="74"/>
      <c r="N680" s="74"/>
      <c r="O680" s="76"/>
    </row>
    <row r="681" spans="1:15" ht="40.5" customHeight="1">
      <c r="A681" s="120">
        <v>19100001</v>
      </c>
      <c r="B681" s="59" t="s">
        <v>302</v>
      </c>
      <c r="C681" s="166" t="s">
        <v>303</v>
      </c>
      <c r="D681" s="400" t="s">
        <v>385</v>
      </c>
      <c r="E681" s="347">
        <v>15</v>
      </c>
      <c r="F681" s="59">
        <v>4541</v>
      </c>
      <c r="G681" s="59">
        <v>0</v>
      </c>
      <c r="H681" s="59">
        <v>300</v>
      </c>
      <c r="I681" s="59">
        <v>0</v>
      </c>
      <c r="J681" s="59">
        <v>441</v>
      </c>
      <c r="K681" s="59">
        <v>0</v>
      </c>
      <c r="L681" s="59">
        <v>0</v>
      </c>
      <c r="M681" s="59">
        <v>0</v>
      </c>
      <c r="N681" s="59">
        <f>F681+G681+H681+I681-J681+K681-L681+M681</f>
        <v>4400</v>
      </c>
      <c r="O681" s="29"/>
    </row>
    <row r="682" spans="1:15" ht="18">
      <c r="A682" s="585" t="s">
        <v>67</v>
      </c>
      <c r="B682" s="609"/>
      <c r="C682" s="599"/>
      <c r="D682" s="610"/>
      <c r="E682" s="611"/>
      <c r="F682" s="612">
        <f aca="true" t="shared" si="114" ref="F682:M682">F681</f>
        <v>4541</v>
      </c>
      <c r="G682" s="612">
        <f>G681</f>
        <v>0</v>
      </c>
      <c r="H682" s="612">
        <f t="shared" si="114"/>
        <v>300</v>
      </c>
      <c r="I682" s="612">
        <f t="shared" si="114"/>
        <v>0</v>
      </c>
      <c r="J682" s="612">
        <f t="shared" si="114"/>
        <v>441</v>
      </c>
      <c r="K682" s="612">
        <f t="shared" si="114"/>
        <v>0</v>
      </c>
      <c r="L682" s="612">
        <f t="shared" si="114"/>
        <v>0</v>
      </c>
      <c r="M682" s="612">
        <f t="shared" si="114"/>
        <v>0</v>
      </c>
      <c r="N682" s="612">
        <f>N681</f>
        <v>4400</v>
      </c>
      <c r="O682" s="591"/>
    </row>
    <row r="683" spans="1:15" ht="30.75" customHeight="1">
      <c r="A683" s="102" t="s">
        <v>304</v>
      </c>
      <c r="B683" s="74"/>
      <c r="C683" s="406"/>
      <c r="D683" s="75"/>
      <c r="E683" s="336"/>
      <c r="F683" s="74"/>
      <c r="G683" s="74"/>
      <c r="H683" s="74"/>
      <c r="I683" s="74"/>
      <c r="J683" s="74"/>
      <c r="K683" s="74"/>
      <c r="L683" s="74"/>
      <c r="M683" s="74"/>
      <c r="N683" s="74"/>
      <c r="O683" s="76"/>
    </row>
    <row r="684" spans="1:15" ht="40.5" customHeight="1">
      <c r="A684" s="702">
        <v>14100404</v>
      </c>
      <c r="B684" s="59" t="s">
        <v>970</v>
      </c>
      <c r="C684" s="166" t="s">
        <v>971</v>
      </c>
      <c r="D684" s="43" t="s">
        <v>13</v>
      </c>
      <c r="E684" s="347">
        <v>15</v>
      </c>
      <c r="F684" s="59">
        <v>2730</v>
      </c>
      <c r="G684" s="59">
        <v>0</v>
      </c>
      <c r="H684" s="59">
        <v>300</v>
      </c>
      <c r="I684" s="14">
        <v>0</v>
      </c>
      <c r="J684" s="59">
        <v>48</v>
      </c>
      <c r="K684" s="59">
        <v>0</v>
      </c>
      <c r="L684" s="59">
        <v>0</v>
      </c>
      <c r="M684" s="59">
        <v>0</v>
      </c>
      <c r="N684" s="59">
        <f aca="true" t="shared" si="115" ref="N684:N689">F684+G684+H684+I684-J684+K684-L684+M684</f>
        <v>2982</v>
      </c>
      <c r="O684" s="29"/>
    </row>
    <row r="685" spans="1:15" ht="40.5" customHeight="1">
      <c r="A685" s="120">
        <v>19200001</v>
      </c>
      <c r="B685" s="59" t="s">
        <v>1158</v>
      </c>
      <c r="C685" s="166" t="s">
        <v>305</v>
      </c>
      <c r="D685" s="400" t="s">
        <v>386</v>
      </c>
      <c r="E685" s="347">
        <v>15</v>
      </c>
      <c r="F685" s="59">
        <v>4541</v>
      </c>
      <c r="G685" s="59">
        <v>0</v>
      </c>
      <c r="H685" s="59">
        <v>300</v>
      </c>
      <c r="I685" s="59">
        <v>0</v>
      </c>
      <c r="J685" s="59">
        <v>441</v>
      </c>
      <c r="K685" s="59">
        <v>0</v>
      </c>
      <c r="L685" s="59">
        <v>0</v>
      </c>
      <c r="M685" s="59">
        <v>0</v>
      </c>
      <c r="N685" s="59">
        <f t="shared" si="115"/>
        <v>4400</v>
      </c>
      <c r="O685" s="29"/>
    </row>
    <row r="686" spans="1:15" ht="40.5" customHeight="1">
      <c r="A686" s="120">
        <v>19300006</v>
      </c>
      <c r="B686" s="59" t="s">
        <v>306</v>
      </c>
      <c r="C686" s="166" t="s">
        <v>307</v>
      </c>
      <c r="D686" s="400" t="s">
        <v>375</v>
      </c>
      <c r="E686" s="347">
        <v>15</v>
      </c>
      <c r="F686" s="59">
        <v>2730</v>
      </c>
      <c r="G686" s="59">
        <v>0</v>
      </c>
      <c r="H686" s="59">
        <v>300</v>
      </c>
      <c r="I686" s="59">
        <v>0</v>
      </c>
      <c r="J686" s="59">
        <v>48</v>
      </c>
      <c r="K686" s="59">
        <v>0</v>
      </c>
      <c r="L686" s="59">
        <v>0</v>
      </c>
      <c r="M686" s="59">
        <v>0</v>
      </c>
      <c r="N686" s="59">
        <f t="shared" si="115"/>
        <v>2982</v>
      </c>
      <c r="O686" s="29"/>
    </row>
    <row r="687" spans="1:15" ht="40.5" customHeight="1">
      <c r="A687" s="120">
        <v>19300012</v>
      </c>
      <c r="B687" s="59" t="s">
        <v>308</v>
      </c>
      <c r="C687" s="166" t="s">
        <v>309</v>
      </c>
      <c r="D687" s="400" t="s">
        <v>15</v>
      </c>
      <c r="E687" s="347">
        <v>15</v>
      </c>
      <c r="F687" s="59">
        <v>3276</v>
      </c>
      <c r="G687" s="59">
        <v>0</v>
      </c>
      <c r="H687" s="59">
        <v>300</v>
      </c>
      <c r="I687" s="59">
        <v>0</v>
      </c>
      <c r="J687" s="59">
        <v>127</v>
      </c>
      <c r="K687" s="59">
        <v>0</v>
      </c>
      <c r="L687" s="59">
        <v>0</v>
      </c>
      <c r="M687" s="59">
        <v>0</v>
      </c>
      <c r="N687" s="59">
        <f t="shared" si="115"/>
        <v>3449</v>
      </c>
      <c r="O687" s="29"/>
    </row>
    <row r="688" spans="1:15" ht="40.5" customHeight="1">
      <c r="A688" s="120">
        <v>19300013</v>
      </c>
      <c r="B688" s="59" t="s">
        <v>856</v>
      </c>
      <c r="C688" s="166" t="s">
        <v>310</v>
      </c>
      <c r="D688" s="400" t="s">
        <v>15</v>
      </c>
      <c r="E688" s="347">
        <v>15</v>
      </c>
      <c r="F688" s="59">
        <v>2730</v>
      </c>
      <c r="G688" s="59">
        <v>0</v>
      </c>
      <c r="H688" s="59">
        <v>300</v>
      </c>
      <c r="I688" s="59">
        <v>0</v>
      </c>
      <c r="J688" s="59">
        <v>48</v>
      </c>
      <c r="K688" s="59">
        <v>0</v>
      </c>
      <c r="L688" s="59">
        <v>0</v>
      </c>
      <c r="M688" s="59">
        <v>0</v>
      </c>
      <c r="N688" s="59">
        <f t="shared" si="115"/>
        <v>2982</v>
      </c>
      <c r="O688" s="29"/>
    </row>
    <row r="689" spans="1:15" ht="40.5" customHeight="1">
      <c r="A689" s="702">
        <v>19300014</v>
      </c>
      <c r="B689" s="59" t="s">
        <v>511</v>
      </c>
      <c r="C689" s="43" t="s">
        <v>512</v>
      </c>
      <c r="D689" s="400" t="s">
        <v>513</v>
      </c>
      <c r="E689" s="347">
        <v>15</v>
      </c>
      <c r="F689" s="59">
        <v>2509</v>
      </c>
      <c r="G689" s="59">
        <v>0</v>
      </c>
      <c r="H689" s="59">
        <v>0</v>
      </c>
      <c r="I689" s="59">
        <v>0</v>
      </c>
      <c r="J689" s="59">
        <v>9</v>
      </c>
      <c r="K689" s="59">
        <v>0</v>
      </c>
      <c r="L689" s="59">
        <v>0</v>
      </c>
      <c r="M689" s="59">
        <v>0</v>
      </c>
      <c r="N689" s="59">
        <f t="shared" si="115"/>
        <v>2500</v>
      </c>
      <c r="O689" s="29"/>
    </row>
    <row r="690" spans="1:15" ht="18">
      <c r="A690" s="585" t="s">
        <v>67</v>
      </c>
      <c r="B690" s="609"/>
      <c r="C690" s="599"/>
      <c r="D690" s="614"/>
      <c r="E690" s="611"/>
      <c r="F690" s="615">
        <f>SUM(F684:F689)</f>
        <v>18516</v>
      </c>
      <c r="G690" s="615">
        <f aca="true" t="shared" si="116" ref="G690:N690">SUM(G684:G689)</f>
        <v>0</v>
      </c>
      <c r="H690" s="615">
        <f t="shared" si="116"/>
        <v>1500</v>
      </c>
      <c r="I690" s="615">
        <f t="shared" si="116"/>
        <v>0</v>
      </c>
      <c r="J690" s="615">
        <f t="shared" si="116"/>
        <v>721</v>
      </c>
      <c r="K690" s="615">
        <f t="shared" si="116"/>
        <v>0</v>
      </c>
      <c r="L690" s="615">
        <f t="shared" si="116"/>
        <v>0</v>
      </c>
      <c r="M690" s="615">
        <f t="shared" si="116"/>
        <v>0</v>
      </c>
      <c r="N690" s="615">
        <f t="shared" si="116"/>
        <v>19295</v>
      </c>
      <c r="O690" s="591"/>
    </row>
    <row r="691" spans="1:15" ht="22.5" customHeight="1">
      <c r="A691" s="56"/>
      <c r="B691" s="181" t="s">
        <v>31</v>
      </c>
      <c r="C691" s="416"/>
      <c r="D691" s="57"/>
      <c r="E691" s="337"/>
      <c r="F691" s="69">
        <f aca="true" t="shared" si="117" ref="F691:M691">F679+F682+F690</f>
        <v>29223</v>
      </c>
      <c r="G691" s="69">
        <f>G679+G682+G690</f>
        <v>0</v>
      </c>
      <c r="H691" s="69">
        <f t="shared" si="117"/>
        <v>1800</v>
      </c>
      <c r="I691" s="69">
        <f t="shared" si="117"/>
        <v>0</v>
      </c>
      <c r="J691" s="69">
        <f t="shared" si="117"/>
        <v>1354</v>
      </c>
      <c r="K691" s="69">
        <f t="shared" si="117"/>
        <v>0</v>
      </c>
      <c r="L691" s="69">
        <f t="shared" si="117"/>
        <v>0</v>
      </c>
      <c r="M691" s="69">
        <f t="shared" si="117"/>
        <v>0</v>
      </c>
      <c r="N691" s="69">
        <f>N679+N682+N690</f>
        <v>29669</v>
      </c>
      <c r="O691" s="58"/>
    </row>
    <row r="692" spans="1:15" s="187" customFormat="1" ht="9.75" customHeight="1">
      <c r="A692" s="17"/>
      <c r="B692" s="1"/>
      <c r="C692" s="408"/>
      <c r="D692" s="1"/>
      <c r="E692" s="322"/>
      <c r="F692" s="1"/>
      <c r="G692" s="1"/>
      <c r="H692" s="1"/>
      <c r="I692" s="1"/>
      <c r="J692" s="1"/>
      <c r="K692" s="1"/>
      <c r="L692" s="1"/>
      <c r="M692" s="1"/>
      <c r="N692" s="1"/>
      <c r="O692" s="30"/>
    </row>
    <row r="693" spans="1:15" s="187" customFormat="1" ht="13.5" customHeight="1">
      <c r="A693" s="440"/>
      <c r="B693" s="441"/>
      <c r="C693" s="446" t="s">
        <v>474</v>
      </c>
      <c r="E693" s="442"/>
      <c r="F693" s="441"/>
      <c r="G693" s="441"/>
      <c r="H693" s="441"/>
      <c r="J693" s="446" t="s">
        <v>475</v>
      </c>
      <c r="K693" s="441"/>
      <c r="L693" s="441"/>
      <c r="M693" s="441"/>
      <c r="N693" s="441" t="s">
        <v>475</v>
      </c>
      <c r="O693" s="443"/>
    </row>
    <row r="694" spans="1:15" ht="18.75">
      <c r="A694" s="440" t="s">
        <v>483</v>
      </c>
      <c r="B694" s="441"/>
      <c r="C694" s="446" t="s">
        <v>1078</v>
      </c>
      <c r="D694" s="441"/>
      <c r="E694" s="442"/>
      <c r="F694" s="441"/>
      <c r="G694" s="441"/>
      <c r="H694" s="441"/>
      <c r="J694" s="446" t="s">
        <v>1079</v>
      </c>
      <c r="K694" s="441"/>
      <c r="L694" s="440"/>
      <c r="M694" s="441" t="s">
        <v>1075</v>
      </c>
      <c r="N694" s="441"/>
      <c r="O694" s="444"/>
    </row>
    <row r="695" spans="1:15" ht="15.75" customHeight="1">
      <c r="A695" s="440"/>
      <c r="B695" s="441"/>
      <c r="C695" s="441" t="s">
        <v>624</v>
      </c>
      <c r="D695" s="441"/>
      <c r="E695" s="442"/>
      <c r="F695" s="441"/>
      <c r="G695" s="441"/>
      <c r="H695" s="441"/>
      <c r="J695" s="445" t="s">
        <v>472</v>
      </c>
      <c r="K695" s="441"/>
      <c r="L695" s="441"/>
      <c r="M695" s="441" t="s">
        <v>473</v>
      </c>
      <c r="N695" s="441"/>
      <c r="O695" s="443"/>
    </row>
    <row r="696" spans="1:15" ht="25.5" customHeight="1">
      <c r="A696" s="183" t="s">
        <v>0</v>
      </c>
      <c r="B696" s="33"/>
      <c r="C696" s="169" t="s">
        <v>652</v>
      </c>
      <c r="D696" s="169"/>
      <c r="E696" s="326"/>
      <c r="F696" s="4"/>
      <c r="G696" s="4"/>
      <c r="H696" s="4"/>
      <c r="I696" s="4"/>
      <c r="J696" s="4"/>
      <c r="K696" s="4"/>
      <c r="L696" s="4"/>
      <c r="M696" s="4"/>
      <c r="N696" s="4"/>
      <c r="O696" s="27"/>
    </row>
    <row r="697" spans="1:15" ht="20.25">
      <c r="A697" s="6"/>
      <c r="B697" s="96" t="s">
        <v>27</v>
      </c>
      <c r="C697" s="403"/>
      <c r="D697" s="7"/>
      <c r="E697" s="316"/>
      <c r="F697" s="7"/>
      <c r="G697" s="7"/>
      <c r="H697" s="7"/>
      <c r="I697" s="8"/>
      <c r="J697" s="7"/>
      <c r="K697" s="7"/>
      <c r="L697" s="8"/>
      <c r="M697" s="7"/>
      <c r="N697" s="7"/>
      <c r="O697" s="393" t="s">
        <v>1154</v>
      </c>
    </row>
    <row r="698" spans="1:15" s="70" customFormat="1" ht="21" customHeight="1">
      <c r="A698" s="10"/>
      <c r="B698" s="44"/>
      <c r="C698" s="404"/>
      <c r="D698" s="95" t="s">
        <v>1430</v>
      </c>
      <c r="E698" s="317"/>
      <c r="F698" s="12"/>
      <c r="G698" s="12"/>
      <c r="H698" s="12"/>
      <c r="I698" s="12"/>
      <c r="J698" s="12"/>
      <c r="K698" s="12"/>
      <c r="L698" s="12"/>
      <c r="M698" s="12"/>
      <c r="N698" s="12"/>
      <c r="O698" s="28"/>
    </row>
    <row r="699" spans="1:15" ht="30" customHeight="1">
      <c r="A699" s="124" t="s">
        <v>437</v>
      </c>
      <c r="B699" s="146" t="s">
        <v>438</v>
      </c>
      <c r="C699" s="430" t="s">
        <v>1</v>
      </c>
      <c r="D699" s="146" t="s">
        <v>436</v>
      </c>
      <c r="E699" s="375" t="s">
        <v>445</v>
      </c>
      <c r="F699" s="138" t="s">
        <v>433</v>
      </c>
      <c r="G699" s="138" t="s">
        <v>434</v>
      </c>
      <c r="H699" s="138" t="s">
        <v>33</v>
      </c>
      <c r="I699" s="138" t="s">
        <v>435</v>
      </c>
      <c r="J699" s="310" t="s">
        <v>17</v>
      </c>
      <c r="K699" s="138" t="s">
        <v>18</v>
      </c>
      <c r="L699" s="309" t="s">
        <v>442</v>
      </c>
      <c r="M699" s="138" t="s">
        <v>30</v>
      </c>
      <c r="N699" s="138" t="s">
        <v>439</v>
      </c>
      <c r="O699" s="147" t="s">
        <v>19</v>
      </c>
    </row>
    <row r="700" spans="1:15" ht="30" customHeight="1">
      <c r="A700" s="681" t="s">
        <v>63</v>
      </c>
      <c r="B700" s="682"/>
      <c r="C700" s="683"/>
      <c r="D700" s="682"/>
      <c r="E700" s="684"/>
      <c r="F700" s="682"/>
      <c r="G700" s="682"/>
      <c r="H700" s="682"/>
      <c r="I700" s="682"/>
      <c r="J700" s="682"/>
      <c r="K700" s="682"/>
      <c r="L700" s="682"/>
      <c r="M700" s="682"/>
      <c r="N700" s="682"/>
      <c r="O700" s="686"/>
    </row>
    <row r="701" spans="1:15" ht="45" customHeight="1">
      <c r="A701" s="170">
        <v>2310001</v>
      </c>
      <c r="B701" s="59" t="s">
        <v>1123</v>
      </c>
      <c r="C701" s="660" t="s">
        <v>1328</v>
      </c>
      <c r="D701" s="400" t="s">
        <v>354</v>
      </c>
      <c r="E701" s="347">
        <v>15</v>
      </c>
      <c r="F701" s="59">
        <v>8205</v>
      </c>
      <c r="G701" s="59">
        <v>0</v>
      </c>
      <c r="H701" s="59">
        <v>0</v>
      </c>
      <c r="I701" s="59">
        <v>0</v>
      </c>
      <c r="J701" s="59">
        <v>1205</v>
      </c>
      <c r="K701" s="59">
        <v>0</v>
      </c>
      <c r="L701" s="59">
        <v>0</v>
      </c>
      <c r="M701" s="59">
        <v>0</v>
      </c>
      <c r="N701" s="59">
        <f aca="true" t="shared" si="118" ref="N701:N707">F701+G701+H701+I701-J701+K701-L701+M701</f>
        <v>7000</v>
      </c>
      <c r="O701" s="43"/>
    </row>
    <row r="702" spans="1:15" ht="45" customHeight="1">
      <c r="A702" s="170">
        <v>231005</v>
      </c>
      <c r="B702" s="59" t="s">
        <v>1205</v>
      </c>
      <c r="C702" s="660" t="s">
        <v>1325</v>
      </c>
      <c r="D702" s="400" t="s">
        <v>1206</v>
      </c>
      <c r="E702" s="347">
        <v>15</v>
      </c>
      <c r="F702" s="59">
        <v>2831</v>
      </c>
      <c r="G702" s="59">
        <v>0</v>
      </c>
      <c r="H702" s="59">
        <v>0</v>
      </c>
      <c r="I702" s="59">
        <v>0</v>
      </c>
      <c r="J702" s="59">
        <v>59</v>
      </c>
      <c r="K702" s="59">
        <v>0</v>
      </c>
      <c r="L702" s="59">
        <v>0</v>
      </c>
      <c r="M702" s="59">
        <v>0</v>
      </c>
      <c r="N702" s="59">
        <f t="shared" si="118"/>
        <v>2772</v>
      </c>
      <c r="O702" s="43"/>
    </row>
    <row r="703" spans="1:15" ht="45" customHeight="1">
      <c r="A703" s="170">
        <v>2310001</v>
      </c>
      <c r="B703" s="59" t="s">
        <v>578</v>
      </c>
      <c r="C703" s="660" t="s">
        <v>588</v>
      </c>
      <c r="D703" s="400" t="s">
        <v>579</v>
      </c>
      <c r="E703" s="347">
        <v>15</v>
      </c>
      <c r="F703" s="59">
        <v>3607</v>
      </c>
      <c r="G703" s="59">
        <v>0</v>
      </c>
      <c r="H703" s="59">
        <v>0</v>
      </c>
      <c r="I703" s="59">
        <v>0</v>
      </c>
      <c r="J703" s="59">
        <v>181</v>
      </c>
      <c r="K703" s="59">
        <v>0</v>
      </c>
      <c r="L703" s="59">
        <v>0</v>
      </c>
      <c r="M703" s="59">
        <v>0</v>
      </c>
      <c r="N703" s="59">
        <f t="shared" si="118"/>
        <v>3426</v>
      </c>
      <c r="O703" s="43"/>
    </row>
    <row r="704" spans="1:15" ht="45" customHeight="1">
      <c r="A704" s="120">
        <v>5400204</v>
      </c>
      <c r="B704" s="59" t="s">
        <v>311</v>
      </c>
      <c r="C704" s="166" t="s">
        <v>1043</v>
      </c>
      <c r="D704" s="438" t="s">
        <v>6</v>
      </c>
      <c r="E704" s="376">
        <v>15</v>
      </c>
      <c r="F704" s="65">
        <v>3169</v>
      </c>
      <c r="G704" s="65">
        <v>0</v>
      </c>
      <c r="H704" s="65">
        <v>0</v>
      </c>
      <c r="I704" s="65">
        <v>0</v>
      </c>
      <c r="J704" s="65">
        <v>116</v>
      </c>
      <c r="K704" s="65">
        <v>0</v>
      </c>
      <c r="L704" s="65">
        <v>0</v>
      </c>
      <c r="M704" s="65">
        <v>0</v>
      </c>
      <c r="N704" s="59">
        <f t="shared" si="118"/>
        <v>3053</v>
      </c>
      <c r="O704" s="43"/>
    </row>
    <row r="705" spans="1:15" ht="45" customHeight="1">
      <c r="A705" s="120">
        <v>8100205</v>
      </c>
      <c r="B705" s="59" t="s">
        <v>462</v>
      </c>
      <c r="C705" s="166" t="s">
        <v>463</v>
      </c>
      <c r="D705" s="438" t="s">
        <v>464</v>
      </c>
      <c r="E705" s="376">
        <v>15</v>
      </c>
      <c r="F705" s="65">
        <v>8841</v>
      </c>
      <c r="G705" s="65">
        <v>0</v>
      </c>
      <c r="H705" s="65">
        <v>0</v>
      </c>
      <c r="I705" s="65">
        <v>0</v>
      </c>
      <c r="J705" s="65">
        <v>1341</v>
      </c>
      <c r="K705" s="65">
        <v>0</v>
      </c>
      <c r="L705" s="65">
        <v>0</v>
      </c>
      <c r="M705" s="65">
        <v>0</v>
      </c>
      <c r="N705" s="59">
        <f t="shared" si="118"/>
        <v>7500</v>
      </c>
      <c r="O705" s="499"/>
    </row>
    <row r="706" spans="1:15" ht="45" customHeight="1">
      <c r="A706" s="120">
        <v>8100208</v>
      </c>
      <c r="B706" s="59" t="s">
        <v>312</v>
      </c>
      <c r="C706" s="166" t="s">
        <v>313</v>
      </c>
      <c r="D706" s="438" t="s">
        <v>387</v>
      </c>
      <c r="E706" s="376">
        <v>15</v>
      </c>
      <c r="F706" s="65">
        <v>3762</v>
      </c>
      <c r="G706" s="65">
        <v>0</v>
      </c>
      <c r="H706" s="65">
        <v>0</v>
      </c>
      <c r="I706" s="65">
        <v>0</v>
      </c>
      <c r="J706" s="65">
        <v>311</v>
      </c>
      <c r="K706" s="65">
        <v>0</v>
      </c>
      <c r="L706" s="65">
        <v>0</v>
      </c>
      <c r="M706" s="65">
        <v>0</v>
      </c>
      <c r="N706" s="59">
        <f t="shared" si="118"/>
        <v>3451</v>
      </c>
      <c r="O706" s="65"/>
    </row>
    <row r="707" spans="1:15" ht="45" customHeight="1">
      <c r="A707" s="702">
        <v>13000102</v>
      </c>
      <c r="B707" s="59" t="s">
        <v>590</v>
      </c>
      <c r="C707" s="166" t="s">
        <v>850</v>
      </c>
      <c r="D707" s="400" t="s">
        <v>2</v>
      </c>
      <c r="E707" s="313">
        <v>15</v>
      </c>
      <c r="F707" s="189">
        <v>3366</v>
      </c>
      <c r="G707" s="189">
        <v>0</v>
      </c>
      <c r="H707" s="189">
        <v>0</v>
      </c>
      <c r="I707" s="189">
        <v>0</v>
      </c>
      <c r="J707" s="189">
        <v>137</v>
      </c>
      <c r="K707" s="189">
        <v>0</v>
      </c>
      <c r="L707" s="189">
        <v>0</v>
      </c>
      <c r="M707" s="189">
        <v>0</v>
      </c>
      <c r="N707" s="189">
        <f t="shared" si="118"/>
        <v>3229</v>
      </c>
      <c r="O707" s="658"/>
    </row>
    <row r="708" spans="1:15" ht="45" customHeight="1">
      <c r="A708" s="120">
        <v>20000300</v>
      </c>
      <c r="B708" s="59" t="s">
        <v>314</v>
      </c>
      <c r="C708" s="166" t="s">
        <v>411</v>
      </c>
      <c r="D708" s="438" t="s">
        <v>388</v>
      </c>
      <c r="E708" s="376">
        <v>15</v>
      </c>
      <c r="F708" s="65">
        <v>3900</v>
      </c>
      <c r="G708" s="65">
        <v>0</v>
      </c>
      <c r="H708" s="65">
        <v>0</v>
      </c>
      <c r="I708" s="65">
        <v>0</v>
      </c>
      <c r="J708" s="65">
        <v>333</v>
      </c>
      <c r="K708" s="65">
        <v>0</v>
      </c>
      <c r="L708" s="65">
        <v>0</v>
      </c>
      <c r="M708" s="65">
        <v>0.2</v>
      </c>
      <c r="N708" s="59">
        <f>F708+G708+H708+I708-J708+K708-L708-M708</f>
        <v>3566.8</v>
      </c>
      <c r="O708" s="65"/>
    </row>
    <row r="709" spans="1:15" ht="18">
      <c r="A709" s="585" t="s">
        <v>67</v>
      </c>
      <c r="B709" s="609"/>
      <c r="C709" s="599"/>
      <c r="D709" s="610"/>
      <c r="E709" s="611"/>
      <c r="F709" s="615">
        <f aca="true" t="shared" si="119" ref="F709:N709">SUM(F701:F708)</f>
        <v>37681</v>
      </c>
      <c r="G709" s="615">
        <f t="shared" si="119"/>
        <v>0</v>
      </c>
      <c r="H709" s="615">
        <f t="shared" si="119"/>
        <v>0</v>
      </c>
      <c r="I709" s="615">
        <f t="shared" si="119"/>
        <v>0</v>
      </c>
      <c r="J709" s="615">
        <f t="shared" si="119"/>
        <v>3683</v>
      </c>
      <c r="K709" s="615">
        <f t="shared" si="119"/>
        <v>0</v>
      </c>
      <c r="L709" s="615">
        <f t="shared" si="119"/>
        <v>0</v>
      </c>
      <c r="M709" s="615">
        <f t="shared" si="119"/>
        <v>0.2</v>
      </c>
      <c r="N709" s="615">
        <f t="shared" si="119"/>
        <v>33997.8</v>
      </c>
      <c r="O709" s="591"/>
    </row>
    <row r="710" spans="1:15" ht="21" customHeight="1">
      <c r="A710" s="182" t="s">
        <v>31</v>
      </c>
      <c r="B710" s="73"/>
      <c r="C710" s="412"/>
      <c r="D710" s="53"/>
      <c r="E710" s="340"/>
      <c r="F710" s="71">
        <f aca="true" t="shared" si="120" ref="F710:N710">F709</f>
        <v>37681</v>
      </c>
      <c r="G710" s="71">
        <f t="shared" si="120"/>
        <v>0</v>
      </c>
      <c r="H710" s="71">
        <f t="shared" si="120"/>
        <v>0</v>
      </c>
      <c r="I710" s="71">
        <f t="shared" si="120"/>
        <v>0</v>
      </c>
      <c r="J710" s="71">
        <f t="shared" si="120"/>
        <v>3683</v>
      </c>
      <c r="K710" s="71">
        <f t="shared" si="120"/>
        <v>0</v>
      </c>
      <c r="L710" s="71">
        <f t="shared" si="120"/>
        <v>0</v>
      </c>
      <c r="M710" s="71">
        <f t="shared" si="120"/>
        <v>0.2</v>
      </c>
      <c r="N710" s="71">
        <f t="shared" si="120"/>
        <v>33997.8</v>
      </c>
      <c r="O710" s="71"/>
    </row>
    <row r="711" spans="1:15" ht="15.75" customHeight="1">
      <c r="A711" s="646"/>
      <c r="B711" s="72"/>
      <c r="C711" s="413"/>
      <c r="D711" s="8"/>
      <c r="E711" s="316"/>
      <c r="F711" s="647"/>
      <c r="G711" s="647"/>
      <c r="H711" s="647"/>
      <c r="I711" s="647"/>
      <c r="J711" s="647"/>
      <c r="K711" s="647"/>
      <c r="L711" s="647"/>
      <c r="M711" s="647"/>
      <c r="N711" s="647"/>
      <c r="O711" s="72"/>
    </row>
    <row r="712" spans="1:15" s="37" customFormat="1" ht="18">
      <c r="A712" s="24"/>
      <c r="B712" s="72"/>
      <c r="C712" s="413"/>
      <c r="D712" s="8"/>
      <c r="E712" s="316"/>
      <c r="F712" s="25"/>
      <c r="G712" s="25"/>
      <c r="H712" s="25"/>
      <c r="I712" s="25"/>
      <c r="J712" s="25"/>
      <c r="K712" s="25"/>
      <c r="L712" s="25"/>
      <c r="M712" s="25"/>
      <c r="N712" s="25"/>
      <c r="O712" s="31"/>
    </row>
    <row r="713" spans="1:15" s="187" customFormat="1" ht="18.75">
      <c r="A713" s="440"/>
      <c r="B713" s="441"/>
      <c r="C713" s="441"/>
      <c r="D713" s="441" t="s">
        <v>474</v>
      </c>
      <c r="E713" s="442"/>
      <c r="F713" s="441"/>
      <c r="G713" s="441"/>
      <c r="H713" s="441"/>
      <c r="J713" s="470" t="s">
        <v>475</v>
      </c>
      <c r="K713" s="441"/>
      <c r="L713" s="441"/>
      <c r="M713" s="441"/>
      <c r="N713" s="441" t="s">
        <v>475</v>
      </c>
      <c r="O713" s="443"/>
    </row>
    <row r="714" spans="1:15" s="187" customFormat="1" ht="18.75">
      <c r="A714" s="440"/>
      <c r="B714" s="441"/>
      <c r="C714" s="441"/>
      <c r="D714" s="441"/>
      <c r="E714" s="442"/>
      <c r="F714" s="441"/>
      <c r="G714" s="441"/>
      <c r="H714" s="441"/>
      <c r="J714" s="470"/>
      <c r="K714" s="441"/>
      <c r="L714" s="440"/>
      <c r="M714" s="441"/>
      <c r="N714" s="441"/>
      <c r="O714" s="444"/>
    </row>
    <row r="715" spans="1:15" ht="18.75">
      <c r="A715" s="440" t="s">
        <v>483</v>
      </c>
      <c r="B715" s="441"/>
      <c r="C715" s="441" t="s">
        <v>1078</v>
      </c>
      <c r="D715" s="441"/>
      <c r="E715" s="442"/>
      <c r="F715" s="441"/>
      <c r="G715" s="441"/>
      <c r="H715" s="441"/>
      <c r="J715" s="446" t="s">
        <v>1079</v>
      </c>
      <c r="K715" s="441"/>
      <c r="L715" s="440"/>
      <c r="M715" s="441" t="s">
        <v>1075</v>
      </c>
      <c r="N715" s="441"/>
      <c r="O715" s="444"/>
    </row>
    <row r="716" spans="1:15" ht="18.75">
      <c r="A716" s="440"/>
      <c r="B716" s="441"/>
      <c r="C716" s="441" t="s">
        <v>628</v>
      </c>
      <c r="D716" s="441"/>
      <c r="E716" s="442"/>
      <c r="F716" s="441"/>
      <c r="G716" s="441"/>
      <c r="H716" s="441"/>
      <c r="J716" s="445" t="s">
        <v>472</v>
      </c>
      <c r="K716" s="441"/>
      <c r="L716" s="441"/>
      <c r="M716" s="441" t="s">
        <v>473</v>
      </c>
      <c r="N716" s="441"/>
      <c r="O716" s="443"/>
    </row>
    <row r="717" spans="1:15" ht="33.75">
      <c r="A717" s="183" t="s">
        <v>0</v>
      </c>
      <c r="B717" s="33"/>
      <c r="C717" s="93" t="s">
        <v>916</v>
      </c>
      <c r="D717" s="93"/>
      <c r="E717" s="326"/>
      <c r="F717" s="4"/>
      <c r="G717" s="4"/>
      <c r="H717" s="4"/>
      <c r="I717" s="4"/>
      <c r="J717" s="4"/>
      <c r="K717" s="4"/>
      <c r="L717" s="4"/>
      <c r="M717" s="4"/>
      <c r="N717" s="4"/>
      <c r="O717" s="27"/>
    </row>
    <row r="718" spans="1:15" ht="20.25">
      <c r="A718" s="6"/>
      <c r="B718" s="96" t="s">
        <v>32</v>
      </c>
      <c r="C718" s="403"/>
      <c r="D718" s="7"/>
      <c r="E718" s="316"/>
      <c r="F718" s="7"/>
      <c r="G718" s="7"/>
      <c r="H718" s="7"/>
      <c r="I718" s="8"/>
      <c r="J718" s="7"/>
      <c r="K718" s="7"/>
      <c r="L718" s="8"/>
      <c r="M718" s="7"/>
      <c r="N718" s="7"/>
      <c r="O718" s="393" t="s">
        <v>1155</v>
      </c>
    </row>
    <row r="719" spans="1:15" s="218" customFormat="1" ht="34.5" customHeight="1">
      <c r="A719" s="656"/>
      <c r="B719" s="44"/>
      <c r="C719" s="404"/>
      <c r="D719" s="95" t="s">
        <v>1430</v>
      </c>
      <c r="E719" s="317"/>
      <c r="F719" s="12"/>
      <c r="G719" s="12"/>
      <c r="H719" s="12"/>
      <c r="I719" s="12"/>
      <c r="J719" s="12"/>
      <c r="K719" s="12"/>
      <c r="L719" s="12"/>
      <c r="M719" s="12"/>
      <c r="N719" s="12"/>
      <c r="O719" s="28"/>
    </row>
    <row r="720" spans="1:15" s="41" customFormat="1" ht="36" customHeight="1">
      <c r="A720" s="211" t="s">
        <v>437</v>
      </c>
      <c r="B720" s="212" t="s">
        <v>438</v>
      </c>
      <c r="C720" s="415" t="s">
        <v>1</v>
      </c>
      <c r="D720" s="212" t="s">
        <v>436</v>
      </c>
      <c r="E720" s="373" t="s">
        <v>445</v>
      </c>
      <c r="F720" s="239" t="s">
        <v>433</v>
      </c>
      <c r="G720" s="239" t="s">
        <v>434</v>
      </c>
      <c r="H720" s="239" t="s">
        <v>33</v>
      </c>
      <c r="I720" s="239" t="s">
        <v>435</v>
      </c>
      <c r="J720" s="239" t="s">
        <v>17</v>
      </c>
      <c r="K720" s="239" t="s">
        <v>18</v>
      </c>
      <c r="L720" s="239" t="s">
        <v>442</v>
      </c>
      <c r="M720" s="239" t="s">
        <v>30</v>
      </c>
      <c r="N720" s="239" t="s">
        <v>439</v>
      </c>
      <c r="O720" s="258" t="s">
        <v>19</v>
      </c>
    </row>
    <row r="721" spans="1:15" ht="25.5" customHeight="1">
      <c r="A721" s="102" t="s">
        <v>580</v>
      </c>
      <c r="B721" s="843"/>
      <c r="C721" s="406"/>
      <c r="D721" s="844"/>
      <c r="E721" s="845"/>
      <c r="F721" s="844"/>
      <c r="G721" s="844"/>
      <c r="H721" s="844"/>
      <c r="I721" s="844"/>
      <c r="J721" s="844"/>
      <c r="K721" s="844"/>
      <c r="L721" s="844"/>
      <c r="M721" s="844"/>
      <c r="N721" s="844"/>
      <c r="O721" s="844"/>
    </row>
    <row r="722" spans="1:15" ht="45" customHeight="1">
      <c r="A722" s="170">
        <v>3330002</v>
      </c>
      <c r="B722" s="15" t="s">
        <v>1268</v>
      </c>
      <c r="C722" s="660" t="s">
        <v>1269</v>
      </c>
      <c r="D722" s="400" t="s">
        <v>917</v>
      </c>
      <c r="E722" s="347">
        <v>15</v>
      </c>
      <c r="F722" s="59">
        <v>2831</v>
      </c>
      <c r="G722" s="59">
        <v>0</v>
      </c>
      <c r="H722" s="59">
        <v>0</v>
      </c>
      <c r="I722" s="59">
        <v>0</v>
      </c>
      <c r="J722" s="59">
        <v>59</v>
      </c>
      <c r="K722" s="59">
        <v>0</v>
      </c>
      <c r="L722" s="59">
        <v>0</v>
      </c>
      <c r="M722" s="59">
        <v>0</v>
      </c>
      <c r="N722" s="59">
        <f>F722+G722+H722+I722-J722+K722-L722+M722</f>
        <v>2772</v>
      </c>
      <c r="O722" s="59"/>
    </row>
    <row r="723" spans="1:15" s="37" customFormat="1" ht="27" customHeight="1">
      <c r="A723" s="180" t="s">
        <v>67</v>
      </c>
      <c r="B723" s="657"/>
      <c r="C723" s="412"/>
      <c r="D723" s="53"/>
      <c r="E723" s="340"/>
      <c r="F723" s="71">
        <f aca="true" t="shared" si="121" ref="F723:K723">SUM(F722:F722)</f>
        <v>2831</v>
      </c>
      <c r="G723" s="71">
        <f t="shared" si="121"/>
        <v>0</v>
      </c>
      <c r="H723" s="71">
        <f t="shared" si="121"/>
        <v>0</v>
      </c>
      <c r="I723" s="71">
        <f t="shared" si="121"/>
        <v>0</v>
      </c>
      <c r="J723" s="71">
        <f>SUM(J722:J722)</f>
        <v>59</v>
      </c>
      <c r="K723" s="71">
        <f t="shared" si="121"/>
        <v>0</v>
      </c>
      <c r="L723" s="71">
        <f>SUM(L722:L722)</f>
        <v>0</v>
      </c>
      <c r="M723" s="71">
        <f>SUM(M722:M722)</f>
        <v>0</v>
      </c>
      <c r="N723" s="71">
        <f>SUM(N722:N722)</f>
        <v>2772</v>
      </c>
      <c r="O723" s="71"/>
    </row>
    <row r="724" spans="1:15" s="23" customFormat="1" ht="18">
      <c r="A724" s="476"/>
      <c r="B724" s="1"/>
      <c r="C724" s="408"/>
      <c r="D724" s="1"/>
      <c r="E724" s="322"/>
      <c r="F724" s="1"/>
      <c r="G724" s="1"/>
      <c r="H724" s="1"/>
      <c r="I724" s="1"/>
      <c r="J724" s="1"/>
      <c r="K724" s="1"/>
      <c r="L724" s="1"/>
      <c r="M724" s="1"/>
      <c r="N724" s="1"/>
      <c r="O724" s="30"/>
    </row>
    <row r="725" spans="1:15" s="187" customFormat="1" ht="18.75">
      <c r="A725" s="440"/>
      <c r="B725" s="441"/>
      <c r="C725" s="441"/>
      <c r="D725" s="441" t="s">
        <v>474</v>
      </c>
      <c r="E725" s="442"/>
      <c r="F725" s="441"/>
      <c r="G725" s="441"/>
      <c r="H725" s="441"/>
      <c r="J725" s="470" t="s">
        <v>475</v>
      </c>
      <c r="K725" s="441"/>
      <c r="L725" s="441"/>
      <c r="M725" s="441"/>
      <c r="N725" s="441" t="s">
        <v>475</v>
      </c>
      <c r="O725" s="443"/>
    </row>
    <row r="726" spans="1:15" s="187" customFormat="1" ht="18.75">
      <c r="A726" s="440"/>
      <c r="B726" s="441"/>
      <c r="C726" s="441"/>
      <c r="D726" s="441"/>
      <c r="E726" s="442"/>
      <c r="F726" s="441"/>
      <c r="G726" s="441"/>
      <c r="H726" s="441"/>
      <c r="J726" s="470"/>
      <c r="K726" s="441"/>
      <c r="L726" s="440"/>
      <c r="M726" s="441"/>
      <c r="N726" s="441"/>
      <c r="O726" s="444"/>
    </row>
    <row r="727" spans="1:15" ht="18.75">
      <c r="A727" s="440" t="s">
        <v>483</v>
      </c>
      <c r="B727" s="441"/>
      <c r="C727" s="441" t="s">
        <v>1078</v>
      </c>
      <c r="D727" s="441"/>
      <c r="E727" s="442"/>
      <c r="F727" s="441"/>
      <c r="G727" s="441"/>
      <c r="H727" s="441"/>
      <c r="J727" s="446" t="s">
        <v>1079</v>
      </c>
      <c r="K727" s="441"/>
      <c r="L727" s="440"/>
      <c r="M727" s="441" t="s">
        <v>1075</v>
      </c>
      <c r="N727" s="441"/>
      <c r="O727" s="444"/>
    </row>
    <row r="728" spans="1:15" ht="18.75">
      <c r="A728" s="440"/>
      <c r="B728" s="441"/>
      <c r="C728" s="441" t="s">
        <v>628</v>
      </c>
      <c r="D728" s="441"/>
      <c r="E728" s="442"/>
      <c r="F728" s="441"/>
      <c r="G728" s="441"/>
      <c r="H728" s="441"/>
      <c r="J728" s="445" t="s">
        <v>472</v>
      </c>
      <c r="K728" s="441"/>
      <c r="L728" s="441"/>
      <c r="M728" s="441" t="s">
        <v>473</v>
      </c>
      <c r="N728" s="441"/>
      <c r="O728" s="443"/>
    </row>
    <row r="729" spans="1:15" ht="33.75">
      <c r="A729" s="183" t="s">
        <v>0</v>
      </c>
      <c r="B729" s="33"/>
      <c r="C729" s="411"/>
      <c r="D729" s="93" t="s">
        <v>589</v>
      </c>
      <c r="E729" s="326"/>
      <c r="F729" s="4"/>
      <c r="G729" s="4"/>
      <c r="H729" s="4"/>
      <c r="I729" s="4"/>
      <c r="J729" s="4"/>
      <c r="K729" s="4"/>
      <c r="L729" s="4"/>
      <c r="M729" s="4"/>
      <c r="N729" s="4"/>
      <c r="O729" s="27"/>
    </row>
    <row r="730" spans="1:15" ht="20.25">
      <c r="A730" s="6"/>
      <c r="B730" s="96" t="s">
        <v>32</v>
      </c>
      <c r="C730" s="403"/>
      <c r="D730" s="7"/>
      <c r="E730" s="316"/>
      <c r="F730" s="7"/>
      <c r="G730" s="7"/>
      <c r="H730" s="7"/>
      <c r="I730" s="8"/>
      <c r="J730" s="7"/>
      <c r="K730" s="7"/>
      <c r="L730" s="8"/>
      <c r="M730" s="7"/>
      <c r="N730" s="7"/>
      <c r="O730" s="393" t="s">
        <v>1156</v>
      </c>
    </row>
    <row r="731" spans="1:15" s="218" customFormat="1" ht="27.75" customHeight="1">
      <c r="A731" s="656"/>
      <c r="B731" s="44"/>
      <c r="C731" s="404"/>
      <c r="D731" s="95" t="s">
        <v>1430</v>
      </c>
      <c r="E731" s="317"/>
      <c r="F731" s="12"/>
      <c r="G731" s="12"/>
      <c r="H731" s="12"/>
      <c r="I731" s="12"/>
      <c r="J731" s="12"/>
      <c r="K731" s="12"/>
      <c r="L731" s="12"/>
      <c r="M731" s="12"/>
      <c r="N731" s="12"/>
      <c r="O731" s="28"/>
    </row>
    <row r="732" spans="1:15" ht="38.25" customHeight="1">
      <c r="A732" s="211" t="s">
        <v>437</v>
      </c>
      <c r="B732" s="212" t="s">
        <v>438</v>
      </c>
      <c r="C732" s="415" t="s">
        <v>1</v>
      </c>
      <c r="D732" s="212" t="s">
        <v>436</v>
      </c>
      <c r="E732" s="373" t="s">
        <v>445</v>
      </c>
      <c r="F732" s="239" t="s">
        <v>433</v>
      </c>
      <c r="G732" s="239" t="s">
        <v>434</v>
      </c>
      <c r="H732" s="239" t="s">
        <v>33</v>
      </c>
      <c r="I732" s="672" t="s">
        <v>435</v>
      </c>
      <c r="J732" s="239" t="s">
        <v>17</v>
      </c>
      <c r="K732" s="239" t="s">
        <v>18</v>
      </c>
      <c r="L732" s="239" t="s">
        <v>442</v>
      </c>
      <c r="M732" s="239" t="s">
        <v>30</v>
      </c>
      <c r="N732" s="239" t="s">
        <v>439</v>
      </c>
      <c r="O732" s="258" t="s">
        <v>19</v>
      </c>
    </row>
    <row r="733" spans="1:15" ht="35.25" customHeight="1">
      <c r="A733" s="102" t="s">
        <v>581</v>
      </c>
      <c r="B733" s="77"/>
      <c r="C733" s="406"/>
      <c r="D733" s="77"/>
      <c r="E733" s="339"/>
      <c r="F733" s="77"/>
      <c r="G733" s="77"/>
      <c r="H733" s="77"/>
      <c r="I733" s="77"/>
      <c r="J733" s="77"/>
      <c r="K733" s="77"/>
      <c r="L733" s="77"/>
      <c r="M733" s="77"/>
      <c r="N733" s="77"/>
      <c r="O733" s="76"/>
    </row>
    <row r="734" spans="1:15" ht="42" customHeight="1">
      <c r="A734" s="170">
        <v>320002</v>
      </c>
      <c r="B734" s="59" t="s">
        <v>557</v>
      </c>
      <c r="C734" s="660" t="s">
        <v>678</v>
      </c>
      <c r="D734" s="398" t="s">
        <v>583</v>
      </c>
      <c r="E734" s="313">
        <v>15</v>
      </c>
      <c r="F734" s="189">
        <v>2831</v>
      </c>
      <c r="G734" s="189">
        <v>0</v>
      </c>
      <c r="H734" s="189">
        <v>0</v>
      </c>
      <c r="I734" s="189">
        <v>0</v>
      </c>
      <c r="J734" s="189">
        <v>59</v>
      </c>
      <c r="K734" s="189">
        <v>0</v>
      </c>
      <c r="L734" s="189">
        <v>0</v>
      </c>
      <c r="M734" s="189">
        <v>0</v>
      </c>
      <c r="N734" s="189">
        <f>F734+G734+H734+I734-J734+K734-L734+M734</f>
        <v>2772</v>
      </c>
      <c r="O734" s="43"/>
    </row>
    <row r="735" spans="1:15" ht="42" customHeight="1">
      <c r="A735" s="170">
        <v>3200002</v>
      </c>
      <c r="B735" s="14" t="s">
        <v>1124</v>
      </c>
      <c r="C735" s="660" t="s">
        <v>1230</v>
      </c>
      <c r="D735" s="43" t="s">
        <v>582</v>
      </c>
      <c r="E735" s="347">
        <v>15</v>
      </c>
      <c r="F735" s="59">
        <v>3467</v>
      </c>
      <c r="G735" s="59">
        <v>0</v>
      </c>
      <c r="H735" s="59">
        <v>0</v>
      </c>
      <c r="I735" s="59">
        <v>0</v>
      </c>
      <c r="J735" s="59">
        <v>148</v>
      </c>
      <c r="K735" s="59">
        <v>0</v>
      </c>
      <c r="L735" s="59">
        <v>0</v>
      </c>
      <c r="M735" s="59">
        <v>0</v>
      </c>
      <c r="N735" s="59">
        <f>F735+G735+H735+I735-J735+K735-L735+M735</f>
        <v>3319</v>
      </c>
      <c r="O735" s="59"/>
    </row>
    <row r="736" spans="1:15" s="37" customFormat="1" ht="32.25" customHeight="1">
      <c r="A736" s="180" t="s">
        <v>67</v>
      </c>
      <c r="B736" s="657"/>
      <c r="C736" s="412"/>
      <c r="D736" s="53"/>
      <c r="E736" s="340"/>
      <c r="F736" s="71">
        <f>SUM(F734:F735)</f>
        <v>6298</v>
      </c>
      <c r="G736" s="71">
        <f aca="true" t="shared" si="122" ref="G736:N736">SUM(G734:G735)</f>
        <v>0</v>
      </c>
      <c r="H736" s="71">
        <f t="shared" si="122"/>
        <v>0</v>
      </c>
      <c r="I736" s="71">
        <f t="shared" si="122"/>
        <v>0</v>
      </c>
      <c r="J736" s="71">
        <f t="shared" si="122"/>
        <v>207</v>
      </c>
      <c r="K736" s="71">
        <f t="shared" si="122"/>
        <v>0</v>
      </c>
      <c r="L736" s="71">
        <f t="shared" si="122"/>
        <v>0</v>
      </c>
      <c r="M736" s="71">
        <f t="shared" si="122"/>
        <v>0</v>
      </c>
      <c r="N736" s="71">
        <f t="shared" si="122"/>
        <v>6091</v>
      </c>
      <c r="O736" s="71"/>
    </row>
    <row r="737" spans="1:15" s="37" customFormat="1" ht="18">
      <c r="A737" s="24"/>
      <c r="B737" s="659"/>
      <c r="C737" s="413"/>
      <c r="D737" s="8"/>
      <c r="E737" s="316"/>
      <c r="F737" s="25"/>
      <c r="G737" s="25"/>
      <c r="H737" s="25"/>
      <c r="I737" s="25"/>
      <c r="J737" s="25"/>
      <c r="K737" s="25"/>
      <c r="L737" s="25"/>
      <c r="M737" s="25"/>
      <c r="N737" s="25"/>
      <c r="O737" s="31"/>
    </row>
    <row r="738" spans="1:15" s="37" customFormat="1" ht="18">
      <c r="A738" s="24"/>
      <c r="B738" s="659"/>
      <c r="C738" s="413"/>
      <c r="D738" s="8"/>
      <c r="E738" s="316"/>
      <c r="F738" s="25"/>
      <c r="G738" s="25"/>
      <c r="H738" s="25"/>
      <c r="I738" s="25"/>
      <c r="J738" s="25"/>
      <c r="K738" s="25"/>
      <c r="L738" s="25"/>
      <c r="M738" s="25"/>
      <c r="N738" s="25"/>
      <c r="O738" s="31"/>
    </row>
    <row r="739" spans="1:15" s="650" customFormat="1" ht="26.25" customHeight="1">
      <c r="A739" s="24"/>
      <c r="B739" s="659"/>
      <c r="C739" s="413"/>
      <c r="D739" s="8"/>
      <c r="E739" s="316"/>
      <c r="F739" s="25"/>
      <c r="G739" s="25"/>
      <c r="H739" s="25"/>
      <c r="I739" s="25"/>
      <c r="J739" s="25"/>
      <c r="K739" s="25"/>
      <c r="L739" s="25"/>
      <c r="M739" s="25"/>
      <c r="N739" s="25"/>
      <c r="O739" s="31"/>
    </row>
    <row r="740" spans="1:15" s="37" customFormat="1" ht="29.25" customHeight="1">
      <c r="A740" s="551"/>
      <c r="B740" s="552" t="s">
        <v>35</v>
      </c>
      <c r="C740" s="553"/>
      <c r="D740" s="554"/>
      <c r="E740" s="555"/>
      <c r="F740" s="556">
        <f aca="true" t="shared" si="123" ref="F740:N740">SUM(F17+F34+F52+F86+F116+F137+F158+F185+F214+F239+F252+F277+F301+F325+F347+F368+F388+F409+F428+F449+F477+F496+F519+F539+F560+F577+F601+F624+F644+F663+F691+F710+F723+F736)</f>
        <v>1095488</v>
      </c>
      <c r="G740" s="556">
        <f t="shared" si="123"/>
        <v>0</v>
      </c>
      <c r="H740" s="556">
        <f t="shared" si="123"/>
        <v>17400</v>
      </c>
      <c r="I740" s="556">
        <f t="shared" si="123"/>
        <v>0</v>
      </c>
      <c r="J740" s="556">
        <f t="shared" si="123"/>
        <v>97466</v>
      </c>
      <c r="K740" s="556">
        <f t="shared" si="123"/>
        <v>3351</v>
      </c>
      <c r="L740" s="556">
        <f t="shared" si="123"/>
        <v>300</v>
      </c>
      <c r="M740" s="556">
        <f t="shared" si="123"/>
        <v>0.4</v>
      </c>
      <c r="N740" s="556">
        <f t="shared" si="123"/>
        <v>1018472.6000000001</v>
      </c>
      <c r="O740" s="554"/>
    </row>
    <row r="741" spans="1:15" ht="18">
      <c r="A741" s="648"/>
      <c r="B741" s="8"/>
      <c r="C741" s="413"/>
      <c r="D741" s="8"/>
      <c r="E741" s="316"/>
      <c r="F741" s="8"/>
      <c r="G741" s="8"/>
      <c r="H741" s="8"/>
      <c r="I741" s="8"/>
      <c r="J741" s="8"/>
      <c r="K741" s="8"/>
      <c r="L741" s="8"/>
      <c r="M741" s="8"/>
      <c r="N741" s="8"/>
      <c r="O741" s="31"/>
    </row>
    <row r="742" spans="1:15" s="41" customFormat="1" ht="24.75" customHeight="1">
      <c r="A742" s="476"/>
      <c r="B742" s="1"/>
      <c r="C742" s="408"/>
      <c r="D742" s="1"/>
      <c r="E742" s="322"/>
      <c r="F742" s="1"/>
      <c r="G742" s="1"/>
      <c r="H742" s="1"/>
      <c r="I742" s="1"/>
      <c r="J742" s="1"/>
      <c r="K742" s="1"/>
      <c r="L742" s="1"/>
      <c r="M742" s="1"/>
      <c r="N742" s="1"/>
      <c r="O742" s="30"/>
    </row>
    <row r="743" ht="18">
      <c r="A743" s="476"/>
    </row>
    <row r="744" ht="18">
      <c r="A744" s="476"/>
    </row>
    <row r="745" ht="18">
      <c r="A745" s="476"/>
    </row>
    <row r="746" spans="1:15" s="187" customFormat="1" ht="18.75">
      <c r="A746" s="440"/>
      <c r="B746" s="441"/>
      <c r="C746" s="441"/>
      <c r="D746" s="441" t="s">
        <v>474</v>
      </c>
      <c r="E746" s="442"/>
      <c r="F746" s="441"/>
      <c r="G746" s="441"/>
      <c r="H746" s="441"/>
      <c r="J746" s="470" t="s">
        <v>475</v>
      </c>
      <c r="K746" s="441"/>
      <c r="L746" s="441"/>
      <c r="M746" s="441"/>
      <c r="N746" s="441" t="s">
        <v>475</v>
      </c>
      <c r="O746" s="443"/>
    </row>
    <row r="747" spans="1:15" s="187" customFormat="1" ht="18.75">
      <c r="A747" s="440"/>
      <c r="B747" s="441"/>
      <c r="C747" s="441"/>
      <c r="D747" s="441"/>
      <c r="E747" s="442"/>
      <c r="F747" s="441"/>
      <c r="G747" s="441"/>
      <c r="H747" s="441"/>
      <c r="J747" s="470"/>
      <c r="K747" s="441"/>
      <c r="L747" s="440"/>
      <c r="M747" s="441"/>
      <c r="N747" s="441"/>
      <c r="O747" s="444"/>
    </row>
    <row r="748" spans="1:15" ht="18.75">
      <c r="A748" s="440" t="s">
        <v>483</v>
      </c>
      <c r="B748" s="441"/>
      <c r="C748" s="441" t="s">
        <v>1078</v>
      </c>
      <c r="D748" s="441"/>
      <c r="E748" s="442"/>
      <c r="F748" s="441"/>
      <c r="G748" s="441"/>
      <c r="H748" s="441"/>
      <c r="J748" s="446" t="s">
        <v>1079</v>
      </c>
      <c r="K748" s="441"/>
      <c r="L748" s="440"/>
      <c r="M748" s="441" t="s">
        <v>1075</v>
      </c>
      <c r="N748" s="441"/>
      <c r="O748" s="444"/>
    </row>
    <row r="749" spans="1:15" ht="18.75">
      <c r="A749" s="440"/>
      <c r="B749" s="441"/>
      <c r="C749" s="441" t="s">
        <v>627</v>
      </c>
      <c r="D749" s="441"/>
      <c r="E749" s="442"/>
      <c r="F749" s="441"/>
      <c r="G749" s="441"/>
      <c r="H749" s="441"/>
      <c r="J749" s="445" t="s">
        <v>472</v>
      </c>
      <c r="K749" s="441"/>
      <c r="L749" s="441"/>
      <c r="M749" s="441" t="s">
        <v>473</v>
      </c>
      <c r="N749" s="441"/>
      <c r="O749" s="443"/>
    </row>
    <row r="750" spans="1:15" s="23" customFormat="1" ht="18">
      <c r="A750" s="476"/>
      <c r="B750" s="1"/>
      <c r="C750" s="408"/>
      <c r="D750" s="1"/>
      <c r="E750" s="322"/>
      <c r="F750" s="1"/>
      <c r="G750" s="1"/>
      <c r="H750" s="1"/>
      <c r="I750" s="1"/>
      <c r="J750" s="1"/>
      <c r="K750" s="1"/>
      <c r="L750" s="1"/>
      <c r="M750" s="1"/>
      <c r="N750" s="1"/>
      <c r="O750" s="30"/>
    </row>
    <row r="751" ht="18">
      <c r="A751" s="476"/>
    </row>
    <row r="752" spans="1:6" ht="18">
      <c r="A752" s="476"/>
      <c r="F752" s="809">
        <f>F740+G740+H740+I740</f>
        <v>1112888</v>
      </c>
    </row>
    <row r="753" ht="18">
      <c r="A753" s="476"/>
    </row>
    <row r="756" ht="18">
      <c r="J756" s="1" t="s">
        <v>468</v>
      </c>
    </row>
  </sheetData>
  <sheetProtection/>
  <mergeCells count="5">
    <mergeCell ref="K369:L369"/>
    <mergeCell ref="I302:J302"/>
    <mergeCell ref="K579:L579"/>
    <mergeCell ref="H580:K580"/>
    <mergeCell ref="H581:K581"/>
  </mergeCells>
  <printOptions horizontalCentered="1" verticalCentered="1"/>
  <pageMargins left="0.8267716535433072" right="0.15748031496062992" top="0.35433070866141736" bottom="0.2362204724409449" header="0.15748031496062992" footer="0"/>
  <pageSetup horizontalDpi="600" verticalDpi="600" orientation="landscape" paperSize="5" scale="80" r:id="rId1"/>
  <rowBreaks count="34" manualBreakCount="34">
    <brk id="21" max="255" man="1"/>
    <brk id="40" max="255" man="1"/>
    <brk id="58" max="255" man="1"/>
    <brk id="90" max="255" man="1"/>
    <brk id="121" max="255" man="1"/>
    <brk id="140" max="255" man="1"/>
    <brk id="163" max="255" man="1"/>
    <brk id="189" max="255" man="1"/>
    <brk id="218" max="255" man="1"/>
    <brk id="243" max="255" man="1"/>
    <brk id="260" max="255" man="1"/>
    <brk id="282" max="255" man="1"/>
    <brk id="305" max="255" man="1"/>
    <brk id="329" max="255" man="1"/>
    <brk id="350" max="255" man="1"/>
    <brk id="371" max="255" man="1"/>
    <brk id="392" max="255" man="1"/>
    <brk id="413" max="255" man="1"/>
    <brk id="434" max="255" man="1"/>
    <brk id="456" max="255" man="1"/>
    <brk id="481" max="255" man="1"/>
    <brk id="500" max="255" man="1"/>
    <brk id="523" max="255" man="1"/>
    <brk id="543" max="255" man="1"/>
    <brk id="563" max="255" man="1"/>
    <brk id="581" max="255" man="1"/>
    <brk id="605" max="255" man="1"/>
    <brk id="628" max="255" man="1"/>
    <brk id="649" max="255" man="1"/>
    <brk id="671" max="255" man="1"/>
    <brk id="695" max="255" man="1"/>
    <brk id="716" max="255" man="1"/>
    <brk id="728" max="255" man="1"/>
    <brk id="7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R560"/>
  <sheetViews>
    <sheetView zoomScaleSheetLayoutView="100" zoomScalePageLayoutView="0" workbookViewId="0" topLeftCell="A270">
      <selection activeCell="F149" sqref="F149"/>
    </sheetView>
  </sheetViews>
  <sheetFormatPr defaultColWidth="11.421875" defaultRowHeight="12.75"/>
  <cols>
    <col min="1" max="1" width="7.00390625" style="17" customWidth="1"/>
    <col min="2" max="2" width="34.7109375" style="1" customWidth="1"/>
    <col min="3" max="3" width="9.8515625" style="1" customWidth="1"/>
    <col min="4" max="4" width="10.8515625" style="1" customWidth="1"/>
    <col min="5" max="5" width="4.7109375" style="322" customWidth="1"/>
    <col min="6" max="6" width="13.421875" style="1" customWidth="1"/>
    <col min="7" max="7" width="11.57421875" style="1" customWidth="1"/>
    <col min="8" max="8" width="12.140625" style="1" customWidth="1"/>
    <col min="9" max="9" width="13.140625" style="1" customWidth="1"/>
    <col min="10" max="10" width="12.00390625" style="1" customWidth="1"/>
    <col min="11" max="11" width="10.8515625" style="1" customWidth="1"/>
    <col min="12" max="12" width="11.00390625" style="19" customWidth="1"/>
    <col min="13" max="13" width="7.421875" style="1" customWidth="1"/>
    <col min="14" max="14" width="14.57421875" style="1" customWidth="1"/>
    <col min="15" max="15" width="31.421875" style="30" customWidth="1"/>
    <col min="16" max="18" width="11.421875" style="37" customWidth="1"/>
    <col min="19" max="16384" width="11.421875" style="2" customWidth="1"/>
  </cols>
  <sheetData>
    <row r="1" spans="1:18" s="103" customFormat="1" ht="33.75">
      <c r="A1" s="3" t="s">
        <v>0</v>
      </c>
      <c r="B1" s="33"/>
      <c r="C1" s="4"/>
      <c r="D1" s="93" t="s">
        <v>66</v>
      </c>
      <c r="E1" s="326"/>
      <c r="F1" s="4"/>
      <c r="G1" s="4"/>
      <c r="H1" s="4"/>
      <c r="I1" s="4"/>
      <c r="J1" s="4"/>
      <c r="K1" s="4"/>
      <c r="L1" s="5"/>
      <c r="M1" s="4"/>
      <c r="N1" s="4"/>
      <c r="O1" s="27"/>
      <c r="P1" s="106"/>
      <c r="Q1" s="106"/>
      <c r="R1" s="106"/>
    </row>
    <row r="2" spans="1:18" s="103" customFormat="1" ht="21.75">
      <c r="A2" s="6"/>
      <c r="B2" s="98" t="s">
        <v>72</v>
      </c>
      <c r="C2" s="7"/>
      <c r="D2" s="7"/>
      <c r="E2" s="316"/>
      <c r="F2" s="7"/>
      <c r="G2" s="7"/>
      <c r="H2" s="7"/>
      <c r="I2" s="8"/>
      <c r="J2" s="7"/>
      <c r="K2" s="7"/>
      <c r="L2" s="9"/>
      <c r="M2" s="7"/>
      <c r="N2" s="7"/>
      <c r="O2" s="393" t="s">
        <v>892</v>
      </c>
      <c r="P2" s="106"/>
      <c r="Q2" s="106"/>
      <c r="R2" s="106"/>
    </row>
    <row r="3" spans="1:18" s="103" customFormat="1" ht="25.5">
      <c r="A3" s="10"/>
      <c r="B3" s="44"/>
      <c r="C3" s="11"/>
      <c r="D3" s="95" t="s">
        <v>1430</v>
      </c>
      <c r="E3" s="317"/>
      <c r="F3" s="12"/>
      <c r="G3" s="12"/>
      <c r="H3" s="12"/>
      <c r="I3" s="12"/>
      <c r="J3" s="12"/>
      <c r="K3" s="12"/>
      <c r="L3" s="13"/>
      <c r="M3" s="12"/>
      <c r="N3" s="12"/>
      <c r="O3" s="28"/>
      <c r="P3" s="106"/>
      <c r="Q3" s="106"/>
      <c r="R3" s="106"/>
    </row>
    <row r="4" spans="1:18" s="103" customFormat="1" ht="38.25" customHeight="1" thickBot="1">
      <c r="A4" s="46" t="s">
        <v>437</v>
      </c>
      <c r="B4" s="62" t="s">
        <v>438</v>
      </c>
      <c r="C4" s="62" t="s">
        <v>1</v>
      </c>
      <c r="D4" s="62" t="s">
        <v>436</v>
      </c>
      <c r="E4" s="338" t="s">
        <v>445</v>
      </c>
      <c r="F4" s="26" t="s">
        <v>433</v>
      </c>
      <c r="G4" s="26" t="s">
        <v>434</v>
      </c>
      <c r="H4" s="26" t="s">
        <v>33</v>
      </c>
      <c r="I4" s="26" t="s">
        <v>348</v>
      </c>
      <c r="J4" s="26" t="s">
        <v>17</v>
      </c>
      <c r="K4" s="26" t="s">
        <v>18</v>
      </c>
      <c r="L4" s="26" t="s">
        <v>442</v>
      </c>
      <c r="M4" s="26" t="s">
        <v>30</v>
      </c>
      <c r="N4" s="26" t="s">
        <v>29</v>
      </c>
      <c r="O4" s="63" t="s">
        <v>19</v>
      </c>
      <c r="P4" s="106"/>
      <c r="Q4" s="106"/>
      <c r="R4" s="106"/>
    </row>
    <row r="5" spans="1:18" s="103" customFormat="1" ht="27.75" customHeight="1" thickTop="1">
      <c r="A5" s="634" t="s">
        <v>618</v>
      </c>
      <c r="B5" s="486"/>
      <c r="C5" s="487"/>
      <c r="D5" s="487"/>
      <c r="E5" s="488"/>
      <c r="F5" s="486"/>
      <c r="G5" s="486"/>
      <c r="H5" s="486"/>
      <c r="I5" s="486"/>
      <c r="J5" s="486"/>
      <c r="K5" s="486"/>
      <c r="L5" s="486"/>
      <c r="M5" s="486"/>
      <c r="N5" s="486"/>
      <c r="O5" s="489"/>
      <c r="P5" s="106"/>
      <c r="Q5" s="106"/>
      <c r="R5" s="106"/>
    </row>
    <row r="6" spans="1:15" ht="52.5" customHeight="1">
      <c r="A6" s="170">
        <v>161</v>
      </c>
      <c r="B6" s="59" t="s">
        <v>1234</v>
      </c>
      <c r="C6" s="43" t="s">
        <v>1329</v>
      </c>
      <c r="D6" s="846" t="s">
        <v>918</v>
      </c>
      <c r="E6" s="347">
        <v>15</v>
      </c>
      <c r="F6" s="59">
        <v>5662</v>
      </c>
      <c r="G6" s="59">
        <v>0</v>
      </c>
      <c r="H6" s="59">
        <v>0</v>
      </c>
      <c r="I6" s="59">
        <v>0</v>
      </c>
      <c r="J6" s="59">
        <v>662</v>
      </c>
      <c r="K6" s="59">
        <v>0</v>
      </c>
      <c r="L6" s="59">
        <v>0</v>
      </c>
      <c r="M6" s="59">
        <v>0</v>
      </c>
      <c r="N6" s="59">
        <f>F6+G6+H6+I6-J6+K6-L6-M6</f>
        <v>5000</v>
      </c>
      <c r="O6" s="661"/>
    </row>
    <row r="7" spans="1:18" s="103" customFormat="1" ht="52.5" customHeight="1">
      <c r="A7" s="108">
        <v>381</v>
      </c>
      <c r="B7" s="59" t="s">
        <v>1376</v>
      </c>
      <c r="C7" s="948" t="s">
        <v>1377</v>
      </c>
      <c r="D7" s="43" t="s">
        <v>925</v>
      </c>
      <c r="E7" s="347">
        <v>15</v>
      </c>
      <c r="F7" s="59">
        <v>6298</v>
      </c>
      <c r="G7" s="59">
        <v>0</v>
      </c>
      <c r="H7" s="59">
        <v>0</v>
      </c>
      <c r="I7" s="59">
        <v>0</v>
      </c>
      <c r="J7" s="59">
        <v>798</v>
      </c>
      <c r="K7" s="59">
        <v>0</v>
      </c>
      <c r="L7" s="67">
        <v>0</v>
      </c>
      <c r="M7" s="59">
        <v>0</v>
      </c>
      <c r="N7" s="59">
        <f>F7+G7+H7+I7-J7+K7-L7-M7</f>
        <v>5500</v>
      </c>
      <c r="O7" s="29"/>
      <c r="P7" s="106"/>
      <c r="Q7" s="106"/>
      <c r="R7" s="106"/>
    </row>
    <row r="8" spans="1:18" s="103" customFormat="1" ht="52.5" customHeight="1">
      <c r="A8" s="108">
        <v>382</v>
      </c>
      <c r="B8" s="59" t="s">
        <v>1391</v>
      </c>
      <c r="C8" s="43" t="s">
        <v>1390</v>
      </c>
      <c r="D8" s="43" t="s">
        <v>925</v>
      </c>
      <c r="E8" s="347">
        <v>15</v>
      </c>
      <c r="F8" s="59">
        <v>6298</v>
      </c>
      <c r="G8" s="59">
        <v>0</v>
      </c>
      <c r="H8" s="59">
        <v>0</v>
      </c>
      <c r="I8" s="59">
        <v>0</v>
      </c>
      <c r="J8" s="59">
        <v>798</v>
      </c>
      <c r="K8" s="59">
        <v>0</v>
      </c>
      <c r="L8" s="67">
        <v>0</v>
      </c>
      <c r="M8" s="59">
        <v>0</v>
      </c>
      <c r="N8" s="59">
        <f>F8+G8+H8+I8-J8+K8-L8-M8</f>
        <v>5500</v>
      </c>
      <c r="O8" s="29"/>
      <c r="P8" s="106"/>
      <c r="Q8" s="106"/>
      <c r="R8" s="106"/>
    </row>
    <row r="9" spans="1:18" s="103" customFormat="1" ht="24" customHeight="1">
      <c r="A9" s="593" t="s">
        <v>67</v>
      </c>
      <c r="B9" s="609"/>
      <c r="C9" s="610"/>
      <c r="D9" s="610"/>
      <c r="E9" s="611"/>
      <c r="F9" s="612">
        <f>SUM(F6:F8)</f>
        <v>18258</v>
      </c>
      <c r="G9" s="612">
        <f aca="true" t="shared" si="0" ref="G9:N9">SUM(G6:G8)</f>
        <v>0</v>
      </c>
      <c r="H9" s="612">
        <f t="shared" si="0"/>
        <v>0</v>
      </c>
      <c r="I9" s="612">
        <f t="shared" si="0"/>
        <v>0</v>
      </c>
      <c r="J9" s="612">
        <f t="shared" si="0"/>
        <v>2258</v>
      </c>
      <c r="K9" s="612">
        <f t="shared" si="0"/>
        <v>0</v>
      </c>
      <c r="L9" s="612">
        <f t="shared" si="0"/>
        <v>0</v>
      </c>
      <c r="M9" s="612">
        <f t="shared" si="0"/>
        <v>0</v>
      </c>
      <c r="N9" s="612">
        <f t="shared" si="0"/>
        <v>16000</v>
      </c>
      <c r="O9" s="591"/>
      <c r="P9" s="106"/>
      <c r="Q9" s="106"/>
      <c r="R9" s="106"/>
    </row>
    <row r="10" spans="1:18" s="103" customFormat="1" ht="33" customHeight="1">
      <c r="A10" s="56"/>
      <c r="B10" s="52" t="s">
        <v>31</v>
      </c>
      <c r="C10" s="68"/>
      <c r="D10" s="68"/>
      <c r="E10" s="374"/>
      <c r="F10" s="69">
        <f aca="true" t="shared" si="1" ref="F10:N10">F9</f>
        <v>18258</v>
      </c>
      <c r="G10" s="69">
        <f t="shared" si="1"/>
        <v>0</v>
      </c>
      <c r="H10" s="69">
        <f t="shared" si="1"/>
        <v>0</v>
      </c>
      <c r="I10" s="69">
        <f t="shared" si="1"/>
        <v>0</v>
      </c>
      <c r="J10" s="69">
        <f t="shared" si="1"/>
        <v>2258</v>
      </c>
      <c r="K10" s="69">
        <f t="shared" si="1"/>
        <v>0</v>
      </c>
      <c r="L10" s="69">
        <f t="shared" si="1"/>
        <v>0</v>
      </c>
      <c r="M10" s="69">
        <f t="shared" si="1"/>
        <v>0</v>
      </c>
      <c r="N10" s="69">
        <f t="shared" si="1"/>
        <v>16000</v>
      </c>
      <c r="O10" s="58"/>
      <c r="P10" s="106"/>
      <c r="Q10" s="106"/>
      <c r="R10" s="106"/>
    </row>
    <row r="11" spans="1:18" s="103" customFormat="1" ht="21.75">
      <c r="A11" s="17"/>
      <c r="B11" s="1"/>
      <c r="C11" s="1"/>
      <c r="D11" s="1"/>
      <c r="E11" s="322"/>
      <c r="F11" s="1"/>
      <c r="G11" s="1"/>
      <c r="H11" s="1"/>
      <c r="I11" s="1"/>
      <c r="J11" s="1"/>
      <c r="K11" s="1"/>
      <c r="L11" s="19"/>
      <c r="M11" s="1"/>
      <c r="N11" s="1"/>
      <c r="O11" s="30"/>
      <c r="P11" s="106"/>
      <c r="Q11" s="106"/>
      <c r="R11" s="106"/>
    </row>
    <row r="12" spans="1:18" s="103" customFormat="1" ht="21.75">
      <c r="A12" s="17"/>
      <c r="B12" s="1"/>
      <c r="C12" s="1"/>
      <c r="D12" s="1"/>
      <c r="E12" s="322"/>
      <c r="F12" s="1"/>
      <c r="G12" s="1"/>
      <c r="H12" s="1"/>
      <c r="I12" s="1"/>
      <c r="J12" s="1"/>
      <c r="K12" s="1"/>
      <c r="L12" s="19"/>
      <c r="M12" s="1"/>
      <c r="N12" s="1"/>
      <c r="O12" s="30"/>
      <c r="P12" s="106"/>
      <c r="Q12" s="106"/>
      <c r="R12" s="106"/>
    </row>
    <row r="13" spans="1:18" s="103" customFormat="1" ht="21.75">
      <c r="A13" s="17"/>
      <c r="B13" s="1"/>
      <c r="C13" s="1"/>
      <c r="D13" s="1"/>
      <c r="E13" s="322"/>
      <c r="F13" s="1"/>
      <c r="G13" s="1"/>
      <c r="H13" s="1"/>
      <c r="I13" s="1"/>
      <c r="J13" s="1"/>
      <c r="K13" s="1"/>
      <c r="L13" s="19"/>
      <c r="M13" s="1"/>
      <c r="N13" s="1"/>
      <c r="O13" s="30"/>
      <c r="P13" s="106"/>
      <c r="Q13" s="106"/>
      <c r="R13" s="106"/>
    </row>
    <row r="14" spans="1:18" s="103" customFormat="1" ht="21.75">
      <c r="A14" s="17"/>
      <c r="B14" s="1"/>
      <c r="C14" s="1"/>
      <c r="D14" s="1"/>
      <c r="E14" s="322"/>
      <c r="F14" s="1"/>
      <c r="G14" s="1"/>
      <c r="H14" s="1"/>
      <c r="I14" s="1"/>
      <c r="J14" s="1"/>
      <c r="K14" s="1"/>
      <c r="L14" s="19"/>
      <c r="M14" s="1"/>
      <c r="N14" s="1"/>
      <c r="O14" s="30"/>
      <c r="P14" s="106"/>
      <c r="Q14" s="106"/>
      <c r="R14" s="106"/>
    </row>
    <row r="15" spans="1:18" s="103" customFormat="1" ht="21.75">
      <c r="A15" s="440"/>
      <c r="B15" s="441"/>
      <c r="C15" s="441"/>
      <c r="D15" s="441" t="s">
        <v>474</v>
      </c>
      <c r="F15" s="442"/>
      <c r="G15" s="441"/>
      <c r="H15" s="441"/>
      <c r="J15" s="446" t="s">
        <v>475</v>
      </c>
      <c r="K15" s="441"/>
      <c r="L15" s="441"/>
      <c r="N15" s="441" t="s">
        <v>475</v>
      </c>
      <c r="O15" s="443"/>
      <c r="P15" s="106"/>
      <c r="Q15" s="106"/>
      <c r="R15" s="106"/>
    </row>
    <row r="16" spans="1:18" s="103" customFormat="1" ht="21.75">
      <c r="A16" s="440"/>
      <c r="B16" s="441"/>
      <c r="C16" s="441"/>
      <c r="D16" s="441"/>
      <c r="E16" s="441"/>
      <c r="F16" s="442"/>
      <c r="G16" s="441"/>
      <c r="H16" s="441"/>
      <c r="J16" s="455"/>
      <c r="K16" s="441"/>
      <c r="L16" s="440"/>
      <c r="M16" s="441"/>
      <c r="N16" s="441"/>
      <c r="O16" s="444"/>
      <c r="P16" s="106"/>
      <c r="Q16" s="106"/>
      <c r="R16" s="106"/>
    </row>
    <row r="17" spans="1:18" s="103" customFormat="1" ht="21.75">
      <c r="A17" s="440" t="s">
        <v>483</v>
      </c>
      <c r="B17" s="441"/>
      <c r="C17" s="441"/>
      <c r="D17" s="446" t="s">
        <v>1078</v>
      </c>
      <c r="E17" s="441"/>
      <c r="F17" s="442"/>
      <c r="G17" s="441"/>
      <c r="H17" s="441"/>
      <c r="J17" s="446" t="s">
        <v>1079</v>
      </c>
      <c r="K17" s="441"/>
      <c r="L17" s="440"/>
      <c r="N17" s="446" t="s">
        <v>1075</v>
      </c>
      <c r="O17" s="444"/>
      <c r="P17" s="106"/>
      <c r="Q17" s="106"/>
      <c r="R17" s="106"/>
    </row>
    <row r="18" spans="1:18" s="103" customFormat="1" ht="21.75">
      <c r="A18" s="440"/>
      <c r="B18" s="441"/>
      <c r="C18" s="441"/>
      <c r="D18" s="446" t="s">
        <v>624</v>
      </c>
      <c r="E18" s="441"/>
      <c r="F18" s="442"/>
      <c r="G18" s="441"/>
      <c r="H18" s="441"/>
      <c r="J18" s="445" t="s">
        <v>472</v>
      </c>
      <c r="K18" s="441"/>
      <c r="L18" s="441"/>
      <c r="N18" s="446" t="s">
        <v>473</v>
      </c>
      <c r="O18" s="443"/>
      <c r="P18" s="106"/>
      <c r="Q18" s="106"/>
      <c r="R18" s="106"/>
    </row>
    <row r="20" spans="1:15" ht="23.25" customHeight="1">
      <c r="A20" s="3" t="s">
        <v>0</v>
      </c>
      <c r="B20" s="33"/>
      <c r="C20" s="4"/>
      <c r="D20" s="93" t="s">
        <v>66</v>
      </c>
      <c r="E20" s="326"/>
      <c r="F20" s="4"/>
      <c r="G20" s="4"/>
      <c r="H20" s="4"/>
      <c r="I20" s="4"/>
      <c r="J20" s="4"/>
      <c r="K20" s="4"/>
      <c r="L20" s="5"/>
      <c r="M20" s="4"/>
      <c r="N20" s="4"/>
      <c r="O20" s="27"/>
    </row>
    <row r="21" spans="1:15" ht="15.75" customHeight="1">
      <c r="A21" s="6"/>
      <c r="B21" s="96" t="s">
        <v>20</v>
      </c>
      <c r="C21" s="7"/>
      <c r="D21" s="7"/>
      <c r="E21" s="316"/>
      <c r="F21" s="7"/>
      <c r="G21" s="7"/>
      <c r="H21" s="7"/>
      <c r="I21" s="8"/>
      <c r="J21" s="7"/>
      <c r="K21" s="7"/>
      <c r="L21" s="9"/>
      <c r="M21" s="7"/>
      <c r="N21" s="7"/>
      <c r="O21" s="393" t="s">
        <v>893</v>
      </c>
    </row>
    <row r="22" spans="1:15" ht="20.25" customHeight="1">
      <c r="A22" s="738"/>
      <c r="B22" s="739"/>
      <c r="C22" s="739"/>
      <c r="D22" s="740" t="s">
        <v>1430</v>
      </c>
      <c r="E22" s="741"/>
      <c r="F22" s="742"/>
      <c r="G22" s="742"/>
      <c r="H22" s="742"/>
      <c r="I22" s="742"/>
      <c r="J22" s="742"/>
      <c r="K22" s="742"/>
      <c r="L22" s="9"/>
      <c r="M22" s="742"/>
      <c r="N22" s="742"/>
      <c r="O22" s="744"/>
    </row>
    <row r="23" spans="1:18" s="64" customFormat="1" ht="24.75" customHeight="1">
      <c r="A23" s="264" t="s">
        <v>437</v>
      </c>
      <c r="B23" s="260" t="s">
        <v>438</v>
      </c>
      <c r="C23" s="260" t="s">
        <v>1</v>
      </c>
      <c r="D23" s="260" t="s">
        <v>436</v>
      </c>
      <c r="E23" s="365" t="s">
        <v>445</v>
      </c>
      <c r="F23" s="243" t="s">
        <v>433</v>
      </c>
      <c r="G23" s="243" t="s">
        <v>434</v>
      </c>
      <c r="H23" s="243" t="s">
        <v>33</v>
      </c>
      <c r="I23" s="243" t="s">
        <v>348</v>
      </c>
      <c r="J23" s="243" t="s">
        <v>17</v>
      </c>
      <c r="K23" s="816" t="s">
        <v>18</v>
      </c>
      <c r="L23" s="303" t="s">
        <v>442</v>
      </c>
      <c r="M23" s="243" t="s">
        <v>30</v>
      </c>
      <c r="N23" s="243" t="s">
        <v>29</v>
      </c>
      <c r="O23" s="265" t="s">
        <v>19</v>
      </c>
      <c r="P23" s="859"/>
      <c r="Q23" s="859"/>
      <c r="R23" s="859"/>
    </row>
    <row r="24" spans="1:15" ht="17.25" customHeight="1">
      <c r="A24" s="179" t="s">
        <v>3</v>
      </c>
      <c r="B24" s="221"/>
      <c r="C24" s="221"/>
      <c r="D24" s="221"/>
      <c r="E24" s="366"/>
      <c r="F24" s="221"/>
      <c r="G24" s="221"/>
      <c r="H24" s="221"/>
      <c r="I24" s="221"/>
      <c r="J24" s="221"/>
      <c r="K24" s="221"/>
      <c r="L24" s="127"/>
      <c r="M24" s="221"/>
      <c r="N24" s="221"/>
      <c r="O24" s="136"/>
    </row>
    <row r="25" spans="1:18" s="41" customFormat="1" ht="29.25" customHeight="1">
      <c r="A25" s="382">
        <v>105</v>
      </c>
      <c r="B25" s="383" t="s">
        <v>522</v>
      </c>
      <c r="C25" s="261" t="s">
        <v>427</v>
      </c>
      <c r="D25" s="714" t="s">
        <v>2</v>
      </c>
      <c r="E25" s="367">
        <v>15</v>
      </c>
      <c r="F25" s="130">
        <v>3058</v>
      </c>
      <c r="G25" s="130">
        <v>0</v>
      </c>
      <c r="H25" s="130">
        <v>0</v>
      </c>
      <c r="I25" s="130">
        <v>0</v>
      </c>
      <c r="J25" s="130">
        <v>83</v>
      </c>
      <c r="K25" s="130">
        <v>0</v>
      </c>
      <c r="L25" s="130">
        <v>0</v>
      </c>
      <c r="M25" s="130">
        <v>0</v>
      </c>
      <c r="N25" s="140">
        <f>F25+G25+H25+I25-J25+K25-L25-M25</f>
        <v>2975</v>
      </c>
      <c r="O25" s="727"/>
      <c r="P25" s="84"/>
      <c r="Q25" s="84"/>
      <c r="R25" s="84"/>
    </row>
    <row r="26" spans="1:15" ht="29.25" customHeight="1">
      <c r="A26" s="382">
        <v>349</v>
      </c>
      <c r="B26" s="130" t="s">
        <v>1162</v>
      </c>
      <c r="C26" s="131" t="s">
        <v>1271</v>
      </c>
      <c r="D26" s="436" t="s">
        <v>266</v>
      </c>
      <c r="E26" s="352">
        <v>15</v>
      </c>
      <c r="F26" s="130">
        <v>2576</v>
      </c>
      <c r="G26" s="130">
        <v>0</v>
      </c>
      <c r="H26" s="130">
        <v>0</v>
      </c>
      <c r="I26" s="130">
        <v>0</v>
      </c>
      <c r="J26" s="130">
        <v>16</v>
      </c>
      <c r="K26" s="130">
        <v>0</v>
      </c>
      <c r="L26" s="130">
        <v>0</v>
      </c>
      <c r="M26" s="130">
        <v>0</v>
      </c>
      <c r="N26" s="140">
        <f>F26+G26+H26+I26-J26+K26-L26-M26</f>
        <v>2560</v>
      </c>
      <c r="O26" s="133"/>
    </row>
    <row r="27" spans="1:15" ht="29.25" customHeight="1">
      <c r="A27" s="382">
        <v>390</v>
      </c>
      <c r="B27" s="130" t="s">
        <v>1441</v>
      </c>
      <c r="C27" s="131"/>
      <c r="D27" s="436" t="s">
        <v>266</v>
      </c>
      <c r="E27" s="352">
        <v>15</v>
      </c>
      <c r="F27" s="130">
        <v>3467</v>
      </c>
      <c r="G27" s="130">
        <v>0</v>
      </c>
      <c r="H27" s="130">
        <v>0</v>
      </c>
      <c r="I27" s="130">
        <v>0</v>
      </c>
      <c r="J27" s="130">
        <v>148</v>
      </c>
      <c r="K27" s="130">
        <v>0</v>
      </c>
      <c r="L27" s="130">
        <v>0</v>
      </c>
      <c r="M27" s="130">
        <v>0</v>
      </c>
      <c r="N27" s="140">
        <f>F27+G27+H27+I27-J27+K27-L27-M27</f>
        <v>3319</v>
      </c>
      <c r="O27" s="133"/>
    </row>
    <row r="28" spans="1:15" ht="29.25" customHeight="1">
      <c r="A28" s="382">
        <v>392</v>
      </c>
      <c r="B28" s="130" t="s">
        <v>1442</v>
      </c>
      <c r="C28" s="131"/>
      <c r="D28" s="436" t="s">
        <v>1443</v>
      </c>
      <c r="E28" s="352">
        <v>15</v>
      </c>
      <c r="F28" s="130">
        <v>3446</v>
      </c>
      <c r="G28" s="130">
        <v>0</v>
      </c>
      <c r="H28" s="130">
        <v>0</v>
      </c>
      <c r="I28" s="130">
        <v>6892</v>
      </c>
      <c r="J28" s="130">
        <v>438</v>
      </c>
      <c r="K28" s="130">
        <v>0</v>
      </c>
      <c r="L28" s="130">
        <v>0</v>
      </c>
      <c r="M28" s="130">
        <v>0</v>
      </c>
      <c r="N28" s="140">
        <f>F28+G28+H28+I28-J28+K28-L28-M28</f>
        <v>9900</v>
      </c>
      <c r="O28" s="133"/>
    </row>
    <row r="29" spans="1:15" ht="15" customHeight="1">
      <c r="A29" s="630" t="s">
        <v>67</v>
      </c>
      <c r="B29" s="712"/>
      <c r="C29" s="631"/>
      <c r="D29" s="713"/>
      <c r="E29" s="632"/>
      <c r="F29" s="569">
        <f>SUM(F25:F28)</f>
        <v>12547</v>
      </c>
      <c r="G29" s="569">
        <f aca="true" t="shared" si="2" ref="G29:N29">SUM(G25:G28)</f>
        <v>0</v>
      </c>
      <c r="H29" s="569">
        <f t="shared" si="2"/>
        <v>0</v>
      </c>
      <c r="I29" s="569">
        <f t="shared" si="2"/>
        <v>6892</v>
      </c>
      <c r="J29" s="569">
        <f t="shared" si="2"/>
        <v>685</v>
      </c>
      <c r="K29" s="569">
        <f t="shared" si="2"/>
        <v>0</v>
      </c>
      <c r="L29" s="569">
        <f t="shared" si="2"/>
        <v>0</v>
      </c>
      <c r="M29" s="569">
        <f t="shared" si="2"/>
        <v>0</v>
      </c>
      <c r="N29" s="569">
        <f t="shared" si="2"/>
        <v>18754</v>
      </c>
      <c r="O29" s="633"/>
    </row>
    <row r="30" spans="1:15" ht="17.25" customHeight="1">
      <c r="A30" s="723" t="s">
        <v>28</v>
      </c>
      <c r="B30" s="718"/>
      <c r="C30" s="719"/>
      <c r="D30" s="720"/>
      <c r="E30" s="721"/>
      <c r="F30" s="718"/>
      <c r="G30" s="718"/>
      <c r="H30" s="718"/>
      <c r="I30" s="718"/>
      <c r="J30" s="718"/>
      <c r="K30" s="718"/>
      <c r="L30" s="718"/>
      <c r="M30" s="718"/>
      <c r="N30" s="718"/>
      <c r="O30" s="724"/>
    </row>
    <row r="31" spans="1:18" s="41" customFormat="1" ht="29.25" customHeight="1">
      <c r="A31" s="725">
        <v>24</v>
      </c>
      <c r="B31" s="383" t="s">
        <v>880</v>
      </c>
      <c r="C31" s="131" t="s">
        <v>881</v>
      </c>
      <c r="D31" s="436" t="s">
        <v>882</v>
      </c>
      <c r="E31" s="352">
        <v>15</v>
      </c>
      <c r="F31" s="130">
        <v>975</v>
      </c>
      <c r="G31" s="130">
        <v>0</v>
      </c>
      <c r="H31" s="130">
        <v>0</v>
      </c>
      <c r="I31" s="130">
        <v>0</v>
      </c>
      <c r="J31" s="130">
        <v>0</v>
      </c>
      <c r="K31" s="130">
        <v>149</v>
      </c>
      <c r="L31" s="130">
        <v>0</v>
      </c>
      <c r="M31" s="130">
        <v>0</v>
      </c>
      <c r="N31" s="140">
        <f aca="true" t="shared" si="3" ref="N31:N36">F31+G31+H31+I31-J31+K31-L31-M31</f>
        <v>1124</v>
      </c>
      <c r="O31" s="133"/>
      <c r="P31" s="84"/>
      <c r="Q31" s="84"/>
      <c r="R31" s="84"/>
    </row>
    <row r="32" spans="1:18" s="41" customFormat="1" ht="29.25" customHeight="1">
      <c r="A32" s="725">
        <v>38</v>
      </c>
      <c r="B32" s="383" t="s">
        <v>872</v>
      </c>
      <c r="C32" s="131" t="s">
        <v>1341</v>
      </c>
      <c r="D32" s="436" t="s">
        <v>873</v>
      </c>
      <c r="E32" s="367">
        <v>15</v>
      </c>
      <c r="F32" s="130">
        <v>2363</v>
      </c>
      <c r="G32" s="130">
        <v>0</v>
      </c>
      <c r="H32" s="130">
        <v>0</v>
      </c>
      <c r="I32" s="130">
        <v>0</v>
      </c>
      <c r="J32" s="130">
        <v>0</v>
      </c>
      <c r="K32" s="130">
        <v>7</v>
      </c>
      <c r="L32" s="130">
        <v>0</v>
      </c>
      <c r="M32" s="130">
        <v>0</v>
      </c>
      <c r="N32" s="140">
        <f t="shared" si="3"/>
        <v>2370</v>
      </c>
      <c r="O32" s="726"/>
      <c r="P32" s="84"/>
      <c r="Q32" s="84"/>
      <c r="R32" s="84"/>
    </row>
    <row r="33" spans="1:18" s="41" customFormat="1" ht="29.25" customHeight="1">
      <c r="A33" s="725">
        <v>60</v>
      </c>
      <c r="B33" s="383" t="s">
        <v>919</v>
      </c>
      <c r="C33" s="131" t="s">
        <v>1342</v>
      </c>
      <c r="D33" s="436" t="s">
        <v>11</v>
      </c>
      <c r="E33" s="367">
        <v>15</v>
      </c>
      <c r="F33" s="130">
        <v>1923</v>
      </c>
      <c r="G33" s="130">
        <v>0</v>
      </c>
      <c r="H33" s="130">
        <v>0</v>
      </c>
      <c r="I33" s="130">
        <v>0</v>
      </c>
      <c r="J33" s="130">
        <v>0</v>
      </c>
      <c r="K33" s="130">
        <v>77</v>
      </c>
      <c r="L33" s="130">
        <v>0</v>
      </c>
      <c r="M33" s="130">
        <v>0</v>
      </c>
      <c r="N33" s="140">
        <f t="shared" si="3"/>
        <v>2000</v>
      </c>
      <c r="O33" s="726"/>
      <c r="P33" s="84"/>
      <c r="Q33" s="84"/>
      <c r="R33" s="84"/>
    </row>
    <row r="34" spans="1:18" s="41" customFormat="1" ht="29.25" customHeight="1">
      <c r="A34" s="725">
        <v>80</v>
      </c>
      <c r="B34" s="383" t="s">
        <v>390</v>
      </c>
      <c r="C34" s="261" t="s">
        <v>414</v>
      </c>
      <c r="D34" s="714" t="s">
        <v>391</v>
      </c>
      <c r="E34" s="367">
        <v>15</v>
      </c>
      <c r="F34" s="130">
        <v>2184</v>
      </c>
      <c r="G34" s="130">
        <v>0</v>
      </c>
      <c r="H34" s="130">
        <v>0</v>
      </c>
      <c r="I34" s="130">
        <v>0</v>
      </c>
      <c r="J34" s="130">
        <v>0</v>
      </c>
      <c r="K34" s="130">
        <v>55</v>
      </c>
      <c r="L34" s="130">
        <v>0</v>
      </c>
      <c r="M34" s="130">
        <v>0</v>
      </c>
      <c r="N34" s="140">
        <f t="shared" si="3"/>
        <v>2239</v>
      </c>
      <c r="O34" s="726"/>
      <c r="P34" s="84"/>
      <c r="Q34" s="84"/>
      <c r="R34" s="84"/>
    </row>
    <row r="35" spans="1:18" s="41" customFormat="1" ht="29.25" customHeight="1">
      <c r="A35" s="915">
        <v>337</v>
      </c>
      <c r="B35" s="383" t="s">
        <v>845</v>
      </c>
      <c r="C35" s="131" t="s">
        <v>846</v>
      </c>
      <c r="D35" s="436" t="s">
        <v>11</v>
      </c>
      <c r="E35" s="367">
        <v>15</v>
      </c>
      <c r="F35" s="130">
        <v>2509</v>
      </c>
      <c r="G35" s="130">
        <v>0</v>
      </c>
      <c r="H35" s="130">
        <v>0</v>
      </c>
      <c r="I35" s="130">
        <v>0</v>
      </c>
      <c r="J35" s="130">
        <v>9</v>
      </c>
      <c r="K35" s="130">
        <v>0</v>
      </c>
      <c r="L35" s="130">
        <v>0</v>
      </c>
      <c r="M35" s="130">
        <v>0</v>
      </c>
      <c r="N35" s="130">
        <f t="shared" si="3"/>
        <v>2500</v>
      </c>
      <c r="O35" s="261"/>
      <c r="P35" s="84"/>
      <c r="Q35" s="84"/>
      <c r="R35" s="84"/>
    </row>
    <row r="36" spans="1:18" s="41" customFormat="1" ht="29.25" customHeight="1">
      <c r="A36" s="915">
        <v>360</v>
      </c>
      <c r="B36" s="383" t="s">
        <v>1235</v>
      </c>
      <c r="C36" s="131" t="s">
        <v>1392</v>
      </c>
      <c r="D36" s="436" t="s">
        <v>11</v>
      </c>
      <c r="E36" s="367">
        <v>15</v>
      </c>
      <c r="F36" s="130">
        <v>1923</v>
      </c>
      <c r="G36" s="130">
        <v>0</v>
      </c>
      <c r="H36" s="130">
        <v>0</v>
      </c>
      <c r="I36" s="130">
        <v>0</v>
      </c>
      <c r="J36" s="130">
        <v>0</v>
      </c>
      <c r="K36" s="130">
        <v>77</v>
      </c>
      <c r="L36" s="130">
        <v>0</v>
      </c>
      <c r="M36" s="130">
        <v>0</v>
      </c>
      <c r="N36" s="130">
        <f t="shared" si="3"/>
        <v>2000</v>
      </c>
      <c r="O36" s="261"/>
      <c r="P36" s="84"/>
      <c r="Q36" s="84"/>
      <c r="R36" s="84"/>
    </row>
    <row r="37" spans="1:15" ht="15" customHeight="1">
      <c r="A37" s="694" t="s">
        <v>67</v>
      </c>
      <c r="B37" s="746"/>
      <c r="C37" s="689"/>
      <c r="D37" s="690"/>
      <c r="E37" s="691"/>
      <c r="F37" s="747">
        <f aca="true" t="shared" si="4" ref="F37:N37">SUM(F31:F36)</f>
        <v>11877</v>
      </c>
      <c r="G37" s="747">
        <f t="shared" si="4"/>
        <v>0</v>
      </c>
      <c r="H37" s="747">
        <f t="shared" si="4"/>
        <v>0</v>
      </c>
      <c r="I37" s="747">
        <f t="shared" si="4"/>
        <v>0</v>
      </c>
      <c r="J37" s="747">
        <f t="shared" si="4"/>
        <v>9</v>
      </c>
      <c r="K37" s="747">
        <f t="shared" si="4"/>
        <v>365</v>
      </c>
      <c r="L37" s="747">
        <f t="shared" si="4"/>
        <v>0</v>
      </c>
      <c r="M37" s="747">
        <f t="shared" si="4"/>
        <v>0</v>
      </c>
      <c r="N37" s="747">
        <f t="shared" si="4"/>
        <v>12233</v>
      </c>
      <c r="O37" s="748"/>
    </row>
    <row r="38" spans="1:15" ht="17.25" customHeight="1">
      <c r="A38" s="179" t="s">
        <v>447</v>
      </c>
      <c r="B38" s="221"/>
      <c r="C38" s="135"/>
      <c r="D38" s="437"/>
      <c r="E38" s="353"/>
      <c r="F38" s="221"/>
      <c r="G38" s="221"/>
      <c r="H38" s="221"/>
      <c r="I38" s="221"/>
      <c r="J38" s="221"/>
      <c r="K38" s="221"/>
      <c r="L38" s="221"/>
      <c r="M38" s="221"/>
      <c r="N38" s="221"/>
      <c r="O38" s="136"/>
    </row>
    <row r="39" spans="1:18" s="41" customFormat="1" ht="30" customHeight="1">
      <c r="A39" s="725">
        <v>126</v>
      </c>
      <c r="B39" s="383" t="s">
        <v>695</v>
      </c>
      <c r="C39" s="131" t="s">
        <v>696</v>
      </c>
      <c r="D39" s="436" t="s">
        <v>10</v>
      </c>
      <c r="E39" s="367">
        <v>15</v>
      </c>
      <c r="F39" s="130">
        <v>1006</v>
      </c>
      <c r="G39" s="130">
        <v>0</v>
      </c>
      <c r="H39" s="130">
        <v>0</v>
      </c>
      <c r="I39" s="130">
        <v>0</v>
      </c>
      <c r="J39" s="130">
        <v>0</v>
      </c>
      <c r="K39" s="130">
        <v>147</v>
      </c>
      <c r="L39" s="130">
        <v>0</v>
      </c>
      <c r="M39" s="130">
        <v>0</v>
      </c>
      <c r="N39" s="140">
        <f>F39+G39+H39+I39-J39+K39-L39-M39</f>
        <v>1153</v>
      </c>
      <c r="O39" s="727"/>
      <c r="P39" s="84"/>
      <c r="Q39" s="84"/>
      <c r="R39" s="84"/>
    </row>
    <row r="40" spans="1:18" s="41" customFormat="1" ht="28.5" customHeight="1" hidden="1">
      <c r="A40" s="760"/>
      <c r="B40" s="761"/>
      <c r="C40" s="762"/>
      <c r="D40" s="763"/>
      <c r="E40" s="764"/>
      <c r="F40" s="761">
        <f aca="true" t="shared" si="5" ref="F40:N40">F39</f>
        <v>1006</v>
      </c>
      <c r="G40" s="761">
        <f t="shared" si="5"/>
        <v>0</v>
      </c>
      <c r="H40" s="761">
        <f t="shared" si="5"/>
        <v>0</v>
      </c>
      <c r="I40" s="761">
        <f t="shared" si="5"/>
        <v>0</v>
      </c>
      <c r="J40" s="761">
        <f t="shared" si="5"/>
        <v>0</v>
      </c>
      <c r="K40" s="761">
        <f t="shared" si="5"/>
        <v>147</v>
      </c>
      <c r="L40" s="761">
        <f t="shared" si="5"/>
        <v>0</v>
      </c>
      <c r="M40" s="761">
        <f t="shared" si="5"/>
        <v>0</v>
      </c>
      <c r="N40" s="761">
        <f t="shared" si="5"/>
        <v>1153</v>
      </c>
      <c r="O40" s="765"/>
      <c r="P40" s="84"/>
      <c r="Q40" s="84"/>
      <c r="R40" s="84"/>
    </row>
    <row r="41" spans="1:18" s="103" customFormat="1" ht="19.5" customHeight="1">
      <c r="A41" s="227"/>
      <c r="B41" s="728" t="s">
        <v>31</v>
      </c>
      <c r="C41" s="230"/>
      <c r="D41" s="230"/>
      <c r="E41" s="355"/>
      <c r="F41" s="251">
        <f aca="true" t="shared" si="6" ref="F41:N41">F29+F37+F40</f>
        <v>25430</v>
      </c>
      <c r="G41" s="251">
        <f t="shared" si="6"/>
        <v>0</v>
      </c>
      <c r="H41" s="251">
        <f t="shared" si="6"/>
        <v>0</v>
      </c>
      <c r="I41" s="251">
        <f t="shared" si="6"/>
        <v>6892</v>
      </c>
      <c r="J41" s="251">
        <f t="shared" si="6"/>
        <v>694</v>
      </c>
      <c r="K41" s="251">
        <f t="shared" si="6"/>
        <v>512</v>
      </c>
      <c r="L41" s="251">
        <f t="shared" si="6"/>
        <v>0</v>
      </c>
      <c r="M41" s="251">
        <f t="shared" si="6"/>
        <v>0</v>
      </c>
      <c r="N41" s="251">
        <f t="shared" si="6"/>
        <v>32140</v>
      </c>
      <c r="O41" s="252"/>
      <c r="P41" s="106"/>
      <c r="Q41" s="106"/>
      <c r="R41" s="106"/>
    </row>
    <row r="42" spans="1:18" s="103" customFormat="1" ht="54" customHeight="1">
      <c r="A42" s="440"/>
      <c r="B42" s="441"/>
      <c r="C42" s="441"/>
      <c r="D42" s="441" t="s">
        <v>474</v>
      </c>
      <c r="F42" s="442"/>
      <c r="G42" s="441"/>
      <c r="H42" s="441"/>
      <c r="J42" s="455" t="s">
        <v>475</v>
      </c>
      <c r="K42" s="441"/>
      <c r="L42" s="441"/>
      <c r="N42" s="441" t="s">
        <v>475</v>
      </c>
      <c r="O42" s="443"/>
      <c r="P42" s="106"/>
      <c r="Q42" s="106"/>
      <c r="R42" s="106"/>
    </row>
    <row r="43" spans="1:18" s="103" customFormat="1" ht="15.75" customHeight="1">
      <c r="A43" s="440" t="s">
        <v>483</v>
      </c>
      <c r="B43" s="441"/>
      <c r="C43" s="441"/>
      <c r="D43" s="446" t="s">
        <v>1078</v>
      </c>
      <c r="E43" s="441"/>
      <c r="F43" s="442"/>
      <c r="G43" s="441"/>
      <c r="H43" s="441"/>
      <c r="J43" s="446" t="s">
        <v>1079</v>
      </c>
      <c r="K43" s="441"/>
      <c r="L43" s="440"/>
      <c r="M43" s="441" t="s">
        <v>1075</v>
      </c>
      <c r="N43" s="441"/>
      <c r="O43" s="444"/>
      <c r="P43" s="106"/>
      <c r="Q43" s="106"/>
      <c r="R43" s="106"/>
    </row>
    <row r="44" spans="1:18" s="103" customFormat="1" ht="14.25" customHeight="1">
      <c r="A44" s="440"/>
      <c r="B44" s="441"/>
      <c r="C44" s="441"/>
      <c r="D44" s="446" t="s">
        <v>624</v>
      </c>
      <c r="E44" s="441"/>
      <c r="F44" s="442"/>
      <c r="G44" s="441"/>
      <c r="H44" s="441"/>
      <c r="J44" s="445" t="s">
        <v>472</v>
      </c>
      <c r="K44" s="441"/>
      <c r="L44" s="441"/>
      <c r="M44" s="441" t="s">
        <v>473</v>
      </c>
      <c r="N44" s="441"/>
      <c r="O44" s="443"/>
      <c r="P44" s="106"/>
      <c r="Q44" s="106"/>
      <c r="R44" s="106"/>
    </row>
    <row r="45" spans="1:15" ht="25.5" customHeight="1">
      <c r="A45" s="3" t="s">
        <v>0</v>
      </c>
      <c r="B45" s="33"/>
      <c r="C45" s="4"/>
      <c r="D45" s="93" t="s">
        <v>66</v>
      </c>
      <c r="E45" s="326"/>
      <c r="F45" s="4"/>
      <c r="G45" s="4"/>
      <c r="H45" s="4"/>
      <c r="I45" s="4"/>
      <c r="J45" s="4"/>
      <c r="K45" s="4"/>
      <c r="L45" s="5"/>
      <c r="M45" s="4"/>
      <c r="N45" s="4"/>
      <c r="O45" s="27"/>
    </row>
    <row r="46" spans="1:15" ht="17.25" customHeight="1">
      <c r="A46" s="6"/>
      <c r="B46" s="96" t="s">
        <v>20</v>
      </c>
      <c r="C46" s="7"/>
      <c r="D46" s="7"/>
      <c r="E46" s="316"/>
      <c r="F46" s="7"/>
      <c r="G46" s="7"/>
      <c r="H46" s="7"/>
      <c r="I46" s="8"/>
      <c r="J46" s="7"/>
      <c r="K46" s="7"/>
      <c r="L46" s="9"/>
      <c r="M46" s="7"/>
      <c r="N46" s="7"/>
      <c r="O46" s="393" t="s">
        <v>894</v>
      </c>
    </row>
    <row r="47" spans="1:15" ht="20.25" customHeight="1">
      <c r="A47" s="738"/>
      <c r="B47" s="739"/>
      <c r="C47" s="739"/>
      <c r="D47" s="740" t="s">
        <v>1430</v>
      </c>
      <c r="E47" s="741"/>
      <c r="F47" s="742"/>
      <c r="G47" s="742"/>
      <c r="H47" s="742"/>
      <c r="I47" s="742"/>
      <c r="J47" s="742"/>
      <c r="K47" s="742"/>
      <c r="L47" s="743"/>
      <c r="M47" s="742"/>
      <c r="N47" s="742"/>
      <c r="O47" s="744"/>
    </row>
    <row r="48" spans="1:18" s="64" customFormat="1" ht="24.75" customHeight="1">
      <c r="A48" s="264" t="s">
        <v>437</v>
      </c>
      <c r="B48" s="260" t="s">
        <v>438</v>
      </c>
      <c r="C48" s="260" t="s">
        <v>1</v>
      </c>
      <c r="D48" s="260" t="s">
        <v>436</v>
      </c>
      <c r="E48" s="365" t="s">
        <v>445</v>
      </c>
      <c r="F48" s="243" t="s">
        <v>433</v>
      </c>
      <c r="G48" s="243" t="s">
        <v>434</v>
      </c>
      <c r="H48" s="243" t="s">
        <v>33</v>
      </c>
      <c r="I48" s="243" t="s">
        <v>348</v>
      </c>
      <c r="J48" s="243" t="s">
        <v>17</v>
      </c>
      <c r="K48" s="816" t="s">
        <v>18</v>
      </c>
      <c r="L48" s="817" t="s">
        <v>442</v>
      </c>
      <c r="M48" s="243" t="s">
        <v>30</v>
      </c>
      <c r="N48" s="243" t="s">
        <v>29</v>
      </c>
      <c r="O48" s="265" t="s">
        <v>19</v>
      </c>
      <c r="P48" s="859"/>
      <c r="Q48" s="859"/>
      <c r="R48" s="859"/>
    </row>
    <row r="49" spans="1:15" ht="16.5" customHeight="1">
      <c r="A49" s="179" t="s">
        <v>447</v>
      </c>
      <c r="B49" s="221"/>
      <c r="C49" s="135"/>
      <c r="D49" s="437"/>
      <c r="E49" s="353"/>
      <c r="F49" s="221"/>
      <c r="G49" s="221"/>
      <c r="H49" s="221"/>
      <c r="I49" s="221"/>
      <c r="J49" s="221"/>
      <c r="K49" s="221"/>
      <c r="L49" s="126"/>
      <c r="M49" s="221"/>
      <c r="N49" s="221"/>
      <c r="O49" s="136"/>
    </row>
    <row r="50" spans="1:18" s="41" customFormat="1" ht="30" customHeight="1">
      <c r="A50" s="725">
        <v>141</v>
      </c>
      <c r="B50" s="383" t="s">
        <v>972</v>
      </c>
      <c r="C50" s="131" t="s">
        <v>973</v>
      </c>
      <c r="D50" s="436" t="s">
        <v>548</v>
      </c>
      <c r="E50" s="367">
        <v>15</v>
      </c>
      <c r="F50" s="130">
        <v>2396</v>
      </c>
      <c r="G50" s="130">
        <v>0</v>
      </c>
      <c r="H50" s="130">
        <v>0</v>
      </c>
      <c r="I50" s="130">
        <v>0</v>
      </c>
      <c r="J50" s="130">
        <v>0</v>
      </c>
      <c r="K50" s="130">
        <v>4</v>
      </c>
      <c r="L50" s="130">
        <v>0</v>
      </c>
      <c r="M50" s="130">
        <v>0</v>
      </c>
      <c r="N50" s="140">
        <f>F50+G50+H50+I50-J50+K50-L50-M50</f>
        <v>2400</v>
      </c>
      <c r="O50" s="727"/>
      <c r="P50" s="84"/>
      <c r="Q50" s="84"/>
      <c r="R50" s="84"/>
    </row>
    <row r="51" spans="1:18" s="41" customFormat="1" ht="30" customHeight="1">
      <c r="A51" s="725">
        <v>142</v>
      </c>
      <c r="B51" s="383" t="s">
        <v>455</v>
      </c>
      <c r="C51" s="261" t="s">
        <v>456</v>
      </c>
      <c r="D51" s="714" t="s">
        <v>11</v>
      </c>
      <c r="E51" s="367">
        <v>15</v>
      </c>
      <c r="F51" s="130">
        <v>1201</v>
      </c>
      <c r="G51" s="130">
        <v>0</v>
      </c>
      <c r="H51" s="130">
        <v>0</v>
      </c>
      <c r="I51" s="130">
        <v>0</v>
      </c>
      <c r="J51" s="130">
        <v>0</v>
      </c>
      <c r="K51" s="130">
        <v>135</v>
      </c>
      <c r="L51" s="130">
        <v>0</v>
      </c>
      <c r="M51" s="130">
        <v>0</v>
      </c>
      <c r="N51" s="140">
        <f>F51+G51+H51+I51-J51+K51-L51-M51</f>
        <v>1336</v>
      </c>
      <c r="O51" s="727"/>
      <c r="P51" s="84"/>
      <c r="Q51" s="84"/>
      <c r="R51" s="84"/>
    </row>
    <row r="52" spans="1:18" s="41" customFormat="1" ht="28.5" customHeight="1" hidden="1">
      <c r="A52" s="766"/>
      <c r="B52" s="767"/>
      <c r="C52" s="731"/>
      <c r="D52" s="768"/>
      <c r="E52" s="769"/>
      <c r="F52" s="767">
        <f aca="true" t="shared" si="7" ref="F52:N52">SUM(F50:F51)</f>
        <v>3597</v>
      </c>
      <c r="G52" s="767">
        <f t="shared" si="7"/>
        <v>0</v>
      </c>
      <c r="H52" s="767">
        <f t="shared" si="7"/>
        <v>0</v>
      </c>
      <c r="I52" s="767">
        <f t="shared" si="7"/>
        <v>0</v>
      </c>
      <c r="J52" s="767">
        <f t="shared" si="7"/>
        <v>0</v>
      </c>
      <c r="K52" s="767">
        <f t="shared" si="7"/>
        <v>139</v>
      </c>
      <c r="L52" s="767">
        <f t="shared" si="7"/>
        <v>0</v>
      </c>
      <c r="M52" s="767">
        <f t="shared" si="7"/>
        <v>0</v>
      </c>
      <c r="N52" s="767">
        <f t="shared" si="7"/>
        <v>3736</v>
      </c>
      <c r="O52" s="770"/>
      <c r="P52" s="84"/>
      <c r="Q52" s="84"/>
      <c r="R52" s="84"/>
    </row>
    <row r="53" spans="1:15" ht="15" customHeight="1">
      <c r="A53" s="630" t="s">
        <v>67</v>
      </c>
      <c r="B53" s="712"/>
      <c r="C53" s="631"/>
      <c r="D53" s="631"/>
      <c r="E53" s="632"/>
      <c r="F53" s="569">
        <f aca="true" t="shared" si="8" ref="F53:N53">F40+F52</f>
        <v>4603</v>
      </c>
      <c r="G53" s="569">
        <f t="shared" si="8"/>
        <v>0</v>
      </c>
      <c r="H53" s="569">
        <f t="shared" si="8"/>
        <v>0</v>
      </c>
      <c r="I53" s="569">
        <f t="shared" si="8"/>
        <v>0</v>
      </c>
      <c r="J53" s="569">
        <f t="shared" si="8"/>
        <v>0</v>
      </c>
      <c r="K53" s="569">
        <f t="shared" si="8"/>
        <v>286</v>
      </c>
      <c r="L53" s="569">
        <f t="shared" si="8"/>
        <v>0</v>
      </c>
      <c r="M53" s="569">
        <f t="shared" si="8"/>
        <v>0</v>
      </c>
      <c r="N53" s="569">
        <f t="shared" si="8"/>
        <v>4889</v>
      </c>
      <c r="O53" s="633"/>
    </row>
    <row r="54" spans="1:15" ht="16.5" customHeight="1">
      <c r="A54" s="179" t="s">
        <v>4</v>
      </c>
      <c r="B54" s="221"/>
      <c r="C54" s="135"/>
      <c r="D54" s="135"/>
      <c r="E54" s="353"/>
      <c r="F54" s="221"/>
      <c r="G54" s="221"/>
      <c r="H54" s="221"/>
      <c r="I54" s="221"/>
      <c r="J54" s="221"/>
      <c r="K54" s="221"/>
      <c r="L54" s="221"/>
      <c r="M54" s="221"/>
      <c r="N54" s="221"/>
      <c r="O54" s="136"/>
    </row>
    <row r="55" spans="1:15" ht="30" customHeight="1">
      <c r="A55" s="869">
        <v>114</v>
      </c>
      <c r="B55" s="651" t="s">
        <v>1163</v>
      </c>
      <c r="C55" s="424" t="s">
        <v>1272</v>
      </c>
      <c r="D55" s="687" t="s">
        <v>11</v>
      </c>
      <c r="E55" s="386">
        <v>15</v>
      </c>
      <c r="F55" s="140">
        <v>1645</v>
      </c>
      <c r="G55" s="140">
        <v>0</v>
      </c>
      <c r="H55" s="140">
        <v>0</v>
      </c>
      <c r="I55" s="140">
        <v>0</v>
      </c>
      <c r="J55" s="140">
        <v>0</v>
      </c>
      <c r="K55" s="140">
        <v>106</v>
      </c>
      <c r="L55" s="140">
        <v>0</v>
      </c>
      <c r="M55" s="140">
        <v>0</v>
      </c>
      <c r="N55" s="140">
        <f>F55+G55+H55+I55-J55+K55-L55-M55</f>
        <v>1751</v>
      </c>
      <c r="O55" s="142"/>
    </row>
    <row r="56" spans="1:15" ht="30" customHeight="1">
      <c r="A56" s="891">
        <v>162</v>
      </c>
      <c r="B56" s="383" t="s">
        <v>1164</v>
      </c>
      <c r="C56" s="387" t="s">
        <v>1273</v>
      </c>
      <c r="D56" s="436" t="s">
        <v>11</v>
      </c>
      <c r="E56" s="352">
        <v>15</v>
      </c>
      <c r="F56" s="130">
        <v>1645</v>
      </c>
      <c r="G56" s="130">
        <v>0</v>
      </c>
      <c r="H56" s="130">
        <v>0</v>
      </c>
      <c r="I56" s="130">
        <v>0</v>
      </c>
      <c r="J56" s="130">
        <v>0</v>
      </c>
      <c r="K56" s="130">
        <v>106</v>
      </c>
      <c r="L56" s="130">
        <v>0</v>
      </c>
      <c r="M56" s="130">
        <v>0</v>
      </c>
      <c r="N56" s="130">
        <f>F56+G56+H56+I56-J56+K56-L56-M56</f>
        <v>1751</v>
      </c>
      <c r="O56" s="133"/>
    </row>
    <row r="57" spans="1:15" ht="30" customHeight="1">
      <c r="A57" s="891">
        <v>164</v>
      </c>
      <c r="B57" s="383" t="s">
        <v>1165</v>
      </c>
      <c r="C57" s="387" t="s">
        <v>1274</v>
      </c>
      <c r="D57" s="436" t="s">
        <v>10</v>
      </c>
      <c r="E57" s="352">
        <v>15</v>
      </c>
      <c r="F57" s="130">
        <v>1924</v>
      </c>
      <c r="G57" s="130">
        <v>0</v>
      </c>
      <c r="H57" s="130">
        <v>0</v>
      </c>
      <c r="I57" s="130">
        <v>0</v>
      </c>
      <c r="J57" s="130">
        <v>0</v>
      </c>
      <c r="K57" s="130">
        <v>77</v>
      </c>
      <c r="L57" s="130">
        <v>0</v>
      </c>
      <c r="M57" s="130">
        <v>0</v>
      </c>
      <c r="N57" s="130">
        <f>F57+G57+H57+I57-J57+K57-L57-M57</f>
        <v>2001</v>
      </c>
      <c r="O57" s="133"/>
    </row>
    <row r="58" spans="1:15" ht="30" customHeight="1">
      <c r="A58" s="891">
        <v>166</v>
      </c>
      <c r="B58" s="383" t="s">
        <v>1429</v>
      </c>
      <c r="C58" s="480" t="s">
        <v>1275</v>
      </c>
      <c r="D58" s="749" t="s">
        <v>117</v>
      </c>
      <c r="E58" s="482">
        <v>15</v>
      </c>
      <c r="F58" s="479">
        <v>2329</v>
      </c>
      <c r="G58" s="479">
        <v>0</v>
      </c>
      <c r="H58" s="479">
        <v>0</v>
      </c>
      <c r="I58" s="479">
        <v>0</v>
      </c>
      <c r="J58" s="479">
        <v>0</v>
      </c>
      <c r="K58" s="479">
        <v>11</v>
      </c>
      <c r="L58" s="479">
        <v>0</v>
      </c>
      <c r="M58" s="479">
        <v>0</v>
      </c>
      <c r="N58" s="130">
        <f>F58+G58+H58+I58-J58+K58-L58-M58</f>
        <v>2340</v>
      </c>
      <c r="O58" s="133"/>
    </row>
    <row r="59" spans="1:15" ht="30" customHeight="1">
      <c r="A59" s="870">
        <v>167</v>
      </c>
      <c r="B59" s="662" t="s">
        <v>1166</v>
      </c>
      <c r="C59" s="793" t="s">
        <v>1276</v>
      </c>
      <c r="D59" s="794" t="s">
        <v>548</v>
      </c>
      <c r="E59" s="795">
        <v>15</v>
      </c>
      <c r="F59" s="879">
        <v>2509</v>
      </c>
      <c r="G59" s="879">
        <v>0</v>
      </c>
      <c r="H59" s="879">
        <v>0</v>
      </c>
      <c r="I59" s="879">
        <v>0</v>
      </c>
      <c r="J59" s="879">
        <v>9</v>
      </c>
      <c r="K59" s="879">
        <v>0</v>
      </c>
      <c r="L59" s="879">
        <v>0</v>
      </c>
      <c r="M59" s="879">
        <v>0</v>
      </c>
      <c r="N59" s="140">
        <f>F59+G59+H59+I59-J59+K59-L59-M59</f>
        <v>2500</v>
      </c>
      <c r="O59" s="385"/>
    </row>
    <row r="60" spans="1:15" ht="15" customHeight="1">
      <c r="A60" s="694" t="s">
        <v>67</v>
      </c>
      <c r="B60" s="746"/>
      <c r="C60" s="689"/>
      <c r="D60" s="690"/>
      <c r="E60" s="691"/>
      <c r="F60" s="747">
        <f aca="true" t="shared" si="9" ref="F60:N60">SUM(F55:F59)</f>
        <v>10052</v>
      </c>
      <c r="G60" s="747">
        <f t="shared" si="9"/>
        <v>0</v>
      </c>
      <c r="H60" s="747">
        <f t="shared" si="9"/>
        <v>0</v>
      </c>
      <c r="I60" s="747">
        <f t="shared" si="9"/>
        <v>0</v>
      </c>
      <c r="J60" s="747">
        <f t="shared" si="9"/>
        <v>9</v>
      </c>
      <c r="K60" s="747">
        <f t="shared" si="9"/>
        <v>300</v>
      </c>
      <c r="L60" s="747">
        <f t="shared" si="9"/>
        <v>0</v>
      </c>
      <c r="M60" s="747">
        <f t="shared" si="9"/>
        <v>0</v>
      </c>
      <c r="N60" s="747">
        <f t="shared" si="9"/>
        <v>10343</v>
      </c>
      <c r="O60" s="748"/>
    </row>
    <row r="61" spans="1:15" ht="16.5" customHeight="1">
      <c r="A61" s="179" t="s">
        <v>443</v>
      </c>
      <c r="B61" s="221"/>
      <c r="C61" s="135"/>
      <c r="D61" s="437"/>
      <c r="E61" s="353"/>
      <c r="F61" s="221"/>
      <c r="G61" s="221"/>
      <c r="H61" s="221"/>
      <c r="I61" s="221"/>
      <c r="J61" s="221"/>
      <c r="K61" s="221"/>
      <c r="L61" s="221"/>
      <c r="M61" s="221"/>
      <c r="N61" s="221"/>
      <c r="O61" s="136"/>
    </row>
    <row r="62" spans="1:15" ht="30" customHeight="1">
      <c r="A62" s="725">
        <v>119</v>
      </c>
      <c r="B62" s="383" t="s">
        <v>444</v>
      </c>
      <c r="C62" s="387" t="s">
        <v>1049</v>
      </c>
      <c r="D62" s="436" t="s">
        <v>10</v>
      </c>
      <c r="E62" s="352">
        <v>15</v>
      </c>
      <c r="F62" s="130">
        <v>1310</v>
      </c>
      <c r="G62" s="130">
        <v>0</v>
      </c>
      <c r="H62" s="130">
        <v>0</v>
      </c>
      <c r="I62" s="130">
        <v>0</v>
      </c>
      <c r="J62" s="130">
        <v>0</v>
      </c>
      <c r="K62" s="130">
        <v>128</v>
      </c>
      <c r="L62" s="130">
        <v>0</v>
      </c>
      <c r="M62" s="130">
        <v>0</v>
      </c>
      <c r="N62" s="140">
        <f>F62+G62+H62+I62-J62+K62-L62-M62</f>
        <v>1438</v>
      </c>
      <c r="O62" s="133"/>
    </row>
    <row r="63" spans="1:15" ht="15" customHeight="1">
      <c r="A63" s="642" t="s">
        <v>67</v>
      </c>
      <c r="B63" s="750"/>
      <c r="C63" s="643"/>
      <c r="D63" s="751"/>
      <c r="E63" s="644"/>
      <c r="F63" s="752">
        <f aca="true" t="shared" si="10" ref="F63:N63">SUM(F62:F62)</f>
        <v>1310</v>
      </c>
      <c r="G63" s="752">
        <f t="shared" si="10"/>
        <v>0</v>
      </c>
      <c r="H63" s="752">
        <f t="shared" si="10"/>
        <v>0</v>
      </c>
      <c r="I63" s="752">
        <f t="shared" si="10"/>
        <v>0</v>
      </c>
      <c r="J63" s="752">
        <f t="shared" si="10"/>
        <v>0</v>
      </c>
      <c r="K63" s="752">
        <f t="shared" si="10"/>
        <v>128</v>
      </c>
      <c r="L63" s="752">
        <f t="shared" si="10"/>
        <v>0</v>
      </c>
      <c r="M63" s="752">
        <f t="shared" si="10"/>
        <v>0</v>
      </c>
      <c r="N63" s="752">
        <f t="shared" si="10"/>
        <v>1438</v>
      </c>
      <c r="O63" s="645"/>
    </row>
    <row r="64" spans="1:18" s="103" customFormat="1" ht="22.5" customHeight="1">
      <c r="A64" s="227"/>
      <c r="B64" s="728" t="s">
        <v>31</v>
      </c>
      <c r="C64" s="230"/>
      <c r="D64" s="230"/>
      <c r="E64" s="355"/>
      <c r="F64" s="251">
        <f aca="true" t="shared" si="11" ref="F64:N64">F52+F60+F63</f>
        <v>14959</v>
      </c>
      <c r="G64" s="251">
        <f t="shared" si="11"/>
        <v>0</v>
      </c>
      <c r="H64" s="251">
        <f t="shared" si="11"/>
        <v>0</v>
      </c>
      <c r="I64" s="251">
        <f t="shared" si="11"/>
        <v>0</v>
      </c>
      <c r="J64" s="251">
        <f t="shared" si="11"/>
        <v>9</v>
      </c>
      <c r="K64" s="251">
        <f t="shared" si="11"/>
        <v>567</v>
      </c>
      <c r="L64" s="251">
        <f t="shared" si="11"/>
        <v>0</v>
      </c>
      <c r="M64" s="251">
        <f t="shared" si="11"/>
        <v>0</v>
      </c>
      <c r="N64" s="251">
        <f t="shared" si="11"/>
        <v>15517</v>
      </c>
      <c r="O64" s="252"/>
      <c r="P64" s="106"/>
      <c r="Q64" s="106"/>
      <c r="R64" s="106"/>
    </row>
    <row r="65" spans="1:18" s="103" customFormat="1" ht="56.25" customHeight="1">
      <c r="A65" s="440"/>
      <c r="B65" s="441"/>
      <c r="C65" s="441"/>
      <c r="D65" s="441" t="s">
        <v>474</v>
      </c>
      <c r="F65" s="442"/>
      <c r="G65" s="441"/>
      <c r="H65" s="441"/>
      <c r="J65" s="455" t="s">
        <v>475</v>
      </c>
      <c r="K65" s="441"/>
      <c r="L65" s="441"/>
      <c r="N65" s="441" t="s">
        <v>475</v>
      </c>
      <c r="O65" s="443"/>
      <c r="P65" s="106"/>
      <c r="Q65" s="106"/>
      <c r="R65" s="106"/>
    </row>
    <row r="66" spans="1:18" s="103" customFormat="1" ht="14.25" customHeight="1">
      <c r="A66" s="440" t="s">
        <v>483</v>
      </c>
      <c r="B66" s="441"/>
      <c r="C66" s="441"/>
      <c r="D66" s="446" t="s">
        <v>1078</v>
      </c>
      <c r="E66" s="441"/>
      <c r="F66" s="442"/>
      <c r="G66" s="441"/>
      <c r="H66" s="441"/>
      <c r="J66" s="446" t="s">
        <v>1079</v>
      </c>
      <c r="K66" s="441"/>
      <c r="L66" s="440"/>
      <c r="M66" s="441" t="s">
        <v>1075</v>
      </c>
      <c r="N66" s="441"/>
      <c r="O66" s="444"/>
      <c r="P66" s="106"/>
      <c r="Q66" s="106"/>
      <c r="R66" s="106"/>
    </row>
    <row r="67" spans="1:18" s="103" customFormat="1" ht="12.75" customHeight="1">
      <c r="A67" s="440"/>
      <c r="B67" s="441"/>
      <c r="C67" s="441"/>
      <c r="D67" s="446" t="s">
        <v>624</v>
      </c>
      <c r="E67" s="441"/>
      <c r="F67" s="442"/>
      <c r="G67" s="441"/>
      <c r="H67" s="441"/>
      <c r="J67" s="445" t="s">
        <v>472</v>
      </c>
      <c r="K67" s="441"/>
      <c r="L67" s="441"/>
      <c r="M67" s="441" t="s">
        <v>473</v>
      </c>
      <c r="N67" s="441"/>
      <c r="O67" s="443"/>
      <c r="P67" s="106"/>
      <c r="Q67" s="106"/>
      <c r="R67" s="106"/>
    </row>
    <row r="68" spans="1:15" ht="21.75" customHeight="1">
      <c r="A68" s="3" t="s">
        <v>0</v>
      </c>
      <c r="B68" s="33"/>
      <c r="C68" s="4"/>
      <c r="D68" s="93" t="s">
        <v>66</v>
      </c>
      <c r="E68" s="326"/>
      <c r="F68" s="4"/>
      <c r="G68" s="4"/>
      <c r="H68" s="4"/>
      <c r="I68" s="4"/>
      <c r="J68" s="4"/>
      <c r="K68" s="4"/>
      <c r="L68" s="5"/>
      <c r="M68" s="4"/>
      <c r="N68" s="4"/>
      <c r="O68" s="27"/>
    </row>
    <row r="69" spans="1:15" ht="15" customHeight="1">
      <c r="A69" s="6"/>
      <c r="B69" s="96" t="s">
        <v>20</v>
      </c>
      <c r="C69" s="7"/>
      <c r="D69" s="7"/>
      <c r="E69" s="316"/>
      <c r="F69" s="7"/>
      <c r="G69" s="7"/>
      <c r="H69" s="7"/>
      <c r="I69" s="8"/>
      <c r="J69" s="7"/>
      <c r="K69" s="7"/>
      <c r="L69" s="9"/>
      <c r="M69" s="7"/>
      <c r="N69" s="7"/>
      <c r="O69" s="393" t="s">
        <v>895</v>
      </c>
    </row>
    <row r="70" spans="1:15" ht="15.75" customHeight="1">
      <c r="A70" s="738"/>
      <c r="B70" s="739"/>
      <c r="C70" s="739"/>
      <c r="D70" s="740" t="s">
        <v>1430</v>
      </c>
      <c r="E70" s="741"/>
      <c r="F70" s="742"/>
      <c r="G70" s="742"/>
      <c r="H70" s="742"/>
      <c r="I70" s="742"/>
      <c r="J70" s="742"/>
      <c r="K70" s="742"/>
      <c r="L70" s="743"/>
      <c r="M70" s="742"/>
      <c r="N70" s="742"/>
      <c r="O70" s="744"/>
    </row>
    <row r="71" spans="1:18" s="64" customFormat="1" ht="21" customHeight="1" thickBot="1">
      <c r="A71" s="264" t="s">
        <v>437</v>
      </c>
      <c r="B71" s="260" t="s">
        <v>438</v>
      </c>
      <c r="C71" s="260" t="s">
        <v>1</v>
      </c>
      <c r="D71" s="260" t="s">
        <v>436</v>
      </c>
      <c r="E71" s="365" t="s">
        <v>445</v>
      </c>
      <c r="F71" s="243" t="s">
        <v>433</v>
      </c>
      <c r="G71" s="243" t="s">
        <v>434</v>
      </c>
      <c r="H71" s="243" t="s">
        <v>33</v>
      </c>
      <c r="I71" s="243" t="s">
        <v>348</v>
      </c>
      <c r="J71" s="243" t="s">
        <v>17</v>
      </c>
      <c r="K71" s="243" t="s">
        <v>18</v>
      </c>
      <c r="L71" s="26" t="s">
        <v>442</v>
      </c>
      <c r="M71" s="243" t="s">
        <v>30</v>
      </c>
      <c r="N71" s="243" t="s">
        <v>29</v>
      </c>
      <c r="O71" s="265" t="s">
        <v>19</v>
      </c>
      <c r="P71" s="859"/>
      <c r="Q71" s="859"/>
      <c r="R71" s="859"/>
    </row>
    <row r="72" spans="1:15" ht="14.25" customHeight="1" thickTop="1">
      <c r="A72" s="179" t="s">
        <v>85</v>
      </c>
      <c r="B72" s="221"/>
      <c r="C72" s="390"/>
      <c r="D72" s="135"/>
      <c r="E72" s="353"/>
      <c r="F72" s="221"/>
      <c r="G72" s="221"/>
      <c r="H72" s="221"/>
      <c r="I72" s="221"/>
      <c r="J72" s="221"/>
      <c r="K72" s="221"/>
      <c r="L72" s="221"/>
      <c r="M72" s="221"/>
      <c r="N72" s="221"/>
      <c r="O72" s="136"/>
    </row>
    <row r="73" spans="1:15" ht="29.25" customHeight="1">
      <c r="A73" s="725">
        <v>52</v>
      </c>
      <c r="B73" s="383" t="s">
        <v>1444</v>
      </c>
      <c r="C73" s="480"/>
      <c r="D73" s="749" t="s">
        <v>11</v>
      </c>
      <c r="E73" s="482">
        <v>15</v>
      </c>
      <c r="F73" s="539">
        <v>1483</v>
      </c>
      <c r="G73" s="539">
        <v>0</v>
      </c>
      <c r="H73" s="539">
        <v>0</v>
      </c>
      <c r="I73" s="539">
        <v>1600</v>
      </c>
      <c r="J73" s="539">
        <v>0</v>
      </c>
      <c r="K73" s="539">
        <v>117</v>
      </c>
      <c r="L73" s="539">
        <v>0</v>
      </c>
      <c r="M73" s="539">
        <v>0</v>
      </c>
      <c r="N73" s="140">
        <f>F73+G73+H73+I73-J73+K73-L73-M73</f>
        <v>3200</v>
      </c>
      <c r="O73" s="133"/>
    </row>
    <row r="74" spans="1:15" ht="12" customHeight="1">
      <c r="A74" s="565" t="s">
        <v>67</v>
      </c>
      <c r="B74" s="754"/>
      <c r="C74" s="755"/>
      <c r="D74" s="756"/>
      <c r="E74" s="757"/>
      <c r="F74" s="758">
        <f aca="true" t="shared" si="12" ref="F74:N74">SUM(F73:F73)</f>
        <v>1483</v>
      </c>
      <c r="G74" s="758">
        <f t="shared" si="12"/>
        <v>0</v>
      </c>
      <c r="H74" s="758">
        <f t="shared" si="12"/>
        <v>0</v>
      </c>
      <c r="I74" s="758">
        <f t="shared" si="12"/>
        <v>1600</v>
      </c>
      <c r="J74" s="758">
        <f t="shared" si="12"/>
        <v>0</v>
      </c>
      <c r="K74" s="758">
        <f t="shared" si="12"/>
        <v>117</v>
      </c>
      <c r="L74" s="758">
        <f t="shared" si="12"/>
        <v>0</v>
      </c>
      <c r="M74" s="758">
        <f t="shared" si="12"/>
        <v>0</v>
      </c>
      <c r="N74" s="758">
        <f t="shared" si="12"/>
        <v>3200</v>
      </c>
      <c r="O74" s="633"/>
    </row>
    <row r="75" spans="1:15" ht="14.25" customHeight="1">
      <c r="A75" s="178" t="s">
        <v>459</v>
      </c>
      <c r="B75" s="126"/>
      <c r="C75" s="257"/>
      <c r="D75" s="753"/>
      <c r="E75" s="360"/>
      <c r="F75" s="126"/>
      <c r="G75" s="126"/>
      <c r="H75" s="126"/>
      <c r="I75" s="126"/>
      <c r="J75" s="126"/>
      <c r="K75" s="126"/>
      <c r="L75" s="126"/>
      <c r="M75" s="126"/>
      <c r="N75" s="126"/>
      <c r="O75" s="128"/>
    </row>
    <row r="76" spans="1:15" s="37" customFormat="1" ht="30.75" customHeight="1">
      <c r="A76" s="725">
        <v>146</v>
      </c>
      <c r="B76" s="383" t="s">
        <v>610</v>
      </c>
      <c r="C76" s="387" t="s">
        <v>611</v>
      </c>
      <c r="D76" s="436" t="s">
        <v>460</v>
      </c>
      <c r="E76" s="352">
        <v>15</v>
      </c>
      <c r="F76" s="130">
        <v>2396</v>
      </c>
      <c r="G76" s="130">
        <v>0</v>
      </c>
      <c r="H76" s="130">
        <v>0</v>
      </c>
      <c r="I76" s="130">
        <v>0</v>
      </c>
      <c r="J76" s="130">
        <v>0</v>
      </c>
      <c r="K76" s="130">
        <v>4</v>
      </c>
      <c r="L76" s="130">
        <v>0</v>
      </c>
      <c r="M76" s="130">
        <v>0</v>
      </c>
      <c r="N76" s="140">
        <f>F76+G76+H76+I76-J76+K76-L76-M76</f>
        <v>2400</v>
      </c>
      <c r="O76" s="133"/>
    </row>
    <row r="77" spans="1:15" s="37" customFormat="1" ht="12" customHeight="1">
      <c r="A77" s="630" t="s">
        <v>67</v>
      </c>
      <c r="B77" s="712"/>
      <c r="C77" s="631"/>
      <c r="D77" s="713"/>
      <c r="E77" s="632"/>
      <c r="F77" s="569">
        <f aca="true" t="shared" si="13" ref="F77:N77">SUM(F76:F76)</f>
        <v>2396</v>
      </c>
      <c r="G77" s="569">
        <f t="shared" si="13"/>
        <v>0</v>
      </c>
      <c r="H77" s="569">
        <f t="shared" si="13"/>
        <v>0</v>
      </c>
      <c r="I77" s="569">
        <f t="shared" si="13"/>
        <v>0</v>
      </c>
      <c r="J77" s="569">
        <f t="shared" si="13"/>
        <v>0</v>
      </c>
      <c r="K77" s="569">
        <f t="shared" si="13"/>
        <v>4</v>
      </c>
      <c r="L77" s="569">
        <f t="shared" si="13"/>
        <v>0</v>
      </c>
      <c r="M77" s="569">
        <f t="shared" si="13"/>
        <v>0</v>
      </c>
      <c r="N77" s="569">
        <f t="shared" si="13"/>
        <v>2400</v>
      </c>
      <c r="O77" s="633"/>
    </row>
    <row r="78" spans="1:15" s="37" customFormat="1" ht="13.5" customHeight="1">
      <c r="A78" s="179" t="s">
        <v>631</v>
      </c>
      <c r="B78" s="221"/>
      <c r="C78" s="135"/>
      <c r="D78" s="437"/>
      <c r="E78" s="353"/>
      <c r="F78" s="221"/>
      <c r="G78" s="221"/>
      <c r="H78" s="221"/>
      <c r="I78" s="221"/>
      <c r="J78" s="221"/>
      <c r="K78" s="221"/>
      <c r="L78" s="221"/>
      <c r="M78" s="221"/>
      <c r="N78" s="221"/>
      <c r="O78" s="136"/>
    </row>
    <row r="79" spans="1:15" s="37" customFormat="1" ht="30" customHeight="1">
      <c r="A79" s="725">
        <v>147</v>
      </c>
      <c r="B79" s="383" t="s">
        <v>698</v>
      </c>
      <c r="C79" s="387" t="s">
        <v>699</v>
      </c>
      <c r="D79" s="436" t="s">
        <v>700</v>
      </c>
      <c r="E79" s="352">
        <v>15</v>
      </c>
      <c r="F79" s="130">
        <v>2452</v>
      </c>
      <c r="G79" s="130">
        <v>0</v>
      </c>
      <c r="H79" s="130">
        <v>0</v>
      </c>
      <c r="I79" s="130">
        <v>0</v>
      </c>
      <c r="J79" s="130">
        <v>2</v>
      </c>
      <c r="K79" s="130">
        <v>0</v>
      </c>
      <c r="L79" s="130">
        <v>0</v>
      </c>
      <c r="M79" s="130">
        <v>0</v>
      </c>
      <c r="N79" s="140">
        <f>F79+G79+H79+I79-J79+K79-L79-M79</f>
        <v>2450</v>
      </c>
      <c r="O79" s="133"/>
    </row>
    <row r="80" spans="1:15" s="37" customFormat="1" ht="30" customHeight="1">
      <c r="A80" s="725">
        <v>148</v>
      </c>
      <c r="B80" s="383" t="s">
        <v>701</v>
      </c>
      <c r="C80" s="387" t="s">
        <v>702</v>
      </c>
      <c r="D80" s="436" t="s">
        <v>703</v>
      </c>
      <c r="E80" s="352">
        <v>15</v>
      </c>
      <c r="F80" s="130">
        <v>842</v>
      </c>
      <c r="G80" s="130">
        <v>0</v>
      </c>
      <c r="H80" s="130">
        <v>0</v>
      </c>
      <c r="I80" s="130">
        <v>0</v>
      </c>
      <c r="J80" s="130">
        <v>0</v>
      </c>
      <c r="K80" s="130">
        <v>158</v>
      </c>
      <c r="L80" s="130">
        <v>0</v>
      </c>
      <c r="M80" s="130">
        <v>0</v>
      </c>
      <c r="N80" s="140">
        <f>F80+G80+H80+I80-J80+K80-L80-M80</f>
        <v>1000</v>
      </c>
      <c r="O80" s="133"/>
    </row>
    <row r="81" spans="1:15" s="37" customFormat="1" ht="30" customHeight="1">
      <c r="A81" s="725">
        <v>275</v>
      </c>
      <c r="B81" s="383" t="s">
        <v>704</v>
      </c>
      <c r="C81" s="387" t="s">
        <v>705</v>
      </c>
      <c r="D81" s="436" t="s">
        <v>706</v>
      </c>
      <c r="E81" s="352">
        <v>15</v>
      </c>
      <c r="F81" s="130">
        <v>2396</v>
      </c>
      <c r="G81" s="130">
        <v>0</v>
      </c>
      <c r="H81" s="130">
        <v>0</v>
      </c>
      <c r="I81" s="130">
        <v>0</v>
      </c>
      <c r="J81" s="130">
        <v>0</v>
      </c>
      <c r="K81" s="130">
        <v>4</v>
      </c>
      <c r="L81" s="130">
        <v>0</v>
      </c>
      <c r="M81" s="130">
        <v>0</v>
      </c>
      <c r="N81" s="140">
        <f>F81+G81+H81+I81-J81+K81-L81-M81</f>
        <v>2400</v>
      </c>
      <c r="O81" s="133"/>
    </row>
    <row r="82" spans="1:15" s="37" customFormat="1" ht="12" customHeight="1">
      <c r="A82" s="630" t="s">
        <v>67</v>
      </c>
      <c r="B82" s="712"/>
      <c r="C82" s="631"/>
      <c r="D82" s="713"/>
      <c r="E82" s="632"/>
      <c r="F82" s="569">
        <f aca="true" t="shared" si="14" ref="F82:N82">SUM(F79:F81)</f>
        <v>5690</v>
      </c>
      <c r="G82" s="569">
        <f t="shared" si="14"/>
        <v>0</v>
      </c>
      <c r="H82" s="569">
        <f t="shared" si="14"/>
        <v>0</v>
      </c>
      <c r="I82" s="569">
        <f t="shared" si="14"/>
        <v>0</v>
      </c>
      <c r="J82" s="569">
        <f t="shared" si="14"/>
        <v>2</v>
      </c>
      <c r="K82" s="569">
        <f t="shared" si="14"/>
        <v>162</v>
      </c>
      <c r="L82" s="569">
        <f t="shared" si="14"/>
        <v>0</v>
      </c>
      <c r="M82" s="569">
        <f t="shared" si="14"/>
        <v>0</v>
      </c>
      <c r="N82" s="569">
        <f t="shared" si="14"/>
        <v>5850</v>
      </c>
      <c r="O82" s="633"/>
    </row>
    <row r="83" spans="1:15" s="37" customFormat="1" ht="13.5" customHeight="1">
      <c r="A83" s="179" t="s">
        <v>91</v>
      </c>
      <c r="B83" s="221"/>
      <c r="C83" s="390"/>
      <c r="D83" s="135"/>
      <c r="E83" s="353"/>
      <c r="F83" s="221"/>
      <c r="G83" s="221"/>
      <c r="H83" s="221"/>
      <c r="I83" s="221"/>
      <c r="J83" s="221"/>
      <c r="K83" s="221"/>
      <c r="L83" s="221"/>
      <c r="M83" s="221"/>
      <c r="N83" s="221"/>
      <c r="O83" s="136"/>
    </row>
    <row r="84" spans="1:15" s="37" customFormat="1" ht="29.25" customHeight="1">
      <c r="A84" s="725">
        <v>48</v>
      </c>
      <c r="B84" s="383" t="s">
        <v>1343</v>
      </c>
      <c r="C84" s="480" t="s">
        <v>1435</v>
      </c>
      <c r="D84" s="481" t="s">
        <v>1344</v>
      </c>
      <c r="E84" s="482">
        <v>15</v>
      </c>
      <c r="F84" s="130">
        <v>1924</v>
      </c>
      <c r="G84" s="130">
        <v>0</v>
      </c>
      <c r="H84" s="130">
        <v>0</v>
      </c>
      <c r="I84" s="130">
        <v>0</v>
      </c>
      <c r="J84" s="130">
        <v>0</v>
      </c>
      <c r="K84" s="130">
        <v>77</v>
      </c>
      <c r="L84" s="130">
        <v>0</v>
      </c>
      <c r="M84" s="130">
        <v>0</v>
      </c>
      <c r="N84" s="140">
        <f>F84+G84+H84+I84-J84+K84-L84-M84</f>
        <v>2001</v>
      </c>
      <c r="O84" s="133"/>
    </row>
    <row r="85" spans="1:15" s="37" customFormat="1" ht="12" customHeight="1">
      <c r="A85" s="565" t="s">
        <v>67</v>
      </c>
      <c r="B85" s="754"/>
      <c r="C85" s="755"/>
      <c r="D85" s="756"/>
      <c r="E85" s="757"/>
      <c r="F85" s="758">
        <f aca="true" t="shared" si="15" ref="F85:N85">SUM(F84:F84)</f>
        <v>1924</v>
      </c>
      <c r="G85" s="758">
        <f t="shared" si="15"/>
        <v>0</v>
      </c>
      <c r="H85" s="758">
        <f t="shared" si="15"/>
        <v>0</v>
      </c>
      <c r="I85" s="758">
        <f t="shared" si="15"/>
        <v>0</v>
      </c>
      <c r="J85" s="758">
        <f t="shared" si="15"/>
        <v>0</v>
      </c>
      <c r="K85" s="758">
        <f t="shared" si="15"/>
        <v>77</v>
      </c>
      <c r="L85" s="758">
        <f t="shared" si="15"/>
        <v>0</v>
      </c>
      <c r="M85" s="758">
        <f t="shared" si="15"/>
        <v>0</v>
      </c>
      <c r="N85" s="758">
        <f t="shared" si="15"/>
        <v>2001</v>
      </c>
      <c r="O85" s="633"/>
    </row>
    <row r="86" spans="1:15" s="37" customFormat="1" ht="12.75" customHeight="1">
      <c r="A86" s="179" t="s">
        <v>92</v>
      </c>
      <c r="B86" s="221"/>
      <c r="C86" s="135"/>
      <c r="D86" s="437"/>
      <c r="E86" s="353"/>
      <c r="F86" s="221"/>
      <c r="G86" s="221"/>
      <c r="H86" s="221"/>
      <c r="I86" s="221"/>
      <c r="J86" s="221"/>
      <c r="K86" s="221"/>
      <c r="L86" s="221"/>
      <c r="M86" s="221"/>
      <c r="N86" s="221"/>
      <c r="O86" s="136"/>
    </row>
    <row r="87" spans="1:15" s="37" customFormat="1" ht="30" customHeight="1">
      <c r="A87" s="725">
        <v>82</v>
      </c>
      <c r="B87" s="383" t="s">
        <v>707</v>
      </c>
      <c r="C87" s="387" t="s">
        <v>709</v>
      </c>
      <c r="D87" s="436" t="s">
        <v>708</v>
      </c>
      <c r="E87" s="352">
        <v>15</v>
      </c>
      <c r="F87" s="130">
        <v>961</v>
      </c>
      <c r="G87" s="130">
        <v>0</v>
      </c>
      <c r="H87" s="130">
        <v>0</v>
      </c>
      <c r="I87" s="130">
        <v>0</v>
      </c>
      <c r="J87" s="130">
        <v>0</v>
      </c>
      <c r="K87" s="130">
        <v>150</v>
      </c>
      <c r="L87" s="130">
        <v>0</v>
      </c>
      <c r="M87" s="130">
        <v>0</v>
      </c>
      <c r="N87" s="140">
        <f>F87+G87+H87+I87-J87+K87-L87-M87</f>
        <v>1111</v>
      </c>
      <c r="O87" s="133"/>
    </row>
    <row r="88" spans="1:15" s="37" customFormat="1" ht="30" customHeight="1">
      <c r="A88" s="745">
        <v>277</v>
      </c>
      <c r="B88" s="651" t="s">
        <v>710</v>
      </c>
      <c r="C88" s="424" t="s">
        <v>711</v>
      </c>
      <c r="D88" s="436" t="s">
        <v>708</v>
      </c>
      <c r="E88" s="386">
        <v>15</v>
      </c>
      <c r="F88" s="140">
        <v>1924</v>
      </c>
      <c r="G88" s="140">
        <v>0</v>
      </c>
      <c r="H88" s="140">
        <v>0</v>
      </c>
      <c r="I88" s="140">
        <v>0</v>
      </c>
      <c r="J88" s="140">
        <v>0</v>
      </c>
      <c r="K88" s="140">
        <v>77</v>
      </c>
      <c r="L88" s="140">
        <v>0</v>
      </c>
      <c r="M88" s="140">
        <v>0</v>
      </c>
      <c r="N88" s="140">
        <f>F88+G88+H88+I88-J88+K88-L88-M88</f>
        <v>2001</v>
      </c>
      <c r="O88" s="142"/>
    </row>
    <row r="89" spans="1:15" s="37" customFormat="1" ht="12" customHeight="1">
      <c r="A89" s="642" t="s">
        <v>67</v>
      </c>
      <c r="B89" s="750"/>
      <c r="C89" s="643"/>
      <c r="D89" s="751"/>
      <c r="E89" s="644"/>
      <c r="F89" s="752">
        <f aca="true" t="shared" si="16" ref="F89:N89">SUM(F87:F88)</f>
        <v>2885</v>
      </c>
      <c r="G89" s="752">
        <f t="shared" si="16"/>
        <v>0</v>
      </c>
      <c r="H89" s="752">
        <f t="shared" si="16"/>
        <v>0</v>
      </c>
      <c r="I89" s="752">
        <f t="shared" si="16"/>
        <v>0</v>
      </c>
      <c r="J89" s="752">
        <f t="shared" si="16"/>
        <v>0</v>
      </c>
      <c r="K89" s="752">
        <f t="shared" si="16"/>
        <v>227</v>
      </c>
      <c r="L89" s="752">
        <f t="shared" si="16"/>
        <v>0</v>
      </c>
      <c r="M89" s="752">
        <f t="shared" si="16"/>
        <v>0</v>
      </c>
      <c r="N89" s="752">
        <f t="shared" si="16"/>
        <v>3112</v>
      </c>
      <c r="O89" s="645"/>
    </row>
    <row r="90" spans="1:15" s="37" customFormat="1" ht="13.5" customHeight="1">
      <c r="A90" s="179" t="s">
        <v>93</v>
      </c>
      <c r="B90" s="221"/>
      <c r="C90" s="390"/>
      <c r="D90" s="135"/>
      <c r="E90" s="353"/>
      <c r="F90" s="221"/>
      <c r="G90" s="221"/>
      <c r="H90" s="221"/>
      <c r="I90" s="221"/>
      <c r="J90" s="221"/>
      <c r="K90" s="221"/>
      <c r="L90" s="221"/>
      <c r="M90" s="221"/>
      <c r="N90" s="221"/>
      <c r="O90" s="136"/>
    </row>
    <row r="91" spans="1:15" ht="30" customHeight="1">
      <c r="A91" s="725">
        <v>149</v>
      </c>
      <c r="B91" s="383" t="s">
        <v>712</v>
      </c>
      <c r="C91" s="480" t="s">
        <v>713</v>
      </c>
      <c r="D91" s="749" t="s">
        <v>11</v>
      </c>
      <c r="E91" s="482">
        <v>15</v>
      </c>
      <c r="F91" s="130">
        <v>1638</v>
      </c>
      <c r="G91" s="130">
        <v>0</v>
      </c>
      <c r="H91" s="130">
        <v>0</v>
      </c>
      <c r="I91" s="130">
        <v>0</v>
      </c>
      <c r="J91" s="130">
        <v>0</v>
      </c>
      <c r="K91" s="130">
        <v>107</v>
      </c>
      <c r="L91" s="130">
        <v>0</v>
      </c>
      <c r="M91" s="130">
        <v>0</v>
      </c>
      <c r="N91" s="140">
        <f>F91+G91+H91+I91-J91+K91-L91-M91</f>
        <v>1745</v>
      </c>
      <c r="O91" s="133"/>
    </row>
    <row r="92" spans="1:15" ht="12" customHeight="1">
      <c r="A92" s="565" t="s">
        <v>67</v>
      </c>
      <c r="B92" s="754"/>
      <c r="C92" s="755"/>
      <c r="D92" s="756"/>
      <c r="E92" s="757"/>
      <c r="F92" s="758">
        <f aca="true" t="shared" si="17" ref="F92:N92">SUM(F91:F91)</f>
        <v>1638</v>
      </c>
      <c r="G92" s="758">
        <f t="shared" si="17"/>
        <v>0</v>
      </c>
      <c r="H92" s="758">
        <f t="shared" si="17"/>
        <v>0</v>
      </c>
      <c r="I92" s="758">
        <f t="shared" si="17"/>
        <v>0</v>
      </c>
      <c r="J92" s="758">
        <f t="shared" si="17"/>
        <v>0</v>
      </c>
      <c r="K92" s="758">
        <f t="shared" si="17"/>
        <v>107</v>
      </c>
      <c r="L92" s="758">
        <f t="shared" si="17"/>
        <v>0</v>
      </c>
      <c r="M92" s="758">
        <f t="shared" si="17"/>
        <v>0</v>
      </c>
      <c r="N92" s="758">
        <f t="shared" si="17"/>
        <v>1745</v>
      </c>
      <c r="O92" s="633"/>
    </row>
    <row r="93" spans="1:15" ht="12" customHeight="1">
      <c r="A93" s="179" t="s">
        <v>97</v>
      </c>
      <c r="B93" s="221"/>
      <c r="C93" s="390"/>
      <c r="D93" s="135"/>
      <c r="E93" s="353"/>
      <c r="F93" s="221"/>
      <c r="G93" s="221"/>
      <c r="H93" s="221"/>
      <c r="I93" s="221"/>
      <c r="J93" s="221"/>
      <c r="K93" s="221"/>
      <c r="L93" s="221"/>
      <c r="M93" s="221"/>
      <c r="N93" s="221"/>
      <c r="O93" s="136"/>
    </row>
    <row r="94" spans="1:15" ht="30.75" customHeight="1">
      <c r="A94" s="725">
        <v>116</v>
      </c>
      <c r="B94" s="383" t="s">
        <v>947</v>
      </c>
      <c r="C94" s="480" t="s">
        <v>948</v>
      </c>
      <c r="D94" s="749" t="s">
        <v>11</v>
      </c>
      <c r="E94" s="482">
        <v>15</v>
      </c>
      <c r="F94" s="130">
        <v>842</v>
      </c>
      <c r="G94" s="130">
        <v>0</v>
      </c>
      <c r="H94" s="130">
        <v>0</v>
      </c>
      <c r="I94" s="130">
        <v>0</v>
      </c>
      <c r="J94" s="130">
        <v>0</v>
      </c>
      <c r="K94" s="130">
        <v>158</v>
      </c>
      <c r="L94" s="130">
        <v>0</v>
      </c>
      <c r="M94" s="130">
        <v>0</v>
      </c>
      <c r="N94" s="140">
        <f>F94+G94+H94+I94-J94+K94-L94-M94</f>
        <v>1000</v>
      </c>
      <c r="O94" s="133"/>
    </row>
    <row r="95" spans="1:15" ht="12" customHeight="1">
      <c r="A95" s="565" t="s">
        <v>67</v>
      </c>
      <c r="B95" s="754"/>
      <c r="C95" s="755"/>
      <c r="D95" s="756"/>
      <c r="E95" s="757"/>
      <c r="F95" s="758">
        <f aca="true" t="shared" si="18" ref="F95:N95">SUM(F94:F94)</f>
        <v>842</v>
      </c>
      <c r="G95" s="758">
        <f t="shared" si="18"/>
        <v>0</v>
      </c>
      <c r="H95" s="758">
        <f t="shared" si="18"/>
        <v>0</v>
      </c>
      <c r="I95" s="758">
        <f t="shared" si="18"/>
        <v>0</v>
      </c>
      <c r="J95" s="758">
        <f t="shared" si="18"/>
        <v>0</v>
      </c>
      <c r="K95" s="758">
        <f t="shared" si="18"/>
        <v>158</v>
      </c>
      <c r="L95" s="758">
        <f t="shared" si="18"/>
        <v>0</v>
      </c>
      <c r="M95" s="758">
        <f t="shared" si="18"/>
        <v>0</v>
      </c>
      <c r="N95" s="758">
        <f t="shared" si="18"/>
        <v>1000</v>
      </c>
      <c r="O95" s="633"/>
    </row>
    <row r="96" spans="1:18" s="103" customFormat="1" ht="16.5" customHeight="1">
      <c r="A96" s="227"/>
      <c r="B96" s="728" t="s">
        <v>31</v>
      </c>
      <c r="C96" s="230"/>
      <c r="D96" s="230"/>
      <c r="E96" s="355"/>
      <c r="F96" s="251">
        <f aca="true" t="shared" si="19" ref="F96:N96">F74+F77+F82+F85+F89+F92+F95</f>
        <v>16858</v>
      </c>
      <c r="G96" s="251">
        <f t="shared" si="19"/>
        <v>0</v>
      </c>
      <c r="H96" s="251">
        <f t="shared" si="19"/>
        <v>0</v>
      </c>
      <c r="I96" s="251">
        <f t="shared" si="19"/>
        <v>1600</v>
      </c>
      <c r="J96" s="251">
        <f t="shared" si="19"/>
        <v>2</v>
      </c>
      <c r="K96" s="251">
        <f t="shared" si="19"/>
        <v>852</v>
      </c>
      <c r="L96" s="251">
        <f t="shared" si="19"/>
        <v>0</v>
      </c>
      <c r="M96" s="251">
        <f t="shared" si="19"/>
        <v>0</v>
      </c>
      <c r="N96" s="251">
        <f t="shared" si="19"/>
        <v>19308</v>
      </c>
      <c r="O96" s="252"/>
      <c r="P96" s="106"/>
      <c r="Q96" s="106"/>
      <c r="R96" s="106"/>
    </row>
    <row r="97" spans="1:18" s="103" customFormat="1" ht="45" customHeight="1">
      <c r="A97" s="440"/>
      <c r="B97" s="441"/>
      <c r="C97" s="441"/>
      <c r="D97" s="441" t="s">
        <v>474</v>
      </c>
      <c r="F97" s="442"/>
      <c r="G97" s="441"/>
      <c r="H97" s="441"/>
      <c r="J97" s="455" t="s">
        <v>475</v>
      </c>
      <c r="K97" s="441"/>
      <c r="L97" s="441"/>
      <c r="N97" s="441" t="s">
        <v>475</v>
      </c>
      <c r="O97" s="443"/>
      <c r="P97" s="106"/>
      <c r="Q97" s="106"/>
      <c r="R97" s="106"/>
    </row>
    <row r="98" spans="1:18" s="103" customFormat="1" ht="16.5" customHeight="1">
      <c r="A98" s="440" t="s">
        <v>483</v>
      </c>
      <c r="B98" s="441"/>
      <c r="C98" s="441"/>
      <c r="D98" s="446" t="s">
        <v>1078</v>
      </c>
      <c r="E98" s="441"/>
      <c r="F98" s="442"/>
      <c r="G98" s="441"/>
      <c r="H98" s="441"/>
      <c r="J98" s="446" t="s">
        <v>1079</v>
      </c>
      <c r="K98" s="441"/>
      <c r="L98" s="440"/>
      <c r="M98" s="441" t="s">
        <v>1075</v>
      </c>
      <c r="N98" s="441"/>
      <c r="O98" s="444"/>
      <c r="P98" s="106"/>
      <c r="Q98" s="106"/>
      <c r="R98" s="106"/>
    </row>
    <row r="99" spans="1:18" s="103" customFormat="1" ht="13.5" customHeight="1">
      <c r="A99" s="440"/>
      <c r="B99" s="441"/>
      <c r="C99" s="441"/>
      <c r="D99" s="446" t="s">
        <v>624</v>
      </c>
      <c r="E99" s="441"/>
      <c r="F99" s="442"/>
      <c r="G99" s="441"/>
      <c r="H99" s="441"/>
      <c r="J99" s="445" t="s">
        <v>472</v>
      </c>
      <c r="K99" s="441"/>
      <c r="L99" s="441"/>
      <c r="M99" s="441" t="s">
        <v>473</v>
      </c>
      <c r="N99" s="441"/>
      <c r="O99" s="443"/>
      <c r="P99" s="106"/>
      <c r="Q99" s="106"/>
      <c r="R99" s="106"/>
    </row>
    <row r="100" spans="1:15" ht="33.75">
      <c r="A100" s="3" t="s">
        <v>0</v>
      </c>
      <c r="B100" s="20"/>
      <c r="C100" s="4"/>
      <c r="D100" s="93" t="s">
        <v>66</v>
      </c>
      <c r="E100" s="326"/>
      <c r="F100" s="55"/>
      <c r="G100" s="4"/>
      <c r="H100" s="4"/>
      <c r="I100" s="4"/>
      <c r="J100" s="4"/>
      <c r="K100" s="4"/>
      <c r="L100" s="5"/>
      <c r="M100" s="4"/>
      <c r="N100" s="4"/>
      <c r="O100" s="27"/>
    </row>
    <row r="101" spans="1:15" ht="18.75">
      <c r="A101" s="6"/>
      <c r="B101" s="97" t="s">
        <v>20</v>
      </c>
      <c r="C101" s="7"/>
      <c r="D101" s="7"/>
      <c r="E101" s="316"/>
      <c r="F101" s="7"/>
      <c r="G101" s="7"/>
      <c r="H101" s="7"/>
      <c r="I101" s="8"/>
      <c r="J101" s="7"/>
      <c r="K101" s="7"/>
      <c r="L101" s="9"/>
      <c r="M101" s="7"/>
      <c r="N101" s="7"/>
      <c r="O101" s="393" t="s">
        <v>896</v>
      </c>
    </row>
    <row r="102" spans="1:15" ht="24.75">
      <c r="A102" s="10"/>
      <c r="B102" s="44"/>
      <c r="C102" s="11"/>
      <c r="D102" s="95" t="s">
        <v>1430</v>
      </c>
      <c r="E102" s="317"/>
      <c r="F102" s="12"/>
      <c r="G102" s="12"/>
      <c r="H102" s="12"/>
      <c r="I102" s="12"/>
      <c r="J102" s="12"/>
      <c r="K102" s="12"/>
      <c r="L102" s="13"/>
      <c r="M102" s="12"/>
      <c r="N102" s="12"/>
      <c r="O102" s="28"/>
    </row>
    <row r="103" spans="1:18" s="64" customFormat="1" ht="35.25" customHeight="1" thickBot="1">
      <c r="A103" s="46" t="s">
        <v>437</v>
      </c>
      <c r="B103" s="62" t="s">
        <v>438</v>
      </c>
      <c r="C103" s="62" t="s">
        <v>1</v>
      </c>
      <c r="D103" s="62" t="s">
        <v>436</v>
      </c>
      <c r="E103" s="338" t="s">
        <v>445</v>
      </c>
      <c r="F103" s="26" t="s">
        <v>433</v>
      </c>
      <c r="G103" s="26" t="s">
        <v>434</v>
      </c>
      <c r="H103" s="26" t="s">
        <v>33</v>
      </c>
      <c r="I103" s="26" t="s">
        <v>348</v>
      </c>
      <c r="J103" s="26" t="s">
        <v>17</v>
      </c>
      <c r="K103" s="26" t="s">
        <v>18</v>
      </c>
      <c r="L103" s="26" t="s">
        <v>442</v>
      </c>
      <c r="M103" s="26" t="s">
        <v>30</v>
      </c>
      <c r="N103" s="26" t="s">
        <v>29</v>
      </c>
      <c r="O103" s="63" t="s">
        <v>19</v>
      </c>
      <c r="P103" s="859"/>
      <c r="Q103" s="859"/>
      <c r="R103" s="859"/>
    </row>
    <row r="104" spans="1:15" ht="21" customHeight="1" thickTop="1">
      <c r="A104" s="100" t="s">
        <v>5</v>
      </c>
      <c r="B104" s="79"/>
      <c r="C104" s="81"/>
      <c r="D104" s="82"/>
      <c r="E104" s="342"/>
      <c r="F104" s="79"/>
      <c r="G104" s="79"/>
      <c r="H104" s="79"/>
      <c r="I104" s="79"/>
      <c r="J104" s="79"/>
      <c r="K104" s="79"/>
      <c r="L104" s="79"/>
      <c r="M104" s="79"/>
      <c r="N104" s="79"/>
      <c r="O104" s="76"/>
    </row>
    <row r="105" spans="1:15" ht="39" customHeight="1">
      <c r="A105" s="15">
        <v>168</v>
      </c>
      <c r="B105" s="722" t="s">
        <v>1167</v>
      </c>
      <c r="C105" s="43" t="s">
        <v>1277</v>
      </c>
      <c r="D105" s="400" t="s">
        <v>52</v>
      </c>
      <c r="E105" s="376">
        <v>15</v>
      </c>
      <c r="F105" s="65">
        <v>2210</v>
      </c>
      <c r="G105" s="65">
        <v>0</v>
      </c>
      <c r="H105" s="65">
        <v>0</v>
      </c>
      <c r="I105" s="65">
        <v>0</v>
      </c>
      <c r="J105" s="65">
        <v>0</v>
      </c>
      <c r="K105" s="65">
        <v>38</v>
      </c>
      <c r="L105" s="65">
        <v>0</v>
      </c>
      <c r="M105" s="65">
        <v>0</v>
      </c>
      <c r="N105" s="59">
        <f>F105+G105+H105+I105-J105+K105-L105-M105</f>
        <v>2248</v>
      </c>
      <c r="O105" s="29"/>
    </row>
    <row r="106" spans="1:18" s="41" customFormat="1" ht="42" customHeight="1">
      <c r="A106" s="15">
        <v>224</v>
      </c>
      <c r="B106" s="59" t="s">
        <v>605</v>
      </c>
      <c r="C106" s="43" t="s">
        <v>608</v>
      </c>
      <c r="D106" s="433" t="s">
        <v>351</v>
      </c>
      <c r="E106" s="319">
        <v>15</v>
      </c>
      <c r="F106" s="65">
        <v>3109</v>
      </c>
      <c r="G106" s="65">
        <v>0</v>
      </c>
      <c r="H106" s="65">
        <v>0</v>
      </c>
      <c r="I106" s="65">
        <v>0</v>
      </c>
      <c r="J106" s="65">
        <v>109</v>
      </c>
      <c r="K106" s="65">
        <v>0</v>
      </c>
      <c r="L106" s="66">
        <v>0</v>
      </c>
      <c r="M106" s="65">
        <v>0</v>
      </c>
      <c r="N106" s="59">
        <f>F106+G106+H106+I106-J106+K106-L106-M106</f>
        <v>3000</v>
      </c>
      <c r="O106" s="60"/>
      <c r="P106" s="84"/>
      <c r="Q106" s="84"/>
      <c r="R106" s="84"/>
    </row>
    <row r="107" spans="1:15" ht="16.5" customHeight="1">
      <c r="A107" s="593" t="s">
        <v>67</v>
      </c>
      <c r="B107" s="594"/>
      <c r="C107" s="598"/>
      <c r="D107" s="617"/>
      <c r="E107" s="618"/>
      <c r="F107" s="619">
        <f>SUM(F105:F106)</f>
        <v>5319</v>
      </c>
      <c r="G107" s="619">
        <f aca="true" t="shared" si="20" ref="G107:N107">SUM(G105:G106)</f>
        <v>0</v>
      </c>
      <c r="H107" s="619">
        <f t="shared" si="20"/>
        <v>0</v>
      </c>
      <c r="I107" s="619">
        <f t="shared" si="20"/>
        <v>0</v>
      </c>
      <c r="J107" s="619">
        <f t="shared" si="20"/>
        <v>109</v>
      </c>
      <c r="K107" s="619">
        <f t="shared" si="20"/>
        <v>38</v>
      </c>
      <c r="L107" s="619">
        <f t="shared" si="20"/>
        <v>0</v>
      </c>
      <c r="M107" s="619">
        <f t="shared" si="20"/>
        <v>0</v>
      </c>
      <c r="N107" s="619">
        <f t="shared" si="20"/>
        <v>5248</v>
      </c>
      <c r="O107" s="591"/>
    </row>
    <row r="108" spans="1:15" ht="21" customHeight="1">
      <c r="A108" s="100" t="s">
        <v>37</v>
      </c>
      <c r="B108" s="79"/>
      <c r="C108" s="81"/>
      <c r="D108" s="82"/>
      <c r="E108" s="342"/>
      <c r="F108" s="79"/>
      <c r="G108" s="79"/>
      <c r="H108" s="79"/>
      <c r="I108" s="79"/>
      <c r="J108" s="79"/>
      <c r="K108" s="79"/>
      <c r="L108" s="79"/>
      <c r="M108" s="79"/>
      <c r="N108" s="79"/>
      <c r="O108" s="76"/>
    </row>
    <row r="109" spans="1:15" ht="39" customHeight="1">
      <c r="A109" s="15">
        <v>170</v>
      </c>
      <c r="B109" s="722" t="s">
        <v>1278</v>
      </c>
      <c r="C109" s="43" t="s">
        <v>1279</v>
      </c>
      <c r="D109" s="400" t="s">
        <v>266</v>
      </c>
      <c r="E109" s="376">
        <v>15</v>
      </c>
      <c r="F109" s="65">
        <v>2509</v>
      </c>
      <c r="G109" s="65">
        <v>0</v>
      </c>
      <c r="H109" s="65">
        <v>0</v>
      </c>
      <c r="I109" s="65">
        <v>0</v>
      </c>
      <c r="J109" s="65">
        <v>9</v>
      </c>
      <c r="K109" s="65">
        <v>0</v>
      </c>
      <c r="L109" s="65">
        <v>0</v>
      </c>
      <c r="M109" s="65">
        <v>0</v>
      </c>
      <c r="N109" s="59">
        <f>F109+G109+H109+I109-J109+K109-L109-M109</f>
        <v>2500</v>
      </c>
      <c r="O109" s="29"/>
    </row>
    <row r="110" spans="1:15" ht="39" customHeight="1">
      <c r="A110" s="15">
        <v>171</v>
      </c>
      <c r="B110" s="722" t="s">
        <v>1280</v>
      </c>
      <c r="C110" s="43" t="s">
        <v>1281</v>
      </c>
      <c r="D110" s="400" t="s">
        <v>1168</v>
      </c>
      <c r="E110" s="376">
        <v>15</v>
      </c>
      <c r="F110" s="65">
        <v>2509</v>
      </c>
      <c r="G110" s="65">
        <v>0</v>
      </c>
      <c r="H110" s="65">
        <v>0</v>
      </c>
      <c r="I110" s="65">
        <v>0</v>
      </c>
      <c r="J110" s="65">
        <v>9</v>
      </c>
      <c r="K110" s="65">
        <v>0</v>
      </c>
      <c r="L110" s="65">
        <v>0</v>
      </c>
      <c r="M110" s="65">
        <v>0</v>
      </c>
      <c r="N110" s="59">
        <f>F110+G110+H110+I110-J110+K110-L110-M110</f>
        <v>2500</v>
      </c>
      <c r="O110" s="29"/>
    </row>
    <row r="111" spans="1:15" ht="16.5" customHeight="1">
      <c r="A111" s="593" t="s">
        <v>67</v>
      </c>
      <c r="B111" s="594"/>
      <c r="C111" s="598"/>
      <c r="D111" s="617"/>
      <c r="E111" s="618"/>
      <c r="F111" s="619">
        <f>SUM(F109:F110)</f>
        <v>5018</v>
      </c>
      <c r="G111" s="619">
        <f aca="true" t="shared" si="21" ref="G111:N111">SUM(G109:G110)</f>
        <v>0</v>
      </c>
      <c r="H111" s="619">
        <f t="shared" si="21"/>
        <v>0</v>
      </c>
      <c r="I111" s="619">
        <f t="shared" si="21"/>
        <v>0</v>
      </c>
      <c r="J111" s="619">
        <f t="shared" si="21"/>
        <v>18</v>
      </c>
      <c r="K111" s="619">
        <f t="shared" si="21"/>
        <v>0</v>
      </c>
      <c r="L111" s="619">
        <f t="shared" si="21"/>
        <v>0</v>
      </c>
      <c r="M111" s="619">
        <f t="shared" si="21"/>
        <v>0</v>
      </c>
      <c r="N111" s="619">
        <f t="shared" si="21"/>
        <v>5000</v>
      </c>
      <c r="O111" s="591"/>
    </row>
    <row r="112" spans="1:15" ht="21.75" customHeight="1">
      <c r="A112" s="100" t="s">
        <v>342</v>
      </c>
      <c r="B112" s="79"/>
      <c r="C112" s="81"/>
      <c r="D112" s="82"/>
      <c r="E112" s="342"/>
      <c r="F112" s="79"/>
      <c r="G112" s="79"/>
      <c r="H112" s="79"/>
      <c r="I112" s="79"/>
      <c r="J112" s="79"/>
      <c r="K112" s="79"/>
      <c r="L112" s="79"/>
      <c r="M112" s="79"/>
      <c r="N112" s="79"/>
      <c r="O112" s="76"/>
    </row>
    <row r="113" spans="1:18" s="41" customFormat="1" ht="39" customHeight="1">
      <c r="A113" s="15">
        <v>172</v>
      </c>
      <c r="B113" s="59" t="s">
        <v>1169</v>
      </c>
      <c r="C113" s="43" t="s">
        <v>1282</v>
      </c>
      <c r="D113" s="400" t="s">
        <v>6</v>
      </c>
      <c r="E113" s="376">
        <v>15</v>
      </c>
      <c r="F113" s="65">
        <v>3221</v>
      </c>
      <c r="G113" s="65">
        <v>0</v>
      </c>
      <c r="H113" s="65">
        <v>0</v>
      </c>
      <c r="I113" s="65">
        <v>0</v>
      </c>
      <c r="J113" s="65">
        <v>121</v>
      </c>
      <c r="K113" s="65">
        <v>0</v>
      </c>
      <c r="L113" s="65">
        <v>0</v>
      </c>
      <c r="M113" s="65">
        <v>0</v>
      </c>
      <c r="N113" s="59">
        <f>F113+G113+H113+I113-J113+K113-L113-M113</f>
        <v>3100</v>
      </c>
      <c r="O113" s="104"/>
      <c r="P113" s="84"/>
      <c r="Q113" s="84"/>
      <c r="R113" s="84"/>
    </row>
    <row r="114" spans="1:18" s="41" customFormat="1" ht="39" customHeight="1">
      <c r="A114" s="15">
        <v>174</v>
      </c>
      <c r="B114" s="59" t="s">
        <v>1232</v>
      </c>
      <c r="C114" s="43" t="s">
        <v>1283</v>
      </c>
      <c r="D114" s="400" t="s">
        <v>6</v>
      </c>
      <c r="E114" s="376">
        <v>15</v>
      </c>
      <c r="F114" s="65">
        <v>3221</v>
      </c>
      <c r="G114" s="65">
        <v>0</v>
      </c>
      <c r="H114" s="65">
        <v>0</v>
      </c>
      <c r="I114" s="65">
        <v>0</v>
      </c>
      <c r="J114" s="65">
        <v>121</v>
      </c>
      <c r="K114" s="65">
        <v>0</v>
      </c>
      <c r="L114" s="65">
        <v>0</v>
      </c>
      <c r="M114" s="65">
        <v>0</v>
      </c>
      <c r="N114" s="59">
        <f>F114+G114+H114+I114-J114+K114-L114-M114</f>
        <v>3100</v>
      </c>
      <c r="O114" s="104"/>
      <c r="P114" s="84"/>
      <c r="Q114" s="84"/>
      <c r="R114" s="84"/>
    </row>
    <row r="115" spans="1:18" s="41" customFormat="1" ht="39" customHeight="1">
      <c r="A115" s="15">
        <v>175</v>
      </c>
      <c r="B115" s="59" t="s">
        <v>1170</v>
      </c>
      <c r="C115" s="43" t="s">
        <v>1284</v>
      </c>
      <c r="D115" s="400" t="s">
        <v>6</v>
      </c>
      <c r="E115" s="376">
        <v>15</v>
      </c>
      <c r="F115" s="65">
        <v>3221</v>
      </c>
      <c r="G115" s="65">
        <v>0</v>
      </c>
      <c r="H115" s="65">
        <v>0</v>
      </c>
      <c r="I115" s="65">
        <v>0</v>
      </c>
      <c r="J115" s="65">
        <v>121</v>
      </c>
      <c r="K115" s="65">
        <v>0</v>
      </c>
      <c r="L115" s="65">
        <v>0</v>
      </c>
      <c r="M115" s="65">
        <v>0</v>
      </c>
      <c r="N115" s="59">
        <f>F115+G115+H115+I115-J115+K115-L115-M115</f>
        <v>3100</v>
      </c>
      <c r="O115" s="104"/>
      <c r="P115" s="84"/>
      <c r="Q115" s="84"/>
      <c r="R115" s="84"/>
    </row>
    <row r="116" spans="1:18" s="41" customFormat="1" ht="39" customHeight="1">
      <c r="A116" s="15">
        <v>176</v>
      </c>
      <c r="B116" s="59" t="s">
        <v>1231</v>
      </c>
      <c r="C116" s="43" t="s">
        <v>1285</v>
      </c>
      <c r="D116" s="400" t="s">
        <v>6</v>
      </c>
      <c r="E116" s="376">
        <v>15</v>
      </c>
      <c r="F116" s="65">
        <v>3221</v>
      </c>
      <c r="G116" s="65">
        <v>0</v>
      </c>
      <c r="H116" s="65">
        <v>0</v>
      </c>
      <c r="I116" s="65">
        <v>0</v>
      </c>
      <c r="J116" s="65">
        <v>121</v>
      </c>
      <c r="K116" s="65">
        <v>0</v>
      </c>
      <c r="L116" s="65">
        <v>0</v>
      </c>
      <c r="M116" s="65">
        <v>0</v>
      </c>
      <c r="N116" s="59">
        <f>F116+G116+H116+I116-J116+K116-L116-M116</f>
        <v>3100</v>
      </c>
      <c r="O116" s="104"/>
      <c r="P116" s="84"/>
      <c r="Q116" s="84"/>
      <c r="R116" s="84"/>
    </row>
    <row r="117" spans="1:15" ht="16.5" customHeight="1">
      <c r="A117" s="593" t="s">
        <v>67</v>
      </c>
      <c r="B117" s="594"/>
      <c r="C117" s="598"/>
      <c r="D117" s="598"/>
      <c r="E117" s="618"/>
      <c r="F117" s="619">
        <f>SUM(F113:F116)</f>
        <v>12884</v>
      </c>
      <c r="G117" s="619">
        <f aca="true" t="shared" si="22" ref="G117:N117">SUM(G113:G116)</f>
        <v>0</v>
      </c>
      <c r="H117" s="619">
        <f t="shared" si="22"/>
        <v>0</v>
      </c>
      <c r="I117" s="619">
        <f t="shared" si="22"/>
        <v>0</v>
      </c>
      <c r="J117" s="619">
        <f t="shared" si="22"/>
        <v>484</v>
      </c>
      <c r="K117" s="619">
        <f t="shared" si="22"/>
        <v>0</v>
      </c>
      <c r="L117" s="619">
        <f t="shared" si="22"/>
        <v>0</v>
      </c>
      <c r="M117" s="619">
        <f t="shared" si="22"/>
        <v>0</v>
      </c>
      <c r="N117" s="619">
        <f t="shared" si="22"/>
        <v>12400</v>
      </c>
      <c r="O117" s="591"/>
    </row>
    <row r="118" spans="1:18" s="23" customFormat="1" ht="25.5" customHeight="1">
      <c r="A118" s="92"/>
      <c r="B118" s="52" t="s">
        <v>31</v>
      </c>
      <c r="C118" s="71"/>
      <c r="D118" s="71"/>
      <c r="E118" s="344"/>
      <c r="F118" s="71">
        <f>F107+F111+F117</f>
        <v>23221</v>
      </c>
      <c r="G118" s="71">
        <f aca="true" t="shared" si="23" ref="G118:N118">G107+G111+G117</f>
        <v>0</v>
      </c>
      <c r="H118" s="71">
        <f t="shared" si="23"/>
        <v>0</v>
      </c>
      <c r="I118" s="71">
        <f t="shared" si="23"/>
        <v>0</v>
      </c>
      <c r="J118" s="71">
        <f t="shared" si="23"/>
        <v>611</v>
      </c>
      <c r="K118" s="71">
        <f t="shared" si="23"/>
        <v>38</v>
      </c>
      <c r="L118" s="71">
        <f t="shared" si="23"/>
        <v>0</v>
      </c>
      <c r="M118" s="71">
        <f t="shared" si="23"/>
        <v>0</v>
      </c>
      <c r="N118" s="71">
        <f t="shared" si="23"/>
        <v>22648</v>
      </c>
      <c r="O118" s="58"/>
      <c r="P118" s="860"/>
      <c r="Q118" s="860"/>
      <c r="R118" s="860"/>
    </row>
    <row r="119" spans="1:14" ht="15" customHeight="1">
      <c r="A119" s="34"/>
      <c r="B119" s="35"/>
      <c r="C119" s="35"/>
      <c r="D119" s="35"/>
      <c r="E119" s="345"/>
      <c r="F119" s="35"/>
      <c r="G119" s="35"/>
      <c r="H119" s="35"/>
      <c r="I119" s="35"/>
      <c r="J119" s="35"/>
      <c r="K119" s="40"/>
      <c r="L119" s="35"/>
      <c r="M119" s="40"/>
      <c r="N119" s="35"/>
    </row>
    <row r="120" spans="1:18" s="103" customFormat="1" ht="18" customHeight="1">
      <c r="A120" s="440"/>
      <c r="B120" s="441"/>
      <c r="C120" s="441"/>
      <c r="D120" s="441" t="s">
        <v>474</v>
      </c>
      <c r="F120" s="442"/>
      <c r="G120" s="441"/>
      <c r="H120" s="441"/>
      <c r="J120" s="446" t="s">
        <v>475</v>
      </c>
      <c r="K120" s="441"/>
      <c r="L120" s="441"/>
      <c r="N120" s="441" t="s">
        <v>475</v>
      </c>
      <c r="O120" s="443"/>
      <c r="P120" s="106"/>
      <c r="Q120" s="106"/>
      <c r="R120" s="106"/>
    </row>
    <row r="121" spans="1:15" ht="18.75">
      <c r="A121" s="440" t="s">
        <v>483</v>
      </c>
      <c r="B121" s="441"/>
      <c r="C121" s="441"/>
      <c r="D121" s="446" t="s">
        <v>1078</v>
      </c>
      <c r="E121" s="441"/>
      <c r="F121" s="442"/>
      <c r="G121" s="441"/>
      <c r="H121" s="441"/>
      <c r="J121" s="446" t="s">
        <v>1079</v>
      </c>
      <c r="K121" s="441"/>
      <c r="L121" s="440"/>
      <c r="M121" s="441" t="s">
        <v>1075</v>
      </c>
      <c r="N121" s="441"/>
      <c r="O121" s="444"/>
    </row>
    <row r="122" spans="1:15" ht="18.75">
      <c r="A122" s="440"/>
      <c r="B122" s="441"/>
      <c r="C122" s="441"/>
      <c r="D122" s="446" t="s">
        <v>624</v>
      </c>
      <c r="E122" s="441"/>
      <c r="F122" s="442"/>
      <c r="G122" s="441"/>
      <c r="H122" s="441"/>
      <c r="J122" s="445" t="s">
        <v>472</v>
      </c>
      <c r="K122" s="441"/>
      <c r="L122" s="441"/>
      <c r="M122" s="441" t="s">
        <v>473</v>
      </c>
      <c r="N122" s="441"/>
      <c r="O122" s="443"/>
    </row>
    <row r="123" spans="1:15" ht="33.75">
      <c r="A123" s="3" t="s">
        <v>0</v>
      </c>
      <c r="B123" s="33"/>
      <c r="C123" s="4"/>
      <c r="D123" s="94" t="s">
        <v>66</v>
      </c>
      <c r="E123" s="326"/>
      <c r="F123" s="4"/>
      <c r="G123" s="4"/>
      <c r="H123" s="4"/>
      <c r="I123" s="4"/>
      <c r="J123" s="4"/>
      <c r="K123" s="4"/>
      <c r="L123" s="5"/>
      <c r="M123" s="4"/>
      <c r="N123" s="4"/>
      <c r="O123" s="27"/>
    </row>
    <row r="124" spans="1:15" ht="27" customHeight="1">
      <c r="A124" s="6"/>
      <c r="B124" s="97" t="s">
        <v>21</v>
      </c>
      <c r="C124" s="7"/>
      <c r="D124" s="7"/>
      <c r="E124" s="316"/>
      <c r="F124" s="7"/>
      <c r="G124" s="7"/>
      <c r="H124" s="7"/>
      <c r="I124" s="8"/>
      <c r="J124" s="7"/>
      <c r="K124" s="7"/>
      <c r="L124" s="9"/>
      <c r="M124" s="7"/>
      <c r="N124" s="7"/>
      <c r="O124" s="393" t="s">
        <v>897</v>
      </c>
    </row>
    <row r="125" spans="1:15" ht="24.75">
      <c r="A125" s="10"/>
      <c r="B125" s="11"/>
      <c r="C125" s="11"/>
      <c r="D125" s="95" t="s">
        <v>1430</v>
      </c>
      <c r="E125" s="317"/>
      <c r="F125" s="12"/>
      <c r="G125" s="12"/>
      <c r="H125" s="12"/>
      <c r="I125" s="12"/>
      <c r="J125" s="12"/>
      <c r="K125" s="12"/>
      <c r="L125" s="13"/>
      <c r="M125" s="12"/>
      <c r="N125" s="12"/>
      <c r="O125" s="28"/>
    </row>
    <row r="126" spans="1:18" s="64" customFormat="1" ht="38.25" customHeight="1" thickBot="1">
      <c r="A126" s="312" t="s">
        <v>437</v>
      </c>
      <c r="B126" s="62" t="s">
        <v>438</v>
      </c>
      <c r="C126" s="62" t="s">
        <v>1</v>
      </c>
      <c r="D126" s="62" t="s">
        <v>436</v>
      </c>
      <c r="E126" s="338" t="s">
        <v>445</v>
      </c>
      <c r="F126" s="26" t="s">
        <v>433</v>
      </c>
      <c r="G126" s="26" t="s">
        <v>434</v>
      </c>
      <c r="H126" s="26" t="s">
        <v>33</v>
      </c>
      <c r="I126" s="26" t="s">
        <v>348</v>
      </c>
      <c r="J126" s="26" t="s">
        <v>17</v>
      </c>
      <c r="K126" s="26" t="s">
        <v>18</v>
      </c>
      <c r="L126" s="26" t="s">
        <v>442</v>
      </c>
      <c r="M126" s="26" t="s">
        <v>30</v>
      </c>
      <c r="N126" s="26" t="s">
        <v>29</v>
      </c>
      <c r="O126" s="63" t="s">
        <v>19</v>
      </c>
      <c r="P126" s="859"/>
      <c r="Q126" s="859"/>
      <c r="R126" s="859"/>
    </row>
    <row r="127" spans="1:15" ht="30" customHeight="1" thickTop="1">
      <c r="A127" s="100" t="s">
        <v>782</v>
      </c>
      <c r="B127" s="79"/>
      <c r="C127" s="81"/>
      <c r="D127" s="82"/>
      <c r="E127" s="342"/>
      <c r="F127" s="79"/>
      <c r="G127" s="79"/>
      <c r="H127" s="79"/>
      <c r="I127" s="79"/>
      <c r="J127" s="79"/>
      <c r="K127" s="79"/>
      <c r="L127" s="79"/>
      <c r="M127" s="79"/>
      <c r="N127" s="79"/>
      <c r="O127" s="76"/>
    </row>
    <row r="128" spans="1:15" ht="46.5" customHeight="1">
      <c r="A128" s="15">
        <v>1</v>
      </c>
      <c r="B128" s="722" t="s">
        <v>847</v>
      </c>
      <c r="C128" s="43" t="s">
        <v>848</v>
      </c>
      <c r="D128" s="400" t="s">
        <v>351</v>
      </c>
      <c r="E128" s="376">
        <v>15</v>
      </c>
      <c r="F128" s="65">
        <v>3109</v>
      </c>
      <c r="G128" s="65">
        <v>0</v>
      </c>
      <c r="H128" s="65">
        <v>0</v>
      </c>
      <c r="I128" s="65">
        <v>0</v>
      </c>
      <c r="J128" s="65">
        <v>109</v>
      </c>
      <c r="K128" s="65">
        <v>0</v>
      </c>
      <c r="L128" s="65">
        <v>0</v>
      </c>
      <c r="M128" s="65">
        <v>0</v>
      </c>
      <c r="N128" s="59">
        <f>F128+G128+H128+I128-J128+K128-L128-M128</f>
        <v>3000</v>
      </c>
      <c r="O128" s="43"/>
    </row>
    <row r="129" spans="1:18" s="41" customFormat="1" ht="46.5" customHeight="1">
      <c r="A129" s="15">
        <v>177</v>
      </c>
      <c r="B129" s="59" t="s">
        <v>1171</v>
      </c>
      <c r="C129" s="43" t="s">
        <v>1286</v>
      </c>
      <c r="D129" s="400" t="s">
        <v>266</v>
      </c>
      <c r="E129" s="376">
        <v>15</v>
      </c>
      <c r="F129" s="65">
        <v>3109</v>
      </c>
      <c r="G129" s="65">
        <v>0</v>
      </c>
      <c r="H129" s="65">
        <v>0</v>
      </c>
      <c r="I129" s="65">
        <v>0</v>
      </c>
      <c r="J129" s="65">
        <v>109</v>
      </c>
      <c r="K129" s="65">
        <v>0</v>
      </c>
      <c r="L129" s="65">
        <v>0</v>
      </c>
      <c r="M129" s="65">
        <v>0</v>
      </c>
      <c r="N129" s="59">
        <f>F129+G129+H129+I129-J129+K129-L129-M129</f>
        <v>3000</v>
      </c>
      <c r="O129" s="104"/>
      <c r="P129" s="84"/>
      <c r="Q129" s="84"/>
      <c r="R129" s="84"/>
    </row>
    <row r="130" spans="1:15" ht="24.75" customHeight="1">
      <c r="A130" s="593" t="s">
        <v>67</v>
      </c>
      <c r="B130" s="594"/>
      <c r="C130" s="598"/>
      <c r="D130" s="617"/>
      <c r="E130" s="618"/>
      <c r="F130" s="619">
        <f aca="true" t="shared" si="24" ref="F130:N130">SUM(F128:F129)</f>
        <v>6218</v>
      </c>
      <c r="G130" s="619">
        <f t="shared" si="24"/>
        <v>0</v>
      </c>
      <c r="H130" s="619">
        <f t="shared" si="24"/>
        <v>0</v>
      </c>
      <c r="I130" s="619">
        <f t="shared" si="24"/>
        <v>0</v>
      </c>
      <c r="J130" s="619">
        <f t="shared" si="24"/>
        <v>218</v>
      </c>
      <c r="K130" s="619">
        <f t="shared" si="24"/>
        <v>0</v>
      </c>
      <c r="L130" s="619">
        <f t="shared" si="24"/>
        <v>0</v>
      </c>
      <c r="M130" s="619">
        <f t="shared" si="24"/>
        <v>0</v>
      </c>
      <c r="N130" s="619">
        <f t="shared" si="24"/>
        <v>6000</v>
      </c>
      <c r="O130" s="591"/>
    </row>
    <row r="131" spans="1:15" ht="33" customHeight="1">
      <c r="A131" s="101" t="s">
        <v>7</v>
      </c>
      <c r="B131" s="74"/>
      <c r="C131" s="77"/>
      <c r="D131" s="77"/>
      <c r="E131" s="339"/>
      <c r="F131" s="74"/>
      <c r="G131" s="74"/>
      <c r="H131" s="74"/>
      <c r="I131" s="74"/>
      <c r="J131" s="74"/>
      <c r="K131" s="74"/>
      <c r="L131" s="74"/>
      <c r="M131" s="74"/>
      <c r="N131" s="74"/>
      <c r="O131" s="76"/>
    </row>
    <row r="132" spans="1:18" ht="39" customHeight="1">
      <c r="A132" s="120">
        <v>353</v>
      </c>
      <c r="B132" s="59" t="s">
        <v>1237</v>
      </c>
      <c r="C132" s="285" t="s">
        <v>1393</v>
      </c>
      <c r="D132" s="192" t="s">
        <v>52</v>
      </c>
      <c r="E132" s="320">
        <v>15</v>
      </c>
      <c r="F132" s="189">
        <v>3109</v>
      </c>
      <c r="G132" s="189">
        <v>0</v>
      </c>
      <c r="H132" s="189">
        <v>0</v>
      </c>
      <c r="I132" s="189">
        <v>0</v>
      </c>
      <c r="J132" s="189">
        <v>109</v>
      </c>
      <c r="K132" s="189">
        <v>0</v>
      </c>
      <c r="L132" s="189">
        <v>0</v>
      </c>
      <c r="M132" s="189">
        <v>0</v>
      </c>
      <c r="N132" s="189">
        <f>F132+G132+H132+I132-J132+K132-L132+M132</f>
        <v>3000</v>
      </c>
      <c r="O132" s="29"/>
      <c r="P132" s="2"/>
      <c r="Q132" s="2"/>
      <c r="R132" s="2"/>
    </row>
    <row r="133" spans="1:15" ht="39" customHeight="1">
      <c r="A133" s="108">
        <v>354</v>
      </c>
      <c r="B133" s="59" t="s">
        <v>1238</v>
      </c>
      <c r="C133" s="43" t="s">
        <v>1394</v>
      </c>
      <c r="D133" s="192" t="s">
        <v>52</v>
      </c>
      <c r="E133" s="349">
        <v>15</v>
      </c>
      <c r="F133" s="59">
        <v>3109</v>
      </c>
      <c r="G133" s="59">
        <v>0</v>
      </c>
      <c r="H133" s="59">
        <v>0</v>
      </c>
      <c r="I133" s="59">
        <v>0</v>
      </c>
      <c r="J133" s="59">
        <v>109</v>
      </c>
      <c r="K133" s="59">
        <v>0</v>
      </c>
      <c r="L133" s="59">
        <v>0</v>
      </c>
      <c r="M133" s="59">
        <v>0</v>
      </c>
      <c r="N133" s="189">
        <f>F133+G133+H133+I133-J133+K133-L133+M133</f>
        <v>3000</v>
      </c>
      <c r="O133" s="29"/>
    </row>
    <row r="134" spans="1:18" ht="39" customHeight="1">
      <c r="A134" s="170">
        <v>355</v>
      </c>
      <c r="B134" s="59" t="s">
        <v>1236</v>
      </c>
      <c r="C134" s="660" t="s">
        <v>1395</v>
      </c>
      <c r="D134" s="433" t="s">
        <v>266</v>
      </c>
      <c r="E134" s="349">
        <v>15</v>
      </c>
      <c r="F134" s="59">
        <v>3820</v>
      </c>
      <c r="G134" s="59">
        <v>0</v>
      </c>
      <c r="H134" s="59">
        <v>0</v>
      </c>
      <c r="I134" s="59">
        <v>0</v>
      </c>
      <c r="J134" s="59">
        <v>320</v>
      </c>
      <c r="K134" s="59">
        <v>0</v>
      </c>
      <c r="L134" s="59">
        <v>0</v>
      </c>
      <c r="M134" s="59">
        <v>0</v>
      </c>
      <c r="N134" s="189">
        <f>F134+G134+H134+I134-J134+K134-L134+M134</f>
        <v>3500</v>
      </c>
      <c r="O134" s="59"/>
      <c r="P134" s="31"/>
      <c r="Q134" s="2"/>
      <c r="R134" s="2"/>
    </row>
    <row r="135" spans="1:15" ht="20.25" customHeight="1">
      <c r="A135" s="593" t="s">
        <v>67</v>
      </c>
      <c r="B135" s="609"/>
      <c r="C135" s="595"/>
      <c r="D135" s="620"/>
      <c r="E135" s="596"/>
      <c r="F135" s="615">
        <f>SUM(F132:F134)</f>
        <v>10038</v>
      </c>
      <c r="G135" s="615">
        <f aca="true" t="shared" si="25" ref="G135:N135">SUM(G132:G134)</f>
        <v>0</v>
      </c>
      <c r="H135" s="615">
        <f t="shared" si="25"/>
        <v>0</v>
      </c>
      <c r="I135" s="615">
        <f t="shared" si="25"/>
        <v>0</v>
      </c>
      <c r="J135" s="615">
        <f t="shared" si="25"/>
        <v>538</v>
      </c>
      <c r="K135" s="615">
        <f t="shared" si="25"/>
        <v>0</v>
      </c>
      <c r="L135" s="615">
        <f t="shared" si="25"/>
        <v>0</v>
      </c>
      <c r="M135" s="615">
        <f t="shared" si="25"/>
        <v>0</v>
      </c>
      <c r="N135" s="615">
        <f t="shared" si="25"/>
        <v>9500</v>
      </c>
      <c r="O135" s="591"/>
    </row>
    <row r="136" spans="1:18" s="23" customFormat="1" ht="21.75" customHeight="1">
      <c r="A136" s="56"/>
      <c r="B136" s="52" t="s">
        <v>31</v>
      </c>
      <c r="C136" s="57"/>
      <c r="D136" s="57"/>
      <c r="E136" s="337"/>
      <c r="F136" s="71">
        <f aca="true" t="shared" si="26" ref="F136:N136">F130+F135</f>
        <v>16256</v>
      </c>
      <c r="G136" s="71">
        <f t="shared" si="26"/>
        <v>0</v>
      </c>
      <c r="H136" s="71">
        <f t="shared" si="26"/>
        <v>0</v>
      </c>
      <c r="I136" s="71">
        <f t="shared" si="26"/>
        <v>0</v>
      </c>
      <c r="J136" s="71">
        <f t="shared" si="26"/>
        <v>756</v>
      </c>
      <c r="K136" s="71">
        <f t="shared" si="26"/>
        <v>0</v>
      </c>
      <c r="L136" s="71">
        <f t="shared" si="26"/>
        <v>0</v>
      </c>
      <c r="M136" s="71">
        <f t="shared" si="26"/>
        <v>0</v>
      </c>
      <c r="N136" s="71">
        <f t="shared" si="26"/>
        <v>15500</v>
      </c>
      <c r="O136" s="58"/>
      <c r="P136" s="860"/>
      <c r="Q136" s="860"/>
      <c r="R136" s="860"/>
    </row>
    <row r="137" spans="11:13" ht="18">
      <c r="K137" s="45"/>
      <c r="L137" s="1"/>
      <c r="M137" s="45"/>
    </row>
    <row r="138" spans="1:15" ht="44.25" customHeight="1">
      <c r="A138" s="440"/>
      <c r="B138" s="441"/>
      <c r="C138" s="441" t="s">
        <v>474</v>
      </c>
      <c r="D138" s="441"/>
      <c r="F138" s="442"/>
      <c r="G138" s="441"/>
      <c r="H138" s="441"/>
      <c r="J138" s="446" t="s">
        <v>475</v>
      </c>
      <c r="K138" s="441"/>
      <c r="L138" s="441"/>
      <c r="N138" s="441" t="s">
        <v>475</v>
      </c>
      <c r="O138" s="443"/>
    </row>
    <row r="139" spans="1:18" s="103" customFormat="1" ht="21.75">
      <c r="A139" s="440"/>
      <c r="B139" s="441"/>
      <c r="C139" s="441"/>
      <c r="D139" s="441"/>
      <c r="E139" s="441"/>
      <c r="F139" s="442"/>
      <c r="G139" s="441"/>
      <c r="H139" s="441"/>
      <c r="J139" s="446"/>
      <c r="K139" s="441"/>
      <c r="L139" s="440"/>
      <c r="M139" s="441"/>
      <c r="N139" s="441"/>
      <c r="O139" s="444"/>
      <c r="P139" s="106"/>
      <c r="Q139" s="106"/>
      <c r="R139" s="106"/>
    </row>
    <row r="140" spans="1:18" s="103" customFormat="1" ht="21.75">
      <c r="A140" s="440" t="s">
        <v>483</v>
      </c>
      <c r="B140" s="441"/>
      <c r="C140" s="446" t="s">
        <v>1078</v>
      </c>
      <c r="E140" s="441"/>
      <c r="F140" s="442"/>
      <c r="G140" s="441"/>
      <c r="H140" s="441"/>
      <c r="J140" s="446" t="s">
        <v>1079</v>
      </c>
      <c r="K140" s="441"/>
      <c r="L140" s="440"/>
      <c r="M140" s="441" t="s">
        <v>1077</v>
      </c>
      <c r="N140" s="441"/>
      <c r="O140" s="444"/>
      <c r="P140" s="106"/>
      <c r="Q140" s="106"/>
      <c r="R140" s="106"/>
    </row>
    <row r="141" spans="1:15" ht="18.75">
      <c r="A141" s="440"/>
      <c r="B141" s="441"/>
      <c r="C141" s="446" t="s">
        <v>624</v>
      </c>
      <c r="E141" s="441"/>
      <c r="F141" s="442"/>
      <c r="G141" s="441"/>
      <c r="H141" s="441"/>
      <c r="J141" s="445" t="s">
        <v>472</v>
      </c>
      <c r="K141" s="441"/>
      <c r="L141" s="441"/>
      <c r="M141" s="441" t="s">
        <v>473</v>
      </c>
      <c r="N141" s="441"/>
      <c r="O141" s="443"/>
    </row>
    <row r="143" spans="1:15" ht="23.25" customHeight="1">
      <c r="A143" s="3" t="s">
        <v>0</v>
      </c>
      <c r="B143" s="20"/>
      <c r="C143" s="4"/>
      <c r="D143" s="93" t="s">
        <v>66</v>
      </c>
      <c r="E143" s="326"/>
      <c r="F143" s="4"/>
      <c r="G143" s="4"/>
      <c r="H143" s="4"/>
      <c r="I143" s="4"/>
      <c r="J143" s="4"/>
      <c r="K143" s="4"/>
      <c r="L143" s="5"/>
      <c r="M143" s="4"/>
      <c r="N143" s="4"/>
      <c r="O143" s="27"/>
    </row>
    <row r="144" spans="1:15" ht="16.5" customHeight="1">
      <c r="A144" s="6"/>
      <c r="B144" s="97" t="s">
        <v>22</v>
      </c>
      <c r="C144" s="7"/>
      <c r="D144" s="7"/>
      <c r="E144" s="316"/>
      <c r="F144" s="7"/>
      <c r="G144" s="7"/>
      <c r="H144" s="7"/>
      <c r="I144" s="8"/>
      <c r="J144" s="7"/>
      <c r="K144" s="7"/>
      <c r="L144" s="9"/>
      <c r="M144" s="7"/>
      <c r="N144" s="7"/>
      <c r="O144" s="393" t="s">
        <v>898</v>
      </c>
    </row>
    <row r="145" spans="1:15" ht="17.25" customHeight="1">
      <c r="A145" s="10"/>
      <c r="B145" s="11"/>
      <c r="C145" s="11"/>
      <c r="D145" s="95" t="s">
        <v>1430</v>
      </c>
      <c r="E145" s="317"/>
      <c r="F145" s="12"/>
      <c r="G145" s="12"/>
      <c r="H145" s="12"/>
      <c r="I145" s="12"/>
      <c r="J145" s="12"/>
      <c r="K145" s="12"/>
      <c r="L145" s="13"/>
      <c r="M145" s="12"/>
      <c r="N145" s="12"/>
      <c r="O145" s="28"/>
    </row>
    <row r="146" spans="1:18" s="50" customFormat="1" ht="26.25" customHeight="1" thickBot="1">
      <c r="A146" s="46" t="s">
        <v>437</v>
      </c>
      <c r="B146" s="62" t="s">
        <v>438</v>
      </c>
      <c r="C146" s="47" t="s">
        <v>1</v>
      </c>
      <c r="D146" s="47" t="s">
        <v>436</v>
      </c>
      <c r="E146" s="338" t="s">
        <v>445</v>
      </c>
      <c r="F146" s="26" t="s">
        <v>433</v>
      </c>
      <c r="G146" s="26" t="s">
        <v>434</v>
      </c>
      <c r="H146" s="26" t="s">
        <v>33</v>
      </c>
      <c r="I146" s="42" t="s">
        <v>348</v>
      </c>
      <c r="J146" s="48" t="s">
        <v>17</v>
      </c>
      <c r="K146" s="26" t="s">
        <v>18</v>
      </c>
      <c r="L146" s="26" t="s">
        <v>442</v>
      </c>
      <c r="M146" s="26" t="s">
        <v>30</v>
      </c>
      <c r="N146" s="26" t="s">
        <v>29</v>
      </c>
      <c r="O146" s="49" t="s">
        <v>19</v>
      </c>
      <c r="P146" s="861"/>
      <c r="Q146" s="861"/>
      <c r="R146" s="861"/>
    </row>
    <row r="147" spans="1:15" ht="20.25" customHeight="1" thickTop="1">
      <c r="A147" s="101" t="s">
        <v>428</v>
      </c>
      <c r="B147" s="77"/>
      <c r="C147" s="77"/>
      <c r="D147" s="77"/>
      <c r="E147" s="339"/>
      <c r="F147" s="77"/>
      <c r="G147" s="77"/>
      <c r="H147" s="77"/>
      <c r="I147" s="77"/>
      <c r="J147" s="77"/>
      <c r="K147" s="77"/>
      <c r="L147" s="78"/>
      <c r="M147" s="77"/>
      <c r="N147" s="77"/>
      <c r="O147" s="80"/>
    </row>
    <row r="148" spans="1:18" s="41" customFormat="1" ht="42" customHeight="1">
      <c r="A148" s="15">
        <v>389</v>
      </c>
      <c r="B148" s="771" t="s">
        <v>1446</v>
      </c>
      <c r="C148" s="166"/>
      <c r="D148" s="458" t="s">
        <v>266</v>
      </c>
      <c r="E148" s="330">
        <v>15</v>
      </c>
      <c r="F148" s="59">
        <v>2509</v>
      </c>
      <c r="G148" s="59">
        <v>0</v>
      </c>
      <c r="H148" s="59">
        <v>0</v>
      </c>
      <c r="I148" s="59">
        <v>0</v>
      </c>
      <c r="J148" s="59">
        <v>9</v>
      </c>
      <c r="K148" s="59">
        <v>0</v>
      </c>
      <c r="L148" s="59">
        <v>0</v>
      </c>
      <c r="M148" s="59">
        <v>0</v>
      </c>
      <c r="N148" s="59">
        <f>F148+G148+H148+I148-J148+K148-L148-M148</f>
        <v>2500</v>
      </c>
      <c r="O148" s="29"/>
      <c r="P148" s="84"/>
      <c r="Q148" s="84"/>
      <c r="R148" s="84"/>
    </row>
    <row r="149" spans="1:18" s="41" customFormat="1" ht="42" customHeight="1">
      <c r="A149" s="15">
        <v>391</v>
      </c>
      <c r="B149" s="771" t="s">
        <v>1445</v>
      </c>
      <c r="C149" s="166"/>
      <c r="D149" s="458" t="s">
        <v>266</v>
      </c>
      <c r="E149" s="330">
        <v>15</v>
      </c>
      <c r="F149" s="59">
        <v>3467</v>
      </c>
      <c r="G149" s="59">
        <v>0</v>
      </c>
      <c r="H149" s="59">
        <v>0</v>
      </c>
      <c r="I149" s="59">
        <v>0</v>
      </c>
      <c r="J149" s="59">
        <v>148</v>
      </c>
      <c r="K149" s="59">
        <v>0</v>
      </c>
      <c r="L149" s="59">
        <v>0</v>
      </c>
      <c r="M149" s="59">
        <v>0</v>
      </c>
      <c r="N149" s="59">
        <f>F149+G149+H149+I149-J149+K149-L149-M149</f>
        <v>3319</v>
      </c>
      <c r="O149" s="29"/>
      <c r="P149" s="84"/>
      <c r="Q149" s="84"/>
      <c r="R149" s="84"/>
    </row>
    <row r="150" spans="1:18" s="41" customFormat="1" ht="12.75" customHeight="1">
      <c r="A150" s="627" t="s">
        <v>67</v>
      </c>
      <c r="B150" s="700"/>
      <c r="C150" s="700"/>
      <c r="D150" s="600"/>
      <c r="E150" s="601"/>
      <c r="F150" s="616">
        <f>SUM(F148:F149)</f>
        <v>5976</v>
      </c>
      <c r="G150" s="616">
        <f aca="true" t="shared" si="27" ref="G150:N150">SUM(G148:G149)</f>
        <v>0</v>
      </c>
      <c r="H150" s="616">
        <f t="shared" si="27"/>
        <v>0</v>
      </c>
      <c r="I150" s="616">
        <f t="shared" si="27"/>
        <v>0</v>
      </c>
      <c r="J150" s="616">
        <f t="shared" si="27"/>
        <v>157</v>
      </c>
      <c r="K150" s="616">
        <f t="shared" si="27"/>
        <v>0</v>
      </c>
      <c r="L150" s="616">
        <f t="shared" si="27"/>
        <v>0</v>
      </c>
      <c r="M150" s="616">
        <f t="shared" si="27"/>
        <v>0</v>
      </c>
      <c r="N150" s="616">
        <f t="shared" si="27"/>
        <v>5819</v>
      </c>
      <c r="O150" s="701"/>
      <c r="P150" s="84"/>
      <c r="Q150" s="84"/>
      <c r="R150" s="84"/>
    </row>
    <row r="151" spans="1:15" ht="20.25" customHeight="1">
      <c r="A151" s="101" t="s">
        <v>107</v>
      </c>
      <c r="B151" s="77"/>
      <c r="C151" s="77"/>
      <c r="D151" s="78"/>
      <c r="E151" s="339"/>
      <c r="F151" s="77"/>
      <c r="G151" s="77"/>
      <c r="H151" s="77"/>
      <c r="I151" s="77"/>
      <c r="J151" s="77"/>
      <c r="K151" s="77"/>
      <c r="L151" s="78"/>
      <c r="M151" s="77"/>
      <c r="N151" s="77"/>
      <c r="O151" s="80"/>
    </row>
    <row r="152" spans="1:15" ht="42" customHeight="1">
      <c r="A152" s="15">
        <v>178</v>
      </c>
      <c r="B152" s="59" t="s">
        <v>1233</v>
      </c>
      <c r="C152" s="43" t="s">
        <v>1287</v>
      </c>
      <c r="D152" s="400" t="s">
        <v>117</v>
      </c>
      <c r="E152" s="347">
        <v>15</v>
      </c>
      <c r="F152" s="59">
        <v>4420</v>
      </c>
      <c r="G152" s="59">
        <v>0</v>
      </c>
      <c r="H152" s="59">
        <v>0</v>
      </c>
      <c r="I152" s="59">
        <v>0</v>
      </c>
      <c r="J152" s="59">
        <v>420</v>
      </c>
      <c r="K152" s="59">
        <v>0</v>
      </c>
      <c r="L152" s="59">
        <v>0</v>
      </c>
      <c r="M152" s="59">
        <v>0</v>
      </c>
      <c r="N152" s="59">
        <f>F152+G152+H152+I152-J152+K152-L152-M152</f>
        <v>4000</v>
      </c>
      <c r="O152" s="32"/>
    </row>
    <row r="153" spans="1:15" ht="42" customHeight="1">
      <c r="A153" s="15">
        <v>332</v>
      </c>
      <c r="B153" s="189" t="s">
        <v>836</v>
      </c>
      <c r="C153" s="43" t="s">
        <v>1050</v>
      </c>
      <c r="D153" s="398" t="s">
        <v>6</v>
      </c>
      <c r="E153" s="313">
        <v>15</v>
      </c>
      <c r="F153" s="189">
        <v>3109</v>
      </c>
      <c r="G153" s="189">
        <v>0</v>
      </c>
      <c r="H153" s="189">
        <v>0</v>
      </c>
      <c r="I153" s="189">
        <v>0</v>
      </c>
      <c r="J153" s="189">
        <v>109</v>
      </c>
      <c r="K153" s="189">
        <v>0</v>
      </c>
      <c r="L153" s="189">
        <v>0</v>
      </c>
      <c r="M153" s="189">
        <v>0</v>
      </c>
      <c r="N153" s="59">
        <f>F153+G153+H153+I153-J153+K153-L153-M153</f>
        <v>3000</v>
      </c>
      <c r="O153" s="32"/>
    </row>
    <row r="154" spans="1:18" s="41" customFormat="1" ht="12" customHeight="1">
      <c r="A154" s="627" t="s">
        <v>67</v>
      </c>
      <c r="B154" s="700"/>
      <c r="C154" s="700"/>
      <c r="D154" s="600"/>
      <c r="E154" s="601"/>
      <c r="F154" s="616">
        <f aca="true" t="shared" si="28" ref="F154:N154">SUM(F152:F153)</f>
        <v>7529</v>
      </c>
      <c r="G154" s="616">
        <f t="shared" si="28"/>
        <v>0</v>
      </c>
      <c r="H154" s="616">
        <f t="shared" si="28"/>
        <v>0</v>
      </c>
      <c r="I154" s="616">
        <f t="shared" si="28"/>
        <v>0</v>
      </c>
      <c r="J154" s="616">
        <f t="shared" si="28"/>
        <v>529</v>
      </c>
      <c r="K154" s="616">
        <f t="shared" si="28"/>
        <v>0</v>
      </c>
      <c r="L154" s="616">
        <f t="shared" si="28"/>
        <v>0</v>
      </c>
      <c r="M154" s="616">
        <f t="shared" si="28"/>
        <v>0</v>
      </c>
      <c r="N154" s="616">
        <f t="shared" si="28"/>
        <v>7000</v>
      </c>
      <c r="O154" s="701"/>
      <c r="P154" s="84"/>
      <c r="Q154" s="84"/>
      <c r="R154" s="84"/>
    </row>
    <row r="155" spans="1:15" ht="20.25" customHeight="1">
      <c r="A155" s="101" t="s">
        <v>915</v>
      </c>
      <c r="B155" s="77"/>
      <c r="C155" s="77"/>
      <c r="D155" s="78"/>
      <c r="E155" s="339"/>
      <c r="F155" s="77"/>
      <c r="G155" s="77"/>
      <c r="H155" s="77"/>
      <c r="I155" s="77"/>
      <c r="J155" s="77"/>
      <c r="K155" s="77"/>
      <c r="L155" s="78"/>
      <c r="M155" s="77"/>
      <c r="N155" s="77"/>
      <c r="O155" s="80"/>
    </row>
    <row r="156" spans="1:18" s="41" customFormat="1" ht="42" customHeight="1">
      <c r="A156" s="15">
        <v>225</v>
      </c>
      <c r="B156" s="59" t="s">
        <v>606</v>
      </c>
      <c r="C156" s="43" t="s">
        <v>609</v>
      </c>
      <c r="D156" s="433" t="s">
        <v>351</v>
      </c>
      <c r="E156" s="319">
        <v>15</v>
      </c>
      <c r="F156" s="65">
        <v>3502</v>
      </c>
      <c r="G156" s="65">
        <v>0</v>
      </c>
      <c r="H156" s="65">
        <v>0</v>
      </c>
      <c r="I156" s="65">
        <v>0</v>
      </c>
      <c r="J156" s="65">
        <v>152</v>
      </c>
      <c r="K156" s="65">
        <v>0</v>
      </c>
      <c r="L156" s="66">
        <v>0</v>
      </c>
      <c r="M156" s="65">
        <v>0</v>
      </c>
      <c r="N156" s="59">
        <f>F156+G156+H156+I156-J156+K156-L156-M156</f>
        <v>3350</v>
      </c>
      <c r="O156" s="60"/>
      <c r="P156" s="84"/>
      <c r="Q156" s="84"/>
      <c r="R156" s="84"/>
    </row>
    <row r="157" spans="1:15" ht="42" customHeight="1">
      <c r="A157" s="15">
        <v>311</v>
      </c>
      <c r="B157" s="189" t="s">
        <v>783</v>
      </c>
      <c r="C157" s="43" t="s">
        <v>797</v>
      </c>
      <c r="D157" s="398" t="s">
        <v>52</v>
      </c>
      <c r="E157" s="313">
        <v>15</v>
      </c>
      <c r="F157" s="189">
        <v>4298</v>
      </c>
      <c r="G157" s="189">
        <v>0</v>
      </c>
      <c r="H157" s="189">
        <v>0</v>
      </c>
      <c r="I157" s="189">
        <v>0</v>
      </c>
      <c r="J157" s="189">
        <v>398</v>
      </c>
      <c r="K157" s="189">
        <v>0</v>
      </c>
      <c r="L157" s="189">
        <v>0</v>
      </c>
      <c r="M157" s="189">
        <v>0</v>
      </c>
      <c r="N157" s="59">
        <f>F157+G157+H157+I157-J157+K157-L157-M157</f>
        <v>3900</v>
      </c>
      <c r="O157" s="32"/>
    </row>
    <row r="158" spans="1:15" ht="42" customHeight="1">
      <c r="A158" s="15">
        <v>335</v>
      </c>
      <c r="B158" s="14" t="s">
        <v>837</v>
      </c>
      <c r="C158" s="43" t="s">
        <v>838</v>
      </c>
      <c r="D158" s="400" t="s">
        <v>351</v>
      </c>
      <c r="E158" s="347">
        <v>15</v>
      </c>
      <c r="F158" s="59">
        <v>3939</v>
      </c>
      <c r="G158" s="59">
        <v>0</v>
      </c>
      <c r="H158" s="59">
        <v>0</v>
      </c>
      <c r="I158" s="59">
        <v>0</v>
      </c>
      <c r="J158" s="59">
        <v>339</v>
      </c>
      <c r="K158" s="59">
        <v>0</v>
      </c>
      <c r="L158" s="59">
        <v>0</v>
      </c>
      <c r="M158" s="59">
        <v>0</v>
      </c>
      <c r="N158" s="59">
        <f>F158+G158+H158+I158-J158+K158-L158-M158</f>
        <v>3600</v>
      </c>
      <c r="O158" s="83"/>
    </row>
    <row r="159" spans="1:18" s="41" customFormat="1" ht="12" customHeight="1">
      <c r="A159" s="627" t="s">
        <v>67</v>
      </c>
      <c r="B159" s="700"/>
      <c r="C159" s="700"/>
      <c r="D159" s="600"/>
      <c r="E159" s="601"/>
      <c r="F159" s="616">
        <f>SUM(F156:F158)</f>
        <v>11739</v>
      </c>
      <c r="G159" s="616">
        <f aca="true" t="shared" si="29" ref="G159:M159">SUM(G156:G158)</f>
        <v>0</v>
      </c>
      <c r="H159" s="616">
        <f t="shared" si="29"/>
        <v>0</v>
      </c>
      <c r="I159" s="616">
        <f t="shared" si="29"/>
        <v>0</v>
      </c>
      <c r="J159" s="616">
        <f>SUM(J156:J158)</f>
        <v>889</v>
      </c>
      <c r="K159" s="616">
        <f t="shared" si="29"/>
        <v>0</v>
      </c>
      <c r="L159" s="616">
        <f t="shared" si="29"/>
        <v>0</v>
      </c>
      <c r="M159" s="616">
        <f t="shared" si="29"/>
        <v>0</v>
      </c>
      <c r="N159" s="616">
        <f>SUM(N156:N158)</f>
        <v>10850</v>
      </c>
      <c r="O159" s="701"/>
      <c r="P159" s="84"/>
      <c r="Q159" s="84"/>
      <c r="R159" s="84"/>
    </row>
    <row r="160" spans="1:18" s="23" customFormat="1" ht="15" customHeight="1">
      <c r="A160" s="56"/>
      <c r="B160" s="52" t="s">
        <v>31</v>
      </c>
      <c r="C160" s="61"/>
      <c r="D160" s="61"/>
      <c r="E160" s="348"/>
      <c r="F160" s="71">
        <f aca="true" t="shared" si="30" ref="F160:N160">F150+F154+F159</f>
        <v>25244</v>
      </c>
      <c r="G160" s="71">
        <f t="shared" si="30"/>
        <v>0</v>
      </c>
      <c r="H160" s="71">
        <f t="shared" si="30"/>
        <v>0</v>
      </c>
      <c r="I160" s="71">
        <f t="shared" si="30"/>
        <v>0</v>
      </c>
      <c r="J160" s="71">
        <f t="shared" si="30"/>
        <v>1575</v>
      </c>
      <c r="K160" s="71">
        <f t="shared" si="30"/>
        <v>0</v>
      </c>
      <c r="L160" s="71">
        <f t="shared" si="30"/>
        <v>0</v>
      </c>
      <c r="M160" s="71">
        <f t="shared" si="30"/>
        <v>0</v>
      </c>
      <c r="N160" s="71">
        <f t="shared" si="30"/>
        <v>23669</v>
      </c>
      <c r="O160" s="57"/>
      <c r="P160" s="860"/>
      <c r="Q160" s="860"/>
      <c r="R160" s="860"/>
    </row>
    <row r="161" spans="1:18" s="103" customFormat="1" ht="45.75" customHeight="1">
      <c r="A161" s="440"/>
      <c r="B161" s="441"/>
      <c r="C161" s="441"/>
      <c r="D161" s="441" t="s">
        <v>474</v>
      </c>
      <c r="F161" s="442"/>
      <c r="G161" s="441"/>
      <c r="H161" s="441"/>
      <c r="J161" s="446" t="s">
        <v>475</v>
      </c>
      <c r="K161" s="441"/>
      <c r="L161" s="441"/>
      <c r="N161" s="441" t="s">
        <v>475</v>
      </c>
      <c r="O161" s="443"/>
      <c r="P161" s="106"/>
      <c r="Q161" s="106"/>
      <c r="R161" s="106"/>
    </row>
    <row r="162" spans="1:15" ht="14.25" customHeight="1">
      <c r="A162" s="440" t="s">
        <v>483</v>
      </c>
      <c r="B162" s="441"/>
      <c r="C162" s="441"/>
      <c r="D162" s="446" t="s">
        <v>1078</v>
      </c>
      <c r="E162" s="441"/>
      <c r="F162" s="442"/>
      <c r="G162" s="441"/>
      <c r="H162" s="441"/>
      <c r="J162" s="446" t="s">
        <v>1079</v>
      </c>
      <c r="K162" s="441"/>
      <c r="L162" s="440"/>
      <c r="M162" s="441" t="s">
        <v>1075</v>
      </c>
      <c r="N162" s="441"/>
      <c r="O162" s="444"/>
    </row>
    <row r="163" spans="1:15" ht="12.75" customHeight="1">
      <c r="A163" s="440"/>
      <c r="B163" s="441"/>
      <c r="C163" s="441"/>
      <c r="D163" s="446" t="s">
        <v>624</v>
      </c>
      <c r="E163" s="441"/>
      <c r="F163" s="442"/>
      <c r="G163" s="441"/>
      <c r="H163" s="441"/>
      <c r="J163" s="445" t="s">
        <v>472</v>
      </c>
      <c r="K163" s="441"/>
      <c r="L163" s="441"/>
      <c r="M163" s="441" t="s">
        <v>473</v>
      </c>
      <c r="N163" s="441"/>
      <c r="O163" s="443"/>
    </row>
    <row r="164" spans="1:15" ht="23.25" customHeight="1">
      <c r="A164" s="3" t="s">
        <v>0</v>
      </c>
      <c r="B164" s="20"/>
      <c r="C164" s="4"/>
      <c r="D164" s="93" t="s">
        <v>66</v>
      </c>
      <c r="E164" s="326"/>
      <c r="F164" s="4"/>
      <c r="G164" s="4"/>
      <c r="H164" s="4"/>
      <c r="I164" s="4"/>
      <c r="J164" s="4"/>
      <c r="K164" s="4"/>
      <c r="L164" s="5"/>
      <c r="M164" s="4"/>
      <c r="N164" s="4"/>
      <c r="O164" s="27"/>
    </row>
    <row r="165" spans="1:15" ht="16.5" customHeight="1">
      <c r="A165" s="6"/>
      <c r="B165" s="97" t="s">
        <v>22</v>
      </c>
      <c r="C165" s="7"/>
      <c r="D165" s="7"/>
      <c r="E165" s="316"/>
      <c r="F165" s="7"/>
      <c r="G165" s="7"/>
      <c r="H165" s="7"/>
      <c r="I165" s="8"/>
      <c r="J165" s="7"/>
      <c r="K165" s="7"/>
      <c r="L165" s="9"/>
      <c r="M165" s="7"/>
      <c r="N165" s="7"/>
      <c r="O165" s="393" t="s">
        <v>899</v>
      </c>
    </row>
    <row r="166" spans="1:15" ht="17.25" customHeight="1">
      <c r="A166" s="10"/>
      <c r="B166" s="11"/>
      <c r="C166" s="11"/>
      <c r="D166" s="95" t="s">
        <v>1430</v>
      </c>
      <c r="E166" s="317"/>
      <c r="F166" s="12"/>
      <c r="G166" s="12"/>
      <c r="H166" s="12"/>
      <c r="I166" s="12"/>
      <c r="J166" s="12"/>
      <c r="K166" s="12"/>
      <c r="L166" s="13"/>
      <c r="M166" s="12"/>
      <c r="N166" s="12"/>
      <c r="O166" s="28"/>
    </row>
    <row r="167" spans="1:18" s="50" customFormat="1" ht="26.25" customHeight="1" thickBot="1">
      <c r="A167" s="46" t="s">
        <v>437</v>
      </c>
      <c r="B167" s="62" t="s">
        <v>438</v>
      </c>
      <c r="C167" s="47" t="s">
        <v>1</v>
      </c>
      <c r="D167" s="47" t="s">
        <v>436</v>
      </c>
      <c r="E167" s="338" t="s">
        <v>445</v>
      </c>
      <c r="F167" s="26" t="s">
        <v>433</v>
      </c>
      <c r="G167" s="26" t="s">
        <v>434</v>
      </c>
      <c r="H167" s="26" t="s">
        <v>33</v>
      </c>
      <c r="I167" s="42" t="s">
        <v>348</v>
      </c>
      <c r="J167" s="48" t="s">
        <v>17</v>
      </c>
      <c r="K167" s="26" t="s">
        <v>18</v>
      </c>
      <c r="L167" s="26" t="s">
        <v>442</v>
      </c>
      <c r="M167" s="26" t="s">
        <v>30</v>
      </c>
      <c r="N167" s="26" t="s">
        <v>29</v>
      </c>
      <c r="O167" s="49" t="s">
        <v>19</v>
      </c>
      <c r="P167" s="861"/>
      <c r="Q167" s="861"/>
      <c r="R167" s="861"/>
    </row>
    <row r="168" spans="1:15" ht="20.25" customHeight="1" thickTop="1">
      <c r="A168" s="101" t="s">
        <v>643</v>
      </c>
      <c r="B168" s="77"/>
      <c r="C168" s="77"/>
      <c r="D168" s="78"/>
      <c r="E168" s="339"/>
      <c r="F168" s="77"/>
      <c r="G168" s="77"/>
      <c r="H168" s="77"/>
      <c r="I168" s="77"/>
      <c r="J168" s="77"/>
      <c r="K168" s="77"/>
      <c r="L168" s="78"/>
      <c r="M168" s="77"/>
      <c r="N168" s="77"/>
      <c r="O168" s="80"/>
    </row>
    <row r="169" spans="1:15" ht="42" customHeight="1">
      <c r="A169" s="15">
        <v>350</v>
      </c>
      <c r="B169" s="14" t="s">
        <v>1331</v>
      </c>
      <c r="C169" s="43" t="s">
        <v>1332</v>
      </c>
      <c r="D169" s="400" t="s">
        <v>52</v>
      </c>
      <c r="E169" s="347">
        <v>15</v>
      </c>
      <c r="F169" s="59">
        <v>3820</v>
      </c>
      <c r="G169" s="59">
        <v>0</v>
      </c>
      <c r="H169" s="59">
        <v>0</v>
      </c>
      <c r="I169" s="59">
        <v>0</v>
      </c>
      <c r="J169" s="59">
        <v>320</v>
      </c>
      <c r="K169" s="59">
        <v>0</v>
      </c>
      <c r="L169" s="59">
        <v>0</v>
      </c>
      <c r="M169" s="59">
        <v>0</v>
      </c>
      <c r="N169" s="59">
        <f>F169+G169+H169+I169-J169+K169-L169-M169</f>
        <v>3500</v>
      </c>
      <c r="O169" s="32"/>
    </row>
    <row r="170" spans="1:18" s="41" customFormat="1" ht="15" customHeight="1">
      <c r="A170" s="627" t="s">
        <v>67</v>
      </c>
      <c r="B170" s="700"/>
      <c r="C170" s="700"/>
      <c r="D170" s="600"/>
      <c r="E170" s="601"/>
      <c r="F170" s="616">
        <f aca="true" t="shared" si="31" ref="F170:N170">F169</f>
        <v>3820</v>
      </c>
      <c r="G170" s="616">
        <f t="shared" si="31"/>
        <v>0</v>
      </c>
      <c r="H170" s="616">
        <f t="shared" si="31"/>
        <v>0</v>
      </c>
      <c r="I170" s="616">
        <f t="shared" si="31"/>
        <v>0</v>
      </c>
      <c r="J170" s="616">
        <f t="shared" si="31"/>
        <v>320</v>
      </c>
      <c r="K170" s="616">
        <f t="shared" si="31"/>
        <v>0</v>
      </c>
      <c r="L170" s="616">
        <f t="shared" si="31"/>
        <v>0</v>
      </c>
      <c r="M170" s="616">
        <f t="shared" si="31"/>
        <v>0</v>
      </c>
      <c r="N170" s="616">
        <f t="shared" si="31"/>
        <v>3500</v>
      </c>
      <c r="O170" s="701"/>
      <c r="P170" s="84"/>
      <c r="Q170" s="84"/>
      <c r="R170" s="84"/>
    </row>
    <row r="171" spans="1:15" ht="20.25" customHeight="1">
      <c r="A171" s="101" t="s">
        <v>122</v>
      </c>
      <c r="B171" s="77"/>
      <c r="C171" s="77"/>
      <c r="D171" s="78"/>
      <c r="E171" s="339"/>
      <c r="F171" s="77"/>
      <c r="G171" s="77"/>
      <c r="H171" s="77"/>
      <c r="I171" s="77"/>
      <c r="J171" s="77"/>
      <c r="K171" s="77"/>
      <c r="L171" s="78"/>
      <c r="M171" s="77"/>
      <c r="N171" s="77"/>
      <c r="O171" s="80"/>
    </row>
    <row r="172" spans="1:15" ht="42" customHeight="1">
      <c r="A172" s="15">
        <v>179</v>
      </c>
      <c r="B172" s="14" t="s">
        <v>1288</v>
      </c>
      <c r="C172" s="43" t="s">
        <v>1289</v>
      </c>
      <c r="D172" s="400" t="s">
        <v>52</v>
      </c>
      <c r="E172" s="347">
        <v>15</v>
      </c>
      <c r="F172" s="59">
        <v>4420</v>
      </c>
      <c r="G172" s="59">
        <v>0</v>
      </c>
      <c r="H172" s="59">
        <v>0</v>
      </c>
      <c r="I172" s="59">
        <v>0</v>
      </c>
      <c r="J172" s="59">
        <v>420</v>
      </c>
      <c r="K172" s="59">
        <v>0</v>
      </c>
      <c r="L172" s="59">
        <v>0</v>
      </c>
      <c r="M172" s="59">
        <v>0</v>
      </c>
      <c r="N172" s="59">
        <f>F172+G172+H172+I172-J172+K172-L172-M172</f>
        <v>4000</v>
      </c>
      <c r="O172" s="32"/>
    </row>
    <row r="173" spans="1:15" ht="42" customHeight="1">
      <c r="A173" s="15">
        <v>180</v>
      </c>
      <c r="B173" s="14" t="s">
        <v>1172</v>
      </c>
      <c r="C173" s="43" t="s">
        <v>1290</v>
      </c>
      <c r="D173" s="400" t="s">
        <v>784</v>
      </c>
      <c r="E173" s="347">
        <v>15</v>
      </c>
      <c r="F173" s="59">
        <v>2509</v>
      </c>
      <c r="G173" s="59">
        <v>0</v>
      </c>
      <c r="H173" s="59">
        <v>0</v>
      </c>
      <c r="I173" s="59">
        <v>0</v>
      </c>
      <c r="J173" s="59">
        <v>9</v>
      </c>
      <c r="K173" s="59">
        <v>0</v>
      </c>
      <c r="L173" s="59">
        <v>0</v>
      </c>
      <c r="M173" s="59">
        <v>0</v>
      </c>
      <c r="N173" s="59">
        <f>F173+G173+H173+I173-J173+K173-L173-M173</f>
        <v>2500</v>
      </c>
      <c r="O173" s="32"/>
    </row>
    <row r="174" spans="1:18" s="41" customFormat="1" ht="15" customHeight="1">
      <c r="A174" s="627" t="s">
        <v>67</v>
      </c>
      <c r="B174" s="700"/>
      <c r="C174" s="700"/>
      <c r="D174" s="600"/>
      <c r="E174" s="601"/>
      <c r="F174" s="616">
        <f aca="true" t="shared" si="32" ref="F174:N174">SUM(F172:F173)</f>
        <v>6929</v>
      </c>
      <c r="G174" s="616">
        <f t="shared" si="32"/>
        <v>0</v>
      </c>
      <c r="H174" s="616">
        <f t="shared" si="32"/>
        <v>0</v>
      </c>
      <c r="I174" s="616">
        <f t="shared" si="32"/>
        <v>0</v>
      </c>
      <c r="J174" s="616">
        <f t="shared" si="32"/>
        <v>429</v>
      </c>
      <c r="K174" s="616">
        <f t="shared" si="32"/>
        <v>0</v>
      </c>
      <c r="L174" s="616">
        <f t="shared" si="32"/>
        <v>0</v>
      </c>
      <c r="M174" s="616">
        <f t="shared" si="32"/>
        <v>0</v>
      </c>
      <c r="N174" s="616">
        <f t="shared" si="32"/>
        <v>6500</v>
      </c>
      <c r="O174" s="701"/>
      <c r="P174" s="84"/>
      <c r="Q174" s="84"/>
      <c r="R174" s="84"/>
    </row>
    <row r="175" spans="1:15" ht="20.25" customHeight="1">
      <c r="A175" s="101" t="s">
        <v>54</v>
      </c>
      <c r="B175" s="77"/>
      <c r="C175" s="77"/>
      <c r="D175" s="78"/>
      <c r="E175" s="339"/>
      <c r="F175" s="77"/>
      <c r="G175" s="77"/>
      <c r="H175" s="77"/>
      <c r="I175" s="77"/>
      <c r="J175" s="77"/>
      <c r="K175" s="77"/>
      <c r="L175" s="78"/>
      <c r="M175" s="77"/>
      <c r="N175" s="77"/>
      <c r="O175" s="80"/>
    </row>
    <row r="176" spans="1:15" ht="42" customHeight="1">
      <c r="A176" s="15">
        <v>181</v>
      </c>
      <c r="B176" s="14" t="s">
        <v>1173</v>
      </c>
      <c r="C176" s="43"/>
      <c r="D176" s="400" t="s">
        <v>725</v>
      </c>
      <c r="E176" s="347">
        <v>15</v>
      </c>
      <c r="F176" s="59">
        <v>0</v>
      </c>
      <c r="G176" s="59">
        <v>0</v>
      </c>
      <c r="H176" s="59">
        <v>0</v>
      </c>
      <c r="I176" s="59">
        <v>0</v>
      </c>
      <c r="J176" s="59">
        <v>0</v>
      </c>
      <c r="K176" s="59">
        <v>0</v>
      </c>
      <c r="L176" s="59">
        <v>0</v>
      </c>
      <c r="M176" s="59">
        <v>0</v>
      </c>
      <c r="N176" s="59">
        <f>F176+G176+H176+I176-J176+K176-L176-M176</f>
        <v>0</v>
      </c>
      <c r="O176" s="951" t="s">
        <v>1454</v>
      </c>
    </row>
    <row r="177" spans="1:15" ht="42" customHeight="1">
      <c r="A177" s="15">
        <v>182</v>
      </c>
      <c r="B177" s="14" t="s">
        <v>1174</v>
      </c>
      <c r="C177" s="43" t="s">
        <v>1291</v>
      </c>
      <c r="D177" s="400" t="s">
        <v>725</v>
      </c>
      <c r="E177" s="347">
        <v>15</v>
      </c>
      <c r="F177" s="59">
        <v>1697</v>
      </c>
      <c r="G177" s="59">
        <v>0</v>
      </c>
      <c r="H177" s="59">
        <v>0</v>
      </c>
      <c r="I177" s="59">
        <v>0</v>
      </c>
      <c r="J177" s="59">
        <v>0</v>
      </c>
      <c r="K177" s="59">
        <v>103</v>
      </c>
      <c r="L177" s="59">
        <v>0</v>
      </c>
      <c r="M177" s="59">
        <v>0</v>
      </c>
      <c r="N177" s="59">
        <f>F177+G177+H177+I177-J177+K177-L177-M177</f>
        <v>1800</v>
      </c>
      <c r="O177" s="32"/>
    </row>
    <row r="178" spans="1:15" ht="42" customHeight="1">
      <c r="A178" s="15">
        <v>183</v>
      </c>
      <c r="B178" s="14" t="s">
        <v>1175</v>
      </c>
      <c r="C178" s="43" t="s">
        <v>1292</v>
      </c>
      <c r="D178" s="400" t="s">
        <v>725</v>
      </c>
      <c r="E178" s="347">
        <v>15</v>
      </c>
      <c r="F178" s="59">
        <v>2509</v>
      </c>
      <c r="G178" s="59">
        <v>0</v>
      </c>
      <c r="H178" s="59">
        <v>0</v>
      </c>
      <c r="I178" s="59">
        <v>0</v>
      </c>
      <c r="J178" s="59">
        <v>9</v>
      </c>
      <c r="K178" s="59">
        <v>0</v>
      </c>
      <c r="L178" s="59">
        <v>0</v>
      </c>
      <c r="M178" s="59">
        <v>0</v>
      </c>
      <c r="N178" s="59">
        <f>F178+G178+H178+I178-J178+K178-L178-M178</f>
        <v>2500</v>
      </c>
      <c r="O178" s="32"/>
    </row>
    <row r="179" spans="1:15" ht="42" customHeight="1">
      <c r="A179" s="15">
        <v>367</v>
      </c>
      <c r="B179" s="14" t="s">
        <v>1345</v>
      </c>
      <c r="C179" s="43" t="s">
        <v>1438</v>
      </c>
      <c r="D179" s="400" t="s">
        <v>725</v>
      </c>
      <c r="E179" s="347">
        <v>15</v>
      </c>
      <c r="F179" s="59">
        <v>1923</v>
      </c>
      <c r="G179" s="59">
        <v>0</v>
      </c>
      <c r="H179" s="59">
        <v>0</v>
      </c>
      <c r="I179" s="59">
        <v>0</v>
      </c>
      <c r="J179" s="59">
        <v>0</v>
      </c>
      <c r="K179" s="59">
        <v>77</v>
      </c>
      <c r="L179" s="59">
        <v>0</v>
      </c>
      <c r="M179" s="59">
        <v>0</v>
      </c>
      <c r="N179" s="59">
        <f>F179+G179+H179+I179-J179+K179-L179-M179</f>
        <v>2000</v>
      </c>
      <c r="O179" s="32"/>
    </row>
    <row r="180" spans="1:15" ht="42" customHeight="1">
      <c r="A180" s="15">
        <v>368</v>
      </c>
      <c r="B180" s="14" t="s">
        <v>1346</v>
      </c>
      <c r="C180" s="43" t="s">
        <v>1437</v>
      </c>
      <c r="D180" s="400" t="s">
        <v>725</v>
      </c>
      <c r="E180" s="347">
        <v>15</v>
      </c>
      <c r="F180" s="59">
        <v>1483</v>
      </c>
      <c r="G180" s="59">
        <v>0</v>
      </c>
      <c r="H180" s="59">
        <v>0</v>
      </c>
      <c r="I180" s="59">
        <v>0</v>
      </c>
      <c r="J180" s="59">
        <v>0</v>
      </c>
      <c r="K180" s="59">
        <v>117</v>
      </c>
      <c r="L180" s="59">
        <v>0</v>
      </c>
      <c r="M180" s="59">
        <v>0</v>
      </c>
      <c r="N180" s="59">
        <f>F180+G180+H180+I180-J180+K180-L180-M180</f>
        <v>1600</v>
      </c>
      <c r="O180" s="32"/>
    </row>
    <row r="181" spans="1:18" s="41" customFormat="1" ht="15" customHeight="1">
      <c r="A181" s="627" t="s">
        <v>67</v>
      </c>
      <c r="B181" s="700"/>
      <c r="C181" s="700"/>
      <c r="D181" s="600"/>
      <c r="E181" s="601"/>
      <c r="F181" s="616">
        <f>SUM(F176:F180)</f>
        <v>7612</v>
      </c>
      <c r="G181" s="616">
        <f aca="true" t="shared" si="33" ref="G181:M181">SUM(G176:G180)</f>
        <v>0</v>
      </c>
      <c r="H181" s="616">
        <f t="shared" si="33"/>
        <v>0</v>
      </c>
      <c r="I181" s="616">
        <f t="shared" si="33"/>
        <v>0</v>
      </c>
      <c r="J181" s="616">
        <f t="shared" si="33"/>
        <v>9</v>
      </c>
      <c r="K181" s="616">
        <f>SUM(K176:K180)</f>
        <v>297</v>
      </c>
      <c r="L181" s="616">
        <f t="shared" si="33"/>
        <v>0</v>
      </c>
      <c r="M181" s="616">
        <f t="shared" si="33"/>
        <v>0</v>
      </c>
      <c r="N181" s="616">
        <f>SUM(N176:N180)</f>
        <v>7900</v>
      </c>
      <c r="O181" s="701"/>
      <c r="P181" s="84"/>
      <c r="Q181" s="84"/>
      <c r="R181" s="84"/>
    </row>
    <row r="182" spans="1:18" s="23" customFormat="1" ht="18" customHeight="1">
      <c r="A182" s="56"/>
      <c r="B182" s="52" t="s">
        <v>31</v>
      </c>
      <c r="C182" s="61"/>
      <c r="D182" s="61"/>
      <c r="E182" s="348"/>
      <c r="F182" s="71">
        <f>F170+F174+F181</f>
        <v>18361</v>
      </c>
      <c r="G182" s="71">
        <f aca="true" t="shared" si="34" ref="G182:M182">G170+G174+G181</f>
        <v>0</v>
      </c>
      <c r="H182" s="71">
        <f t="shared" si="34"/>
        <v>0</v>
      </c>
      <c r="I182" s="71">
        <f t="shared" si="34"/>
        <v>0</v>
      </c>
      <c r="J182" s="71">
        <f t="shared" si="34"/>
        <v>758</v>
      </c>
      <c r="K182" s="71">
        <f>K170+K174+K181</f>
        <v>297</v>
      </c>
      <c r="L182" s="71">
        <f t="shared" si="34"/>
        <v>0</v>
      </c>
      <c r="M182" s="71">
        <f t="shared" si="34"/>
        <v>0</v>
      </c>
      <c r="N182" s="71">
        <f>N170+N174+N181</f>
        <v>17900</v>
      </c>
      <c r="O182" s="57"/>
      <c r="P182" s="860"/>
      <c r="Q182" s="860"/>
      <c r="R182" s="860"/>
    </row>
    <row r="183" spans="1:18" s="103" customFormat="1" ht="45" customHeight="1">
      <c r="A183" s="440"/>
      <c r="B183" s="441"/>
      <c r="C183" s="441"/>
      <c r="D183" s="441" t="s">
        <v>474</v>
      </c>
      <c r="F183" s="442"/>
      <c r="G183" s="441"/>
      <c r="H183" s="441"/>
      <c r="J183" s="446" t="s">
        <v>475</v>
      </c>
      <c r="K183" s="441"/>
      <c r="L183" s="441"/>
      <c r="N183" s="441" t="s">
        <v>475</v>
      </c>
      <c r="O183" s="443"/>
      <c r="P183" s="106"/>
      <c r="Q183" s="106"/>
      <c r="R183" s="106"/>
    </row>
    <row r="184" spans="1:15" ht="14.25" customHeight="1">
      <c r="A184" s="440" t="s">
        <v>483</v>
      </c>
      <c r="B184" s="441"/>
      <c r="C184" s="441"/>
      <c r="D184" s="446" t="s">
        <v>1078</v>
      </c>
      <c r="E184" s="441"/>
      <c r="F184" s="442"/>
      <c r="G184" s="441"/>
      <c r="H184" s="441"/>
      <c r="J184" s="446" t="s">
        <v>1079</v>
      </c>
      <c r="K184" s="441"/>
      <c r="L184" s="440"/>
      <c r="M184" s="441" t="s">
        <v>1075</v>
      </c>
      <c r="N184" s="441"/>
      <c r="O184" s="444"/>
    </row>
    <row r="185" spans="1:15" ht="12.75" customHeight="1">
      <c r="A185" s="440"/>
      <c r="B185" s="441"/>
      <c r="C185" s="441"/>
      <c r="D185" s="446" t="s">
        <v>624</v>
      </c>
      <c r="E185" s="441"/>
      <c r="F185" s="442"/>
      <c r="G185" s="441"/>
      <c r="H185" s="441"/>
      <c r="J185" s="445" t="s">
        <v>472</v>
      </c>
      <c r="K185" s="441"/>
      <c r="L185" s="441"/>
      <c r="M185" s="441" t="s">
        <v>473</v>
      </c>
      <c r="N185" s="441"/>
      <c r="O185" s="443"/>
    </row>
    <row r="186" spans="1:18" s="103" customFormat="1" ht="27.75" customHeight="1">
      <c r="A186" s="3" t="s">
        <v>0</v>
      </c>
      <c r="B186" s="33"/>
      <c r="C186" s="4"/>
      <c r="D186" s="93" t="s">
        <v>66</v>
      </c>
      <c r="E186" s="326"/>
      <c r="F186" s="4"/>
      <c r="G186" s="4"/>
      <c r="H186" s="4"/>
      <c r="I186" s="4"/>
      <c r="J186" s="4"/>
      <c r="K186" s="4"/>
      <c r="L186" s="5"/>
      <c r="M186" s="4"/>
      <c r="N186" s="4"/>
      <c r="O186" s="27"/>
      <c r="P186" s="106"/>
      <c r="Q186" s="106"/>
      <c r="R186" s="106"/>
    </row>
    <row r="187" spans="1:15" ht="16.5" customHeight="1">
      <c r="A187" s="6"/>
      <c r="B187" s="97" t="s">
        <v>942</v>
      </c>
      <c r="C187" s="7"/>
      <c r="D187" s="7"/>
      <c r="E187" s="316"/>
      <c r="F187" s="7"/>
      <c r="G187" s="7"/>
      <c r="H187" s="7"/>
      <c r="I187" s="8"/>
      <c r="J187" s="7"/>
      <c r="K187" s="7"/>
      <c r="L187" s="9"/>
      <c r="M187" s="7"/>
      <c r="N187" s="7"/>
      <c r="O187" s="393" t="s">
        <v>949</v>
      </c>
    </row>
    <row r="188" spans="1:18" s="103" customFormat="1" ht="23.25" customHeight="1">
      <c r="A188" s="10"/>
      <c r="B188" s="44"/>
      <c r="C188" s="11"/>
      <c r="D188" s="95" t="s">
        <v>1430</v>
      </c>
      <c r="E188" s="317"/>
      <c r="F188" s="12"/>
      <c r="G188" s="12"/>
      <c r="H188" s="12"/>
      <c r="I188" s="12"/>
      <c r="J188" s="12"/>
      <c r="K188" s="12"/>
      <c r="L188" s="13"/>
      <c r="M188" s="12"/>
      <c r="N188" s="12"/>
      <c r="O188" s="28"/>
      <c r="P188" s="106"/>
      <c r="Q188" s="106"/>
      <c r="R188" s="106"/>
    </row>
    <row r="189" spans="1:18" s="103" customFormat="1" ht="33" customHeight="1" thickBot="1">
      <c r="A189" s="46" t="s">
        <v>437</v>
      </c>
      <c r="B189" s="62" t="s">
        <v>438</v>
      </c>
      <c r="C189" s="62" t="s">
        <v>1</v>
      </c>
      <c r="D189" s="62" t="s">
        <v>436</v>
      </c>
      <c r="E189" s="338" t="s">
        <v>445</v>
      </c>
      <c r="F189" s="26" t="s">
        <v>433</v>
      </c>
      <c r="G189" s="26" t="s">
        <v>434</v>
      </c>
      <c r="H189" s="26" t="s">
        <v>33</v>
      </c>
      <c r="I189" s="26" t="s">
        <v>348</v>
      </c>
      <c r="J189" s="26" t="s">
        <v>17</v>
      </c>
      <c r="K189" s="26" t="s">
        <v>18</v>
      </c>
      <c r="L189" s="26" t="s">
        <v>442</v>
      </c>
      <c r="M189" s="26" t="s">
        <v>30</v>
      </c>
      <c r="N189" s="26" t="s">
        <v>29</v>
      </c>
      <c r="O189" s="63" t="s">
        <v>19</v>
      </c>
      <c r="P189" s="106"/>
      <c r="Q189" s="106"/>
      <c r="R189" s="106"/>
    </row>
    <row r="190" spans="1:15" ht="21" customHeight="1" thickTop="1">
      <c r="A190" s="101" t="s">
        <v>465</v>
      </c>
      <c r="B190" s="77"/>
      <c r="C190" s="77"/>
      <c r="D190" s="78"/>
      <c r="E190" s="339"/>
      <c r="F190" s="77"/>
      <c r="G190" s="77"/>
      <c r="H190" s="77"/>
      <c r="I190" s="77"/>
      <c r="J190" s="77"/>
      <c r="K190" s="77"/>
      <c r="L190" s="78"/>
      <c r="M190" s="77"/>
      <c r="N190" s="77"/>
      <c r="O190" s="76"/>
    </row>
    <row r="191" spans="1:18" s="41" customFormat="1" ht="39" customHeight="1">
      <c r="A191" s="15">
        <v>185</v>
      </c>
      <c r="B191" s="59" t="s">
        <v>1176</v>
      </c>
      <c r="C191" s="43" t="s">
        <v>1293</v>
      </c>
      <c r="D191" s="433" t="s">
        <v>430</v>
      </c>
      <c r="E191" s="319">
        <v>15</v>
      </c>
      <c r="F191" s="65">
        <v>2509</v>
      </c>
      <c r="G191" s="65">
        <v>0</v>
      </c>
      <c r="H191" s="65">
        <v>0</v>
      </c>
      <c r="I191" s="65">
        <v>0</v>
      </c>
      <c r="J191" s="65">
        <v>9</v>
      </c>
      <c r="K191" s="65">
        <v>0</v>
      </c>
      <c r="L191" s="66">
        <v>0</v>
      </c>
      <c r="M191" s="65">
        <v>0</v>
      </c>
      <c r="N191" s="59">
        <f>F191+G191+H191+I191-J191+K191-L191-M191</f>
        <v>2500</v>
      </c>
      <c r="O191" s="60"/>
      <c r="P191" s="84"/>
      <c r="Q191" s="84"/>
      <c r="R191" s="84"/>
    </row>
    <row r="192" spans="1:18" s="41" customFormat="1" ht="39" customHeight="1">
      <c r="A192" s="15">
        <v>369</v>
      </c>
      <c r="B192" s="59" t="s">
        <v>1347</v>
      </c>
      <c r="C192" s="43" t="s">
        <v>1436</v>
      </c>
      <c r="D192" s="433" t="s">
        <v>430</v>
      </c>
      <c r="E192" s="319">
        <v>15</v>
      </c>
      <c r="F192" s="65">
        <v>2509</v>
      </c>
      <c r="G192" s="65">
        <v>0</v>
      </c>
      <c r="H192" s="65">
        <v>0</v>
      </c>
      <c r="I192" s="65">
        <v>0</v>
      </c>
      <c r="J192" s="65">
        <v>9</v>
      </c>
      <c r="K192" s="65">
        <v>0</v>
      </c>
      <c r="L192" s="66">
        <v>0</v>
      </c>
      <c r="M192" s="65">
        <v>0</v>
      </c>
      <c r="N192" s="59">
        <f>F192+G192+H192+I192-J192+K192-L192-M192</f>
        <v>2500</v>
      </c>
      <c r="O192" s="60"/>
      <c r="P192" s="84"/>
      <c r="Q192" s="84"/>
      <c r="R192" s="84"/>
    </row>
    <row r="193" spans="1:18" s="41" customFormat="1" ht="18" customHeight="1">
      <c r="A193" s="627" t="s">
        <v>67</v>
      </c>
      <c r="B193" s="700"/>
      <c r="C193" s="700"/>
      <c r="D193" s="600"/>
      <c r="E193" s="601"/>
      <c r="F193" s="616">
        <f>SUM(F191:F192)</f>
        <v>5018</v>
      </c>
      <c r="G193" s="616">
        <f aca="true" t="shared" si="35" ref="G193:N193">SUM(G191:G192)</f>
        <v>0</v>
      </c>
      <c r="H193" s="616">
        <f t="shared" si="35"/>
        <v>0</v>
      </c>
      <c r="I193" s="616">
        <f t="shared" si="35"/>
        <v>0</v>
      </c>
      <c r="J193" s="616">
        <f t="shared" si="35"/>
        <v>18</v>
      </c>
      <c r="K193" s="616">
        <f t="shared" si="35"/>
        <v>0</v>
      </c>
      <c r="L193" s="616">
        <f t="shared" si="35"/>
        <v>0</v>
      </c>
      <c r="M193" s="616">
        <f t="shared" si="35"/>
        <v>0</v>
      </c>
      <c r="N193" s="616">
        <f t="shared" si="35"/>
        <v>5000</v>
      </c>
      <c r="O193" s="700"/>
      <c r="P193" s="84"/>
      <c r="Q193" s="84"/>
      <c r="R193" s="84"/>
    </row>
    <row r="194" spans="1:15" ht="21" customHeight="1">
      <c r="A194" s="101" t="s">
        <v>500</v>
      </c>
      <c r="B194" s="77"/>
      <c r="C194" s="77"/>
      <c r="D194" s="78"/>
      <c r="E194" s="339"/>
      <c r="F194" s="77"/>
      <c r="G194" s="77"/>
      <c r="H194" s="77"/>
      <c r="I194" s="77"/>
      <c r="J194" s="77"/>
      <c r="K194" s="77"/>
      <c r="L194" s="78"/>
      <c r="M194" s="77"/>
      <c r="N194" s="77"/>
      <c r="O194" s="76"/>
    </row>
    <row r="195" spans="1:18" s="41" customFormat="1" ht="39" customHeight="1">
      <c r="A195" s="15">
        <v>26</v>
      </c>
      <c r="B195" s="59" t="s">
        <v>946</v>
      </c>
      <c r="C195" s="43" t="s">
        <v>1294</v>
      </c>
      <c r="D195" s="433" t="s">
        <v>607</v>
      </c>
      <c r="E195" s="319">
        <v>15</v>
      </c>
      <c r="F195" s="65">
        <v>2746</v>
      </c>
      <c r="G195" s="65">
        <v>0</v>
      </c>
      <c r="H195" s="65">
        <v>0</v>
      </c>
      <c r="I195" s="65">
        <v>0</v>
      </c>
      <c r="J195" s="65">
        <v>49</v>
      </c>
      <c r="K195" s="65">
        <v>0</v>
      </c>
      <c r="L195" s="66">
        <v>0</v>
      </c>
      <c r="M195" s="65">
        <v>0</v>
      </c>
      <c r="N195" s="59">
        <f>F195+G195+H195+I195-J195+K195-L195-M195</f>
        <v>2697</v>
      </c>
      <c r="O195" s="60"/>
      <c r="P195" s="84"/>
      <c r="Q195" s="84"/>
      <c r="R195" s="84"/>
    </row>
    <row r="196" spans="1:18" s="41" customFormat="1" ht="39" customHeight="1">
      <c r="A196" s="15">
        <v>188</v>
      </c>
      <c r="B196" s="59" t="s">
        <v>1177</v>
      </c>
      <c r="C196" s="43" t="s">
        <v>1294</v>
      </c>
      <c r="D196" s="433" t="s">
        <v>607</v>
      </c>
      <c r="E196" s="319">
        <v>15</v>
      </c>
      <c r="F196" s="65">
        <v>5662</v>
      </c>
      <c r="G196" s="65">
        <v>0</v>
      </c>
      <c r="H196" s="65">
        <v>0</v>
      </c>
      <c r="I196" s="65">
        <v>0</v>
      </c>
      <c r="J196" s="65">
        <v>662</v>
      </c>
      <c r="K196" s="65">
        <v>0</v>
      </c>
      <c r="L196" s="66">
        <v>0</v>
      </c>
      <c r="M196" s="65">
        <v>0</v>
      </c>
      <c r="N196" s="59">
        <f>F196+G196+H196+I196-J196+K196-L196-M196</f>
        <v>5000</v>
      </c>
      <c r="O196" s="60"/>
      <c r="P196" s="84"/>
      <c r="Q196" s="84"/>
      <c r="R196" s="84"/>
    </row>
    <row r="197" spans="1:18" s="41" customFormat="1" ht="39" customHeight="1">
      <c r="A197" s="15">
        <v>194</v>
      </c>
      <c r="B197" s="59" t="s">
        <v>501</v>
      </c>
      <c r="C197" s="43" t="s">
        <v>502</v>
      </c>
      <c r="D197" s="433" t="s">
        <v>503</v>
      </c>
      <c r="E197" s="319">
        <v>15</v>
      </c>
      <c r="F197" s="65">
        <v>3992</v>
      </c>
      <c r="G197" s="65">
        <v>0</v>
      </c>
      <c r="H197" s="65">
        <v>0</v>
      </c>
      <c r="I197" s="65">
        <v>0</v>
      </c>
      <c r="J197" s="65">
        <v>348</v>
      </c>
      <c r="K197" s="65">
        <v>0</v>
      </c>
      <c r="L197" s="66">
        <v>0</v>
      </c>
      <c r="M197" s="65">
        <v>0</v>
      </c>
      <c r="N197" s="59">
        <f>F197+G197+H197+I197-J197+K197-L197-M197</f>
        <v>3644</v>
      </c>
      <c r="O197" s="60"/>
      <c r="P197" s="84"/>
      <c r="Q197" s="84"/>
      <c r="R197" s="84"/>
    </row>
    <row r="198" spans="1:15" ht="39" customHeight="1">
      <c r="A198" s="15">
        <v>361</v>
      </c>
      <c r="B198" s="59" t="s">
        <v>1239</v>
      </c>
      <c r="C198" s="43" t="s">
        <v>1396</v>
      </c>
      <c r="D198" s="433" t="s">
        <v>607</v>
      </c>
      <c r="E198" s="319">
        <v>15</v>
      </c>
      <c r="F198" s="65">
        <v>3820</v>
      </c>
      <c r="G198" s="65">
        <v>0</v>
      </c>
      <c r="H198" s="65">
        <v>0</v>
      </c>
      <c r="I198" s="65">
        <v>0</v>
      </c>
      <c r="J198" s="65">
        <v>320</v>
      </c>
      <c r="K198" s="65">
        <v>0</v>
      </c>
      <c r="L198" s="66">
        <v>0</v>
      </c>
      <c r="M198" s="65">
        <v>0</v>
      </c>
      <c r="N198" s="59">
        <f>F198+G198+H198+I198-J198+K198-L198-M198</f>
        <v>3500</v>
      </c>
      <c r="O198" s="104"/>
    </row>
    <row r="199" spans="1:15" ht="39" customHeight="1">
      <c r="A199" s="15">
        <v>362</v>
      </c>
      <c r="B199" s="59" t="s">
        <v>1240</v>
      </c>
      <c r="C199" s="43" t="s">
        <v>1397</v>
      </c>
      <c r="D199" s="433" t="s">
        <v>607</v>
      </c>
      <c r="E199" s="319">
        <v>15</v>
      </c>
      <c r="F199" s="65">
        <v>3820</v>
      </c>
      <c r="G199" s="65">
        <v>0</v>
      </c>
      <c r="H199" s="65">
        <v>0</v>
      </c>
      <c r="I199" s="65">
        <v>0</v>
      </c>
      <c r="J199" s="65">
        <v>320</v>
      </c>
      <c r="K199" s="65">
        <v>0</v>
      </c>
      <c r="L199" s="66">
        <v>0</v>
      </c>
      <c r="M199" s="65">
        <v>0</v>
      </c>
      <c r="N199" s="59">
        <f>F199+G199+H199+I199-J199+K199-L199-M199</f>
        <v>3500</v>
      </c>
      <c r="O199" s="104"/>
    </row>
    <row r="200" spans="1:18" s="41" customFormat="1" ht="18" customHeight="1">
      <c r="A200" s="627" t="s">
        <v>67</v>
      </c>
      <c r="B200" s="700"/>
      <c r="C200" s="700"/>
      <c r="D200" s="600"/>
      <c r="E200" s="601"/>
      <c r="F200" s="616">
        <f>SUM(F195:F199)</f>
        <v>20040</v>
      </c>
      <c r="G200" s="616">
        <f aca="true" t="shared" si="36" ref="G200:N200">SUM(G195:G199)</f>
        <v>0</v>
      </c>
      <c r="H200" s="616">
        <f t="shared" si="36"/>
        <v>0</v>
      </c>
      <c r="I200" s="616">
        <f t="shared" si="36"/>
        <v>0</v>
      </c>
      <c r="J200" s="616">
        <f t="shared" si="36"/>
        <v>1699</v>
      </c>
      <c r="K200" s="616">
        <f t="shared" si="36"/>
        <v>0</v>
      </c>
      <c r="L200" s="616">
        <f t="shared" si="36"/>
        <v>0</v>
      </c>
      <c r="M200" s="616">
        <f t="shared" si="36"/>
        <v>0</v>
      </c>
      <c r="N200" s="616">
        <f t="shared" si="36"/>
        <v>18341</v>
      </c>
      <c r="O200" s="700"/>
      <c r="P200" s="84"/>
      <c r="Q200" s="84"/>
      <c r="R200" s="84"/>
    </row>
    <row r="201" spans="1:15" ht="21" customHeight="1">
      <c r="A201" s="101" t="s">
        <v>68</v>
      </c>
      <c r="B201" s="77"/>
      <c r="C201" s="77"/>
      <c r="D201" s="78"/>
      <c r="E201" s="339"/>
      <c r="F201" s="77"/>
      <c r="G201" s="77"/>
      <c r="H201" s="77"/>
      <c r="I201" s="77"/>
      <c r="J201" s="77"/>
      <c r="K201" s="77"/>
      <c r="L201" s="78"/>
      <c r="M201" s="77"/>
      <c r="N201" s="77"/>
      <c r="O201" s="80"/>
    </row>
    <row r="202" spans="1:15" ht="39" customHeight="1">
      <c r="A202" s="15">
        <v>189</v>
      </c>
      <c r="B202" s="59" t="s">
        <v>1178</v>
      </c>
      <c r="C202" s="43" t="s">
        <v>1295</v>
      </c>
      <c r="D202" s="433" t="s">
        <v>430</v>
      </c>
      <c r="E202" s="349">
        <v>15</v>
      </c>
      <c r="F202" s="65">
        <v>2613</v>
      </c>
      <c r="G202" s="65">
        <v>0</v>
      </c>
      <c r="H202" s="65">
        <v>0</v>
      </c>
      <c r="I202" s="65">
        <v>0</v>
      </c>
      <c r="J202" s="65">
        <v>20</v>
      </c>
      <c r="K202" s="65">
        <v>0</v>
      </c>
      <c r="L202" s="65">
        <v>0</v>
      </c>
      <c r="M202" s="65">
        <v>0</v>
      </c>
      <c r="N202" s="59">
        <f>F202+G202+H202+I202-J202+K202-L202-M202</f>
        <v>2593</v>
      </c>
      <c r="O202" s="32"/>
    </row>
    <row r="203" spans="1:18" s="41" customFormat="1" ht="18" customHeight="1">
      <c r="A203" s="627" t="s">
        <v>67</v>
      </c>
      <c r="B203" s="700"/>
      <c r="C203" s="700"/>
      <c r="D203" s="700"/>
      <c r="E203" s="601"/>
      <c r="F203" s="616">
        <f aca="true" t="shared" si="37" ref="F203:N203">SUM(F202:F202)</f>
        <v>2613</v>
      </c>
      <c r="G203" s="616">
        <f t="shared" si="37"/>
        <v>0</v>
      </c>
      <c r="H203" s="616">
        <f t="shared" si="37"/>
        <v>0</v>
      </c>
      <c r="I203" s="616">
        <f t="shared" si="37"/>
        <v>0</v>
      </c>
      <c r="J203" s="616">
        <f t="shared" si="37"/>
        <v>20</v>
      </c>
      <c r="K203" s="616">
        <f t="shared" si="37"/>
        <v>0</v>
      </c>
      <c r="L203" s="616">
        <f t="shared" si="37"/>
        <v>0</v>
      </c>
      <c r="M203" s="616">
        <f t="shared" si="37"/>
        <v>0</v>
      </c>
      <c r="N203" s="616">
        <f t="shared" si="37"/>
        <v>2593</v>
      </c>
      <c r="O203" s="701"/>
      <c r="P203" s="84"/>
      <c r="Q203" s="84"/>
      <c r="R203" s="84"/>
    </row>
    <row r="204" spans="1:18" s="103" customFormat="1" ht="30.75" customHeight="1">
      <c r="A204" s="681" t="s">
        <v>638</v>
      </c>
      <c r="B204" s="773"/>
      <c r="C204" s="774"/>
      <c r="D204" s="774"/>
      <c r="E204" s="775"/>
      <c r="F204" s="773"/>
      <c r="G204" s="773"/>
      <c r="H204" s="773"/>
      <c r="I204" s="773"/>
      <c r="J204" s="773"/>
      <c r="K204" s="773"/>
      <c r="L204" s="773"/>
      <c r="M204" s="773"/>
      <c r="N204" s="773"/>
      <c r="O204" s="686"/>
      <c r="P204" s="106"/>
      <c r="Q204" s="106"/>
      <c r="R204" s="106"/>
    </row>
    <row r="205" spans="1:18" s="103" customFormat="1" ht="42" customHeight="1">
      <c r="A205" s="15">
        <v>247</v>
      </c>
      <c r="B205" s="59" t="s">
        <v>1179</v>
      </c>
      <c r="C205" s="43" t="s">
        <v>1398</v>
      </c>
      <c r="D205" s="846" t="s">
        <v>452</v>
      </c>
      <c r="E205" s="347">
        <v>15</v>
      </c>
      <c r="F205" s="59">
        <v>5745</v>
      </c>
      <c r="G205" s="59">
        <v>0</v>
      </c>
      <c r="H205" s="59">
        <v>0</v>
      </c>
      <c r="I205" s="59">
        <v>0</v>
      </c>
      <c r="J205" s="59">
        <v>680</v>
      </c>
      <c r="K205" s="59">
        <v>0</v>
      </c>
      <c r="L205" s="807">
        <v>0</v>
      </c>
      <c r="M205" s="59">
        <v>0</v>
      </c>
      <c r="N205" s="59">
        <f>F205+G205+H205+I205-J205+K205-L205-M205</f>
        <v>5065</v>
      </c>
      <c r="O205" s="29"/>
      <c r="P205" s="106"/>
      <c r="Q205" s="106"/>
      <c r="R205" s="106"/>
    </row>
    <row r="206" spans="1:18" s="103" customFormat="1" ht="21.75" customHeight="1">
      <c r="A206" s="593" t="s">
        <v>67</v>
      </c>
      <c r="B206" s="609"/>
      <c r="C206" s="610"/>
      <c r="D206" s="610"/>
      <c r="E206" s="611"/>
      <c r="F206" s="612">
        <f aca="true" t="shared" si="38" ref="F206:N206">SUM(F205:F205)</f>
        <v>5745</v>
      </c>
      <c r="G206" s="612">
        <f t="shared" si="38"/>
        <v>0</v>
      </c>
      <c r="H206" s="612">
        <f t="shared" si="38"/>
        <v>0</v>
      </c>
      <c r="I206" s="612">
        <f t="shared" si="38"/>
        <v>0</v>
      </c>
      <c r="J206" s="612">
        <f t="shared" si="38"/>
        <v>680</v>
      </c>
      <c r="K206" s="612">
        <f t="shared" si="38"/>
        <v>0</v>
      </c>
      <c r="L206" s="612">
        <f t="shared" si="38"/>
        <v>0</v>
      </c>
      <c r="M206" s="612">
        <f t="shared" si="38"/>
        <v>0</v>
      </c>
      <c r="N206" s="612">
        <f t="shared" si="38"/>
        <v>5065</v>
      </c>
      <c r="O206" s="591"/>
      <c r="P206" s="106"/>
      <c r="Q206" s="106"/>
      <c r="R206" s="106"/>
    </row>
    <row r="207" spans="1:18" s="103" customFormat="1" ht="33" customHeight="1">
      <c r="A207" s="56"/>
      <c r="B207" s="52" t="s">
        <v>31</v>
      </c>
      <c r="C207" s="68"/>
      <c r="D207" s="68"/>
      <c r="E207" s="374"/>
      <c r="F207" s="69">
        <f aca="true" t="shared" si="39" ref="F207:N207">F193+F200+F203+F206</f>
        <v>33416</v>
      </c>
      <c r="G207" s="69">
        <f t="shared" si="39"/>
        <v>0</v>
      </c>
      <c r="H207" s="69">
        <f t="shared" si="39"/>
        <v>0</v>
      </c>
      <c r="I207" s="69">
        <f t="shared" si="39"/>
        <v>0</v>
      </c>
      <c r="J207" s="69">
        <f t="shared" si="39"/>
        <v>2417</v>
      </c>
      <c r="K207" s="69">
        <f t="shared" si="39"/>
        <v>0</v>
      </c>
      <c r="L207" s="69">
        <f t="shared" si="39"/>
        <v>0</v>
      </c>
      <c r="M207" s="69">
        <f t="shared" si="39"/>
        <v>0</v>
      </c>
      <c r="N207" s="69">
        <f t="shared" si="39"/>
        <v>30999</v>
      </c>
      <c r="O207" s="58"/>
      <c r="P207" s="106"/>
      <c r="Q207" s="106"/>
      <c r="R207" s="106"/>
    </row>
    <row r="208" spans="1:18" s="103" customFormat="1" ht="11.25" customHeight="1">
      <c r="A208" s="17"/>
      <c r="B208" s="1"/>
      <c r="C208" s="1"/>
      <c r="D208" s="1"/>
      <c r="E208" s="322"/>
      <c r="F208" s="1"/>
      <c r="G208" s="1"/>
      <c r="H208" s="1"/>
      <c r="I208" s="1"/>
      <c r="J208" s="1"/>
      <c r="K208" s="1"/>
      <c r="L208" s="19"/>
      <c r="M208" s="1"/>
      <c r="N208" s="1"/>
      <c r="O208" s="30"/>
      <c r="P208" s="106"/>
      <c r="Q208" s="106"/>
      <c r="R208" s="106"/>
    </row>
    <row r="209" spans="1:18" s="103" customFormat="1" ht="18.75" customHeight="1">
      <c r="A209" s="440"/>
      <c r="B209" s="441"/>
      <c r="C209" s="441"/>
      <c r="D209" s="441" t="s">
        <v>474</v>
      </c>
      <c r="F209" s="442"/>
      <c r="G209" s="441"/>
      <c r="H209" s="441"/>
      <c r="J209" s="446" t="s">
        <v>475</v>
      </c>
      <c r="K209" s="441"/>
      <c r="L209" s="441"/>
      <c r="N209" s="441" t="s">
        <v>475</v>
      </c>
      <c r="O209" s="443"/>
      <c r="P209" s="106"/>
      <c r="Q209" s="106"/>
      <c r="R209" s="106"/>
    </row>
    <row r="210" spans="1:18" s="103" customFormat="1" ht="15.75" customHeight="1">
      <c r="A210" s="440" t="s">
        <v>483</v>
      </c>
      <c r="B210" s="441"/>
      <c r="C210" s="441"/>
      <c r="D210" s="446" t="s">
        <v>1078</v>
      </c>
      <c r="E210" s="441"/>
      <c r="F210" s="442"/>
      <c r="G210" s="441"/>
      <c r="H210" s="441"/>
      <c r="J210" s="446" t="s">
        <v>1079</v>
      </c>
      <c r="K210" s="441"/>
      <c r="L210" s="440"/>
      <c r="N210" s="446" t="s">
        <v>1075</v>
      </c>
      <c r="O210" s="444"/>
      <c r="P210" s="106"/>
      <c r="Q210" s="106"/>
      <c r="R210" s="106"/>
    </row>
    <row r="211" spans="1:18" s="103" customFormat="1" ht="16.5" customHeight="1">
      <c r="A211" s="440"/>
      <c r="B211" s="441"/>
      <c r="C211" s="441"/>
      <c r="D211" s="446" t="s">
        <v>624</v>
      </c>
      <c r="E211" s="441"/>
      <c r="F211" s="442"/>
      <c r="G211" s="441"/>
      <c r="H211" s="441"/>
      <c r="J211" s="445" t="s">
        <v>472</v>
      </c>
      <c r="K211" s="441"/>
      <c r="L211" s="441"/>
      <c r="N211" s="446" t="s">
        <v>473</v>
      </c>
      <c r="O211" s="443"/>
      <c r="P211" s="106"/>
      <c r="Q211" s="106"/>
      <c r="R211" s="106"/>
    </row>
    <row r="212" spans="1:18" s="103" customFormat="1" ht="11.25" customHeight="1">
      <c r="A212" s="621"/>
      <c r="B212" s="622"/>
      <c r="C212" s="622"/>
      <c r="D212" s="622"/>
      <c r="E212" s="622"/>
      <c r="F212" s="623"/>
      <c r="G212" s="622"/>
      <c r="H212" s="622"/>
      <c r="I212" s="624"/>
      <c r="J212" s="625"/>
      <c r="K212" s="625"/>
      <c r="L212" s="622"/>
      <c r="M212" s="622"/>
      <c r="N212" s="622"/>
      <c r="O212" s="626"/>
      <c r="P212" s="106"/>
      <c r="Q212" s="106"/>
      <c r="R212" s="106"/>
    </row>
    <row r="213" spans="1:18" s="103" customFormat="1" ht="33.75">
      <c r="A213" s="3" t="s">
        <v>0</v>
      </c>
      <c r="B213" s="33"/>
      <c r="C213" s="4"/>
      <c r="D213" s="93" t="s">
        <v>66</v>
      </c>
      <c r="E213" s="326"/>
      <c r="F213" s="4"/>
      <c r="G213" s="4"/>
      <c r="H213" s="4"/>
      <c r="I213" s="4"/>
      <c r="J213" s="4"/>
      <c r="K213" s="4"/>
      <c r="L213" s="5"/>
      <c r="M213" s="4"/>
      <c r="N213" s="4"/>
      <c r="O213" s="27"/>
      <c r="P213" s="106"/>
      <c r="Q213" s="106"/>
      <c r="R213" s="106"/>
    </row>
    <row r="214" spans="1:18" s="103" customFormat="1" ht="21.75">
      <c r="A214" s="6"/>
      <c r="B214" s="98" t="s">
        <v>451</v>
      </c>
      <c r="C214" s="7"/>
      <c r="D214" s="7"/>
      <c r="E214" s="316"/>
      <c r="F214" s="7"/>
      <c r="G214" s="7"/>
      <c r="H214" s="7"/>
      <c r="I214" s="8"/>
      <c r="J214" s="7"/>
      <c r="K214" s="7"/>
      <c r="L214" s="9"/>
      <c r="M214" s="7"/>
      <c r="N214" s="7"/>
      <c r="O214" s="393" t="s">
        <v>900</v>
      </c>
      <c r="P214" s="106"/>
      <c r="Q214" s="106"/>
      <c r="R214" s="106"/>
    </row>
    <row r="215" spans="1:18" s="103" customFormat="1" ht="25.5">
      <c r="A215" s="10"/>
      <c r="B215" s="44"/>
      <c r="C215" s="11"/>
      <c r="D215" s="95" t="s">
        <v>1430</v>
      </c>
      <c r="E215" s="317"/>
      <c r="F215" s="12"/>
      <c r="G215" s="12"/>
      <c r="H215" s="12"/>
      <c r="I215" s="12"/>
      <c r="J215" s="12"/>
      <c r="K215" s="12"/>
      <c r="L215" s="13"/>
      <c r="M215" s="12"/>
      <c r="N215" s="12"/>
      <c r="O215" s="28"/>
      <c r="P215" s="106"/>
      <c r="Q215" s="106"/>
      <c r="R215" s="106"/>
    </row>
    <row r="216" spans="1:18" s="103" customFormat="1" ht="38.25" customHeight="1">
      <c r="A216" s="124" t="s">
        <v>437</v>
      </c>
      <c r="B216" s="146" t="s">
        <v>438</v>
      </c>
      <c r="C216" s="146" t="s">
        <v>1</v>
      </c>
      <c r="D216" s="146" t="s">
        <v>436</v>
      </c>
      <c r="E216" s="868" t="s">
        <v>445</v>
      </c>
      <c r="F216" s="125" t="s">
        <v>433</v>
      </c>
      <c r="G216" s="125" t="s">
        <v>434</v>
      </c>
      <c r="H216" s="125" t="s">
        <v>33</v>
      </c>
      <c r="I216" s="125" t="s">
        <v>348</v>
      </c>
      <c r="J216" s="125" t="s">
        <v>17</v>
      </c>
      <c r="K216" s="125" t="s">
        <v>18</v>
      </c>
      <c r="L216" s="125" t="s">
        <v>442</v>
      </c>
      <c r="M216" s="125" t="s">
        <v>30</v>
      </c>
      <c r="N216" s="125" t="s">
        <v>29</v>
      </c>
      <c r="O216" s="147" t="s">
        <v>19</v>
      </c>
      <c r="P216" s="106"/>
      <c r="Q216" s="106"/>
      <c r="R216" s="106"/>
    </row>
    <row r="217" spans="1:18" s="103" customFormat="1" ht="27.75" customHeight="1">
      <c r="A217" s="681" t="s">
        <v>148</v>
      </c>
      <c r="B217" s="773"/>
      <c r="C217" s="774"/>
      <c r="D217" s="774"/>
      <c r="E217" s="775"/>
      <c r="F217" s="773"/>
      <c r="G217" s="773"/>
      <c r="H217" s="773"/>
      <c r="I217" s="773"/>
      <c r="J217" s="773"/>
      <c r="K217" s="773"/>
      <c r="L217" s="773"/>
      <c r="M217" s="773"/>
      <c r="N217" s="773"/>
      <c r="O217" s="686"/>
      <c r="P217" s="106"/>
      <c r="Q217" s="106"/>
      <c r="R217" s="106"/>
    </row>
    <row r="218" spans="1:15" ht="45" customHeight="1">
      <c r="A218" s="15">
        <v>124</v>
      </c>
      <c r="B218" s="59" t="s">
        <v>167</v>
      </c>
      <c r="C218" s="43" t="s">
        <v>956</v>
      </c>
      <c r="D218" s="400" t="s">
        <v>1159</v>
      </c>
      <c r="E218" s="347">
        <v>15</v>
      </c>
      <c r="F218" s="59">
        <v>3194</v>
      </c>
      <c r="G218" s="59">
        <v>0</v>
      </c>
      <c r="H218" s="59">
        <v>0</v>
      </c>
      <c r="I218" s="59">
        <v>0</v>
      </c>
      <c r="J218" s="59">
        <v>118</v>
      </c>
      <c r="K218" s="59">
        <v>0</v>
      </c>
      <c r="L218" s="59">
        <v>0</v>
      </c>
      <c r="M218" s="59">
        <v>0</v>
      </c>
      <c r="N218" s="59">
        <f aca="true" t="shared" si="40" ref="N218:N224">F218+G218+H218+I218-J218+K218-L218-M218</f>
        <v>3076</v>
      </c>
      <c r="O218" s="29"/>
    </row>
    <row r="219" spans="1:15" ht="45" customHeight="1">
      <c r="A219" s="15">
        <v>128</v>
      </c>
      <c r="B219" s="59" t="s">
        <v>955</v>
      </c>
      <c r="C219" s="43" t="s">
        <v>1053</v>
      </c>
      <c r="D219" s="400" t="s">
        <v>1159</v>
      </c>
      <c r="E219" s="347">
        <v>15</v>
      </c>
      <c r="F219" s="59">
        <v>3194</v>
      </c>
      <c r="G219" s="59">
        <v>0</v>
      </c>
      <c r="H219" s="59">
        <v>0</v>
      </c>
      <c r="I219" s="59">
        <v>0</v>
      </c>
      <c r="J219" s="59">
        <v>118</v>
      </c>
      <c r="K219" s="59">
        <v>0</v>
      </c>
      <c r="L219" s="59">
        <v>0</v>
      </c>
      <c r="M219" s="59">
        <v>0</v>
      </c>
      <c r="N219" s="59">
        <f t="shared" si="40"/>
        <v>3076</v>
      </c>
      <c r="O219" s="29"/>
    </row>
    <row r="220" spans="1:15" ht="45" customHeight="1">
      <c r="A220" s="15">
        <v>129</v>
      </c>
      <c r="B220" s="59" t="s">
        <v>978</v>
      </c>
      <c r="C220" s="43" t="s">
        <v>1399</v>
      </c>
      <c r="D220" s="400" t="s">
        <v>1160</v>
      </c>
      <c r="E220" s="347">
        <v>15</v>
      </c>
      <c r="F220" s="59">
        <v>3194</v>
      </c>
      <c r="G220" s="59">
        <v>0</v>
      </c>
      <c r="H220" s="59">
        <v>0</v>
      </c>
      <c r="I220" s="59">
        <v>0</v>
      </c>
      <c r="J220" s="59">
        <v>118</v>
      </c>
      <c r="K220" s="59">
        <v>0</v>
      </c>
      <c r="L220" s="59">
        <v>0</v>
      </c>
      <c r="M220" s="59">
        <v>0</v>
      </c>
      <c r="N220" s="59">
        <f t="shared" si="40"/>
        <v>3076</v>
      </c>
      <c r="O220" s="29"/>
    </row>
    <row r="221" spans="1:18" s="103" customFormat="1" ht="45" customHeight="1">
      <c r="A221" s="15">
        <v>140</v>
      </c>
      <c r="B221" s="59" t="s">
        <v>453</v>
      </c>
      <c r="C221" s="43" t="s">
        <v>924</v>
      </c>
      <c r="D221" s="400" t="s">
        <v>452</v>
      </c>
      <c r="E221" s="347">
        <v>15</v>
      </c>
      <c r="F221" s="59">
        <v>2042</v>
      </c>
      <c r="G221" s="59">
        <v>0</v>
      </c>
      <c r="H221" s="59">
        <v>0</v>
      </c>
      <c r="I221" s="59">
        <v>0</v>
      </c>
      <c r="J221" s="59">
        <v>0</v>
      </c>
      <c r="K221" s="59">
        <v>69</v>
      </c>
      <c r="L221" s="59">
        <v>0</v>
      </c>
      <c r="M221" s="59">
        <v>0</v>
      </c>
      <c r="N221" s="59">
        <f t="shared" si="40"/>
        <v>2111</v>
      </c>
      <c r="O221" s="29"/>
      <c r="P221" s="106"/>
      <c r="Q221" s="106"/>
      <c r="R221" s="106"/>
    </row>
    <row r="222" spans="1:15" ht="45" customHeight="1">
      <c r="A222" s="15">
        <v>155</v>
      </c>
      <c r="B222" s="59" t="s">
        <v>1055</v>
      </c>
      <c r="C222" s="43" t="s">
        <v>1058</v>
      </c>
      <c r="D222" s="400" t="s">
        <v>1160</v>
      </c>
      <c r="E222" s="347">
        <v>15</v>
      </c>
      <c r="F222" s="59">
        <v>3194</v>
      </c>
      <c r="G222" s="59">
        <v>0</v>
      </c>
      <c r="H222" s="59">
        <v>0</v>
      </c>
      <c r="I222" s="59">
        <v>0</v>
      </c>
      <c r="J222" s="59">
        <v>118</v>
      </c>
      <c r="K222" s="59">
        <v>0</v>
      </c>
      <c r="L222" s="59">
        <v>0</v>
      </c>
      <c r="M222" s="59">
        <v>0</v>
      </c>
      <c r="N222" s="59">
        <f t="shared" si="40"/>
        <v>3076</v>
      </c>
      <c r="O222" s="29"/>
    </row>
    <row r="223" spans="1:15" ht="45" customHeight="1">
      <c r="A223" s="15">
        <v>156</v>
      </c>
      <c r="B223" s="59" t="s">
        <v>1056</v>
      </c>
      <c r="C223" s="43" t="s">
        <v>1059</v>
      </c>
      <c r="D223" s="400" t="s">
        <v>1161</v>
      </c>
      <c r="E223" s="347">
        <v>15</v>
      </c>
      <c r="F223" s="59">
        <v>3194</v>
      </c>
      <c r="G223" s="59">
        <v>0</v>
      </c>
      <c r="H223" s="59">
        <v>0</v>
      </c>
      <c r="I223" s="59">
        <v>0</v>
      </c>
      <c r="J223" s="59">
        <v>118</v>
      </c>
      <c r="K223" s="59">
        <v>0</v>
      </c>
      <c r="L223" s="59">
        <v>0</v>
      </c>
      <c r="M223" s="59">
        <v>0</v>
      </c>
      <c r="N223" s="59">
        <f t="shared" si="40"/>
        <v>3076</v>
      </c>
      <c r="O223" s="29"/>
    </row>
    <row r="224" spans="1:15" ht="45" customHeight="1">
      <c r="A224" s="15">
        <v>157</v>
      </c>
      <c r="B224" s="59" t="s">
        <v>1057</v>
      </c>
      <c r="C224" s="43" t="s">
        <v>1060</v>
      </c>
      <c r="D224" s="400" t="s">
        <v>1161</v>
      </c>
      <c r="E224" s="347">
        <v>15</v>
      </c>
      <c r="F224" s="59">
        <v>3194</v>
      </c>
      <c r="G224" s="59">
        <v>0</v>
      </c>
      <c r="H224" s="59">
        <v>0</v>
      </c>
      <c r="I224" s="59">
        <v>0</v>
      </c>
      <c r="J224" s="59">
        <v>118</v>
      </c>
      <c r="K224" s="59">
        <v>0</v>
      </c>
      <c r="L224" s="59">
        <v>0</v>
      </c>
      <c r="M224" s="59">
        <v>0</v>
      </c>
      <c r="N224" s="59">
        <f t="shared" si="40"/>
        <v>3076</v>
      </c>
      <c r="O224" s="29"/>
    </row>
    <row r="225" spans="1:18" s="103" customFormat="1" ht="24" customHeight="1">
      <c r="A225" s="593" t="s">
        <v>67</v>
      </c>
      <c r="B225" s="609"/>
      <c r="C225" s="610"/>
      <c r="D225" s="610"/>
      <c r="E225" s="611"/>
      <c r="F225" s="612">
        <f aca="true" t="shared" si="41" ref="F225:N225">SUM(F218:F224)</f>
        <v>21206</v>
      </c>
      <c r="G225" s="612">
        <f t="shared" si="41"/>
        <v>0</v>
      </c>
      <c r="H225" s="612">
        <f t="shared" si="41"/>
        <v>0</v>
      </c>
      <c r="I225" s="612">
        <f t="shared" si="41"/>
        <v>0</v>
      </c>
      <c r="J225" s="612">
        <f t="shared" si="41"/>
        <v>708</v>
      </c>
      <c r="K225" s="612">
        <f t="shared" si="41"/>
        <v>69</v>
      </c>
      <c r="L225" s="612">
        <f t="shared" si="41"/>
        <v>0</v>
      </c>
      <c r="M225" s="612">
        <f t="shared" si="41"/>
        <v>0</v>
      </c>
      <c r="N225" s="612">
        <f t="shared" si="41"/>
        <v>20567</v>
      </c>
      <c r="O225" s="591"/>
      <c r="P225" s="106"/>
      <c r="Q225" s="106"/>
      <c r="R225" s="106"/>
    </row>
    <row r="226" spans="1:18" s="103" customFormat="1" ht="33" customHeight="1">
      <c r="A226" s="56"/>
      <c r="B226" s="52" t="s">
        <v>31</v>
      </c>
      <c r="C226" s="68"/>
      <c r="D226" s="68"/>
      <c r="E226" s="374"/>
      <c r="F226" s="69">
        <f>F225</f>
        <v>21206</v>
      </c>
      <c r="G226" s="69">
        <f aca="true" t="shared" si="42" ref="G226:N226">G225</f>
        <v>0</v>
      </c>
      <c r="H226" s="69">
        <f t="shared" si="42"/>
        <v>0</v>
      </c>
      <c r="I226" s="69">
        <f t="shared" si="42"/>
        <v>0</v>
      </c>
      <c r="J226" s="69">
        <f t="shared" si="42"/>
        <v>708</v>
      </c>
      <c r="K226" s="69">
        <f t="shared" si="42"/>
        <v>69</v>
      </c>
      <c r="L226" s="69">
        <f t="shared" si="42"/>
        <v>0</v>
      </c>
      <c r="M226" s="69">
        <f t="shared" si="42"/>
        <v>0</v>
      </c>
      <c r="N226" s="69">
        <f t="shared" si="42"/>
        <v>20567</v>
      </c>
      <c r="O226" s="58"/>
      <c r="P226" s="106"/>
      <c r="Q226" s="106"/>
      <c r="R226" s="106"/>
    </row>
    <row r="227" spans="1:18" s="103" customFormat="1" ht="21.75">
      <c r="A227" s="17"/>
      <c r="B227" s="1"/>
      <c r="C227" s="1"/>
      <c r="D227" s="1"/>
      <c r="E227" s="322"/>
      <c r="F227" s="1"/>
      <c r="G227" s="1"/>
      <c r="H227" s="1"/>
      <c r="I227" s="1"/>
      <c r="J227" s="1"/>
      <c r="K227" s="1"/>
      <c r="L227" s="19"/>
      <c r="M227" s="1"/>
      <c r="N227" s="1"/>
      <c r="O227" s="30"/>
      <c r="P227" s="106"/>
      <c r="Q227" s="106"/>
      <c r="R227" s="106"/>
    </row>
    <row r="228" spans="1:18" s="103" customFormat="1" ht="21.75">
      <c r="A228" s="17"/>
      <c r="B228" s="1"/>
      <c r="C228" s="1"/>
      <c r="D228" s="1"/>
      <c r="E228" s="322"/>
      <c r="F228" s="1"/>
      <c r="G228" s="1"/>
      <c r="H228" s="1"/>
      <c r="I228" s="1"/>
      <c r="J228" s="1"/>
      <c r="K228" s="1"/>
      <c r="L228" s="19"/>
      <c r="M228" s="1"/>
      <c r="N228" s="1"/>
      <c r="O228" s="30"/>
      <c r="P228" s="106"/>
      <c r="Q228" s="106"/>
      <c r="R228" s="106"/>
    </row>
    <row r="229" spans="1:18" s="103" customFormat="1" ht="21.75">
      <c r="A229" s="440"/>
      <c r="B229" s="441"/>
      <c r="C229" s="441" t="s">
        <v>474</v>
      </c>
      <c r="D229" s="441"/>
      <c r="F229" s="442"/>
      <c r="G229" s="441"/>
      <c r="H229" s="441"/>
      <c r="J229" s="446" t="s">
        <v>475</v>
      </c>
      <c r="K229" s="441"/>
      <c r="L229" s="441"/>
      <c r="N229" s="441" t="s">
        <v>475</v>
      </c>
      <c r="O229" s="443"/>
      <c r="P229" s="106"/>
      <c r="Q229" s="106"/>
      <c r="R229" s="106"/>
    </row>
    <row r="230" spans="1:18" s="103" customFormat="1" ht="21.75">
      <c r="A230" s="440"/>
      <c r="B230" s="441"/>
      <c r="C230" s="441"/>
      <c r="D230" s="441"/>
      <c r="E230" s="441"/>
      <c r="F230" s="442"/>
      <c r="G230" s="441"/>
      <c r="H230" s="441"/>
      <c r="J230" s="455"/>
      <c r="K230" s="441"/>
      <c r="L230" s="440"/>
      <c r="M230" s="441"/>
      <c r="N230" s="441"/>
      <c r="O230" s="444"/>
      <c r="P230" s="106"/>
      <c r="Q230" s="106"/>
      <c r="R230" s="106"/>
    </row>
    <row r="231" spans="1:18" s="103" customFormat="1" ht="21.75">
      <c r="A231" s="440" t="s">
        <v>483</v>
      </c>
      <c r="B231" s="441"/>
      <c r="C231" s="446" t="s">
        <v>1078</v>
      </c>
      <c r="E231" s="441"/>
      <c r="F231" s="442"/>
      <c r="G231" s="441"/>
      <c r="H231" s="441"/>
      <c r="J231" s="446" t="s">
        <v>1079</v>
      </c>
      <c r="K231" s="441"/>
      <c r="L231" s="440"/>
      <c r="M231" s="441" t="s">
        <v>1075</v>
      </c>
      <c r="N231" s="441"/>
      <c r="O231" s="444"/>
      <c r="P231" s="106"/>
      <c r="Q231" s="106"/>
      <c r="R231" s="106"/>
    </row>
    <row r="232" spans="1:18" s="103" customFormat="1" ht="21.75">
      <c r="A232" s="440"/>
      <c r="B232" s="441"/>
      <c r="C232" s="446" t="s">
        <v>624</v>
      </c>
      <c r="E232" s="441"/>
      <c r="F232" s="442"/>
      <c r="G232" s="441"/>
      <c r="H232" s="441"/>
      <c r="J232" s="445" t="s">
        <v>472</v>
      </c>
      <c r="K232" s="441"/>
      <c r="L232" s="441"/>
      <c r="M232" s="441" t="s">
        <v>473</v>
      </c>
      <c r="N232" s="441"/>
      <c r="O232" s="443"/>
      <c r="P232" s="106"/>
      <c r="Q232" s="106"/>
      <c r="R232" s="106"/>
    </row>
    <row r="233" spans="1:15" ht="18">
      <c r="A233" s="21"/>
      <c r="B233" s="8"/>
      <c r="C233" s="8"/>
      <c r="D233" s="8"/>
      <c r="E233" s="316"/>
      <c r="F233" s="8"/>
      <c r="G233" s="8"/>
      <c r="H233" s="8"/>
      <c r="I233" s="8"/>
      <c r="J233" s="8"/>
      <c r="K233" s="8"/>
      <c r="L233" s="22"/>
      <c r="M233" s="8"/>
      <c r="N233" s="8"/>
      <c r="O233" s="31"/>
    </row>
    <row r="234" spans="1:15" ht="31.5" customHeight="1">
      <c r="A234" s="3" t="s">
        <v>0</v>
      </c>
      <c r="B234" s="33"/>
      <c r="C234" s="4"/>
      <c r="D234" s="94" t="s">
        <v>66</v>
      </c>
      <c r="E234" s="326"/>
      <c r="F234" s="4"/>
      <c r="G234" s="4"/>
      <c r="H234" s="4"/>
      <c r="I234" s="4"/>
      <c r="J234" s="4"/>
      <c r="K234" s="4"/>
      <c r="L234" s="5"/>
      <c r="M234" s="4"/>
      <c r="N234" s="4"/>
      <c r="O234" s="27"/>
    </row>
    <row r="235" spans="1:15" ht="18.75">
      <c r="A235" s="6"/>
      <c r="B235" s="98" t="s">
        <v>180</v>
      </c>
      <c r="C235" s="7"/>
      <c r="D235" s="7"/>
      <c r="E235" s="316"/>
      <c r="F235" s="7"/>
      <c r="G235" s="7"/>
      <c r="H235" s="7"/>
      <c r="I235" s="8"/>
      <c r="J235" s="7"/>
      <c r="K235" s="7"/>
      <c r="L235" s="9"/>
      <c r="M235" s="7"/>
      <c r="N235" s="7"/>
      <c r="O235" s="393" t="s">
        <v>901</v>
      </c>
    </row>
    <row r="236" spans="1:15" ht="24.75">
      <c r="A236" s="10"/>
      <c r="B236" s="44"/>
      <c r="C236" s="11"/>
      <c r="D236" s="95" t="s">
        <v>1430</v>
      </c>
      <c r="E236" s="317"/>
      <c r="F236" s="12"/>
      <c r="G236" s="12"/>
      <c r="H236" s="12"/>
      <c r="I236" s="12"/>
      <c r="J236" s="12"/>
      <c r="K236" s="12"/>
      <c r="L236" s="13"/>
      <c r="M236" s="12"/>
      <c r="N236" s="12"/>
      <c r="O236" s="28"/>
    </row>
    <row r="237" spans="1:18" s="50" customFormat="1" ht="30" customHeight="1" thickBot="1">
      <c r="A237" s="46" t="s">
        <v>437</v>
      </c>
      <c r="B237" s="62" t="s">
        <v>438</v>
      </c>
      <c r="C237" s="47" t="s">
        <v>1</v>
      </c>
      <c r="D237" s="47" t="s">
        <v>436</v>
      </c>
      <c r="E237" s="338" t="s">
        <v>445</v>
      </c>
      <c r="F237" s="26" t="s">
        <v>433</v>
      </c>
      <c r="G237" s="26" t="s">
        <v>434</v>
      </c>
      <c r="H237" s="26" t="s">
        <v>33</v>
      </c>
      <c r="I237" s="42" t="s">
        <v>348</v>
      </c>
      <c r="J237" s="48" t="s">
        <v>17</v>
      </c>
      <c r="K237" s="26" t="s">
        <v>18</v>
      </c>
      <c r="L237" s="26" t="s">
        <v>442</v>
      </c>
      <c r="M237" s="26" t="s">
        <v>30</v>
      </c>
      <c r="N237" s="26" t="s">
        <v>29</v>
      </c>
      <c r="O237" s="49" t="s">
        <v>19</v>
      </c>
      <c r="P237" s="861"/>
      <c r="Q237" s="861"/>
      <c r="R237" s="861"/>
    </row>
    <row r="238" spans="1:15" ht="28.5" customHeight="1" thickTop="1">
      <c r="A238" s="641" t="s">
        <v>181</v>
      </c>
      <c r="B238" s="635"/>
      <c r="C238" s="635"/>
      <c r="D238" s="635"/>
      <c r="E238" s="636"/>
      <c r="F238" s="635"/>
      <c r="G238" s="635"/>
      <c r="H238" s="635"/>
      <c r="I238" s="635"/>
      <c r="J238" s="635"/>
      <c r="K238" s="635"/>
      <c r="L238" s="637"/>
      <c r="M238" s="635"/>
      <c r="N238" s="635"/>
      <c r="O238" s="489"/>
    </row>
    <row r="239" spans="1:18" s="41" customFormat="1" ht="45" customHeight="1">
      <c r="A239" s="15">
        <v>190</v>
      </c>
      <c r="B239" s="59" t="s">
        <v>1296</v>
      </c>
      <c r="C239" s="43" t="s">
        <v>1250</v>
      </c>
      <c r="D239" s="433" t="s">
        <v>681</v>
      </c>
      <c r="E239" s="319">
        <v>15</v>
      </c>
      <c r="F239" s="65">
        <v>4420</v>
      </c>
      <c r="G239" s="59">
        <v>0</v>
      </c>
      <c r="H239" s="65">
        <v>0</v>
      </c>
      <c r="I239" s="65">
        <v>0</v>
      </c>
      <c r="J239" s="65">
        <v>420</v>
      </c>
      <c r="K239" s="65">
        <v>0</v>
      </c>
      <c r="L239" s="66">
        <v>0</v>
      </c>
      <c r="M239" s="65">
        <v>0</v>
      </c>
      <c r="N239" s="59">
        <f>F239+G239+H239+I239-J239+K239-L239-M239</f>
        <v>4000</v>
      </c>
      <c r="O239" s="60"/>
      <c r="P239" s="84"/>
      <c r="Q239" s="84"/>
      <c r="R239" s="84"/>
    </row>
    <row r="240" spans="1:15" ht="27" customHeight="1">
      <c r="A240" s="593" t="s">
        <v>67</v>
      </c>
      <c r="B240" s="594"/>
      <c r="C240" s="595"/>
      <c r="D240" s="595"/>
      <c r="E240" s="596"/>
      <c r="F240" s="597">
        <f>F239</f>
        <v>4420</v>
      </c>
      <c r="G240" s="597">
        <f aca="true" t="shared" si="43" ref="G240:N240">G239</f>
        <v>0</v>
      </c>
      <c r="H240" s="597">
        <f t="shared" si="43"/>
        <v>0</v>
      </c>
      <c r="I240" s="597">
        <f t="shared" si="43"/>
        <v>0</v>
      </c>
      <c r="J240" s="597">
        <f t="shared" si="43"/>
        <v>420</v>
      </c>
      <c r="K240" s="597">
        <f t="shared" si="43"/>
        <v>0</v>
      </c>
      <c r="L240" s="597">
        <f t="shared" si="43"/>
        <v>0</v>
      </c>
      <c r="M240" s="597">
        <f t="shared" si="43"/>
        <v>0</v>
      </c>
      <c r="N240" s="597">
        <f t="shared" si="43"/>
        <v>4000</v>
      </c>
      <c r="O240" s="591"/>
    </row>
    <row r="241" spans="1:15" ht="28.5" customHeight="1">
      <c r="A241" s="641" t="s">
        <v>343</v>
      </c>
      <c r="B241" s="635"/>
      <c r="C241" s="635"/>
      <c r="D241" s="635"/>
      <c r="E241" s="636"/>
      <c r="F241" s="635"/>
      <c r="G241" s="635"/>
      <c r="H241" s="635"/>
      <c r="I241" s="635"/>
      <c r="J241" s="635"/>
      <c r="K241" s="635"/>
      <c r="L241" s="637"/>
      <c r="M241" s="635"/>
      <c r="N241" s="635"/>
      <c r="O241" s="489"/>
    </row>
    <row r="242" spans="1:18" s="41" customFormat="1" ht="45" customHeight="1">
      <c r="A242" s="15">
        <v>69</v>
      </c>
      <c r="B242" s="59" t="s">
        <v>344</v>
      </c>
      <c r="C242" s="43" t="s">
        <v>416</v>
      </c>
      <c r="D242" s="433" t="s">
        <v>9</v>
      </c>
      <c r="E242" s="319">
        <v>15</v>
      </c>
      <c r="F242" s="59">
        <v>2746</v>
      </c>
      <c r="G242" s="59">
        <v>0</v>
      </c>
      <c r="H242" s="59">
        <v>0</v>
      </c>
      <c r="I242" s="59">
        <v>0</v>
      </c>
      <c r="J242" s="59">
        <v>49</v>
      </c>
      <c r="K242" s="59">
        <v>0</v>
      </c>
      <c r="L242" s="67">
        <v>0</v>
      </c>
      <c r="M242" s="59">
        <v>0</v>
      </c>
      <c r="N242" s="59">
        <f>F242+G242+H242+I242-J242+K242-L242-M242</f>
        <v>2697</v>
      </c>
      <c r="O242" s="29"/>
      <c r="P242" s="84"/>
      <c r="Q242" s="84"/>
      <c r="R242" s="84"/>
    </row>
    <row r="243" spans="1:18" s="41" customFormat="1" ht="45" customHeight="1">
      <c r="A243" s="15">
        <v>136</v>
      </c>
      <c r="B243" s="59" t="s">
        <v>1180</v>
      </c>
      <c r="C243" s="43" t="s">
        <v>1297</v>
      </c>
      <c r="D243" s="433" t="s">
        <v>9</v>
      </c>
      <c r="E243" s="319">
        <v>15</v>
      </c>
      <c r="F243" s="65">
        <v>2746</v>
      </c>
      <c r="G243" s="59">
        <v>0</v>
      </c>
      <c r="H243" s="65">
        <v>0</v>
      </c>
      <c r="I243" s="65">
        <v>0</v>
      </c>
      <c r="J243" s="65">
        <v>49</v>
      </c>
      <c r="K243" s="65">
        <v>0</v>
      </c>
      <c r="L243" s="66">
        <v>0</v>
      </c>
      <c r="M243" s="65">
        <v>0</v>
      </c>
      <c r="N243" s="59">
        <f>F243+G243+H243+I243-J243+K243-L243-M243</f>
        <v>2697</v>
      </c>
      <c r="O243" s="60"/>
      <c r="P243" s="84"/>
      <c r="Q243" s="84"/>
      <c r="R243" s="84"/>
    </row>
    <row r="244" spans="1:15" ht="45" customHeight="1">
      <c r="A244" s="15">
        <v>215</v>
      </c>
      <c r="B244" s="59" t="s">
        <v>549</v>
      </c>
      <c r="C244" s="43" t="s">
        <v>661</v>
      </c>
      <c r="D244" s="400" t="s">
        <v>196</v>
      </c>
      <c r="E244" s="347">
        <v>15</v>
      </c>
      <c r="F244" s="59">
        <v>2974</v>
      </c>
      <c r="G244" s="59">
        <v>0</v>
      </c>
      <c r="H244" s="59">
        <v>0</v>
      </c>
      <c r="I244" s="59">
        <v>0</v>
      </c>
      <c r="J244" s="59">
        <v>74</v>
      </c>
      <c r="K244" s="59">
        <v>0</v>
      </c>
      <c r="L244" s="59">
        <v>0</v>
      </c>
      <c r="M244" s="59">
        <v>0</v>
      </c>
      <c r="N244" s="59">
        <f>F244+G244+H244+I244-J244+K244-L244-M244</f>
        <v>2900</v>
      </c>
      <c r="O244" s="32"/>
    </row>
    <row r="245" spans="1:18" s="41" customFormat="1" ht="45" customHeight="1">
      <c r="A245" s="15">
        <v>269</v>
      </c>
      <c r="B245" s="59" t="s">
        <v>680</v>
      </c>
      <c r="C245" s="43" t="s">
        <v>1348</v>
      </c>
      <c r="D245" s="433" t="s">
        <v>681</v>
      </c>
      <c r="E245" s="319">
        <v>15</v>
      </c>
      <c r="F245" s="59">
        <v>3109</v>
      </c>
      <c r="G245" s="59">
        <v>0</v>
      </c>
      <c r="H245" s="59">
        <v>0</v>
      </c>
      <c r="I245" s="59">
        <v>3000</v>
      </c>
      <c r="J245" s="59">
        <v>109</v>
      </c>
      <c r="K245" s="59">
        <v>0</v>
      </c>
      <c r="L245" s="67">
        <v>0</v>
      </c>
      <c r="M245" s="59">
        <v>0</v>
      </c>
      <c r="N245" s="59">
        <f>F245+G245+H245+I245-J245+K245-L245-M245</f>
        <v>6000</v>
      </c>
      <c r="O245" s="32"/>
      <c r="P245" s="84"/>
      <c r="Q245" s="84"/>
      <c r="R245" s="84"/>
    </row>
    <row r="246" spans="1:15" ht="27" customHeight="1">
      <c r="A246" s="593" t="s">
        <v>67</v>
      </c>
      <c r="B246" s="594"/>
      <c r="C246" s="595"/>
      <c r="D246" s="595"/>
      <c r="E246" s="596"/>
      <c r="F246" s="597">
        <f>SUM(F242:F245)</f>
        <v>11575</v>
      </c>
      <c r="G246" s="597">
        <f aca="true" t="shared" si="44" ref="G246:N246">SUM(G242:G245)</f>
        <v>0</v>
      </c>
      <c r="H246" s="597">
        <f t="shared" si="44"/>
        <v>0</v>
      </c>
      <c r="I246" s="597">
        <f t="shared" si="44"/>
        <v>3000</v>
      </c>
      <c r="J246" s="597">
        <f t="shared" si="44"/>
        <v>281</v>
      </c>
      <c r="K246" s="597">
        <f t="shared" si="44"/>
        <v>0</v>
      </c>
      <c r="L246" s="597">
        <f t="shared" si="44"/>
        <v>0</v>
      </c>
      <c r="M246" s="597">
        <f t="shared" si="44"/>
        <v>0</v>
      </c>
      <c r="N246" s="597">
        <f t="shared" si="44"/>
        <v>14294</v>
      </c>
      <c r="O246" s="591"/>
    </row>
    <row r="247" spans="1:18" s="23" customFormat="1" ht="27" customHeight="1">
      <c r="A247" s="56"/>
      <c r="B247" s="52" t="s">
        <v>31</v>
      </c>
      <c r="C247" s="57"/>
      <c r="D247" s="57"/>
      <c r="E247" s="337"/>
      <c r="F247" s="71">
        <f>F240+F246</f>
        <v>15995</v>
      </c>
      <c r="G247" s="71">
        <f aca="true" t="shared" si="45" ref="G247:N247">G240+G246</f>
        <v>0</v>
      </c>
      <c r="H247" s="71">
        <f t="shared" si="45"/>
        <v>0</v>
      </c>
      <c r="I247" s="71">
        <f t="shared" si="45"/>
        <v>3000</v>
      </c>
      <c r="J247" s="71">
        <f t="shared" si="45"/>
        <v>701</v>
      </c>
      <c r="K247" s="71">
        <f t="shared" si="45"/>
        <v>0</v>
      </c>
      <c r="L247" s="71">
        <f t="shared" si="45"/>
        <v>0</v>
      </c>
      <c r="M247" s="71">
        <f t="shared" si="45"/>
        <v>0</v>
      </c>
      <c r="N247" s="71">
        <f t="shared" si="45"/>
        <v>18294</v>
      </c>
      <c r="O247" s="58"/>
      <c r="P247" s="860"/>
      <c r="Q247" s="860"/>
      <c r="R247" s="860"/>
    </row>
    <row r="248" spans="1:15" ht="46.5" customHeight="1">
      <c r="A248" s="21"/>
      <c r="B248" s="8"/>
      <c r="C248" s="8"/>
      <c r="D248" s="8"/>
      <c r="E248" s="316"/>
      <c r="F248" s="8"/>
      <c r="G248" s="8"/>
      <c r="H248" s="8"/>
      <c r="I248" s="8"/>
      <c r="J248" s="8"/>
      <c r="K248" s="8"/>
      <c r="L248" s="22"/>
      <c r="M248" s="8"/>
      <c r="N248" s="8"/>
      <c r="O248" s="31"/>
    </row>
    <row r="249" spans="1:15" ht="18.75">
      <c r="A249" s="440"/>
      <c r="B249" s="441"/>
      <c r="C249" s="441"/>
      <c r="D249" s="441" t="s">
        <v>474</v>
      </c>
      <c r="F249" s="442"/>
      <c r="G249" s="441"/>
      <c r="H249" s="441"/>
      <c r="J249" s="446" t="s">
        <v>475</v>
      </c>
      <c r="K249" s="441"/>
      <c r="L249" s="441"/>
      <c r="N249" s="441" t="s">
        <v>475</v>
      </c>
      <c r="O249" s="443"/>
    </row>
    <row r="250" spans="1:18" s="103" customFormat="1" ht="17.25" customHeight="1">
      <c r="A250" s="440" t="s">
        <v>483</v>
      </c>
      <c r="B250" s="441"/>
      <c r="C250" s="441"/>
      <c r="D250" s="446" t="s">
        <v>1078</v>
      </c>
      <c r="E250" s="441"/>
      <c r="F250" s="442"/>
      <c r="G250" s="441"/>
      <c r="H250" s="441"/>
      <c r="J250" s="446" t="s">
        <v>1079</v>
      </c>
      <c r="K250" s="441"/>
      <c r="L250" s="440"/>
      <c r="M250" s="441" t="s">
        <v>1075</v>
      </c>
      <c r="N250" s="441"/>
      <c r="O250" s="444"/>
      <c r="P250" s="106"/>
      <c r="Q250" s="106"/>
      <c r="R250" s="106"/>
    </row>
    <row r="251" spans="1:18" s="103" customFormat="1" ht="14.25" customHeight="1">
      <c r="A251" s="440"/>
      <c r="B251" s="441"/>
      <c r="C251" s="441"/>
      <c r="D251" s="446" t="s">
        <v>624</v>
      </c>
      <c r="E251" s="441"/>
      <c r="F251" s="442"/>
      <c r="G251" s="441"/>
      <c r="H251" s="441"/>
      <c r="J251" s="445" t="s">
        <v>472</v>
      </c>
      <c r="K251" s="441"/>
      <c r="L251" s="441"/>
      <c r="M251" s="441" t="s">
        <v>473</v>
      </c>
      <c r="N251" s="441"/>
      <c r="O251" s="443"/>
      <c r="P251" s="106"/>
      <c r="Q251" s="106"/>
      <c r="R251" s="106"/>
    </row>
    <row r="252" spans="1:18" s="103" customFormat="1" ht="20.25">
      <c r="A252" s="106"/>
      <c r="B252" s="107"/>
      <c r="C252" s="107"/>
      <c r="D252" s="105"/>
      <c r="E252" s="379"/>
      <c r="F252" s="107"/>
      <c r="G252" s="107"/>
      <c r="H252" s="107"/>
      <c r="I252" s="107"/>
      <c r="K252" s="107"/>
      <c r="L252" s="107"/>
      <c r="M252" s="105"/>
      <c r="N252" s="107"/>
      <c r="O252" s="107"/>
      <c r="P252" s="106"/>
      <c r="Q252" s="106"/>
      <c r="R252" s="106"/>
    </row>
    <row r="253" spans="1:15" ht="27" customHeight="1">
      <c r="A253" s="3" t="s">
        <v>0</v>
      </c>
      <c r="B253" s="20"/>
      <c r="C253" s="4"/>
      <c r="D253" s="93" t="s">
        <v>66</v>
      </c>
      <c r="E253" s="326"/>
      <c r="F253" s="4"/>
      <c r="G253" s="4"/>
      <c r="H253" s="4"/>
      <c r="I253" s="4"/>
      <c r="J253" s="4"/>
      <c r="K253" s="4"/>
      <c r="L253" s="5"/>
      <c r="M253" s="4"/>
      <c r="N253" s="4"/>
      <c r="O253" s="27"/>
    </row>
    <row r="254" spans="1:15" ht="18.75">
      <c r="A254" s="6"/>
      <c r="B254" s="98" t="s">
        <v>639</v>
      </c>
      <c r="C254" s="7"/>
      <c r="D254" s="7"/>
      <c r="E254" s="316"/>
      <c r="F254" s="7"/>
      <c r="G254" s="7"/>
      <c r="H254" s="7"/>
      <c r="I254" s="8"/>
      <c r="J254" s="7"/>
      <c r="K254" s="7"/>
      <c r="L254" s="9"/>
      <c r="M254" s="7"/>
      <c r="N254" s="7"/>
      <c r="O254" s="393" t="s">
        <v>902</v>
      </c>
    </row>
    <row r="255" spans="1:15" ht="24.75">
      <c r="A255" s="10"/>
      <c r="B255" s="44"/>
      <c r="C255" s="11"/>
      <c r="D255" s="95" t="s">
        <v>1430</v>
      </c>
      <c r="E255" s="317"/>
      <c r="F255" s="12"/>
      <c r="G255" s="12"/>
      <c r="H255" s="12"/>
      <c r="I255" s="12"/>
      <c r="J255" s="12"/>
      <c r="K255" s="12"/>
      <c r="L255" s="13"/>
      <c r="M255" s="12"/>
      <c r="N255" s="12"/>
      <c r="O255" s="28"/>
    </row>
    <row r="256" spans="1:18" s="70" customFormat="1" ht="31.5" customHeight="1" thickBot="1">
      <c r="A256" s="46" t="s">
        <v>437</v>
      </c>
      <c r="B256" s="62" t="s">
        <v>438</v>
      </c>
      <c r="C256" s="62" t="s">
        <v>1</v>
      </c>
      <c r="D256" s="62" t="s">
        <v>436</v>
      </c>
      <c r="E256" s="338" t="s">
        <v>445</v>
      </c>
      <c r="F256" s="26" t="s">
        <v>433</v>
      </c>
      <c r="G256" s="26" t="s">
        <v>434</v>
      </c>
      <c r="H256" s="26" t="s">
        <v>33</v>
      </c>
      <c r="I256" s="26" t="s">
        <v>348</v>
      </c>
      <c r="J256" s="26" t="s">
        <v>17</v>
      </c>
      <c r="K256" s="26" t="s">
        <v>18</v>
      </c>
      <c r="L256" s="26" t="s">
        <v>442</v>
      </c>
      <c r="M256" s="26" t="s">
        <v>30</v>
      </c>
      <c r="N256" s="26" t="s">
        <v>29</v>
      </c>
      <c r="O256" s="63" t="s">
        <v>19</v>
      </c>
      <c r="P256" s="862"/>
      <c r="Q256" s="862"/>
      <c r="R256" s="862"/>
    </row>
    <row r="257" spans="1:15" ht="26.25" customHeight="1" thickTop="1">
      <c r="A257" s="791" t="s">
        <v>640</v>
      </c>
      <c r="B257" s="773"/>
      <c r="C257" s="774"/>
      <c r="D257" s="774"/>
      <c r="E257" s="775"/>
      <c r="F257" s="773"/>
      <c r="G257" s="773"/>
      <c r="H257" s="773"/>
      <c r="I257" s="773"/>
      <c r="J257" s="773"/>
      <c r="K257" s="773"/>
      <c r="L257" s="773"/>
      <c r="M257" s="773"/>
      <c r="N257" s="773"/>
      <c r="O257" s="686"/>
    </row>
    <row r="258" spans="1:18" s="41" customFormat="1" ht="42" customHeight="1">
      <c r="A258" s="15">
        <v>196</v>
      </c>
      <c r="B258" s="59" t="s">
        <v>1181</v>
      </c>
      <c r="C258" s="43" t="s">
        <v>1298</v>
      </c>
      <c r="D258" s="433" t="s">
        <v>1182</v>
      </c>
      <c r="E258" s="319">
        <v>15</v>
      </c>
      <c r="F258" s="65">
        <v>1923</v>
      </c>
      <c r="G258" s="65">
        <v>0</v>
      </c>
      <c r="H258" s="65">
        <v>0</v>
      </c>
      <c r="I258" s="65">
        <v>0</v>
      </c>
      <c r="J258" s="65">
        <v>0</v>
      </c>
      <c r="K258" s="65">
        <v>77</v>
      </c>
      <c r="L258" s="66">
        <v>0</v>
      </c>
      <c r="M258" s="65">
        <v>0</v>
      </c>
      <c r="N258" s="59">
        <f>F258+G258+H258+I258-J258+K258-L258-M258</f>
        <v>2000</v>
      </c>
      <c r="O258" s="60"/>
      <c r="P258" s="84"/>
      <c r="Q258" s="84"/>
      <c r="R258" s="84"/>
    </row>
    <row r="259" spans="1:18" s="41" customFormat="1" ht="42" customHeight="1">
      <c r="A259" s="15">
        <v>197</v>
      </c>
      <c r="B259" s="59" t="s">
        <v>1183</v>
      </c>
      <c r="C259" s="43" t="s">
        <v>1299</v>
      </c>
      <c r="D259" s="433" t="s">
        <v>2</v>
      </c>
      <c r="E259" s="319">
        <v>15</v>
      </c>
      <c r="F259" s="65">
        <v>3109</v>
      </c>
      <c r="G259" s="65">
        <v>0</v>
      </c>
      <c r="H259" s="65">
        <v>0</v>
      </c>
      <c r="I259" s="65">
        <v>0</v>
      </c>
      <c r="J259" s="65">
        <v>109</v>
      </c>
      <c r="K259" s="65">
        <v>0</v>
      </c>
      <c r="L259" s="66">
        <v>0</v>
      </c>
      <c r="M259" s="65">
        <v>0</v>
      </c>
      <c r="N259" s="59">
        <f>F259+G259+H259+I259-J259+K259-L259-M259</f>
        <v>3000</v>
      </c>
      <c r="O259" s="60"/>
      <c r="P259" s="84"/>
      <c r="Q259" s="84"/>
      <c r="R259" s="84"/>
    </row>
    <row r="260" spans="1:15" ht="42" customHeight="1">
      <c r="A260" s="15">
        <v>198</v>
      </c>
      <c r="B260" s="59" t="s">
        <v>1184</v>
      </c>
      <c r="C260" s="43" t="s">
        <v>1300</v>
      </c>
      <c r="D260" s="400" t="s">
        <v>720</v>
      </c>
      <c r="E260" s="347">
        <v>15</v>
      </c>
      <c r="F260" s="59">
        <v>3446</v>
      </c>
      <c r="G260" s="59">
        <v>0</v>
      </c>
      <c r="H260" s="59">
        <v>0</v>
      </c>
      <c r="I260" s="59">
        <v>0</v>
      </c>
      <c r="J260" s="59">
        <v>146</v>
      </c>
      <c r="K260" s="59">
        <v>0</v>
      </c>
      <c r="L260" s="59">
        <v>0</v>
      </c>
      <c r="M260" s="59">
        <v>0</v>
      </c>
      <c r="N260" s="59">
        <f>F260+G260+H260+I260-J260+K260-L260-M260</f>
        <v>3300</v>
      </c>
      <c r="O260" s="32"/>
    </row>
    <row r="261" spans="1:15" ht="42" customHeight="1">
      <c r="A261" s="15">
        <v>199</v>
      </c>
      <c r="B261" s="59" t="s">
        <v>1185</v>
      </c>
      <c r="C261" s="43" t="s">
        <v>1301</v>
      </c>
      <c r="D261" s="400" t="s">
        <v>52</v>
      </c>
      <c r="E261" s="347">
        <v>15</v>
      </c>
      <c r="F261" s="59">
        <v>3109</v>
      </c>
      <c r="G261" s="59">
        <v>0</v>
      </c>
      <c r="H261" s="59">
        <v>0</v>
      </c>
      <c r="I261" s="59">
        <v>0</v>
      </c>
      <c r="J261" s="59">
        <v>109</v>
      </c>
      <c r="K261" s="59">
        <v>0</v>
      </c>
      <c r="L261" s="59">
        <v>0</v>
      </c>
      <c r="M261" s="59">
        <v>0</v>
      </c>
      <c r="N261" s="59">
        <f>F261+G261+H261+I261-J261+K261-L261-M261</f>
        <v>3000</v>
      </c>
      <c r="O261" s="32"/>
    </row>
    <row r="262" spans="1:15" ht="42" customHeight="1">
      <c r="A262" s="15">
        <v>334</v>
      </c>
      <c r="B262" s="59" t="s">
        <v>839</v>
      </c>
      <c r="C262" s="43" t="s">
        <v>840</v>
      </c>
      <c r="D262" s="400" t="s">
        <v>841</v>
      </c>
      <c r="E262" s="313">
        <v>15</v>
      </c>
      <c r="F262" s="189">
        <v>3109</v>
      </c>
      <c r="G262" s="189">
        <v>0</v>
      </c>
      <c r="H262" s="189">
        <v>0</v>
      </c>
      <c r="I262" s="189">
        <v>0</v>
      </c>
      <c r="J262" s="189">
        <v>109</v>
      </c>
      <c r="K262" s="189">
        <v>0</v>
      </c>
      <c r="L262" s="189">
        <v>0</v>
      </c>
      <c r="M262" s="189">
        <v>0</v>
      </c>
      <c r="N262" s="59">
        <f>F262+G262+H262+I262-J262+K262-L262-M262</f>
        <v>3000</v>
      </c>
      <c r="O262" s="858"/>
    </row>
    <row r="263" spans="1:18" s="220" customFormat="1" ht="19.5" customHeight="1">
      <c r="A263" s="627"/>
      <c r="B263" s="628" t="s">
        <v>461</v>
      </c>
      <c r="C263" s="628"/>
      <c r="D263" s="628"/>
      <c r="E263" s="629"/>
      <c r="F263" s="628">
        <f aca="true" t="shared" si="46" ref="F263:N263">SUM(F258:F262)</f>
        <v>14696</v>
      </c>
      <c r="G263" s="628">
        <f t="shared" si="46"/>
        <v>0</v>
      </c>
      <c r="H263" s="628">
        <f t="shared" si="46"/>
        <v>0</v>
      </c>
      <c r="I263" s="628">
        <f t="shared" si="46"/>
        <v>0</v>
      </c>
      <c r="J263" s="628">
        <f t="shared" si="46"/>
        <v>473</v>
      </c>
      <c r="K263" s="628">
        <f t="shared" si="46"/>
        <v>77</v>
      </c>
      <c r="L263" s="628">
        <f t="shared" si="46"/>
        <v>0</v>
      </c>
      <c r="M263" s="628">
        <f t="shared" si="46"/>
        <v>0</v>
      </c>
      <c r="N263" s="628">
        <f t="shared" si="46"/>
        <v>14300</v>
      </c>
      <c r="O263" s="628"/>
      <c r="P263" s="863"/>
      <c r="Q263" s="863"/>
      <c r="R263" s="863"/>
    </row>
    <row r="264" spans="1:18" ht="25.5" customHeight="1">
      <c r="A264" s="100" t="s">
        <v>604</v>
      </c>
      <c r="B264" s="81"/>
      <c r="C264" s="406"/>
      <c r="D264" s="75"/>
      <c r="E264" s="336"/>
      <c r="F264" s="74"/>
      <c r="G264" s="74"/>
      <c r="H264" s="74"/>
      <c r="I264" s="74"/>
      <c r="J264" s="74"/>
      <c r="K264" s="74"/>
      <c r="L264" s="74"/>
      <c r="M264" s="74"/>
      <c r="N264" s="74"/>
      <c r="O264" s="76"/>
      <c r="P264" s="2"/>
      <c r="Q264" s="2"/>
      <c r="R264" s="2"/>
    </row>
    <row r="265" spans="1:18" ht="40.5" customHeight="1">
      <c r="A265" s="663">
        <v>370</v>
      </c>
      <c r="B265" s="498" t="s">
        <v>1360</v>
      </c>
      <c r="C265" s="660" t="s">
        <v>1400</v>
      </c>
      <c r="D265" s="400" t="s">
        <v>452</v>
      </c>
      <c r="E265" s="347">
        <v>15</v>
      </c>
      <c r="F265" s="59">
        <v>3109</v>
      </c>
      <c r="G265" s="59">
        <v>0</v>
      </c>
      <c r="H265" s="59">
        <v>0</v>
      </c>
      <c r="I265" s="59">
        <v>0</v>
      </c>
      <c r="J265" s="59">
        <v>109</v>
      </c>
      <c r="K265" s="59">
        <v>0</v>
      </c>
      <c r="L265" s="59">
        <v>0</v>
      </c>
      <c r="M265" s="59">
        <v>0</v>
      </c>
      <c r="N265" s="189">
        <f>F265+G265+H265+I265-J265+K265-L265+M265</f>
        <v>3000</v>
      </c>
      <c r="O265" s="29"/>
      <c r="P265" s="2"/>
      <c r="Q265" s="2"/>
      <c r="R265" s="2"/>
    </row>
    <row r="266" spans="1:18" ht="40.5" customHeight="1">
      <c r="A266" s="663">
        <v>371</v>
      </c>
      <c r="B266" s="498" t="s">
        <v>1361</v>
      </c>
      <c r="C266" s="660" t="s">
        <v>1401</v>
      </c>
      <c r="D266" s="400" t="s">
        <v>452</v>
      </c>
      <c r="E266" s="347">
        <v>15</v>
      </c>
      <c r="F266" s="59">
        <v>3109</v>
      </c>
      <c r="G266" s="59">
        <v>0</v>
      </c>
      <c r="H266" s="59">
        <v>0</v>
      </c>
      <c r="I266" s="59">
        <v>0</v>
      </c>
      <c r="J266" s="59">
        <v>109</v>
      </c>
      <c r="K266" s="59">
        <v>0</v>
      </c>
      <c r="L266" s="59">
        <v>0</v>
      </c>
      <c r="M266" s="59">
        <v>0</v>
      </c>
      <c r="N266" s="189">
        <f>F266+G266+H266+I266-J266+K266-L266+M266</f>
        <v>3000</v>
      </c>
      <c r="O266" s="29"/>
      <c r="P266" s="2"/>
      <c r="Q266" s="2"/>
      <c r="R266" s="2"/>
    </row>
    <row r="267" spans="1:18" ht="19.5" customHeight="1">
      <c r="A267" s="585" t="s">
        <v>67</v>
      </c>
      <c r="B267" s="680"/>
      <c r="C267" s="599"/>
      <c r="D267" s="595"/>
      <c r="E267" s="596"/>
      <c r="F267" s="615">
        <f>SUM(F265:F266)</f>
        <v>6218</v>
      </c>
      <c r="G267" s="615">
        <f aca="true" t="shared" si="47" ref="G267:N267">SUM(G265:G266)</f>
        <v>0</v>
      </c>
      <c r="H267" s="615">
        <f t="shared" si="47"/>
        <v>0</v>
      </c>
      <c r="I267" s="615">
        <f t="shared" si="47"/>
        <v>0</v>
      </c>
      <c r="J267" s="615">
        <f t="shared" si="47"/>
        <v>218</v>
      </c>
      <c r="K267" s="615">
        <f t="shared" si="47"/>
        <v>0</v>
      </c>
      <c r="L267" s="615">
        <f t="shared" si="47"/>
        <v>0</v>
      </c>
      <c r="M267" s="615">
        <f t="shared" si="47"/>
        <v>0</v>
      </c>
      <c r="N267" s="615">
        <f t="shared" si="47"/>
        <v>6000</v>
      </c>
      <c r="O267" s="591"/>
      <c r="P267" s="2"/>
      <c r="Q267" s="2"/>
      <c r="R267" s="2"/>
    </row>
    <row r="268" spans="1:15" ht="30" customHeight="1">
      <c r="A268" s="848"/>
      <c r="B268" s="849" t="s">
        <v>931</v>
      </c>
      <c r="C268" s="850"/>
      <c r="D268" s="850"/>
      <c r="E268" s="851"/>
      <c r="F268" s="850"/>
      <c r="G268" s="850"/>
      <c r="H268" s="850"/>
      <c r="I268" s="852"/>
      <c r="J268" s="850"/>
      <c r="K268" s="850"/>
      <c r="L268" s="853"/>
      <c r="M268" s="850"/>
      <c r="N268" s="850"/>
      <c r="O268" s="854"/>
    </row>
    <row r="269" spans="1:15" ht="25.5" customHeight="1">
      <c r="A269" s="791" t="s">
        <v>930</v>
      </c>
      <c r="B269" s="773"/>
      <c r="C269" s="774"/>
      <c r="D269" s="774"/>
      <c r="E269" s="775"/>
      <c r="F269" s="773"/>
      <c r="G269" s="773"/>
      <c r="H269" s="773"/>
      <c r="I269" s="773"/>
      <c r="J269" s="773"/>
      <c r="K269" s="773"/>
      <c r="L269" s="773"/>
      <c r="M269" s="773"/>
      <c r="N269" s="773"/>
      <c r="O269" s="686"/>
    </row>
    <row r="270" spans="1:15" ht="42" customHeight="1">
      <c r="A270" s="108">
        <v>200</v>
      </c>
      <c r="B270" s="14" t="s">
        <v>1186</v>
      </c>
      <c r="C270" s="43" t="s">
        <v>1302</v>
      </c>
      <c r="D270" s="400" t="s">
        <v>351</v>
      </c>
      <c r="E270" s="347">
        <v>15</v>
      </c>
      <c r="F270" s="59">
        <v>3390</v>
      </c>
      <c r="G270" s="59">
        <v>0</v>
      </c>
      <c r="H270" s="59">
        <v>0</v>
      </c>
      <c r="I270" s="59">
        <v>0</v>
      </c>
      <c r="J270" s="59">
        <v>140</v>
      </c>
      <c r="K270" s="59">
        <v>0</v>
      </c>
      <c r="L270" s="59">
        <v>0</v>
      </c>
      <c r="M270" s="59">
        <v>0</v>
      </c>
      <c r="N270" s="59">
        <f>F270+G270+H270+I270-J270+K270-L270-M270</f>
        <v>3250</v>
      </c>
      <c r="O270" s="29"/>
    </row>
    <row r="271" spans="1:18" s="220" customFormat="1" ht="15.75" customHeight="1">
      <c r="A271" s="627"/>
      <c r="B271" s="628" t="s">
        <v>461</v>
      </c>
      <c r="C271" s="628"/>
      <c r="D271" s="628"/>
      <c r="E271" s="629"/>
      <c r="F271" s="628">
        <f aca="true" t="shared" si="48" ref="F271:N271">F270</f>
        <v>3390</v>
      </c>
      <c r="G271" s="628">
        <f t="shared" si="48"/>
        <v>0</v>
      </c>
      <c r="H271" s="628">
        <f t="shared" si="48"/>
        <v>0</v>
      </c>
      <c r="I271" s="628">
        <f t="shared" si="48"/>
        <v>0</v>
      </c>
      <c r="J271" s="628">
        <f t="shared" si="48"/>
        <v>140</v>
      </c>
      <c r="K271" s="628">
        <f t="shared" si="48"/>
        <v>0</v>
      </c>
      <c r="L271" s="628">
        <f t="shared" si="48"/>
        <v>0</v>
      </c>
      <c r="M271" s="628">
        <f t="shared" si="48"/>
        <v>0</v>
      </c>
      <c r="N271" s="628">
        <f t="shared" si="48"/>
        <v>3250</v>
      </c>
      <c r="O271" s="628"/>
      <c r="P271" s="863"/>
      <c r="Q271" s="863"/>
      <c r="R271" s="863"/>
    </row>
    <row r="272" spans="1:18" s="23" customFormat="1" ht="26.25" customHeight="1">
      <c r="A272" s="56"/>
      <c r="B272" s="52" t="s">
        <v>31</v>
      </c>
      <c r="C272" s="61"/>
      <c r="D272" s="61"/>
      <c r="E272" s="348"/>
      <c r="F272" s="71">
        <f>F263+F267+F271</f>
        <v>24304</v>
      </c>
      <c r="G272" s="71">
        <f aca="true" t="shared" si="49" ref="G272:N272">G263+G267+G271</f>
        <v>0</v>
      </c>
      <c r="H272" s="71">
        <f t="shared" si="49"/>
        <v>0</v>
      </c>
      <c r="I272" s="71">
        <f t="shared" si="49"/>
        <v>0</v>
      </c>
      <c r="J272" s="71">
        <f t="shared" si="49"/>
        <v>831</v>
      </c>
      <c r="K272" s="71">
        <f t="shared" si="49"/>
        <v>77</v>
      </c>
      <c r="L272" s="71">
        <f t="shared" si="49"/>
        <v>0</v>
      </c>
      <c r="M272" s="71">
        <f t="shared" si="49"/>
        <v>0</v>
      </c>
      <c r="N272" s="71">
        <f t="shared" si="49"/>
        <v>23550</v>
      </c>
      <c r="O272" s="57"/>
      <c r="P272" s="860"/>
      <c r="Q272" s="860"/>
      <c r="R272" s="860"/>
    </row>
    <row r="273" ht="18">
      <c r="L273" s="1"/>
    </row>
    <row r="274" spans="1:15" ht="18.75">
      <c r="A274" s="440"/>
      <c r="B274" s="441"/>
      <c r="C274" s="441"/>
      <c r="D274" s="441" t="s">
        <v>474</v>
      </c>
      <c r="F274" s="442"/>
      <c r="G274" s="441"/>
      <c r="H274" s="441"/>
      <c r="J274" s="446" t="s">
        <v>475</v>
      </c>
      <c r="K274" s="441"/>
      <c r="L274" s="441"/>
      <c r="N274" s="441" t="s">
        <v>475</v>
      </c>
      <c r="O274" s="443"/>
    </row>
    <row r="275" spans="1:18" s="103" customFormat="1" ht="15" customHeight="1">
      <c r="A275" s="440" t="s">
        <v>483</v>
      </c>
      <c r="B275" s="441"/>
      <c r="C275" s="441"/>
      <c r="D275" s="446" t="s">
        <v>1078</v>
      </c>
      <c r="E275" s="441"/>
      <c r="F275" s="442"/>
      <c r="G275" s="441"/>
      <c r="H275" s="441"/>
      <c r="J275" s="446" t="s">
        <v>1079</v>
      </c>
      <c r="K275" s="441"/>
      <c r="L275" s="440"/>
      <c r="M275" s="441" t="s">
        <v>1075</v>
      </c>
      <c r="N275" s="441"/>
      <c r="O275" s="444"/>
      <c r="P275" s="106"/>
      <c r="Q275" s="106"/>
      <c r="R275" s="106"/>
    </row>
    <row r="276" spans="1:18" s="103" customFormat="1" ht="15" customHeight="1">
      <c r="A276" s="440"/>
      <c r="B276" s="441"/>
      <c r="C276" s="441"/>
      <c r="D276" s="446" t="s">
        <v>624</v>
      </c>
      <c r="E276" s="441"/>
      <c r="F276" s="442"/>
      <c r="G276" s="441"/>
      <c r="H276" s="441"/>
      <c r="J276" s="445" t="s">
        <v>472</v>
      </c>
      <c r="K276" s="441"/>
      <c r="L276" s="441"/>
      <c r="M276" s="441" t="s">
        <v>473</v>
      </c>
      <c r="N276" s="441"/>
      <c r="O276" s="443"/>
      <c r="P276" s="106"/>
      <c r="Q276" s="106"/>
      <c r="R276" s="106"/>
    </row>
    <row r="279" spans="1:15" ht="26.25">
      <c r="A279" s="3" t="s">
        <v>0</v>
      </c>
      <c r="B279" s="33"/>
      <c r="C279" s="4"/>
      <c r="D279" s="109" t="s">
        <v>66</v>
      </c>
      <c r="E279" s="380"/>
      <c r="F279" s="4"/>
      <c r="G279" s="4"/>
      <c r="H279" s="4"/>
      <c r="I279" s="4"/>
      <c r="J279" s="4"/>
      <c r="K279" s="4"/>
      <c r="L279" s="5"/>
      <c r="M279" s="4"/>
      <c r="N279" s="4"/>
      <c r="O279" s="27"/>
    </row>
    <row r="280" spans="1:15" ht="18">
      <c r="A280" s="6"/>
      <c r="B280" s="110" t="s">
        <v>65</v>
      </c>
      <c r="C280" s="7"/>
      <c r="D280" s="7"/>
      <c r="E280" s="316"/>
      <c r="F280" s="7"/>
      <c r="G280" s="7"/>
      <c r="H280" s="7"/>
      <c r="I280" s="8"/>
      <c r="J280" s="7"/>
      <c r="K280" s="7"/>
      <c r="L280" s="9"/>
      <c r="M280" s="7"/>
      <c r="N280" s="7"/>
      <c r="O280" s="393" t="s">
        <v>871</v>
      </c>
    </row>
    <row r="281" spans="1:15" ht="24.75">
      <c r="A281" s="10"/>
      <c r="B281" s="44"/>
      <c r="C281" s="11"/>
      <c r="D281" s="95" t="s">
        <v>1430</v>
      </c>
      <c r="E281" s="317"/>
      <c r="F281" s="12"/>
      <c r="G281" s="12"/>
      <c r="H281" s="12"/>
      <c r="I281" s="12"/>
      <c r="J281" s="12"/>
      <c r="K281" s="12"/>
      <c r="L281" s="13"/>
      <c r="M281" s="12"/>
      <c r="N281" s="12"/>
      <c r="O281" s="28"/>
    </row>
    <row r="282" spans="1:18" s="70" customFormat="1" ht="30.75" customHeight="1">
      <c r="A282" s="776" t="s">
        <v>437</v>
      </c>
      <c r="B282" s="777" t="s">
        <v>438</v>
      </c>
      <c r="C282" s="777" t="s">
        <v>1</v>
      </c>
      <c r="D282" s="777" t="s">
        <v>436</v>
      </c>
      <c r="E282" s="778" t="s">
        <v>445</v>
      </c>
      <c r="F282" s="779" t="s">
        <v>433</v>
      </c>
      <c r="G282" s="779" t="s">
        <v>434</v>
      </c>
      <c r="H282" s="779" t="s">
        <v>33</v>
      </c>
      <c r="I282" s="779" t="s">
        <v>348</v>
      </c>
      <c r="J282" s="779" t="s">
        <v>17</v>
      </c>
      <c r="K282" s="779" t="s">
        <v>18</v>
      </c>
      <c r="L282" s="759" t="s">
        <v>442</v>
      </c>
      <c r="M282" s="779" t="s">
        <v>30</v>
      </c>
      <c r="N282" s="779" t="s">
        <v>29</v>
      </c>
      <c r="O282" s="780" t="s">
        <v>19</v>
      </c>
      <c r="P282" s="862"/>
      <c r="Q282" s="862"/>
      <c r="R282" s="862"/>
    </row>
    <row r="283" spans="1:18" s="103" customFormat="1" ht="18.75" customHeight="1">
      <c r="A283" s="820" t="s">
        <v>450</v>
      </c>
      <c r="B283" s="821"/>
      <c r="C283" s="788"/>
      <c r="D283" s="788"/>
      <c r="E283" s="789"/>
      <c r="F283" s="821"/>
      <c r="G283" s="821"/>
      <c r="H283" s="821"/>
      <c r="I283" s="821"/>
      <c r="J283" s="821"/>
      <c r="K283" s="821"/>
      <c r="L283" s="821"/>
      <c r="M283" s="821"/>
      <c r="N283" s="821"/>
      <c r="O283" s="822"/>
      <c r="P283" s="106"/>
      <c r="Q283" s="106"/>
      <c r="R283" s="106"/>
    </row>
    <row r="284" spans="1:15" ht="31.5" customHeight="1">
      <c r="A284" s="725">
        <v>201</v>
      </c>
      <c r="B284" s="130" t="s">
        <v>1187</v>
      </c>
      <c r="C284" s="131" t="s">
        <v>1303</v>
      </c>
      <c r="D284" s="436" t="s">
        <v>393</v>
      </c>
      <c r="E284" s="352">
        <v>15</v>
      </c>
      <c r="F284" s="130">
        <v>3109</v>
      </c>
      <c r="G284" s="130">
        <v>0</v>
      </c>
      <c r="H284" s="130">
        <v>0</v>
      </c>
      <c r="I284" s="130">
        <v>0</v>
      </c>
      <c r="J284" s="130">
        <v>109</v>
      </c>
      <c r="K284" s="130">
        <v>0</v>
      </c>
      <c r="L284" s="130">
        <v>0</v>
      </c>
      <c r="M284" s="130">
        <v>0</v>
      </c>
      <c r="N284" s="130">
        <f>F284+G284+H284+I284-J284+K284-L284-M284</f>
        <v>3000</v>
      </c>
      <c r="O284" s="133"/>
    </row>
    <row r="285" spans="1:15" ht="31.5" customHeight="1">
      <c r="A285" s="725">
        <v>202</v>
      </c>
      <c r="B285" s="130" t="s">
        <v>1188</v>
      </c>
      <c r="C285" s="131" t="s">
        <v>1304</v>
      </c>
      <c r="D285" s="436" t="s">
        <v>52</v>
      </c>
      <c r="E285" s="352">
        <v>15</v>
      </c>
      <c r="F285" s="130">
        <v>3109</v>
      </c>
      <c r="G285" s="130">
        <v>0</v>
      </c>
      <c r="H285" s="130">
        <v>0</v>
      </c>
      <c r="I285" s="130">
        <v>0</v>
      </c>
      <c r="J285" s="130">
        <v>109</v>
      </c>
      <c r="K285" s="130">
        <v>0</v>
      </c>
      <c r="L285" s="130">
        <v>0</v>
      </c>
      <c r="M285" s="130">
        <v>0</v>
      </c>
      <c r="N285" s="130">
        <f>F285+G285+H285+I285-J285+K285-L285-M285</f>
        <v>3000</v>
      </c>
      <c r="O285" s="133"/>
    </row>
    <row r="286" spans="1:18" s="103" customFormat="1" ht="19.5" customHeight="1">
      <c r="A286" s="694" t="s">
        <v>67</v>
      </c>
      <c r="B286" s="688"/>
      <c r="C286" s="689"/>
      <c r="D286" s="690"/>
      <c r="E286" s="691"/>
      <c r="F286" s="692">
        <f aca="true" t="shared" si="50" ref="F286:N286">SUM(F284:F285)</f>
        <v>6218</v>
      </c>
      <c r="G286" s="692">
        <f t="shared" si="50"/>
        <v>0</v>
      </c>
      <c r="H286" s="692">
        <f t="shared" si="50"/>
        <v>0</v>
      </c>
      <c r="I286" s="692">
        <f t="shared" si="50"/>
        <v>0</v>
      </c>
      <c r="J286" s="692">
        <f t="shared" si="50"/>
        <v>218</v>
      </c>
      <c r="K286" s="692">
        <f t="shared" si="50"/>
        <v>0</v>
      </c>
      <c r="L286" s="692">
        <f t="shared" si="50"/>
        <v>0</v>
      </c>
      <c r="M286" s="692">
        <f t="shared" si="50"/>
        <v>0</v>
      </c>
      <c r="N286" s="692">
        <f t="shared" si="50"/>
        <v>6000</v>
      </c>
      <c r="O286" s="693"/>
      <c r="P286" s="106"/>
      <c r="Q286" s="106"/>
      <c r="R286" s="106"/>
    </row>
    <row r="287" spans="1:15" ht="18.75" customHeight="1">
      <c r="A287" s="781" t="s">
        <v>55</v>
      </c>
      <c r="B287" s="782"/>
      <c r="C287" s="783"/>
      <c r="D287" s="784"/>
      <c r="E287" s="785"/>
      <c r="F287" s="782"/>
      <c r="G287" s="782"/>
      <c r="H287" s="782"/>
      <c r="I287" s="782"/>
      <c r="J287" s="782"/>
      <c r="K287" s="782"/>
      <c r="L287" s="782"/>
      <c r="M287" s="782"/>
      <c r="N287" s="782"/>
      <c r="O287" s="786"/>
    </row>
    <row r="288" spans="1:18" s="41" customFormat="1" ht="31.5" customHeight="1">
      <c r="A288" s="871">
        <v>9</v>
      </c>
      <c r="B288" s="130" t="s">
        <v>614</v>
      </c>
      <c r="C288" s="131" t="s">
        <v>615</v>
      </c>
      <c r="D288" s="436" t="s">
        <v>10</v>
      </c>
      <c r="E288" s="352">
        <v>15</v>
      </c>
      <c r="F288" s="130">
        <v>2325</v>
      </c>
      <c r="G288" s="130">
        <v>0</v>
      </c>
      <c r="H288" s="130">
        <v>0</v>
      </c>
      <c r="I288" s="130">
        <v>0</v>
      </c>
      <c r="J288" s="130">
        <v>0</v>
      </c>
      <c r="K288" s="130">
        <v>26</v>
      </c>
      <c r="L288" s="130">
        <v>0</v>
      </c>
      <c r="M288" s="130">
        <v>0</v>
      </c>
      <c r="N288" s="130">
        <f aca="true" t="shared" si="51" ref="N288:N297">F288+G288+H288+I288-J288+K288-L288-M288</f>
        <v>2351</v>
      </c>
      <c r="O288" s="133"/>
      <c r="P288" s="84"/>
      <c r="Q288" s="84"/>
      <c r="R288" s="84"/>
    </row>
    <row r="289" spans="1:15" ht="31.5" customHeight="1">
      <c r="A289" s="725">
        <v>17</v>
      </c>
      <c r="B289" s="262" t="s">
        <v>41</v>
      </c>
      <c r="C289" s="131" t="s">
        <v>1051</v>
      </c>
      <c r="D289" s="436" t="s">
        <v>10</v>
      </c>
      <c r="E289" s="352">
        <v>15</v>
      </c>
      <c r="F289" s="262">
        <v>2293</v>
      </c>
      <c r="G289" s="262">
        <v>0</v>
      </c>
      <c r="H289" s="262">
        <v>0</v>
      </c>
      <c r="I289" s="262">
        <v>0</v>
      </c>
      <c r="J289" s="262">
        <v>0</v>
      </c>
      <c r="K289" s="262">
        <v>29</v>
      </c>
      <c r="L289" s="262">
        <v>0</v>
      </c>
      <c r="M289" s="262">
        <v>0</v>
      </c>
      <c r="N289" s="130">
        <f t="shared" si="51"/>
        <v>2322</v>
      </c>
      <c r="O289" s="311"/>
    </row>
    <row r="290" spans="1:15" ht="31.5" customHeight="1">
      <c r="A290" s="725">
        <v>41</v>
      </c>
      <c r="B290" s="130" t="s">
        <v>883</v>
      </c>
      <c r="C290" s="131" t="s">
        <v>884</v>
      </c>
      <c r="D290" s="436" t="s">
        <v>10</v>
      </c>
      <c r="E290" s="352">
        <v>15</v>
      </c>
      <c r="F290" s="262">
        <v>2022</v>
      </c>
      <c r="G290" s="262">
        <v>0</v>
      </c>
      <c r="H290" s="262">
        <v>0</v>
      </c>
      <c r="I290" s="262">
        <v>0</v>
      </c>
      <c r="J290" s="262">
        <v>0</v>
      </c>
      <c r="K290" s="262">
        <v>70</v>
      </c>
      <c r="L290" s="262">
        <v>0</v>
      </c>
      <c r="M290" s="262">
        <v>0</v>
      </c>
      <c r="N290" s="130">
        <f t="shared" si="51"/>
        <v>2092</v>
      </c>
      <c r="O290" s="311"/>
    </row>
    <row r="291" spans="1:15" ht="31.5" customHeight="1">
      <c r="A291" s="725">
        <v>59</v>
      </c>
      <c r="B291" s="130" t="s">
        <v>922</v>
      </c>
      <c r="C291" s="131" t="s">
        <v>923</v>
      </c>
      <c r="D291" s="436" t="s">
        <v>430</v>
      </c>
      <c r="E291" s="352">
        <v>15</v>
      </c>
      <c r="F291" s="130">
        <v>2509</v>
      </c>
      <c r="G291" s="130">
        <v>0</v>
      </c>
      <c r="H291" s="130">
        <v>0</v>
      </c>
      <c r="I291" s="130">
        <v>0</v>
      </c>
      <c r="J291" s="130">
        <v>9</v>
      </c>
      <c r="K291" s="130">
        <v>0</v>
      </c>
      <c r="L291" s="130">
        <v>0</v>
      </c>
      <c r="M291" s="130">
        <v>0</v>
      </c>
      <c r="N291" s="130">
        <f t="shared" si="51"/>
        <v>2500</v>
      </c>
      <c r="O291" s="133"/>
    </row>
    <row r="292" spans="1:15" ht="31.5" customHeight="1">
      <c r="A292" s="725">
        <v>85</v>
      </c>
      <c r="B292" s="262" t="s">
        <v>45</v>
      </c>
      <c r="C292" s="131" t="s">
        <v>417</v>
      </c>
      <c r="D292" s="131" t="s">
        <v>10</v>
      </c>
      <c r="E292" s="352">
        <v>15</v>
      </c>
      <c r="F292" s="262">
        <v>2293</v>
      </c>
      <c r="G292" s="262">
        <v>0</v>
      </c>
      <c r="H292" s="262">
        <v>0</v>
      </c>
      <c r="I292" s="262">
        <v>0</v>
      </c>
      <c r="J292" s="262">
        <v>0</v>
      </c>
      <c r="K292" s="262">
        <v>29</v>
      </c>
      <c r="L292" s="262">
        <v>0</v>
      </c>
      <c r="M292" s="262">
        <v>0</v>
      </c>
      <c r="N292" s="130">
        <f t="shared" si="51"/>
        <v>2322</v>
      </c>
      <c r="O292" s="311"/>
    </row>
    <row r="293" spans="1:15" ht="31.5" customHeight="1">
      <c r="A293" s="725">
        <v>86</v>
      </c>
      <c r="B293" s="262" t="s">
        <v>56</v>
      </c>
      <c r="C293" s="131" t="s">
        <v>418</v>
      </c>
      <c r="D293" s="131" t="s">
        <v>10</v>
      </c>
      <c r="E293" s="352">
        <v>15</v>
      </c>
      <c r="F293" s="262">
        <v>2293</v>
      </c>
      <c r="G293" s="262">
        <v>0</v>
      </c>
      <c r="H293" s="262">
        <v>0</v>
      </c>
      <c r="I293" s="262">
        <v>0</v>
      </c>
      <c r="J293" s="262">
        <v>0</v>
      </c>
      <c r="K293" s="262">
        <v>29</v>
      </c>
      <c r="L293" s="262">
        <v>0</v>
      </c>
      <c r="M293" s="262">
        <v>0</v>
      </c>
      <c r="N293" s="130">
        <f t="shared" si="51"/>
        <v>2322</v>
      </c>
      <c r="O293" s="311"/>
    </row>
    <row r="294" spans="1:15" ht="31.5" customHeight="1">
      <c r="A294" s="725">
        <v>204</v>
      </c>
      <c r="B294" s="130" t="s">
        <v>1189</v>
      </c>
      <c r="C294" s="131" t="s">
        <v>1305</v>
      </c>
      <c r="D294" s="436" t="s">
        <v>10</v>
      </c>
      <c r="E294" s="352">
        <v>15</v>
      </c>
      <c r="F294" s="130">
        <v>1923</v>
      </c>
      <c r="G294" s="130">
        <v>0</v>
      </c>
      <c r="H294" s="130">
        <v>0</v>
      </c>
      <c r="I294" s="130">
        <v>0</v>
      </c>
      <c r="J294" s="130">
        <v>0</v>
      </c>
      <c r="K294" s="130">
        <v>77</v>
      </c>
      <c r="L294" s="130">
        <v>0</v>
      </c>
      <c r="M294" s="130">
        <v>0</v>
      </c>
      <c r="N294" s="130">
        <f t="shared" si="51"/>
        <v>2000</v>
      </c>
      <c r="O294" s="133"/>
    </row>
    <row r="295" spans="1:15" ht="31.5" customHeight="1">
      <c r="A295" s="915">
        <v>205</v>
      </c>
      <c r="B295" s="130" t="s">
        <v>1190</v>
      </c>
      <c r="C295" s="131" t="s">
        <v>1306</v>
      </c>
      <c r="D295" s="131" t="s">
        <v>9</v>
      </c>
      <c r="E295" s="352">
        <v>15</v>
      </c>
      <c r="F295" s="262">
        <v>3053</v>
      </c>
      <c r="G295" s="262">
        <v>0</v>
      </c>
      <c r="H295" s="262">
        <v>0</v>
      </c>
      <c r="I295" s="262">
        <v>0</v>
      </c>
      <c r="J295" s="262">
        <v>83</v>
      </c>
      <c r="K295" s="262">
        <v>0</v>
      </c>
      <c r="L295" s="262">
        <v>0</v>
      </c>
      <c r="M295" s="262">
        <v>0</v>
      </c>
      <c r="N295" s="130">
        <f t="shared" si="51"/>
        <v>2970</v>
      </c>
      <c r="O295" s="545"/>
    </row>
    <row r="296" spans="1:15" ht="33" customHeight="1">
      <c r="A296" s="915">
        <v>206</v>
      </c>
      <c r="B296" s="130" t="s">
        <v>1191</v>
      </c>
      <c r="C296" s="131" t="s">
        <v>1402</v>
      </c>
      <c r="D296" s="131" t="s">
        <v>11</v>
      </c>
      <c r="E296" s="352">
        <v>15</v>
      </c>
      <c r="F296" s="262">
        <v>1697</v>
      </c>
      <c r="G296" s="130">
        <v>0</v>
      </c>
      <c r="H296" s="262">
        <v>0</v>
      </c>
      <c r="I296" s="262">
        <v>0</v>
      </c>
      <c r="J296" s="262">
        <v>0</v>
      </c>
      <c r="K296" s="262">
        <v>103</v>
      </c>
      <c r="L296" s="262">
        <v>0</v>
      </c>
      <c r="M296" s="130">
        <v>0</v>
      </c>
      <c r="N296" s="130">
        <f t="shared" si="51"/>
        <v>1800</v>
      </c>
      <c r="O296" s="545"/>
    </row>
    <row r="297" spans="1:15" ht="33" customHeight="1">
      <c r="A297" s="915">
        <v>207</v>
      </c>
      <c r="B297" s="130" t="s">
        <v>1307</v>
      </c>
      <c r="C297" s="131" t="s">
        <v>1308</v>
      </c>
      <c r="D297" s="131" t="s">
        <v>11</v>
      </c>
      <c r="E297" s="352">
        <v>15</v>
      </c>
      <c r="F297" s="262">
        <v>1923</v>
      </c>
      <c r="G297" s="130">
        <v>0</v>
      </c>
      <c r="H297" s="262">
        <v>0</v>
      </c>
      <c r="I297" s="262">
        <v>0</v>
      </c>
      <c r="J297" s="262">
        <v>0</v>
      </c>
      <c r="K297" s="262">
        <v>77</v>
      </c>
      <c r="L297" s="262">
        <v>0</v>
      </c>
      <c r="M297" s="130">
        <v>0</v>
      </c>
      <c r="N297" s="130">
        <f t="shared" si="51"/>
        <v>2000</v>
      </c>
      <c r="O297" s="545"/>
    </row>
    <row r="298" spans="1:15" ht="18.75" customHeight="1" hidden="1">
      <c r="A298" s="729"/>
      <c r="B298" s="730"/>
      <c r="C298" s="731"/>
      <c r="D298" s="731"/>
      <c r="E298" s="732"/>
      <c r="F298" s="733">
        <f aca="true" t="shared" si="52" ref="F298:N298">SUM(F288:F297)</f>
        <v>22331</v>
      </c>
      <c r="G298" s="733">
        <f t="shared" si="52"/>
        <v>0</v>
      </c>
      <c r="H298" s="733">
        <f t="shared" si="52"/>
        <v>0</v>
      </c>
      <c r="I298" s="733">
        <f t="shared" si="52"/>
        <v>0</v>
      </c>
      <c r="J298" s="733">
        <f t="shared" si="52"/>
        <v>92</v>
      </c>
      <c r="K298" s="733">
        <f t="shared" si="52"/>
        <v>440</v>
      </c>
      <c r="L298" s="733">
        <f t="shared" si="52"/>
        <v>0</v>
      </c>
      <c r="M298" s="733">
        <f t="shared" si="52"/>
        <v>0</v>
      </c>
      <c r="N298" s="733">
        <f t="shared" si="52"/>
        <v>22679</v>
      </c>
      <c r="O298" s="633"/>
    </row>
    <row r="299" spans="1:18" s="23" customFormat="1" ht="21.75" customHeight="1">
      <c r="A299" s="56"/>
      <c r="B299" s="52" t="s">
        <v>31</v>
      </c>
      <c r="C299" s="57"/>
      <c r="D299" s="57"/>
      <c r="E299" s="337"/>
      <c r="F299" s="57">
        <f aca="true" t="shared" si="53" ref="F299:N299">F286+F298</f>
        <v>28549</v>
      </c>
      <c r="G299" s="57">
        <f t="shared" si="53"/>
        <v>0</v>
      </c>
      <c r="H299" s="57">
        <f t="shared" si="53"/>
        <v>0</v>
      </c>
      <c r="I299" s="57">
        <f t="shared" si="53"/>
        <v>0</v>
      </c>
      <c r="J299" s="57">
        <f t="shared" si="53"/>
        <v>310</v>
      </c>
      <c r="K299" s="57">
        <f t="shared" si="53"/>
        <v>440</v>
      </c>
      <c r="L299" s="57">
        <f t="shared" si="53"/>
        <v>0</v>
      </c>
      <c r="M299" s="57">
        <f t="shared" si="53"/>
        <v>0</v>
      </c>
      <c r="N299" s="57">
        <f t="shared" si="53"/>
        <v>28679</v>
      </c>
      <c r="O299" s="58"/>
      <c r="P299" s="860"/>
      <c r="Q299" s="860"/>
      <c r="R299" s="860"/>
    </row>
    <row r="300" spans="1:18" s="103" customFormat="1" ht="51.75" customHeight="1">
      <c r="A300" s="440"/>
      <c r="B300" s="441"/>
      <c r="C300" s="441"/>
      <c r="D300" s="441" t="s">
        <v>474</v>
      </c>
      <c r="F300" s="442"/>
      <c r="G300" s="441"/>
      <c r="H300" s="441"/>
      <c r="J300" s="455" t="s">
        <v>475</v>
      </c>
      <c r="K300" s="441"/>
      <c r="L300" s="441"/>
      <c r="N300" s="441" t="s">
        <v>475</v>
      </c>
      <c r="O300" s="443"/>
      <c r="P300" s="106"/>
      <c r="Q300" s="106"/>
      <c r="R300" s="106"/>
    </row>
    <row r="301" spans="1:15" ht="12.75" customHeight="1">
      <c r="A301" s="440" t="s">
        <v>483</v>
      </c>
      <c r="B301" s="441"/>
      <c r="C301" s="441"/>
      <c r="D301" s="446" t="s">
        <v>1078</v>
      </c>
      <c r="E301" s="441"/>
      <c r="F301" s="442"/>
      <c r="G301" s="441"/>
      <c r="H301" s="441"/>
      <c r="I301" s="2"/>
      <c r="J301" s="446" t="s">
        <v>1079</v>
      </c>
      <c r="K301" s="441"/>
      <c r="L301" s="440"/>
      <c r="M301" s="441" t="s">
        <v>1075</v>
      </c>
      <c r="N301" s="441"/>
      <c r="O301" s="444"/>
    </row>
    <row r="302" spans="1:15" ht="12.75" customHeight="1">
      <c r="A302" s="440"/>
      <c r="B302" s="441"/>
      <c r="C302" s="441"/>
      <c r="D302" s="446" t="s">
        <v>624</v>
      </c>
      <c r="E302" s="441"/>
      <c r="F302" s="442"/>
      <c r="G302" s="441"/>
      <c r="H302" s="441"/>
      <c r="I302" s="2"/>
      <c r="J302" s="445" t="s">
        <v>472</v>
      </c>
      <c r="K302" s="441"/>
      <c r="L302" s="441"/>
      <c r="M302" s="441" t="s">
        <v>473</v>
      </c>
      <c r="N302" s="441"/>
      <c r="O302" s="443"/>
    </row>
    <row r="303" spans="2:14" ht="12.75" customHeight="1">
      <c r="B303" s="18"/>
      <c r="C303" s="18"/>
      <c r="D303" s="18"/>
      <c r="E303" s="325"/>
      <c r="F303" s="18"/>
      <c r="G303" s="18"/>
      <c r="H303" s="18"/>
      <c r="I303" s="18"/>
      <c r="J303" s="18"/>
      <c r="K303" s="18"/>
      <c r="L303" s="18"/>
      <c r="M303" s="18"/>
      <c r="N303" s="18"/>
    </row>
    <row r="304" spans="1:15" ht="21.75" customHeight="1">
      <c r="A304" s="3" t="s">
        <v>0</v>
      </c>
      <c r="B304" s="33"/>
      <c r="C304" s="4"/>
      <c r="D304" s="109" t="s">
        <v>66</v>
      </c>
      <c r="E304" s="380"/>
      <c r="F304" s="4"/>
      <c r="G304" s="4"/>
      <c r="H304" s="4"/>
      <c r="I304" s="4"/>
      <c r="J304" s="4"/>
      <c r="K304" s="4"/>
      <c r="L304" s="5"/>
      <c r="M304" s="4"/>
      <c r="N304" s="4"/>
      <c r="O304" s="27"/>
    </row>
    <row r="305" spans="1:15" ht="18">
      <c r="A305" s="6"/>
      <c r="B305" s="110" t="s">
        <v>65</v>
      </c>
      <c r="C305" s="7"/>
      <c r="D305" s="7"/>
      <c r="E305" s="316"/>
      <c r="F305" s="7"/>
      <c r="G305" s="7"/>
      <c r="H305" s="7"/>
      <c r="I305" s="8"/>
      <c r="J305" s="7"/>
      <c r="K305" s="7"/>
      <c r="L305" s="9"/>
      <c r="M305" s="7"/>
      <c r="N305" s="7"/>
      <c r="O305" s="393" t="s">
        <v>903</v>
      </c>
    </row>
    <row r="306" spans="1:15" ht="18.75" customHeight="1">
      <c r="A306" s="10"/>
      <c r="B306" s="44"/>
      <c r="C306" s="11"/>
      <c r="D306" s="95" t="s">
        <v>1430</v>
      </c>
      <c r="E306" s="317"/>
      <c r="F306" s="12"/>
      <c r="G306" s="12"/>
      <c r="H306" s="12"/>
      <c r="I306" s="12"/>
      <c r="J306" s="12"/>
      <c r="K306" s="12"/>
      <c r="L306" s="13"/>
      <c r="M306" s="12"/>
      <c r="N306" s="12"/>
      <c r="O306" s="28"/>
    </row>
    <row r="307" spans="1:18" s="70" customFormat="1" ht="27.75" customHeight="1">
      <c r="A307" s="776" t="s">
        <v>437</v>
      </c>
      <c r="B307" s="777" t="s">
        <v>438</v>
      </c>
      <c r="C307" s="777" t="s">
        <v>1</v>
      </c>
      <c r="D307" s="777" t="s">
        <v>436</v>
      </c>
      <c r="E307" s="889" t="s">
        <v>445</v>
      </c>
      <c r="F307" s="890" t="s">
        <v>433</v>
      </c>
      <c r="G307" s="890" t="s">
        <v>434</v>
      </c>
      <c r="H307" s="890" t="s">
        <v>33</v>
      </c>
      <c r="I307" s="890" t="s">
        <v>348</v>
      </c>
      <c r="J307" s="890" t="s">
        <v>17</v>
      </c>
      <c r="K307" s="890" t="s">
        <v>18</v>
      </c>
      <c r="L307" s="759" t="s">
        <v>442</v>
      </c>
      <c r="M307" s="890" t="s">
        <v>30</v>
      </c>
      <c r="N307" s="890" t="s">
        <v>29</v>
      </c>
      <c r="O307" s="780" t="s">
        <v>19</v>
      </c>
      <c r="P307" s="862"/>
      <c r="Q307" s="862"/>
      <c r="R307" s="862"/>
    </row>
    <row r="308" spans="1:15" ht="24" customHeight="1">
      <c r="A308" s="916" t="s">
        <v>55</v>
      </c>
      <c r="B308" s="787"/>
      <c r="C308" s="788"/>
      <c r="D308" s="826"/>
      <c r="E308" s="789"/>
      <c r="F308" s="787"/>
      <c r="G308" s="787"/>
      <c r="H308" s="787"/>
      <c r="I308" s="787"/>
      <c r="J308" s="787"/>
      <c r="K308" s="787"/>
      <c r="L308" s="787"/>
      <c r="M308" s="787"/>
      <c r="N308" s="787"/>
      <c r="O308" s="917"/>
    </row>
    <row r="309" spans="1:15" ht="30" customHeight="1">
      <c r="A309" s="915">
        <v>213</v>
      </c>
      <c r="B309" s="130" t="s">
        <v>1315</v>
      </c>
      <c r="C309" s="131" t="s">
        <v>1316</v>
      </c>
      <c r="D309" s="436" t="s">
        <v>2</v>
      </c>
      <c r="E309" s="352">
        <v>15</v>
      </c>
      <c r="F309" s="130">
        <v>2268</v>
      </c>
      <c r="G309" s="130">
        <v>0</v>
      </c>
      <c r="H309" s="130">
        <v>0</v>
      </c>
      <c r="I309" s="130">
        <v>0</v>
      </c>
      <c r="J309" s="130">
        <v>0</v>
      </c>
      <c r="K309" s="130">
        <v>32</v>
      </c>
      <c r="L309" s="130">
        <v>0</v>
      </c>
      <c r="M309" s="130">
        <v>0</v>
      </c>
      <c r="N309" s="130">
        <f aca="true" t="shared" si="54" ref="N309:N320">F309+G309+H309+I309-J309+K309-L309-M309</f>
        <v>2300</v>
      </c>
      <c r="O309" s="545"/>
    </row>
    <row r="310" spans="1:15" ht="33" customHeight="1">
      <c r="A310" s="725">
        <v>216</v>
      </c>
      <c r="B310" s="130" t="s">
        <v>550</v>
      </c>
      <c r="C310" s="131" t="s">
        <v>1349</v>
      </c>
      <c r="D310" s="131" t="s">
        <v>11</v>
      </c>
      <c r="E310" s="352">
        <v>15</v>
      </c>
      <c r="F310" s="130">
        <v>1697</v>
      </c>
      <c r="G310" s="130">
        <v>0</v>
      </c>
      <c r="H310" s="130">
        <v>0</v>
      </c>
      <c r="I310" s="130">
        <v>0</v>
      </c>
      <c r="J310" s="130">
        <v>0</v>
      </c>
      <c r="K310" s="130">
        <v>103</v>
      </c>
      <c r="L310" s="130">
        <v>0</v>
      </c>
      <c r="M310" s="130">
        <v>0</v>
      </c>
      <c r="N310" s="130">
        <f t="shared" si="54"/>
        <v>1800</v>
      </c>
      <c r="O310" s="947"/>
    </row>
    <row r="311" spans="1:15" ht="33" customHeight="1">
      <c r="A311" s="915">
        <v>249</v>
      </c>
      <c r="B311" s="130" t="s">
        <v>644</v>
      </c>
      <c r="C311" s="131" t="s">
        <v>685</v>
      </c>
      <c r="D311" s="131" t="s">
        <v>11</v>
      </c>
      <c r="E311" s="352">
        <v>15</v>
      </c>
      <c r="F311" s="262">
        <v>1923</v>
      </c>
      <c r="G311" s="130">
        <v>0</v>
      </c>
      <c r="H311" s="262">
        <v>0</v>
      </c>
      <c r="I311" s="262">
        <v>0</v>
      </c>
      <c r="J311" s="262">
        <v>0</v>
      </c>
      <c r="K311" s="262">
        <v>77</v>
      </c>
      <c r="L311" s="262">
        <v>0</v>
      </c>
      <c r="M311" s="130">
        <v>0</v>
      </c>
      <c r="N311" s="130">
        <f t="shared" si="54"/>
        <v>2000</v>
      </c>
      <c r="O311" s="545"/>
    </row>
    <row r="312" spans="1:15" ht="33" customHeight="1">
      <c r="A312" s="915">
        <v>256</v>
      </c>
      <c r="B312" s="130" t="s">
        <v>663</v>
      </c>
      <c r="C312" s="131" t="s">
        <v>664</v>
      </c>
      <c r="D312" s="131" t="s">
        <v>9</v>
      </c>
      <c r="E312" s="352">
        <v>15</v>
      </c>
      <c r="F312" s="262">
        <v>3109</v>
      </c>
      <c r="G312" s="130">
        <v>0</v>
      </c>
      <c r="H312" s="262">
        <v>0</v>
      </c>
      <c r="I312" s="262">
        <v>0</v>
      </c>
      <c r="J312" s="262">
        <v>109</v>
      </c>
      <c r="K312" s="262">
        <v>0</v>
      </c>
      <c r="L312" s="262">
        <v>0</v>
      </c>
      <c r="M312" s="130">
        <v>0</v>
      </c>
      <c r="N312" s="130">
        <f t="shared" si="54"/>
        <v>3000</v>
      </c>
      <c r="O312" s="545"/>
    </row>
    <row r="313" spans="1:15" ht="33" customHeight="1">
      <c r="A313" s="915">
        <v>266</v>
      </c>
      <c r="B313" s="130" t="s">
        <v>674</v>
      </c>
      <c r="C313" s="131" t="s">
        <v>686</v>
      </c>
      <c r="D313" s="131" t="s">
        <v>10</v>
      </c>
      <c r="E313" s="352">
        <v>15</v>
      </c>
      <c r="F313" s="262">
        <v>2509</v>
      </c>
      <c r="G313" s="130">
        <v>0</v>
      </c>
      <c r="H313" s="262">
        <v>0</v>
      </c>
      <c r="I313" s="262">
        <v>0</v>
      </c>
      <c r="J313" s="262">
        <v>9</v>
      </c>
      <c r="K313" s="262">
        <v>0</v>
      </c>
      <c r="L313" s="262">
        <v>0</v>
      </c>
      <c r="M313" s="130">
        <v>0</v>
      </c>
      <c r="N313" s="130">
        <f t="shared" si="54"/>
        <v>2500</v>
      </c>
      <c r="O313" s="545"/>
    </row>
    <row r="314" spans="1:15" ht="33" customHeight="1">
      <c r="A314" s="725">
        <v>294</v>
      </c>
      <c r="B314" s="130" t="s">
        <v>721</v>
      </c>
      <c r="C314" s="131" t="s">
        <v>1403</v>
      </c>
      <c r="D314" s="131" t="s">
        <v>11</v>
      </c>
      <c r="E314" s="352">
        <v>15</v>
      </c>
      <c r="F314" s="130">
        <v>1923</v>
      </c>
      <c r="G314" s="130">
        <v>0</v>
      </c>
      <c r="H314" s="130">
        <v>0</v>
      </c>
      <c r="I314" s="130">
        <v>0</v>
      </c>
      <c r="J314" s="130">
        <v>0</v>
      </c>
      <c r="K314" s="130">
        <v>77</v>
      </c>
      <c r="L314" s="130">
        <v>0</v>
      </c>
      <c r="M314" s="130">
        <v>0</v>
      </c>
      <c r="N314" s="130">
        <f t="shared" si="54"/>
        <v>2000</v>
      </c>
      <c r="O314" s="133"/>
    </row>
    <row r="315" spans="1:15" ht="33" customHeight="1">
      <c r="A315" s="725">
        <v>295</v>
      </c>
      <c r="B315" s="130" t="s">
        <v>722</v>
      </c>
      <c r="C315" s="131" t="s">
        <v>1350</v>
      </c>
      <c r="D315" s="131" t="s">
        <v>11</v>
      </c>
      <c r="E315" s="352">
        <v>15</v>
      </c>
      <c r="F315" s="130">
        <v>1923</v>
      </c>
      <c r="G315" s="130">
        <v>0</v>
      </c>
      <c r="H315" s="130">
        <v>0</v>
      </c>
      <c r="I315" s="130">
        <v>0</v>
      </c>
      <c r="J315" s="130">
        <v>0</v>
      </c>
      <c r="K315" s="130">
        <v>77</v>
      </c>
      <c r="L315" s="130">
        <v>0</v>
      </c>
      <c r="M315" s="130">
        <v>0</v>
      </c>
      <c r="N315" s="130">
        <f t="shared" si="54"/>
        <v>2000</v>
      </c>
      <c r="O315" s="133"/>
    </row>
    <row r="316" spans="1:15" ht="34.5" customHeight="1">
      <c r="A316" s="915">
        <v>318</v>
      </c>
      <c r="B316" s="383" t="s">
        <v>833</v>
      </c>
      <c r="C316" s="131" t="s">
        <v>1052</v>
      </c>
      <c r="D316" s="131" t="s">
        <v>10</v>
      </c>
      <c r="E316" s="352">
        <v>15</v>
      </c>
      <c r="F316" s="262">
        <v>1697</v>
      </c>
      <c r="G316" s="130">
        <v>0</v>
      </c>
      <c r="H316" s="262">
        <v>0</v>
      </c>
      <c r="I316" s="383">
        <v>0</v>
      </c>
      <c r="J316" s="262">
        <v>0</v>
      </c>
      <c r="K316" s="262">
        <v>103</v>
      </c>
      <c r="L316" s="262">
        <v>0</v>
      </c>
      <c r="M316" s="130">
        <v>0</v>
      </c>
      <c r="N316" s="130">
        <f t="shared" si="54"/>
        <v>1800</v>
      </c>
      <c r="O316" s="545"/>
    </row>
    <row r="317" spans="1:15" ht="34.5" customHeight="1">
      <c r="A317" s="915">
        <v>351</v>
      </c>
      <c r="B317" s="130" t="s">
        <v>1207</v>
      </c>
      <c r="C317" s="131" t="s">
        <v>1326</v>
      </c>
      <c r="D317" s="131" t="s">
        <v>11</v>
      </c>
      <c r="E317" s="352">
        <v>15</v>
      </c>
      <c r="F317" s="262">
        <v>1923</v>
      </c>
      <c r="G317" s="130">
        <v>0</v>
      </c>
      <c r="H317" s="262">
        <v>0</v>
      </c>
      <c r="I317" s="383">
        <v>0</v>
      </c>
      <c r="J317" s="262">
        <v>0</v>
      </c>
      <c r="K317" s="262">
        <v>77</v>
      </c>
      <c r="L317" s="262">
        <v>0</v>
      </c>
      <c r="M317" s="130">
        <v>0</v>
      </c>
      <c r="N317" s="130">
        <f t="shared" si="54"/>
        <v>2000</v>
      </c>
      <c r="O317" s="545"/>
    </row>
    <row r="318" spans="1:15" ht="34.5" customHeight="1">
      <c r="A318" s="915">
        <v>352</v>
      </c>
      <c r="B318" s="130" t="s">
        <v>1208</v>
      </c>
      <c r="C318" s="131" t="s">
        <v>1327</v>
      </c>
      <c r="D318" s="131" t="s">
        <v>11</v>
      </c>
      <c r="E318" s="352">
        <v>15</v>
      </c>
      <c r="F318" s="262">
        <v>1923</v>
      </c>
      <c r="G318" s="130">
        <v>0</v>
      </c>
      <c r="H318" s="262">
        <v>0</v>
      </c>
      <c r="I318" s="383">
        <v>0</v>
      </c>
      <c r="J318" s="262">
        <v>0</v>
      </c>
      <c r="K318" s="262">
        <v>77</v>
      </c>
      <c r="L318" s="262">
        <v>0</v>
      </c>
      <c r="M318" s="130">
        <v>0</v>
      </c>
      <c r="N318" s="130">
        <f t="shared" si="54"/>
        <v>2000</v>
      </c>
      <c r="O318" s="545"/>
    </row>
    <row r="319" spans="1:18" s="41" customFormat="1" ht="39" customHeight="1">
      <c r="A319" s="923">
        <v>356</v>
      </c>
      <c r="B319" s="130" t="s">
        <v>1241</v>
      </c>
      <c r="C319" s="131" t="s">
        <v>1404</v>
      </c>
      <c r="D319" s="436" t="s">
        <v>11</v>
      </c>
      <c r="E319" s="352">
        <v>15</v>
      </c>
      <c r="F319" s="130">
        <v>1924</v>
      </c>
      <c r="G319" s="130">
        <v>0</v>
      </c>
      <c r="H319" s="130">
        <v>0</v>
      </c>
      <c r="I319" s="130">
        <v>0</v>
      </c>
      <c r="J319" s="130">
        <v>0</v>
      </c>
      <c r="K319" s="130">
        <v>77</v>
      </c>
      <c r="L319" s="130">
        <v>0</v>
      </c>
      <c r="M319" s="130">
        <v>0</v>
      </c>
      <c r="N319" s="130">
        <f t="shared" si="54"/>
        <v>2001</v>
      </c>
      <c r="O319" s="545"/>
      <c r="P319" s="84"/>
      <c r="Q319" s="84"/>
      <c r="R319" s="84"/>
    </row>
    <row r="320" spans="1:18" s="41" customFormat="1" ht="39" customHeight="1">
      <c r="A320" s="923">
        <v>365</v>
      </c>
      <c r="B320" s="130" t="s">
        <v>1242</v>
      </c>
      <c r="C320" s="131" t="s">
        <v>1405</v>
      </c>
      <c r="D320" s="436" t="s">
        <v>11</v>
      </c>
      <c r="E320" s="352">
        <v>15</v>
      </c>
      <c r="F320" s="130">
        <v>1923</v>
      </c>
      <c r="G320" s="130">
        <v>0</v>
      </c>
      <c r="H320" s="130">
        <v>0</v>
      </c>
      <c r="I320" s="130">
        <v>0</v>
      </c>
      <c r="J320" s="130">
        <v>0</v>
      </c>
      <c r="K320" s="130">
        <v>77</v>
      </c>
      <c r="L320" s="130">
        <v>0</v>
      </c>
      <c r="M320" s="130">
        <v>0</v>
      </c>
      <c r="N320" s="130">
        <f t="shared" si="54"/>
        <v>2000</v>
      </c>
      <c r="O320" s="545"/>
      <c r="P320" s="84"/>
      <c r="Q320" s="84"/>
      <c r="R320" s="84"/>
    </row>
    <row r="321" spans="1:15" ht="25.5" customHeight="1" hidden="1">
      <c r="A321" s="811"/>
      <c r="B321" s="734"/>
      <c r="C321" s="735"/>
      <c r="D321" s="735"/>
      <c r="E321" s="736"/>
      <c r="F321" s="737">
        <f>SUM(F309:F320)</f>
        <v>24742</v>
      </c>
      <c r="G321" s="737">
        <f aca="true" t="shared" si="55" ref="G321:N321">SUM(G309:G320)</f>
        <v>0</v>
      </c>
      <c r="H321" s="737">
        <f t="shared" si="55"/>
        <v>0</v>
      </c>
      <c r="I321" s="737">
        <f t="shared" si="55"/>
        <v>0</v>
      </c>
      <c r="J321" s="737">
        <f t="shared" si="55"/>
        <v>118</v>
      </c>
      <c r="K321" s="737">
        <f t="shared" si="55"/>
        <v>777</v>
      </c>
      <c r="L321" s="737">
        <f t="shared" si="55"/>
        <v>0</v>
      </c>
      <c r="M321" s="737">
        <f t="shared" si="55"/>
        <v>0</v>
      </c>
      <c r="N321" s="737">
        <f t="shared" si="55"/>
        <v>25401</v>
      </c>
      <c r="O321" s="924"/>
    </row>
    <row r="322" spans="1:18" s="103" customFormat="1" ht="19.5" customHeight="1">
      <c r="A322" s="925" t="s">
        <v>67</v>
      </c>
      <c r="B322" s="908"/>
      <c r="C322" s="631"/>
      <c r="D322" s="713"/>
      <c r="E322" s="632"/>
      <c r="F322" s="926">
        <f>F298+F321</f>
        <v>47073</v>
      </c>
      <c r="G322" s="926">
        <f aca="true" t="shared" si="56" ref="G322:N322">G298+G321</f>
        <v>0</v>
      </c>
      <c r="H322" s="926">
        <f t="shared" si="56"/>
        <v>0</v>
      </c>
      <c r="I322" s="926">
        <f t="shared" si="56"/>
        <v>0</v>
      </c>
      <c r="J322" s="926">
        <f t="shared" si="56"/>
        <v>210</v>
      </c>
      <c r="K322" s="926">
        <f t="shared" si="56"/>
        <v>1217</v>
      </c>
      <c r="L322" s="926">
        <f t="shared" si="56"/>
        <v>0</v>
      </c>
      <c r="M322" s="926">
        <f t="shared" si="56"/>
        <v>0</v>
      </c>
      <c r="N322" s="926">
        <f t="shared" si="56"/>
        <v>48080</v>
      </c>
      <c r="O322" s="927"/>
      <c r="P322" s="106"/>
      <c r="Q322" s="106"/>
      <c r="R322" s="106"/>
    </row>
    <row r="323" spans="1:18" s="23" customFormat="1" ht="18" customHeight="1">
      <c r="A323" s="918"/>
      <c r="B323" s="919" t="s">
        <v>31</v>
      </c>
      <c r="C323" s="548"/>
      <c r="D323" s="548"/>
      <c r="E323" s="920"/>
      <c r="F323" s="548">
        <f>SUM(F309:F320)</f>
        <v>24742</v>
      </c>
      <c r="G323" s="548">
        <f aca="true" t="shared" si="57" ref="G323:N323">SUM(G309:G320)</f>
        <v>0</v>
      </c>
      <c r="H323" s="548">
        <f t="shared" si="57"/>
        <v>0</v>
      </c>
      <c r="I323" s="548">
        <f t="shared" si="57"/>
        <v>0</v>
      </c>
      <c r="J323" s="548">
        <f t="shared" si="57"/>
        <v>118</v>
      </c>
      <c r="K323" s="548">
        <f t="shared" si="57"/>
        <v>777</v>
      </c>
      <c r="L323" s="548">
        <f t="shared" si="57"/>
        <v>0</v>
      </c>
      <c r="M323" s="548">
        <f t="shared" si="57"/>
        <v>0</v>
      </c>
      <c r="N323" s="548">
        <f t="shared" si="57"/>
        <v>25401</v>
      </c>
      <c r="O323" s="548"/>
      <c r="P323" s="860"/>
      <c r="Q323" s="860"/>
      <c r="R323" s="860"/>
    </row>
    <row r="324" spans="1:18" s="103" customFormat="1" ht="49.5" customHeight="1">
      <c r="A324" s="440"/>
      <c r="B324" s="441"/>
      <c r="C324" s="441"/>
      <c r="D324" s="441" t="s">
        <v>474</v>
      </c>
      <c r="F324" s="442"/>
      <c r="G324" s="441"/>
      <c r="H324" s="441"/>
      <c r="J324" s="455" t="s">
        <v>475</v>
      </c>
      <c r="K324" s="441"/>
      <c r="L324" s="441"/>
      <c r="N324" s="441" t="s">
        <v>475</v>
      </c>
      <c r="O324" s="443"/>
      <c r="P324" s="106"/>
      <c r="Q324" s="106"/>
      <c r="R324" s="106"/>
    </row>
    <row r="325" spans="1:15" ht="18.75">
      <c r="A325" s="440" t="s">
        <v>483</v>
      </c>
      <c r="B325" s="441"/>
      <c r="C325" s="441"/>
      <c r="D325" s="446" t="s">
        <v>1078</v>
      </c>
      <c r="E325" s="441"/>
      <c r="F325" s="442"/>
      <c r="G325" s="441"/>
      <c r="H325" s="441"/>
      <c r="I325" s="2"/>
      <c r="J325" s="446" t="s">
        <v>1079</v>
      </c>
      <c r="K325" s="441"/>
      <c r="L325" s="440"/>
      <c r="M325" s="441" t="s">
        <v>1075</v>
      </c>
      <c r="N325" s="441"/>
      <c r="O325" s="444"/>
    </row>
    <row r="326" spans="1:15" ht="10.5" customHeight="1">
      <c r="A326" s="440"/>
      <c r="B326" s="441"/>
      <c r="C326" s="441"/>
      <c r="D326" s="446" t="s">
        <v>624</v>
      </c>
      <c r="E326" s="441"/>
      <c r="F326" s="442"/>
      <c r="G326" s="441"/>
      <c r="H326" s="441"/>
      <c r="I326" s="2"/>
      <c r="J326" s="445" t="s">
        <v>472</v>
      </c>
      <c r="K326" s="441"/>
      <c r="L326" s="441"/>
      <c r="M326" s="441" t="s">
        <v>473</v>
      </c>
      <c r="N326" s="441"/>
      <c r="O326" s="443"/>
    </row>
    <row r="327" spans="1:15" ht="30.75" customHeight="1">
      <c r="A327" s="3" t="s">
        <v>0</v>
      </c>
      <c r="B327" s="33"/>
      <c r="C327" s="4"/>
      <c r="D327" s="109" t="s">
        <v>66</v>
      </c>
      <c r="E327" s="380"/>
      <c r="F327" s="4"/>
      <c r="G327" s="4"/>
      <c r="H327" s="4"/>
      <c r="I327" s="4"/>
      <c r="J327" s="4"/>
      <c r="K327" s="4"/>
      <c r="L327" s="5"/>
      <c r="M327" s="4"/>
      <c r="N327" s="4"/>
      <c r="O327" s="27"/>
    </row>
    <row r="328" spans="1:15" ht="14.25" customHeight="1">
      <c r="A328" s="6"/>
      <c r="B328" s="110" t="s">
        <v>65</v>
      </c>
      <c r="C328" s="7"/>
      <c r="D328" s="7"/>
      <c r="E328" s="316"/>
      <c r="F328" s="7"/>
      <c r="G328" s="7"/>
      <c r="H328" s="7"/>
      <c r="I328" s="8"/>
      <c r="J328" s="7"/>
      <c r="K328" s="7"/>
      <c r="L328" s="9"/>
      <c r="M328" s="7"/>
      <c r="N328" s="7"/>
      <c r="O328" s="393" t="s">
        <v>904</v>
      </c>
    </row>
    <row r="329" spans="1:15" ht="20.25" customHeight="1">
      <c r="A329" s="206"/>
      <c r="B329" s="259"/>
      <c r="C329" s="241"/>
      <c r="D329" s="242" t="s">
        <v>1430</v>
      </c>
      <c r="E329" s="359"/>
      <c r="F329" s="7"/>
      <c r="G329" s="7"/>
      <c r="H329" s="7"/>
      <c r="I329" s="7"/>
      <c r="J329" s="7"/>
      <c r="K329" s="7"/>
      <c r="L329" s="9"/>
      <c r="M329" s="7"/>
      <c r="N329" s="7"/>
      <c r="O329" s="144"/>
    </row>
    <row r="330" spans="1:18" s="70" customFormat="1" ht="24" customHeight="1">
      <c r="A330" s="921" t="s">
        <v>437</v>
      </c>
      <c r="B330" s="260" t="s">
        <v>438</v>
      </c>
      <c r="C330" s="260" t="s">
        <v>1</v>
      </c>
      <c r="D330" s="260" t="s">
        <v>436</v>
      </c>
      <c r="E330" s="365" t="s">
        <v>445</v>
      </c>
      <c r="F330" s="243" t="s">
        <v>433</v>
      </c>
      <c r="G330" s="243" t="s">
        <v>434</v>
      </c>
      <c r="H330" s="243" t="s">
        <v>33</v>
      </c>
      <c r="I330" s="243" t="s">
        <v>348</v>
      </c>
      <c r="J330" s="243" t="s">
        <v>17</v>
      </c>
      <c r="K330" s="243" t="s">
        <v>18</v>
      </c>
      <c r="L330" s="243" t="s">
        <v>442</v>
      </c>
      <c r="M330" s="243" t="s">
        <v>30</v>
      </c>
      <c r="N330" s="243" t="s">
        <v>29</v>
      </c>
      <c r="O330" s="922" t="s">
        <v>19</v>
      </c>
      <c r="P330" s="862"/>
      <c r="Q330" s="862"/>
      <c r="R330" s="862"/>
    </row>
    <row r="331" spans="1:15" ht="18" customHeight="1">
      <c r="A331" s="916" t="s">
        <v>345</v>
      </c>
      <c r="B331" s="787"/>
      <c r="C331" s="788"/>
      <c r="D331" s="788"/>
      <c r="E331" s="789"/>
      <c r="F331" s="787"/>
      <c r="G331" s="787"/>
      <c r="H331" s="787"/>
      <c r="I331" s="787"/>
      <c r="J331" s="787"/>
      <c r="K331" s="787"/>
      <c r="L331" s="787"/>
      <c r="M331" s="787"/>
      <c r="N331" s="787"/>
      <c r="O331" s="917"/>
    </row>
    <row r="332" spans="1:15" ht="34.5" customHeight="1">
      <c r="A332" s="915">
        <v>55</v>
      </c>
      <c r="B332" s="262" t="s">
        <v>346</v>
      </c>
      <c r="C332" s="131" t="s">
        <v>419</v>
      </c>
      <c r="D332" s="131" t="s">
        <v>250</v>
      </c>
      <c r="E332" s="352">
        <v>15</v>
      </c>
      <c r="F332" s="262">
        <v>1966</v>
      </c>
      <c r="G332" s="262">
        <v>0</v>
      </c>
      <c r="H332" s="262">
        <v>0</v>
      </c>
      <c r="I332" s="262">
        <v>0</v>
      </c>
      <c r="J332" s="262">
        <v>0</v>
      </c>
      <c r="K332" s="262">
        <v>74</v>
      </c>
      <c r="L332" s="262">
        <v>0</v>
      </c>
      <c r="M332" s="262">
        <v>0</v>
      </c>
      <c r="N332" s="130">
        <f aca="true" t="shared" si="58" ref="N332:N341">F332+G332+H332+I332-J332+K332-L332-M332</f>
        <v>2040</v>
      </c>
      <c r="O332" s="545"/>
    </row>
    <row r="333" spans="1:15" ht="34.5" customHeight="1">
      <c r="A333" s="915">
        <v>56</v>
      </c>
      <c r="B333" s="262" t="s">
        <v>347</v>
      </c>
      <c r="C333" s="131" t="s">
        <v>1406</v>
      </c>
      <c r="D333" s="131" t="s">
        <v>250</v>
      </c>
      <c r="E333" s="352">
        <v>15</v>
      </c>
      <c r="F333" s="262">
        <v>1966</v>
      </c>
      <c r="G333" s="262">
        <v>0</v>
      </c>
      <c r="H333" s="262">
        <v>0</v>
      </c>
      <c r="I333" s="262">
        <v>0</v>
      </c>
      <c r="J333" s="262">
        <v>0</v>
      </c>
      <c r="K333" s="262">
        <v>74</v>
      </c>
      <c r="L333" s="262">
        <v>0</v>
      </c>
      <c r="M333" s="262">
        <v>0</v>
      </c>
      <c r="N333" s="130">
        <f t="shared" si="58"/>
        <v>2040</v>
      </c>
      <c r="O333" s="545"/>
    </row>
    <row r="334" spans="1:15" ht="34.5" customHeight="1">
      <c r="A334" s="915">
        <v>74</v>
      </c>
      <c r="B334" s="130" t="s">
        <v>1351</v>
      </c>
      <c r="C334" s="131" t="s">
        <v>1407</v>
      </c>
      <c r="D334" s="131" t="s">
        <v>607</v>
      </c>
      <c r="E334" s="352">
        <v>15</v>
      </c>
      <c r="F334" s="262">
        <v>4420</v>
      </c>
      <c r="G334" s="262">
        <v>0</v>
      </c>
      <c r="H334" s="262">
        <v>0</v>
      </c>
      <c r="I334" s="262">
        <v>0</v>
      </c>
      <c r="J334" s="262">
        <v>420</v>
      </c>
      <c r="K334" s="262">
        <v>0</v>
      </c>
      <c r="L334" s="262">
        <v>0</v>
      </c>
      <c r="M334" s="262">
        <v>0</v>
      </c>
      <c r="N334" s="130">
        <f t="shared" si="58"/>
        <v>4000</v>
      </c>
      <c r="O334" s="545"/>
    </row>
    <row r="335" spans="1:15" ht="34.5" customHeight="1">
      <c r="A335" s="915">
        <v>91</v>
      </c>
      <c r="B335" s="130" t="s">
        <v>941</v>
      </c>
      <c r="C335" s="131" t="s">
        <v>950</v>
      </c>
      <c r="D335" s="131" t="s">
        <v>250</v>
      </c>
      <c r="E335" s="352">
        <v>15</v>
      </c>
      <c r="F335" s="262">
        <v>2396</v>
      </c>
      <c r="G335" s="262">
        <v>0</v>
      </c>
      <c r="H335" s="262">
        <v>0</v>
      </c>
      <c r="I335" s="262">
        <v>0</v>
      </c>
      <c r="J335" s="262">
        <v>0</v>
      </c>
      <c r="K335" s="262">
        <v>4</v>
      </c>
      <c r="L335" s="262">
        <v>0</v>
      </c>
      <c r="M335" s="262">
        <v>0</v>
      </c>
      <c r="N335" s="130">
        <f t="shared" si="58"/>
        <v>2400</v>
      </c>
      <c r="O335" s="545"/>
    </row>
    <row r="336" spans="1:15" ht="34.5" customHeight="1">
      <c r="A336" s="915">
        <v>187</v>
      </c>
      <c r="B336" s="130" t="s">
        <v>716</v>
      </c>
      <c r="C336" s="131" t="s">
        <v>717</v>
      </c>
      <c r="D336" s="131" t="s">
        <v>10</v>
      </c>
      <c r="E336" s="352">
        <v>15</v>
      </c>
      <c r="F336" s="130">
        <v>1817</v>
      </c>
      <c r="G336" s="262">
        <v>0</v>
      </c>
      <c r="H336" s="130">
        <v>0</v>
      </c>
      <c r="I336" s="130">
        <v>0</v>
      </c>
      <c r="J336" s="130">
        <v>0</v>
      </c>
      <c r="K336" s="130">
        <v>83</v>
      </c>
      <c r="L336" s="130">
        <v>0</v>
      </c>
      <c r="M336" s="130">
        <v>0</v>
      </c>
      <c r="N336" s="130">
        <f t="shared" si="58"/>
        <v>1900</v>
      </c>
      <c r="O336" s="545"/>
    </row>
    <row r="337" spans="1:15" ht="34.5" customHeight="1">
      <c r="A337" s="915">
        <v>214</v>
      </c>
      <c r="B337" s="130" t="s">
        <v>551</v>
      </c>
      <c r="C337" s="131" t="s">
        <v>552</v>
      </c>
      <c r="D337" s="131" t="s">
        <v>250</v>
      </c>
      <c r="E337" s="352">
        <v>15</v>
      </c>
      <c r="F337" s="262">
        <v>2000</v>
      </c>
      <c r="G337" s="262">
        <v>0</v>
      </c>
      <c r="H337" s="262">
        <v>0</v>
      </c>
      <c r="I337" s="262">
        <v>0</v>
      </c>
      <c r="J337" s="262">
        <v>0</v>
      </c>
      <c r="K337" s="262">
        <v>72</v>
      </c>
      <c r="L337" s="262">
        <v>0</v>
      </c>
      <c r="M337" s="262">
        <v>0</v>
      </c>
      <c r="N337" s="130">
        <f t="shared" si="58"/>
        <v>2072</v>
      </c>
      <c r="O337" s="545"/>
    </row>
    <row r="338" spans="1:15" ht="34.5" customHeight="1">
      <c r="A338" s="915">
        <v>248</v>
      </c>
      <c r="B338" s="130" t="s">
        <v>645</v>
      </c>
      <c r="C338" s="131" t="s">
        <v>662</v>
      </c>
      <c r="D338" s="131" t="s">
        <v>250</v>
      </c>
      <c r="E338" s="352">
        <v>15</v>
      </c>
      <c r="F338" s="262">
        <v>1923</v>
      </c>
      <c r="G338" s="262">
        <v>0</v>
      </c>
      <c r="H338" s="262">
        <v>0</v>
      </c>
      <c r="I338" s="262">
        <v>0</v>
      </c>
      <c r="J338" s="262">
        <v>0</v>
      </c>
      <c r="K338" s="262">
        <v>77</v>
      </c>
      <c r="L338" s="262">
        <v>0</v>
      </c>
      <c r="M338" s="262">
        <v>0</v>
      </c>
      <c r="N338" s="130">
        <f t="shared" si="58"/>
        <v>2000</v>
      </c>
      <c r="O338" s="545"/>
    </row>
    <row r="339" spans="1:15" ht="34.5" customHeight="1">
      <c r="A339" s="915">
        <v>267</v>
      </c>
      <c r="B339" s="130" t="s">
        <v>675</v>
      </c>
      <c r="C339" s="131" t="s">
        <v>684</v>
      </c>
      <c r="D339" s="131" t="s">
        <v>250</v>
      </c>
      <c r="E339" s="352">
        <v>15</v>
      </c>
      <c r="F339" s="262">
        <v>2509</v>
      </c>
      <c r="G339" s="262">
        <v>0</v>
      </c>
      <c r="H339" s="130">
        <v>0</v>
      </c>
      <c r="I339" s="262">
        <v>0</v>
      </c>
      <c r="J339" s="262">
        <v>9</v>
      </c>
      <c r="K339" s="262">
        <v>0</v>
      </c>
      <c r="L339" s="262">
        <v>0</v>
      </c>
      <c r="M339" s="262">
        <v>0</v>
      </c>
      <c r="N339" s="130">
        <f t="shared" si="58"/>
        <v>2500</v>
      </c>
      <c r="O339" s="545"/>
    </row>
    <row r="340" spans="1:15" ht="34.5" customHeight="1">
      <c r="A340" s="915">
        <v>298</v>
      </c>
      <c r="B340" s="130" t="s">
        <v>785</v>
      </c>
      <c r="C340" s="131" t="s">
        <v>786</v>
      </c>
      <c r="D340" s="131" t="s">
        <v>11</v>
      </c>
      <c r="E340" s="352">
        <v>15</v>
      </c>
      <c r="F340" s="262">
        <v>2140</v>
      </c>
      <c r="G340" s="262">
        <v>0</v>
      </c>
      <c r="H340" s="130">
        <v>0</v>
      </c>
      <c r="I340" s="262">
        <v>0</v>
      </c>
      <c r="J340" s="262">
        <v>0</v>
      </c>
      <c r="K340" s="262">
        <v>60</v>
      </c>
      <c r="L340" s="262">
        <v>0</v>
      </c>
      <c r="M340" s="262">
        <v>0</v>
      </c>
      <c r="N340" s="130">
        <f t="shared" si="58"/>
        <v>2200</v>
      </c>
      <c r="O340" s="545"/>
    </row>
    <row r="341" spans="1:15" ht="34.5" customHeight="1">
      <c r="A341" s="915">
        <v>317</v>
      </c>
      <c r="B341" s="130" t="s">
        <v>834</v>
      </c>
      <c r="C341" s="131" t="s">
        <v>835</v>
      </c>
      <c r="D341" s="131" t="s">
        <v>11</v>
      </c>
      <c r="E341" s="352">
        <v>15</v>
      </c>
      <c r="F341" s="262">
        <v>1923</v>
      </c>
      <c r="G341" s="262">
        <v>0</v>
      </c>
      <c r="H341" s="130">
        <v>0</v>
      </c>
      <c r="I341" s="262">
        <v>0</v>
      </c>
      <c r="J341" s="262">
        <v>0</v>
      </c>
      <c r="K341" s="262">
        <v>77</v>
      </c>
      <c r="L341" s="262">
        <v>0</v>
      </c>
      <c r="M341" s="262">
        <v>0</v>
      </c>
      <c r="N341" s="130">
        <f t="shared" si="58"/>
        <v>2000</v>
      </c>
      <c r="O341" s="545"/>
    </row>
    <row r="342" spans="1:15" ht="39" customHeight="1">
      <c r="A342" s="915">
        <v>359</v>
      </c>
      <c r="B342" s="130" t="s">
        <v>1243</v>
      </c>
      <c r="C342" s="131" t="s">
        <v>1408</v>
      </c>
      <c r="D342" s="131" t="s">
        <v>250</v>
      </c>
      <c r="E342" s="352">
        <v>15</v>
      </c>
      <c r="F342" s="262">
        <v>1923</v>
      </c>
      <c r="G342" s="262">
        <v>0</v>
      </c>
      <c r="H342" s="262">
        <v>0</v>
      </c>
      <c r="I342" s="262">
        <v>0</v>
      </c>
      <c r="J342" s="262">
        <v>0</v>
      </c>
      <c r="K342" s="262">
        <v>77</v>
      </c>
      <c r="L342" s="262">
        <v>0</v>
      </c>
      <c r="M342" s="262">
        <v>0</v>
      </c>
      <c r="N342" s="130">
        <f>F342+G342+H342+I342-J342+K342-L342-M342</f>
        <v>2000</v>
      </c>
      <c r="O342" s="545"/>
    </row>
    <row r="343" spans="1:15" ht="39" customHeight="1">
      <c r="A343" s="915">
        <v>366</v>
      </c>
      <c r="B343" s="130" t="s">
        <v>1244</v>
      </c>
      <c r="C343" s="131" t="s">
        <v>1409</v>
      </c>
      <c r="D343" s="131" t="s">
        <v>250</v>
      </c>
      <c r="E343" s="352">
        <v>15</v>
      </c>
      <c r="F343" s="262">
        <v>1923</v>
      </c>
      <c r="G343" s="262">
        <v>0</v>
      </c>
      <c r="H343" s="262">
        <v>0</v>
      </c>
      <c r="I343" s="262">
        <v>0</v>
      </c>
      <c r="J343" s="262">
        <v>0</v>
      </c>
      <c r="K343" s="262">
        <v>77</v>
      </c>
      <c r="L343" s="262">
        <v>0</v>
      </c>
      <c r="M343" s="262">
        <v>0</v>
      </c>
      <c r="N343" s="130">
        <f>F343+G343+H343+I343-J343+K343-L343-M343</f>
        <v>2000</v>
      </c>
      <c r="O343" s="545"/>
    </row>
    <row r="344" spans="1:15" ht="39" customHeight="1">
      <c r="A344" s="915">
        <v>372</v>
      </c>
      <c r="B344" s="130" t="s">
        <v>1352</v>
      </c>
      <c r="C344" s="131" t="s">
        <v>1410</v>
      </c>
      <c r="D344" s="131" t="s">
        <v>430</v>
      </c>
      <c r="E344" s="352">
        <v>15</v>
      </c>
      <c r="F344" s="262">
        <v>2509</v>
      </c>
      <c r="G344" s="262">
        <v>0</v>
      </c>
      <c r="H344" s="262">
        <v>0</v>
      </c>
      <c r="I344" s="262">
        <v>0</v>
      </c>
      <c r="J344" s="262">
        <v>9</v>
      </c>
      <c r="K344" s="262">
        <v>0</v>
      </c>
      <c r="L344" s="262">
        <v>0</v>
      </c>
      <c r="M344" s="262">
        <v>0</v>
      </c>
      <c r="N344" s="130">
        <f>F344+G344+H344+I344-J344+K344-L344-M344</f>
        <v>2500</v>
      </c>
      <c r="O344" s="545"/>
    </row>
    <row r="345" spans="1:15" ht="39" customHeight="1">
      <c r="A345" s="915">
        <v>373</v>
      </c>
      <c r="B345" s="130" t="s">
        <v>1353</v>
      </c>
      <c r="C345" s="131" t="s">
        <v>1411</v>
      </c>
      <c r="D345" s="131" t="s">
        <v>430</v>
      </c>
      <c r="E345" s="352">
        <v>15</v>
      </c>
      <c r="F345" s="262">
        <v>2509</v>
      </c>
      <c r="G345" s="262">
        <v>0</v>
      </c>
      <c r="H345" s="262">
        <v>0</v>
      </c>
      <c r="I345" s="262">
        <v>0</v>
      </c>
      <c r="J345" s="262">
        <v>9</v>
      </c>
      <c r="K345" s="262">
        <v>0</v>
      </c>
      <c r="L345" s="262">
        <v>0</v>
      </c>
      <c r="M345" s="262">
        <v>0</v>
      </c>
      <c r="N345" s="130">
        <f>F345+G345+H345+I345-J345+K345-L345-M345</f>
        <v>2500</v>
      </c>
      <c r="O345" s="545"/>
    </row>
    <row r="346" spans="1:15" ht="39" customHeight="1">
      <c r="A346" s="915">
        <v>384</v>
      </c>
      <c r="B346" s="130" t="s">
        <v>1447</v>
      </c>
      <c r="C346" s="131"/>
      <c r="D346" s="131" t="s">
        <v>250</v>
      </c>
      <c r="E346" s="352">
        <v>15</v>
      </c>
      <c r="F346" s="262">
        <v>2509</v>
      </c>
      <c r="G346" s="262">
        <v>0</v>
      </c>
      <c r="H346" s="262">
        <v>0</v>
      </c>
      <c r="I346" s="262">
        <v>0</v>
      </c>
      <c r="J346" s="262">
        <v>9</v>
      </c>
      <c r="K346" s="262">
        <v>0</v>
      </c>
      <c r="L346" s="262">
        <v>0</v>
      </c>
      <c r="M346" s="262">
        <v>0</v>
      </c>
      <c r="N346" s="130">
        <f>F346+G346+H346+I346-J346+K346-L346-M346</f>
        <v>2500</v>
      </c>
      <c r="O346" s="545"/>
    </row>
    <row r="347" spans="1:15" ht="14.25" customHeight="1">
      <c r="A347" s="925" t="s">
        <v>67</v>
      </c>
      <c r="B347" s="908"/>
      <c r="C347" s="631"/>
      <c r="D347" s="631"/>
      <c r="E347" s="632"/>
      <c r="F347" s="928">
        <f aca="true" t="shared" si="59" ref="F347:N347">SUM(F332:F346)</f>
        <v>34433</v>
      </c>
      <c r="G347" s="928">
        <f t="shared" si="59"/>
        <v>0</v>
      </c>
      <c r="H347" s="928">
        <f t="shared" si="59"/>
        <v>0</v>
      </c>
      <c r="I347" s="928">
        <f t="shared" si="59"/>
        <v>0</v>
      </c>
      <c r="J347" s="928">
        <f t="shared" si="59"/>
        <v>456</v>
      </c>
      <c r="K347" s="928">
        <f t="shared" si="59"/>
        <v>675</v>
      </c>
      <c r="L347" s="928">
        <f t="shared" si="59"/>
        <v>0</v>
      </c>
      <c r="M347" s="928">
        <f t="shared" si="59"/>
        <v>0</v>
      </c>
      <c r="N347" s="928">
        <f t="shared" si="59"/>
        <v>34652</v>
      </c>
      <c r="O347" s="927"/>
    </row>
    <row r="348" spans="1:18" s="23" customFormat="1" ht="18" customHeight="1">
      <c r="A348" s="918"/>
      <c r="B348" s="919" t="s">
        <v>31</v>
      </c>
      <c r="C348" s="548"/>
      <c r="D348" s="548"/>
      <c r="E348" s="920"/>
      <c r="F348" s="548">
        <f>F347</f>
        <v>34433</v>
      </c>
      <c r="G348" s="548">
        <f aca="true" t="shared" si="60" ref="G348:N348">G347</f>
        <v>0</v>
      </c>
      <c r="H348" s="548">
        <f t="shared" si="60"/>
        <v>0</v>
      </c>
      <c r="I348" s="548">
        <f t="shared" si="60"/>
        <v>0</v>
      </c>
      <c r="J348" s="548">
        <f t="shared" si="60"/>
        <v>456</v>
      </c>
      <c r="K348" s="548">
        <f t="shared" si="60"/>
        <v>675</v>
      </c>
      <c r="L348" s="548">
        <f t="shared" si="60"/>
        <v>0</v>
      </c>
      <c r="M348" s="548">
        <f t="shared" si="60"/>
        <v>0</v>
      </c>
      <c r="N348" s="548">
        <f t="shared" si="60"/>
        <v>34652</v>
      </c>
      <c r="O348" s="548"/>
      <c r="P348" s="860"/>
      <c r="Q348" s="860"/>
      <c r="R348" s="860"/>
    </row>
    <row r="349" spans="1:18" s="103" customFormat="1" ht="22.5" customHeight="1">
      <c r="A349" s="440"/>
      <c r="B349" s="441"/>
      <c r="C349" s="441"/>
      <c r="D349" s="441"/>
      <c r="E349" s="441" t="s">
        <v>474</v>
      </c>
      <c r="F349" s="442"/>
      <c r="G349" s="441"/>
      <c r="H349" s="441"/>
      <c r="J349" s="446" t="s">
        <v>475</v>
      </c>
      <c r="K349" s="441"/>
      <c r="L349" s="441"/>
      <c r="N349" s="441" t="s">
        <v>475</v>
      </c>
      <c r="O349" s="443"/>
      <c r="P349" s="106"/>
      <c r="Q349" s="106"/>
      <c r="R349" s="106"/>
    </row>
    <row r="350" spans="1:15" ht="12.75" customHeight="1">
      <c r="A350" s="440" t="s">
        <v>483</v>
      </c>
      <c r="B350" s="441"/>
      <c r="C350" s="441"/>
      <c r="D350" s="441" t="s">
        <v>1078</v>
      </c>
      <c r="E350" s="441"/>
      <c r="F350" s="442"/>
      <c r="G350" s="441"/>
      <c r="H350" s="441"/>
      <c r="J350" s="446" t="s">
        <v>1079</v>
      </c>
      <c r="K350" s="441"/>
      <c r="L350" s="440"/>
      <c r="M350" s="441" t="s">
        <v>1075</v>
      </c>
      <c r="N350" s="441"/>
      <c r="O350" s="444"/>
    </row>
    <row r="351" spans="1:15" ht="12.75" customHeight="1">
      <c r="A351" s="440"/>
      <c r="B351" s="441"/>
      <c r="C351" s="441"/>
      <c r="D351" s="441" t="s">
        <v>790</v>
      </c>
      <c r="E351" s="441"/>
      <c r="F351" s="442"/>
      <c r="G351" s="441"/>
      <c r="H351" s="441"/>
      <c r="J351" s="445" t="s">
        <v>472</v>
      </c>
      <c r="K351" s="441"/>
      <c r="L351" s="441"/>
      <c r="M351" s="441" t="s">
        <v>473</v>
      </c>
      <c r="N351" s="441"/>
      <c r="O351" s="443"/>
    </row>
    <row r="352" spans="1:15" ht="29.25" customHeight="1">
      <c r="A352" s="3" t="s">
        <v>0</v>
      </c>
      <c r="B352" s="20"/>
      <c r="C352" s="4"/>
      <c r="D352" s="93" t="s">
        <v>66</v>
      </c>
      <c r="E352" s="326"/>
      <c r="F352" s="4"/>
      <c r="G352" s="4"/>
      <c r="H352" s="4"/>
      <c r="I352" s="4"/>
      <c r="J352" s="4"/>
      <c r="K352" s="4"/>
      <c r="L352" s="5"/>
      <c r="M352" s="4"/>
      <c r="N352" s="4"/>
      <c r="O352" s="27"/>
    </row>
    <row r="353" spans="1:15" ht="18.75">
      <c r="A353" s="6"/>
      <c r="B353" s="98" t="s">
        <v>791</v>
      </c>
      <c r="C353" s="7"/>
      <c r="D353" s="7"/>
      <c r="E353" s="316"/>
      <c r="F353" s="7"/>
      <c r="G353" s="7"/>
      <c r="H353" s="7"/>
      <c r="I353" s="8"/>
      <c r="J353" s="7"/>
      <c r="K353" s="7"/>
      <c r="L353" s="9"/>
      <c r="M353" s="7"/>
      <c r="N353" s="7"/>
      <c r="O353" s="393" t="s">
        <v>905</v>
      </c>
    </row>
    <row r="354" spans="1:15" ht="24.75">
      <c r="A354" s="10"/>
      <c r="B354" s="44"/>
      <c r="C354" s="11"/>
      <c r="D354" s="95" t="s">
        <v>1430</v>
      </c>
      <c r="E354" s="317"/>
      <c r="F354" s="12"/>
      <c r="G354" s="12"/>
      <c r="H354" s="12"/>
      <c r="I354" s="12"/>
      <c r="J354" s="12"/>
      <c r="K354" s="12"/>
      <c r="L354" s="13"/>
      <c r="M354" s="12"/>
      <c r="N354" s="12"/>
      <c r="O354" s="28"/>
    </row>
    <row r="355" spans="1:18" s="70" customFormat="1" ht="31.5" customHeight="1" thickBot="1">
      <c r="A355" s="46" t="s">
        <v>437</v>
      </c>
      <c r="B355" s="62" t="s">
        <v>438</v>
      </c>
      <c r="C355" s="62" t="s">
        <v>1</v>
      </c>
      <c r="D355" s="62" t="s">
        <v>436</v>
      </c>
      <c r="E355" s="338" t="s">
        <v>445</v>
      </c>
      <c r="F355" s="26" t="s">
        <v>433</v>
      </c>
      <c r="G355" s="26" t="s">
        <v>434</v>
      </c>
      <c r="H355" s="26" t="s">
        <v>33</v>
      </c>
      <c r="I355" s="26" t="s">
        <v>348</v>
      </c>
      <c r="J355" s="26" t="s">
        <v>17</v>
      </c>
      <c r="K355" s="26" t="s">
        <v>18</v>
      </c>
      <c r="L355" s="26" t="s">
        <v>442</v>
      </c>
      <c r="M355" s="26" t="s">
        <v>30</v>
      </c>
      <c r="N355" s="26" t="s">
        <v>29</v>
      </c>
      <c r="O355" s="63" t="s">
        <v>19</v>
      </c>
      <c r="P355" s="862"/>
      <c r="Q355" s="862"/>
      <c r="R355" s="862"/>
    </row>
    <row r="356" spans="1:15" ht="21" customHeight="1" thickTop="1">
      <c r="A356" s="791" t="s">
        <v>792</v>
      </c>
      <c r="B356" s="773"/>
      <c r="C356" s="774"/>
      <c r="D356" s="774"/>
      <c r="E356" s="775"/>
      <c r="F356" s="773"/>
      <c r="G356" s="773"/>
      <c r="H356" s="773"/>
      <c r="I356" s="773"/>
      <c r="J356" s="773"/>
      <c r="K356" s="773"/>
      <c r="L356" s="773"/>
      <c r="M356" s="773"/>
      <c r="N356" s="773"/>
      <c r="O356" s="686"/>
    </row>
    <row r="357" spans="1:15" ht="36" customHeight="1">
      <c r="A357" s="108">
        <v>209</v>
      </c>
      <c r="B357" s="722" t="s">
        <v>1192</v>
      </c>
      <c r="C357" s="43" t="s">
        <v>1309</v>
      </c>
      <c r="D357" s="400" t="s">
        <v>768</v>
      </c>
      <c r="E357" s="376">
        <v>15</v>
      </c>
      <c r="F357" s="65">
        <v>2691</v>
      </c>
      <c r="G357" s="65">
        <v>0</v>
      </c>
      <c r="H357" s="65">
        <v>0</v>
      </c>
      <c r="I357" s="65">
        <v>0</v>
      </c>
      <c r="J357" s="65">
        <v>43</v>
      </c>
      <c r="K357" s="65">
        <v>0</v>
      </c>
      <c r="L357" s="65">
        <v>0</v>
      </c>
      <c r="M357" s="65">
        <v>0</v>
      </c>
      <c r="N357" s="59">
        <f>F357+G357+H357+I357-J357+K357-L357-M357</f>
        <v>2648</v>
      </c>
      <c r="O357" s="29"/>
    </row>
    <row r="358" spans="1:18" s="220" customFormat="1" ht="21" customHeight="1">
      <c r="A358" s="627"/>
      <c r="B358" s="628" t="s">
        <v>461</v>
      </c>
      <c r="C358" s="628"/>
      <c r="D358" s="628"/>
      <c r="E358" s="629"/>
      <c r="F358" s="628">
        <f aca="true" t="shared" si="61" ref="F358:N358">SUM(F357:F357)</f>
        <v>2691</v>
      </c>
      <c r="G358" s="628">
        <f t="shared" si="61"/>
        <v>0</v>
      </c>
      <c r="H358" s="628">
        <f t="shared" si="61"/>
        <v>0</v>
      </c>
      <c r="I358" s="628">
        <f t="shared" si="61"/>
        <v>0</v>
      </c>
      <c r="J358" s="628">
        <f t="shared" si="61"/>
        <v>43</v>
      </c>
      <c r="K358" s="628">
        <f t="shared" si="61"/>
        <v>0</v>
      </c>
      <c r="L358" s="628">
        <f t="shared" si="61"/>
        <v>0</v>
      </c>
      <c r="M358" s="628">
        <f t="shared" si="61"/>
        <v>0</v>
      </c>
      <c r="N358" s="628">
        <f t="shared" si="61"/>
        <v>2648</v>
      </c>
      <c r="O358" s="628"/>
      <c r="P358" s="863"/>
      <c r="Q358" s="863"/>
      <c r="R358" s="863"/>
    </row>
    <row r="359" spans="1:15" ht="21" customHeight="1">
      <c r="A359" s="100" t="s">
        <v>731</v>
      </c>
      <c r="B359" s="79"/>
      <c r="C359" s="81"/>
      <c r="D359" s="82"/>
      <c r="E359" s="342"/>
      <c r="F359" s="79"/>
      <c r="G359" s="79"/>
      <c r="H359" s="79"/>
      <c r="I359" s="79"/>
      <c r="J359" s="79"/>
      <c r="K359" s="79"/>
      <c r="L359" s="79"/>
      <c r="M359" s="79"/>
      <c r="N359" s="79"/>
      <c r="O359" s="76"/>
    </row>
    <row r="360" spans="1:15" ht="36" customHeight="1">
      <c r="A360" s="15">
        <v>29</v>
      </c>
      <c r="B360" s="15" t="s">
        <v>860</v>
      </c>
      <c r="C360" s="43" t="s">
        <v>861</v>
      </c>
      <c r="D360" s="400" t="s">
        <v>734</v>
      </c>
      <c r="E360" s="376">
        <v>15</v>
      </c>
      <c r="F360" s="59">
        <v>2140</v>
      </c>
      <c r="G360" s="59">
        <v>0</v>
      </c>
      <c r="H360" s="59">
        <v>0</v>
      </c>
      <c r="I360" s="59">
        <v>0</v>
      </c>
      <c r="J360" s="59">
        <v>0</v>
      </c>
      <c r="K360" s="59">
        <v>60</v>
      </c>
      <c r="L360" s="59">
        <v>0</v>
      </c>
      <c r="M360" s="59">
        <v>0</v>
      </c>
      <c r="N360" s="59">
        <f aca="true" t="shared" si="62" ref="N360:N367">F360+G360+H360+I360-J360+K360-L360-M360</f>
        <v>2200</v>
      </c>
      <c r="O360" s="29"/>
    </row>
    <row r="361" spans="1:15" ht="36" customHeight="1">
      <c r="A361" s="15">
        <v>75</v>
      </c>
      <c r="B361" s="15" t="s">
        <v>932</v>
      </c>
      <c r="C361" s="43" t="s">
        <v>933</v>
      </c>
      <c r="D361" s="400" t="s">
        <v>430</v>
      </c>
      <c r="E361" s="347">
        <v>15</v>
      </c>
      <c r="F361" s="59">
        <v>1870</v>
      </c>
      <c r="G361" s="59">
        <v>0</v>
      </c>
      <c r="H361" s="59">
        <v>0</v>
      </c>
      <c r="I361" s="59">
        <v>0</v>
      </c>
      <c r="J361" s="59">
        <v>0</v>
      </c>
      <c r="K361" s="59">
        <v>80</v>
      </c>
      <c r="L361" s="59">
        <v>0</v>
      </c>
      <c r="M361" s="59">
        <v>0</v>
      </c>
      <c r="N361" s="59">
        <f t="shared" si="62"/>
        <v>1950</v>
      </c>
      <c r="O361" s="29"/>
    </row>
    <row r="362" spans="1:15" ht="36" customHeight="1">
      <c r="A362" s="15">
        <v>122</v>
      </c>
      <c r="B362" s="15" t="s">
        <v>954</v>
      </c>
      <c r="C362" s="43" t="s">
        <v>953</v>
      </c>
      <c r="D362" s="400" t="s">
        <v>430</v>
      </c>
      <c r="E362" s="376">
        <v>15</v>
      </c>
      <c r="F362" s="59">
        <v>1852</v>
      </c>
      <c r="G362" s="59">
        <v>0</v>
      </c>
      <c r="H362" s="59">
        <v>0</v>
      </c>
      <c r="I362" s="59">
        <v>0</v>
      </c>
      <c r="J362" s="59">
        <v>0</v>
      </c>
      <c r="K362" s="59">
        <v>81</v>
      </c>
      <c r="L362" s="59">
        <v>0</v>
      </c>
      <c r="M362" s="59">
        <v>0</v>
      </c>
      <c r="N362" s="59">
        <f t="shared" si="62"/>
        <v>1933</v>
      </c>
      <c r="O362" s="29"/>
    </row>
    <row r="363" spans="1:15" ht="36" customHeight="1">
      <c r="A363" s="15">
        <v>153</v>
      </c>
      <c r="B363" s="15" t="s">
        <v>1037</v>
      </c>
      <c r="C363" s="43" t="s">
        <v>1038</v>
      </c>
      <c r="D363" s="400" t="s">
        <v>1036</v>
      </c>
      <c r="E363" s="376">
        <v>15</v>
      </c>
      <c r="F363" s="59">
        <v>1377</v>
      </c>
      <c r="G363" s="59">
        <v>0</v>
      </c>
      <c r="H363" s="59">
        <v>0</v>
      </c>
      <c r="I363" s="59">
        <v>0</v>
      </c>
      <c r="J363" s="59">
        <v>0</v>
      </c>
      <c r="K363" s="59">
        <v>123</v>
      </c>
      <c r="L363" s="59">
        <v>0</v>
      </c>
      <c r="M363" s="59">
        <v>0</v>
      </c>
      <c r="N363" s="59">
        <f>F363+G363+H363+I363-J363+K363-L363-M363</f>
        <v>1500</v>
      </c>
      <c r="O363" s="29"/>
    </row>
    <row r="364" spans="1:15" ht="36" customHeight="1">
      <c r="A364" s="15">
        <v>323</v>
      </c>
      <c r="B364" s="15" t="s">
        <v>1193</v>
      </c>
      <c r="C364" s="43" t="s">
        <v>1310</v>
      </c>
      <c r="D364" s="400" t="s">
        <v>744</v>
      </c>
      <c r="E364" s="376">
        <v>15</v>
      </c>
      <c r="F364" s="59">
        <v>2862</v>
      </c>
      <c r="G364" s="59">
        <v>0</v>
      </c>
      <c r="H364" s="59">
        <v>0</v>
      </c>
      <c r="I364" s="59">
        <v>0</v>
      </c>
      <c r="J364" s="59">
        <v>62</v>
      </c>
      <c r="K364" s="59">
        <v>0</v>
      </c>
      <c r="L364" s="59">
        <v>0</v>
      </c>
      <c r="M364" s="59">
        <v>0</v>
      </c>
      <c r="N364" s="59">
        <f>F364+G364+H364+I364-J364+K364-L364-M364</f>
        <v>2800</v>
      </c>
      <c r="O364" s="29"/>
    </row>
    <row r="365" spans="1:15" ht="36" customHeight="1">
      <c r="A365" s="15">
        <v>324</v>
      </c>
      <c r="B365" s="15" t="s">
        <v>763</v>
      </c>
      <c r="C365" s="43" t="s">
        <v>810</v>
      </c>
      <c r="D365" s="400" t="s">
        <v>764</v>
      </c>
      <c r="E365" s="376">
        <v>15</v>
      </c>
      <c r="F365" s="59">
        <v>1600</v>
      </c>
      <c r="G365" s="59">
        <v>0</v>
      </c>
      <c r="H365" s="59">
        <v>0</v>
      </c>
      <c r="I365" s="59">
        <v>0</v>
      </c>
      <c r="J365" s="59">
        <v>0</v>
      </c>
      <c r="K365" s="59">
        <v>109</v>
      </c>
      <c r="L365" s="59">
        <v>0</v>
      </c>
      <c r="M365" s="59">
        <v>0</v>
      </c>
      <c r="N365" s="59">
        <f t="shared" si="62"/>
        <v>1709</v>
      </c>
      <c r="O365" s="29"/>
    </row>
    <row r="366" spans="1:15" ht="36" customHeight="1">
      <c r="A366" s="15">
        <v>325</v>
      </c>
      <c r="B366" s="15" t="s">
        <v>794</v>
      </c>
      <c r="C366" s="43" t="s">
        <v>811</v>
      </c>
      <c r="D366" s="400" t="s">
        <v>765</v>
      </c>
      <c r="E366" s="376">
        <v>15</v>
      </c>
      <c r="F366" s="59">
        <v>2316</v>
      </c>
      <c r="G366" s="59">
        <v>0</v>
      </c>
      <c r="H366" s="59">
        <v>0</v>
      </c>
      <c r="I366" s="59">
        <v>0</v>
      </c>
      <c r="J366" s="59">
        <v>0</v>
      </c>
      <c r="K366" s="59">
        <v>27</v>
      </c>
      <c r="L366" s="59">
        <v>0</v>
      </c>
      <c r="M366" s="59">
        <v>0</v>
      </c>
      <c r="N366" s="59">
        <f t="shared" si="62"/>
        <v>2343</v>
      </c>
      <c r="O366" s="29"/>
    </row>
    <row r="367" spans="1:15" ht="36" customHeight="1">
      <c r="A367" s="15">
        <v>374</v>
      </c>
      <c r="B367" s="15" t="s">
        <v>1354</v>
      </c>
      <c r="C367" s="43" t="s">
        <v>1412</v>
      </c>
      <c r="D367" s="400" t="s">
        <v>1355</v>
      </c>
      <c r="E367" s="376">
        <v>15</v>
      </c>
      <c r="F367" s="59">
        <v>842</v>
      </c>
      <c r="G367" s="59">
        <v>0</v>
      </c>
      <c r="H367" s="59">
        <v>0</v>
      </c>
      <c r="I367" s="59">
        <v>0</v>
      </c>
      <c r="J367" s="59">
        <v>0</v>
      </c>
      <c r="K367" s="59">
        <v>158</v>
      </c>
      <c r="L367" s="59">
        <v>0</v>
      </c>
      <c r="M367" s="59">
        <v>0</v>
      </c>
      <c r="N367" s="59">
        <f t="shared" si="62"/>
        <v>1000</v>
      </c>
      <c r="O367" s="29"/>
    </row>
    <row r="368" spans="1:15" ht="18" customHeight="1">
      <c r="A368" s="593" t="s">
        <v>67</v>
      </c>
      <c r="B368" s="594"/>
      <c r="C368" s="598"/>
      <c r="D368" s="617"/>
      <c r="E368" s="618"/>
      <c r="F368" s="619">
        <f aca="true" t="shared" si="63" ref="F368:N368">SUM(F360:F367)</f>
        <v>14859</v>
      </c>
      <c r="G368" s="619">
        <f t="shared" si="63"/>
        <v>0</v>
      </c>
      <c r="H368" s="619">
        <f t="shared" si="63"/>
        <v>0</v>
      </c>
      <c r="I368" s="619">
        <f t="shared" si="63"/>
        <v>0</v>
      </c>
      <c r="J368" s="619">
        <f t="shared" si="63"/>
        <v>62</v>
      </c>
      <c r="K368" s="619">
        <f t="shared" si="63"/>
        <v>638</v>
      </c>
      <c r="L368" s="619">
        <f t="shared" si="63"/>
        <v>0</v>
      </c>
      <c r="M368" s="619">
        <f t="shared" si="63"/>
        <v>0</v>
      </c>
      <c r="N368" s="619">
        <f t="shared" si="63"/>
        <v>15435</v>
      </c>
      <c r="O368" s="591"/>
    </row>
    <row r="369" spans="1:15" ht="21" customHeight="1">
      <c r="A369" s="100" t="s">
        <v>732</v>
      </c>
      <c r="B369" s="79"/>
      <c r="C369" s="81"/>
      <c r="D369" s="82"/>
      <c r="E369" s="342"/>
      <c r="F369" s="79"/>
      <c r="G369" s="79"/>
      <c r="H369" s="79"/>
      <c r="I369" s="79"/>
      <c r="J369" s="79"/>
      <c r="K369" s="79"/>
      <c r="L369" s="79"/>
      <c r="M369" s="79"/>
      <c r="N369" s="79"/>
      <c r="O369" s="76"/>
    </row>
    <row r="370" spans="1:18" s="41" customFormat="1" ht="36.75" customHeight="1">
      <c r="A370" s="15">
        <v>38</v>
      </c>
      <c r="B370" s="59" t="s">
        <v>746</v>
      </c>
      <c r="C370" s="43" t="s">
        <v>805</v>
      </c>
      <c r="D370" s="400" t="s">
        <v>744</v>
      </c>
      <c r="E370" s="347">
        <v>15</v>
      </c>
      <c r="F370" s="59">
        <v>2268</v>
      </c>
      <c r="G370" s="59">
        <v>0</v>
      </c>
      <c r="H370" s="59">
        <v>0</v>
      </c>
      <c r="I370" s="59">
        <v>0</v>
      </c>
      <c r="J370" s="59">
        <v>0</v>
      </c>
      <c r="K370" s="59">
        <v>32</v>
      </c>
      <c r="L370" s="59">
        <v>0</v>
      </c>
      <c r="M370" s="59">
        <v>0</v>
      </c>
      <c r="N370" s="59">
        <f>F370+G370+H370+I370-J370+K370-L370-M370</f>
        <v>2300</v>
      </c>
      <c r="O370" s="29"/>
      <c r="P370" s="84"/>
      <c r="Q370" s="84"/>
      <c r="R370" s="84"/>
    </row>
    <row r="371" spans="1:18" s="41" customFormat="1" ht="36.75" customHeight="1">
      <c r="A371" s="15">
        <v>40</v>
      </c>
      <c r="B371" s="59" t="s">
        <v>753</v>
      </c>
      <c r="C371" s="43" t="s">
        <v>820</v>
      </c>
      <c r="D371" s="400" t="s">
        <v>754</v>
      </c>
      <c r="E371" s="376">
        <v>15</v>
      </c>
      <c r="F371" s="65">
        <v>1654</v>
      </c>
      <c r="G371" s="65">
        <v>0</v>
      </c>
      <c r="H371" s="65">
        <v>0</v>
      </c>
      <c r="I371" s="65">
        <v>0</v>
      </c>
      <c r="J371" s="65">
        <v>0</v>
      </c>
      <c r="K371" s="65">
        <v>106</v>
      </c>
      <c r="L371" s="65">
        <v>0</v>
      </c>
      <c r="M371" s="65">
        <v>0</v>
      </c>
      <c r="N371" s="59">
        <f>F371+G371+H371+I371-J371+K371-L371-M371</f>
        <v>1760</v>
      </c>
      <c r="O371" s="104"/>
      <c r="P371" s="84"/>
      <c r="Q371" s="84"/>
      <c r="R371" s="84"/>
    </row>
    <row r="372" spans="1:15" ht="18" customHeight="1">
      <c r="A372" s="593" t="s">
        <v>67</v>
      </c>
      <c r="B372" s="594"/>
      <c r="C372" s="598"/>
      <c r="D372" s="598"/>
      <c r="E372" s="618"/>
      <c r="F372" s="619">
        <f aca="true" t="shared" si="64" ref="F372:N372">SUM(F370:F371)</f>
        <v>3922</v>
      </c>
      <c r="G372" s="619">
        <f t="shared" si="64"/>
        <v>0</v>
      </c>
      <c r="H372" s="619">
        <f t="shared" si="64"/>
        <v>0</v>
      </c>
      <c r="I372" s="619">
        <f t="shared" si="64"/>
        <v>0</v>
      </c>
      <c r="J372" s="619">
        <f t="shared" si="64"/>
        <v>0</v>
      </c>
      <c r="K372" s="619">
        <f t="shared" si="64"/>
        <v>138</v>
      </c>
      <c r="L372" s="619">
        <f t="shared" si="64"/>
        <v>0</v>
      </c>
      <c r="M372" s="619">
        <f t="shared" si="64"/>
        <v>0</v>
      </c>
      <c r="N372" s="619">
        <f t="shared" si="64"/>
        <v>4060</v>
      </c>
      <c r="O372" s="591"/>
    </row>
    <row r="373" spans="1:18" s="23" customFormat="1" ht="21" customHeight="1">
      <c r="A373" s="56"/>
      <c r="B373" s="52" t="s">
        <v>31</v>
      </c>
      <c r="C373" s="61"/>
      <c r="D373" s="61"/>
      <c r="E373" s="348"/>
      <c r="F373" s="71">
        <f aca="true" t="shared" si="65" ref="F373:N373">F358+F368+F372</f>
        <v>21472</v>
      </c>
      <c r="G373" s="71">
        <f t="shared" si="65"/>
        <v>0</v>
      </c>
      <c r="H373" s="71">
        <f t="shared" si="65"/>
        <v>0</v>
      </c>
      <c r="I373" s="71">
        <f t="shared" si="65"/>
        <v>0</v>
      </c>
      <c r="J373" s="71">
        <f t="shared" si="65"/>
        <v>105</v>
      </c>
      <c r="K373" s="71">
        <f t="shared" si="65"/>
        <v>776</v>
      </c>
      <c r="L373" s="71">
        <f t="shared" si="65"/>
        <v>0</v>
      </c>
      <c r="M373" s="71">
        <f t="shared" si="65"/>
        <v>0</v>
      </c>
      <c r="N373" s="71">
        <f t="shared" si="65"/>
        <v>22143</v>
      </c>
      <c r="O373" s="57"/>
      <c r="P373" s="860"/>
      <c r="Q373" s="860"/>
      <c r="R373" s="860"/>
    </row>
    <row r="374" spans="1:15" ht="56.25" customHeight="1">
      <c r="A374" s="440"/>
      <c r="B374" s="441"/>
      <c r="C374" s="441"/>
      <c r="D374" s="441" t="s">
        <v>474</v>
      </c>
      <c r="F374" s="442"/>
      <c r="G374" s="441"/>
      <c r="H374" s="441"/>
      <c r="J374" s="446" t="s">
        <v>475</v>
      </c>
      <c r="K374" s="441"/>
      <c r="L374" s="441"/>
      <c r="N374" s="441" t="s">
        <v>475</v>
      </c>
      <c r="O374" s="443"/>
    </row>
    <row r="375" spans="1:18" s="103" customFormat="1" ht="16.5" customHeight="1">
      <c r="A375" s="440" t="s">
        <v>483</v>
      </c>
      <c r="B375" s="441"/>
      <c r="C375" s="441"/>
      <c r="D375" s="446" t="s">
        <v>1078</v>
      </c>
      <c r="E375" s="441"/>
      <c r="F375" s="442"/>
      <c r="G375" s="441"/>
      <c r="H375" s="441"/>
      <c r="J375" s="446" t="s">
        <v>1079</v>
      </c>
      <c r="K375" s="441"/>
      <c r="L375" s="440"/>
      <c r="M375" s="441" t="s">
        <v>1075</v>
      </c>
      <c r="N375" s="441"/>
      <c r="O375" s="444"/>
      <c r="P375" s="106"/>
      <c r="Q375" s="106"/>
      <c r="R375" s="106"/>
    </row>
    <row r="376" spans="1:18" s="103" customFormat="1" ht="12" customHeight="1">
      <c r="A376" s="440"/>
      <c r="B376" s="441"/>
      <c r="C376" s="441"/>
      <c r="D376" s="446" t="s">
        <v>624</v>
      </c>
      <c r="E376" s="441"/>
      <c r="F376" s="442"/>
      <c r="G376" s="441"/>
      <c r="H376" s="441"/>
      <c r="J376" s="445" t="s">
        <v>472</v>
      </c>
      <c r="K376" s="441"/>
      <c r="L376" s="441"/>
      <c r="M376" s="441" t="s">
        <v>473</v>
      </c>
      <c r="N376" s="441"/>
      <c r="O376" s="443"/>
      <c r="P376" s="106"/>
      <c r="Q376" s="106"/>
      <c r="R376" s="106"/>
    </row>
    <row r="377" spans="1:15" ht="23.25" customHeight="1">
      <c r="A377" s="3" t="s">
        <v>0</v>
      </c>
      <c r="B377" s="33"/>
      <c r="C377" s="4"/>
      <c r="D377" s="93" t="s">
        <v>66</v>
      </c>
      <c r="E377" s="326"/>
      <c r="F377" s="4"/>
      <c r="G377" s="4"/>
      <c r="H377" s="4"/>
      <c r="I377" s="4"/>
      <c r="J377" s="4"/>
      <c r="K377" s="4"/>
      <c r="L377" s="5"/>
      <c r="M377" s="4"/>
      <c r="N377" s="4"/>
      <c r="O377" s="27"/>
    </row>
    <row r="378" spans="1:15" ht="15" customHeight="1">
      <c r="A378" s="6"/>
      <c r="B378" s="98" t="s">
        <v>24</v>
      </c>
      <c r="C378" s="7"/>
      <c r="D378" s="7"/>
      <c r="E378" s="316"/>
      <c r="F378" s="7"/>
      <c r="G378" s="7"/>
      <c r="H378" s="7"/>
      <c r="I378" s="8"/>
      <c r="J378" s="7"/>
      <c r="K378" s="7"/>
      <c r="L378" s="9"/>
      <c r="M378" s="7"/>
      <c r="N378" s="7"/>
      <c r="O378" s="393" t="s">
        <v>906</v>
      </c>
    </row>
    <row r="379" spans="1:15" ht="18" customHeight="1">
      <c r="A379" s="10"/>
      <c r="B379" s="44"/>
      <c r="C379" s="11"/>
      <c r="D379" s="95" t="s">
        <v>1430</v>
      </c>
      <c r="E379" s="317"/>
      <c r="F379" s="12"/>
      <c r="G379" s="12"/>
      <c r="H379" s="12"/>
      <c r="I379" s="12"/>
      <c r="J379" s="12"/>
      <c r="K379" s="12"/>
      <c r="L379" s="13"/>
      <c r="M379" s="12"/>
      <c r="N379" s="12"/>
      <c r="O379" s="28"/>
    </row>
    <row r="380" spans="1:18" s="70" customFormat="1" ht="25.5" customHeight="1" thickBot="1">
      <c r="A380" s="46" t="s">
        <v>437</v>
      </c>
      <c r="B380" s="62" t="s">
        <v>438</v>
      </c>
      <c r="C380" s="62" t="s">
        <v>1</v>
      </c>
      <c r="D380" s="62" t="s">
        <v>436</v>
      </c>
      <c r="E380" s="338" t="s">
        <v>445</v>
      </c>
      <c r="F380" s="26" t="s">
        <v>433</v>
      </c>
      <c r="G380" s="26" t="s">
        <v>434</v>
      </c>
      <c r="H380" s="26" t="s">
        <v>33</v>
      </c>
      <c r="I380" s="26" t="s">
        <v>348</v>
      </c>
      <c r="J380" s="26" t="s">
        <v>17</v>
      </c>
      <c r="K380" s="26" t="s">
        <v>18</v>
      </c>
      <c r="L380" s="26" t="s">
        <v>442</v>
      </c>
      <c r="M380" s="26" t="s">
        <v>30</v>
      </c>
      <c r="N380" s="26" t="s">
        <v>29</v>
      </c>
      <c r="O380" s="63" t="s">
        <v>19</v>
      </c>
      <c r="P380" s="862"/>
      <c r="Q380" s="862"/>
      <c r="R380" s="862"/>
    </row>
    <row r="381" spans="1:15" ht="15" customHeight="1" thickTop="1">
      <c r="A381" s="681" t="s">
        <v>1196</v>
      </c>
      <c r="B381" s="773"/>
      <c r="C381" s="774"/>
      <c r="D381" s="774"/>
      <c r="E381" s="775"/>
      <c r="F381" s="682"/>
      <c r="G381" s="682"/>
      <c r="H381" s="682"/>
      <c r="I381" s="682"/>
      <c r="J381" s="682"/>
      <c r="K381" s="682"/>
      <c r="L381" s="682"/>
      <c r="M381" s="682"/>
      <c r="N381" s="682"/>
      <c r="O381" s="686"/>
    </row>
    <row r="382" spans="1:15" ht="30" customHeight="1">
      <c r="A382" s="108">
        <v>211</v>
      </c>
      <c r="B382" s="59" t="s">
        <v>1194</v>
      </c>
      <c r="C382" s="43" t="s">
        <v>1311</v>
      </c>
      <c r="D382" s="400" t="s">
        <v>9</v>
      </c>
      <c r="E382" s="347">
        <v>15</v>
      </c>
      <c r="F382" s="59">
        <v>2746</v>
      </c>
      <c r="G382" s="59">
        <v>0</v>
      </c>
      <c r="H382" s="59">
        <v>0</v>
      </c>
      <c r="I382" s="59">
        <v>0</v>
      </c>
      <c r="J382" s="59">
        <v>49</v>
      </c>
      <c r="K382" s="59">
        <v>0</v>
      </c>
      <c r="L382" s="59">
        <v>0</v>
      </c>
      <c r="M382" s="59">
        <v>0</v>
      </c>
      <c r="N382" s="59">
        <f>F382+G382+H382+I382-J382+K382-L382-M382</f>
        <v>2697</v>
      </c>
      <c r="O382" s="29"/>
    </row>
    <row r="383" spans="1:15" ht="30" customHeight="1">
      <c r="A383" s="108">
        <v>212</v>
      </c>
      <c r="B383" s="722" t="s">
        <v>1313</v>
      </c>
      <c r="C383" s="43" t="s">
        <v>1312</v>
      </c>
      <c r="D383" s="400" t="s">
        <v>464</v>
      </c>
      <c r="E383" s="347">
        <v>15</v>
      </c>
      <c r="F383" s="59">
        <v>3109</v>
      </c>
      <c r="G383" s="59">
        <v>0</v>
      </c>
      <c r="H383" s="59">
        <v>0</v>
      </c>
      <c r="I383" s="59">
        <v>0</v>
      </c>
      <c r="J383" s="59">
        <v>109</v>
      </c>
      <c r="K383" s="59">
        <v>0</v>
      </c>
      <c r="L383" s="59">
        <v>0</v>
      </c>
      <c r="M383" s="59">
        <v>0</v>
      </c>
      <c r="N383" s="59">
        <f>F383+G383+H383+I383-J383+K383-L383-M383</f>
        <v>3000</v>
      </c>
      <c r="O383" s="29"/>
    </row>
    <row r="384" spans="1:15" ht="30" customHeight="1">
      <c r="A384" s="108">
        <v>219</v>
      </c>
      <c r="B384" s="59" t="s">
        <v>1195</v>
      </c>
      <c r="C384" s="43" t="s">
        <v>1314</v>
      </c>
      <c r="D384" s="400" t="s">
        <v>2</v>
      </c>
      <c r="E384" s="347">
        <v>15</v>
      </c>
      <c r="F384" s="59">
        <v>2396</v>
      </c>
      <c r="G384" s="59">
        <v>0</v>
      </c>
      <c r="H384" s="59">
        <v>0</v>
      </c>
      <c r="I384" s="59">
        <v>0</v>
      </c>
      <c r="J384" s="59">
        <v>0</v>
      </c>
      <c r="K384" s="59">
        <v>4</v>
      </c>
      <c r="L384" s="59">
        <v>0</v>
      </c>
      <c r="M384" s="59">
        <v>0</v>
      </c>
      <c r="N384" s="59">
        <f>F384+G384+H384+I384-J384+K384-L384-M384</f>
        <v>2400</v>
      </c>
      <c r="O384" s="29"/>
    </row>
    <row r="385" spans="1:15" ht="15.75" customHeight="1">
      <c r="A385" s="593" t="s">
        <v>67</v>
      </c>
      <c r="B385" s="609"/>
      <c r="C385" s="610"/>
      <c r="D385" s="610"/>
      <c r="E385" s="611"/>
      <c r="F385" s="628">
        <f>SUM(F382:F384)</f>
        <v>8251</v>
      </c>
      <c r="G385" s="628">
        <f aca="true" t="shared" si="66" ref="G385:N385">SUM(G382:G384)</f>
        <v>0</v>
      </c>
      <c r="H385" s="628">
        <f t="shared" si="66"/>
        <v>0</v>
      </c>
      <c r="I385" s="628">
        <f t="shared" si="66"/>
        <v>0</v>
      </c>
      <c r="J385" s="628">
        <f t="shared" si="66"/>
        <v>158</v>
      </c>
      <c r="K385" s="628">
        <f t="shared" si="66"/>
        <v>4</v>
      </c>
      <c r="L385" s="628">
        <f t="shared" si="66"/>
        <v>0</v>
      </c>
      <c r="M385" s="628">
        <f t="shared" si="66"/>
        <v>0</v>
      </c>
      <c r="N385" s="628">
        <f t="shared" si="66"/>
        <v>8097</v>
      </c>
      <c r="O385" s="591"/>
    </row>
    <row r="386" spans="1:15" ht="15" customHeight="1">
      <c r="A386" s="681" t="s">
        <v>1197</v>
      </c>
      <c r="B386" s="773"/>
      <c r="C386" s="774"/>
      <c r="D386" s="774"/>
      <c r="E386" s="775"/>
      <c r="F386" s="682"/>
      <c r="G386" s="682"/>
      <c r="H386" s="682"/>
      <c r="I386" s="682"/>
      <c r="J386" s="682"/>
      <c r="K386" s="682"/>
      <c r="L386" s="682"/>
      <c r="M386" s="682"/>
      <c r="N386" s="682"/>
      <c r="O386" s="686"/>
    </row>
    <row r="387" spans="1:15" ht="30" customHeight="1">
      <c r="A387" s="15">
        <v>8</v>
      </c>
      <c r="B387" s="59" t="s">
        <v>854</v>
      </c>
      <c r="C387" s="43" t="s">
        <v>855</v>
      </c>
      <c r="D387" s="400" t="s">
        <v>464</v>
      </c>
      <c r="E387" s="347">
        <v>15</v>
      </c>
      <c r="F387" s="59">
        <v>2831</v>
      </c>
      <c r="G387" s="59">
        <v>0</v>
      </c>
      <c r="H387" s="59">
        <v>0</v>
      </c>
      <c r="I387" s="59">
        <v>0</v>
      </c>
      <c r="J387" s="59">
        <v>59</v>
      </c>
      <c r="K387" s="59">
        <v>0</v>
      </c>
      <c r="L387" s="59">
        <v>0</v>
      </c>
      <c r="M387" s="59">
        <v>0</v>
      </c>
      <c r="N387" s="59">
        <f aca="true" t="shared" si="67" ref="N387:N393">F387+G387+H387+I387-J387+K387-L387-M387</f>
        <v>2772</v>
      </c>
      <c r="O387" s="29"/>
    </row>
    <row r="388" spans="1:15" ht="30" customHeight="1">
      <c r="A388" s="15">
        <v>58</v>
      </c>
      <c r="B388" s="59" t="s">
        <v>920</v>
      </c>
      <c r="C388" s="43" t="s">
        <v>921</v>
      </c>
      <c r="D388" s="400" t="s">
        <v>430</v>
      </c>
      <c r="E388" s="347">
        <v>15</v>
      </c>
      <c r="F388" s="59">
        <v>2509</v>
      </c>
      <c r="G388" s="59">
        <v>0</v>
      </c>
      <c r="H388" s="59">
        <v>0</v>
      </c>
      <c r="I388" s="59">
        <v>0</v>
      </c>
      <c r="J388" s="59">
        <v>9</v>
      </c>
      <c r="K388" s="59">
        <v>0</v>
      </c>
      <c r="L388" s="59">
        <v>0</v>
      </c>
      <c r="M388" s="59">
        <v>0</v>
      </c>
      <c r="N388" s="59">
        <f t="shared" si="67"/>
        <v>2500</v>
      </c>
      <c r="O388" s="29"/>
    </row>
    <row r="389" spans="1:15" ht="30" customHeight="1">
      <c r="A389" s="15">
        <v>65</v>
      </c>
      <c r="B389" s="59" t="s">
        <v>616</v>
      </c>
      <c r="C389" s="43" t="s">
        <v>617</v>
      </c>
      <c r="D389" s="400" t="s">
        <v>11</v>
      </c>
      <c r="E389" s="347">
        <v>15</v>
      </c>
      <c r="F389" s="59">
        <v>2174</v>
      </c>
      <c r="G389" s="59">
        <v>0</v>
      </c>
      <c r="H389" s="59">
        <v>0</v>
      </c>
      <c r="I389" s="59">
        <v>0</v>
      </c>
      <c r="J389" s="59">
        <v>0</v>
      </c>
      <c r="K389" s="59">
        <v>56</v>
      </c>
      <c r="L389" s="59">
        <v>0</v>
      </c>
      <c r="M389" s="59">
        <v>0</v>
      </c>
      <c r="N389" s="59">
        <f t="shared" si="67"/>
        <v>2230</v>
      </c>
      <c r="O389" s="29"/>
    </row>
    <row r="390" spans="1:15" ht="30" customHeight="1">
      <c r="A390" s="15">
        <v>101</v>
      </c>
      <c r="B390" s="59" t="s">
        <v>943</v>
      </c>
      <c r="C390" s="43" t="s">
        <v>1413</v>
      </c>
      <c r="D390" s="400" t="s">
        <v>9</v>
      </c>
      <c r="E390" s="347">
        <v>15</v>
      </c>
      <c r="F390" s="59">
        <v>1645</v>
      </c>
      <c r="G390" s="59">
        <v>0</v>
      </c>
      <c r="H390" s="59">
        <v>0</v>
      </c>
      <c r="I390" s="59">
        <v>0</v>
      </c>
      <c r="J390" s="59">
        <v>0</v>
      </c>
      <c r="K390" s="59">
        <v>106</v>
      </c>
      <c r="L390" s="59">
        <v>0</v>
      </c>
      <c r="M390" s="59">
        <v>0</v>
      </c>
      <c r="N390" s="59">
        <f t="shared" si="67"/>
        <v>1751</v>
      </c>
      <c r="O390" s="29"/>
    </row>
    <row r="391" spans="1:15" ht="30" customHeight="1">
      <c r="A391" s="15">
        <v>184</v>
      </c>
      <c r="B391" s="59" t="s">
        <v>486</v>
      </c>
      <c r="C391" s="43" t="s">
        <v>487</v>
      </c>
      <c r="D391" s="400" t="s">
        <v>384</v>
      </c>
      <c r="E391" s="347">
        <v>15</v>
      </c>
      <c r="F391" s="59">
        <v>3750</v>
      </c>
      <c r="G391" s="59">
        <v>0</v>
      </c>
      <c r="H391" s="59">
        <v>0</v>
      </c>
      <c r="I391" s="59">
        <v>0</v>
      </c>
      <c r="J391" s="59">
        <v>309</v>
      </c>
      <c r="K391" s="59">
        <v>0</v>
      </c>
      <c r="L391" s="59">
        <v>0</v>
      </c>
      <c r="M391" s="59">
        <v>0</v>
      </c>
      <c r="N391" s="59">
        <f t="shared" si="67"/>
        <v>3441</v>
      </c>
      <c r="O391" s="29"/>
    </row>
    <row r="392" spans="1:15" ht="30" customHeight="1">
      <c r="A392" s="15">
        <v>357</v>
      </c>
      <c r="B392" s="59" t="s">
        <v>1246</v>
      </c>
      <c r="C392" s="43" t="s">
        <v>1414</v>
      </c>
      <c r="D392" s="400" t="s">
        <v>2</v>
      </c>
      <c r="E392" s="347">
        <v>15</v>
      </c>
      <c r="F392" s="59">
        <v>2621</v>
      </c>
      <c r="G392" s="59">
        <v>0</v>
      </c>
      <c r="H392" s="59">
        <v>0</v>
      </c>
      <c r="I392" s="59">
        <v>0</v>
      </c>
      <c r="J392" s="59">
        <v>21</v>
      </c>
      <c r="K392" s="59">
        <v>0</v>
      </c>
      <c r="L392" s="59">
        <v>0</v>
      </c>
      <c r="M392" s="59">
        <v>0</v>
      </c>
      <c r="N392" s="59">
        <f t="shared" si="67"/>
        <v>2600</v>
      </c>
      <c r="O392" s="29"/>
    </row>
    <row r="393" spans="1:15" ht="30" customHeight="1">
      <c r="A393" s="15">
        <v>375</v>
      </c>
      <c r="B393" s="59" t="s">
        <v>1356</v>
      </c>
      <c r="C393" s="43" t="s">
        <v>1415</v>
      </c>
      <c r="D393" s="400" t="s">
        <v>430</v>
      </c>
      <c r="E393" s="347">
        <v>15</v>
      </c>
      <c r="F393" s="59">
        <v>1923</v>
      </c>
      <c r="G393" s="59">
        <v>0</v>
      </c>
      <c r="H393" s="59">
        <v>0</v>
      </c>
      <c r="I393" s="59">
        <v>0</v>
      </c>
      <c r="J393" s="59">
        <v>0</v>
      </c>
      <c r="K393" s="59">
        <v>77</v>
      </c>
      <c r="L393" s="59">
        <v>0</v>
      </c>
      <c r="M393" s="59">
        <v>0</v>
      </c>
      <c r="N393" s="59">
        <f t="shared" si="67"/>
        <v>2000</v>
      </c>
      <c r="O393" s="29"/>
    </row>
    <row r="394" spans="1:15" ht="15.75" customHeight="1">
      <c r="A394" s="593" t="s">
        <v>67</v>
      </c>
      <c r="B394" s="609"/>
      <c r="C394" s="610"/>
      <c r="D394" s="610"/>
      <c r="E394" s="611"/>
      <c r="F394" s="628">
        <f aca="true" t="shared" si="68" ref="F394:N394">SUM(F387:F393)</f>
        <v>17453</v>
      </c>
      <c r="G394" s="628">
        <f t="shared" si="68"/>
        <v>0</v>
      </c>
      <c r="H394" s="628">
        <f t="shared" si="68"/>
        <v>0</v>
      </c>
      <c r="I394" s="628">
        <f t="shared" si="68"/>
        <v>0</v>
      </c>
      <c r="J394" s="628">
        <f t="shared" si="68"/>
        <v>398</v>
      </c>
      <c r="K394" s="628">
        <f t="shared" si="68"/>
        <v>239</v>
      </c>
      <c r="L394" s="628">
        <f t="shared" si="68"/>
        <v>0</v>
      </c>
      <c r="M394" s="628">
        <f t="shared" si="68"/>
        <v>0</v>
      </c>
      <c r="N394" s="628">
        <f t="shared" si="68"/>
        <v>17294</v>
      </c>
      <c r="O394" s="591"/>
    </row>
    <row r="395" spans="1:15" ht="15.75" customHeight="1">
      <c r="A395" s="100" t="s">
        <v>787</v>
      </c>
      <c r="B395" s="74"/>
      <c r="C395" s="406"/>
      <c r="D395" s="75"/>
      <c r="E395" s="336"/>
      <c r="F395" s="74"/>
      <c r="G395" s="74"/>
      <c r="H395" s="74"/>
      <c r="I395" s="74"/>
      <c r="J395" s="74"/>
      <c r="K395" s="74"/>
      <c r="L395" s="74"/>
      <c r="M395" s="74"/>
      <c r="N395" s="74"/>
      <c r="O395" s="76"/>
    </row>
    <row r="396" spans="1:15" ht="30" customHeight="1">
      <c r="A396" s="120">
        <v>309</v>
      </c>
      <c r="B396" s="286" t="s">
        <v>788</v>
      </c>
      <c r="C396" s="166" t="s">
        <v>789</v>
      </c>
      <c r="D396" s="400" t="s">
        <v>430</v>
      </c>
      <c r="E396" s="347">
        <v>15</v>
      </c>
      <c r="F396" s="59">
        <v>2509</v>
      </c>
      <c r="G396" s="59">
        <v>0</v>
      </c>
      <c r="H396" s="59">
        <v>0</v>
      </c>
      <c r="I396" s="59">
        <v>0</v>
      </c>
      <c r="J396" s="59">
        <v>9</v>
      </c>
      <c r="K396" s="59">
        <v>0</v>
      </c>
      <c r="L396" s="59">
        <v>0</v>
      </c>
      <c r="M396" s="59">
        <v>0</v>
      </c>
      <c r="N396" s="59">
        <f>F396+G396+H396+I396-J396+K396-L396-M396</f>
        <v>2500</v>
      </c>
      <c r="O396" s="29"/>
    </row>
    <row r="397" spans="1:15" ht="30" customHeight="1">
      <c r="A397" s="120">
        <v>380</v>
      </c>
      <c r="B397" s="286" t="s">
        <v>1357</v>
      </c>
      <c r="C397" s="166" t="s">
        <v>1416</v>
      </c>
      <c r="D397" s="400" t="s">
        <v>293</v>
      </c>
      <c r="E397" s="347">
        <v>15</v>
      </c>
      <c r="F397" s="59">
        <v>2509</v>
      </c>
      <c r="G397" s="59">
        <v>0</v>
      </c>
      <c r="H397" s="59">
        <v>0</v>
      </c>
      <c r="I397" s="59">
        <v>2500</v>
      </c>
      <c r="J397" s="59">
        <v>9</v>
      </c>
      <c r="K397" s="59">
        <v>0</v>
      </c>
      <c r="L397" s="59">
        <v>0</v>
      </c>
      <c r="M397" s="59">
        <v>0</v>
      </c>
      <c r="N397" s="59">
        <f>F397+G397+H397+I397-J397+K397-L397-M397</f>
        <v>5000</v>
      </c>
      <c r="O397" s="29"/>
    </row>
    <row r="398" spans="1:15" ht="15.75" customHeight="1">
      <c r="A398" s="585" t="s">
        <v>67</v>
      </c>
      <c r="B398" s="609"/>
      <c r="C398" s="599"/>
      <c r="D398" s="610"/>
      <c r="E398" s="611"/>
      <c r="F398" s="615">
        <f>SUM(F396:F397)</f>
        <v>5018</v>
      </c>
      <c r="G398" s="615">
        <f aca="true" t="shared" si="69" ref="G398:N398">SUM(G396:G397)</f>
        <v>0</v>
      </c>
      <c r="H398" s="615">
        <f t="shared" si="69"/>
        <v>0</v>
      </c>
      <c r="I398" s="615">
        <f t="shared" si="69"/>
        <v>2500</v>
      </c>
      <c r="J398" s="615">
        <f t="shared" si="69"/>
        <v>18</v>
      </c>
      <c r="K398" s="615">
        <f t="shared" si="69"/>
        <v>0</v>
      </c>
      <c r="L398" s="615">
        <f t="shared" si="69"/>
        <v>0</v>
      </c>
      <c r="M398" s="615">
        <f t="shared" si="69"/>
        <v>0</v>
      </c>
      <c r="N398" s="615">
        <f t="shared" si="69"/>
        <v>7500</v>
      </c>
      <c r="O398" s="591"/>
    </row>
    <row r="399" spans="1:15" ht="15.75" customHeight="1">
      <c r="A399" s="100" t="s">
        <v>1358</v>
      </c>
      <c r="B399" s="74"/>
      <c r="C399" s="406"/>
      <c r="D399" s="75"/>
      <c r="E399" s="336"/>
      <c r="F399" s="74"/>
      <c r="G399" s="74"/>
      <c r="H399" s="74"/>
      <c r="I399" s="74"/>
      <c r="J399" s="74"/>
      <c r="K399" s="74"/>
      <c r="L399" s="74"/>
      <c r="M399" s="74"/>
      <c r="N399" s="74"/>
      <c r="O399" s="76"/>
    </row>
    <row r="400" spans="1:15" ht="30" customHeight="1">
      <c r="A400" s="120">
        <v>378</v>
      </c>
      <c r="B400" s="286" t="s">
        <v>1359</v>
      </c>
      <c r="C400" s="166" t="s">
        <v>1417</v>
      </c>
      <c r="D400" s="400" t="s">
        <v>293</v>
      </c>
      <c r="E400" s="347">
        <v>15</v>
      </c>
      <c r="F400" s="59">
        <v>1924</v>
      </c>
      <c r="G400" s="59">
        <v>0</v>
      </c>
      <c r="H400" s="59">
        <v>0</v>
      </c>
      <c r="I400" s="59">
        <v>0</v>
      </c>
      <c r="J400" s="59">
        <v>0</v>
      </c>
      <c r="K400" s="59">
        <v>77</v>
      </c>
      <c r="L400" s="59">
        <v>0</v>
      </c>
      <c r="M400" s="59">
        <v>0</v>
      </c>
      <c r="N400" s="59">
        <f>F400+G400+H400+I400-J400+K400-L400-M400</f>
        <v>2001</v>
      </c>
      <c r="O400" s="29"/>
    </row>
    <row r="401" spans="1:15" ht="15.75" customHeight="1">
      <c r="A401" s="585" t="s">
        <v>67</v>
      </c>
      <c r="B401" s="609"/>
      <c r="C401" s="599"/>
      <c r="D401" s="610"/>
      <c r="E401" s="611"/>
      <c r="F401" s="615">
        <f aca="true" t="shared" si="70" ref="F401:N401">SUM(F400:F400)</f>
        <v>1924</v>
      </c>
      <c r="G401" s="615">
        <f t="shared" si="70"/>
        <v>0</v>
      </c>
      <c r="H401" s="615">
        <f t="shared" si="70"/>
        <v>0</v>
      </c>
      <c r="I401" s="615">
        <f t="shared" si="70"/>
        <v>0</v>
      </c>
      <c r="J401" s="615">
        <f t="shared" si="70"/>
        <v>0</v>
      </c>
      <c r="K401" s="615">
        <f t="shared" si="70"/>
        <v>77</v>
      </c>
      <c r="L401" s="615">
        <f t="shared" si="70"/>
        <v>0</v>
      </c>
      <c r="M401" s="615">
        <f t="shared" si="70"/>
        <v>0</v>
      </c>
      <c r="N401" s="615">
        <f t="shared" si="70"/>
        <v>2001</v>
      </c>
      <c r="O401" s="591"/>
    </row>
    <row r="402" spans="1:15" ht="22.5" customHeight="1">
      <c r="A402" s="56"/>
      <c r="B402" s="52" t="s">
        <v>31</v>
      </c>
      <c r="C402" s="68"/>
      <c r="D402" s="68"/>
      <c r="E402" s="374"/>
      <c r="F402" s="69">
        <f aca="true" t="shared" si="71" ref="F402:N402">F385+F394+F398+F401</f>
        <v>32646</v>
      </c>
      <c r="G402" s="69">
        <f t="shared" si="71"/>
        <v>0</v>
      </c>
      <c r="H402" s="69">
        <f t="shared" si="71"/>
        <v>0</v>
      </c>
      <c r="I402" s="69">
        <f t="shared" si="71"/>
        <v>2500</v>
      </c>
      <c r="J402" s="69">
        <f t="shared" si="71"/>
        <v>574</v>
      </c>
      <c r="K402" s="69">
        <f t="shared" si="71"/>
        <v>320</v>
      </c>
      <c r="L402" s="69">
        <f t="shared" si="71"/>
        <v>0</v>
      </c>
      <c r="M402" s="69">
        <f t="shared" si="71"/>
        <v>0</v>
      </c>
      <c r="N402" s="69">
        <f t="shared" si="71"/>
        <v>34892</v>
      </c>
      <c r="O402" s="58"/>
    </row>
    <row r="403" spans="1:15" ht="33.75" customHeight="1">
      <c r="A403" s="440"/>
      <c r="B403" s="441"/>
      <c r="C403" s="441"/>
      <c r="D403" s="441"/>
      <c r="E403" s="441" t="s">
        <v>474</v>
      </c>
      <c r="F403" s="442"/>
      <c r="G403" s="441"/>
      <c r="H403" s="441"/>
      <c r="I403" s="2"/>
      <c r="J403" s="446" t="s">
        <v>475</v>
      </c>
      <c r="K403" s="441"/>
      <c r="L403" s="441"/>
      <c r="N403" s="441" t="s">
        <v>475</v>
      </c>
      <c r="O403" s="443"/>
    </row>
    <row r="404" spans="1:18" s="103" customFormat="1" ht="15.75" customHeight="1">
      <c r="A404" s="440" t="s">
        <v>483</v>
      </c>
      <c r="B404" s="441"/>
      <c r="C404" s="441"/>
      <c r="D404" s="441" t="s">
        <v>1078</v>
      </c>
      <c r="E404" s="441"/>
      <c r="F404" s="442"/>
      <c r="G404" s="441"/>
      <c r="H404" s="441"/>
      <c r="J404" s="446" t="s">
        <v>1079</v>
      </c>
      <c r="K404" s="441"/>
      <c r="L404" s="440"/>
      <c r="M404" s="441" t="s">
        <v>1075</v>
      </c>
      <c r="N404" s="441"/>
      <c r="O404" s="444"/>
      <c r="P404" s="106"/>
      <c r="Q404" s="106"/>
      <c r="R404" s="106"/>
    </row>
    <row r="405" spans="1:15" ht="13.5" customHeight="1">
      <c r="A405" s="440"/>
      <c r="B405" s="441"/>
      <c r="C405" s="441"/>
      <c r="D405" s="441" t="s">
        <v>672</v>
      </c>
      <c r="E405" s="441"/>
      <c r="F405" s="442"/>
      <c r="G405" s="441"/>
      <c r="H405" s="441"/>
      <c r="I405" s="2"/>
      <c r="J405" s="445" t="s">
        <v>472</v>
      </c>
      <c r="K405" s="441"/>
      <c r="L405" s="441"/>
      <c r="M405" s="441" t="s">
        <v>473</v>
      </c>
      <c r="N405" s="441"/>
      <c r="O405" s="443"/>
    </row>
    <row r="406" spans="1:15" ht="4.5" customHeight="1">
      <c r="A406" s="86"/>
      <c r="B406" s="87"/>
      <c r="C406" s="87"/>
      <c r="D406" s="87"/>
      <c r="E406" s="356"/>
      <c r="F406" s="87"/>
      <c r="G406" s="87"/>
      <c r="H406" s="87"/>
      <c r="I406" s="87"/>
      <c r="J406" s="87"/>
      <c r="K406" s="87"/>
      <c r="L406" s="88"/>
      <c r="M406" s="87"/>
      <c r="N406" s="87"/>
      <c r="O406" s="89"/>
    </row>
    <row r="407" spans="1:15" ht="22.5" customHeight="1">
      <c r="A407" s="3" t="s">
        <v>0</v>
      </c>
      <c r="B407" s="33"/>
      <c r="C407" s="4"/>
      <c r="D407" s="169" t="s">
        <v>66</v>
      </c>
      <c r="E407" s="326"/>
      <c r="F407" s="55"/>
      <c r="G407" s="4"/>
      <c r="H407" s="4"/>
      <c r="I407" s="4"/>
      <c r="J407" s="4"/>
      <c r="K407" s="4"/>
      <c r="L407" s="5"/>
      <c r="M407" s="4"/>
      <c r="N407" s="4"/>
      <c r="O407" s="27"/>
    </row>
    <row r="408" spans="1:15" ht="15" customHeight="1">
      <c r="A408" s="6"/>
      <c r="B408" s="97" t="s">
        <v>25</v>
      </c>
      <c r="C408" s="7"/>
      <c r="D408" s="7"/>
      <c r="E408" s="316"/>
      <c r="F408" s="7"/>
      <c r="G408" s="7"/>
      <c r="H408" s="7"/>
      <c r="I408" s="8"/>
      <c r="J408" s="7"/>
      <c r="K408" s="7"/>
      <c r="L408" s="9"/>
      <c r="M408" s="7"/>
      <c r="N408" s="7"/>
      <c r="O408" s="393" t="s">
        <v>907</v>
      </c>
    </row>
    <row r="409" spans="1:15" ht="16.5" customHeight="1">
      <c r="A409" s="10"/>
      <c r="B409" s="11"/>
      <c r="C409" s="11"/>
      <c r="D409" s="829" t="s">
        <v>1430</v>
      </c>
      <c r="E409" s="317"/>
      <c r="F409" s="12"/>
      <c r="G409" s="12"/>
      <c r="H409" s="12"/>
      <c r="I409" s="12"/>
      <c r="J409" s="12"/>
      <c r="K409" s="12"/>
      <c r="L409" s="13"/>
      <c r="M409" s="12"/>
      <c r="N409" s="12"/>
      <c r="O409" s="28"/>
    </row>
    <row r="410" spans="1:18" s="70" customFormat="1" ht="24.75" customHeight="1">
      <c r="A410" s="245" t="s">
        <v>437</v>
      </c>
      <c r="B410" s="293" t="s">
        <v>438</v>
      </c>
      <c r="C410" s="293" t="s">
        <v>1</v>
      </c>
      <c r="D410" s="293" t="s">
        <v>436</v>
      </c>
      <c r="E410" s="378" t="s">
        <v>445</v>
      </c>
      <c r="F410" s="248" t="s">
        <v>433</v>
      </c>
      <c r="G410" s="248" t="s">
        <v>434</v>
      </c>
      <c r="H410" s="248" t="s">
        <v>33</v>
      </c>
      <c r="I410" s="248" t="s">
        <v>348</v>
      </c>
      <c r="J410" s="248" t="s">
        <v>17</v>
      </c>
      <c r="K410" s="248" t="s">
        <v>18</v>
      </c>
      <c r="L410" s="248" t="s">
        <v>442</v>
      </c>
      <c r="M410" s="248" t="s">
        <v>30</v>
      </c>
      <c r="N410" s="248" t="s">
        <v>29</v>
      </c>
      <c r="O410" s="819" t="s">
        <v>19</v>
      </c>
      <c r="P410" s="862"/>
      <c r="Q410" s="862"/>
      <c r="R410" s="862"/>
    </row>
    <row r="411" spans="1:15" ht="30" customHeight="1">
      <c r="A411" s="820" t="s">
        <v>273</v>
      </c>
      <c r="B411" s="821"/>
      <c r="C411" s="788"/>
      <c r="D411" s="788"/>
      <c r="E411" s="789"/>
      <c r="F411" s="787"/>
      <c r="G411" s="787"/>
      <c r="H411" s="787"/>
      <c r="I411" s="787"/>
      <c r="J411" s="787"/>
      <c r="K411" s="787"/>
      <c r="L411" s="787"/>
      <c r="M411" s="787"/>
      <c r="N411" s="787"/>
      <c r="O411" s="822"/>
    </row>
    <row r="412" spans="1:15" ht="39.75" customHeight="1">
      <c r="A412" s="725">
        <v>98</v>
      </c>
      <c r="B412" s="130" t="s">
        <v>48</v>
      </c>
      <c r="C412" s="131" t="s">
        <v>421</v>
      </c>
      <c r="D412" s="436" t="s">
        <v>52</v>
      </c>
      <c r="E412" s="352">
        <v>15</v>
      </c>
      <c r="F412" s="130">
        <v>2184</v>
      </c>
      <c r="G412" s="130">
        <v>0</v>
      </c>
      <c r="H412" s="130">
        <v>0</v>
      </c>
      <c r="I412" s="130">
        <v>0</v>
      </c>
      <c r="J412" s="130">
        <v>0</v>
      </c>
      <c r="K412" s="130">
        <v>55</v>
      </c>
      <c r="L412" s="929">
        <v>0</v>
      </c>
      <c r="M412" s="130">
        <v>0</v>
      </c>
      <c r="N412" s="130">
        <f>F412+G412+H412+I412-J412+K412-L412-M412</f>
        <v>2239</v>
      </c>
      <c r="O412" s="133"/>
    </row>
    <row r="413" spans="1:15" ht="39.75" customHeight="1">
      <c r="A413" s="725">
        <v>134</v>
      </c>
      <c r="B413" s="130" t="s">
        <v>958</v>
      </c>
      <c r="C413" s="131" t="s">
        <v>959</v>
      </c>
      <c r="D413" s="436" t="s">
        <v>351</v>
      </c>
      <c r="E413" s="352">
        <v>15</v>
      </c>
      <c r="F413" s="130">
        <v>1697</v>
      </c>
      <c r="G413" s="130">
        <v>0</v>
      </c>
      <c r="H413" s="130">
        <v>0</v>
      </c>
      <c r="I413" s="130">
        <v>0</v>
      </c>
      <c r="J413" s="130">
        <v>0</v>
      </c>
      <c r="K413" s="130">
        <v>103</v>
      </c>
      <c r="L413" s="130">
        <v>0</v>
      </c>
      <c r="M413" s="130">
        <v>0</v>
      </c>
      <c r="N413" s="130">
        <f>F413+G413+H413+I413-J413+K413-L413-M413</f>
        <v>1800</v>
      </c>
      <c r="O413" s="133"/>
    </row>
    <row r="414" spans="1:15" ht="39.75" customHeight="1">
      <c r="A414" s="725">
        <v>252</v>
      </c>
      <c r="B414" s="130" t="s">
        <v>665</v>
      </c>
      <c r="C414" s="131" t="s">
        <v>666</v>
      </c>
      <c r="D414" s="436" t="s">
        <v>667</v>
      </c>
      <c r="E414" s="352">
        <v>15</v>
      </c>
      <c r="F414" s="130">
        <v>2509</v>
      </c>
      <c r="G414" s="130">
        <v>0</v>
      </c>
      <c r="H414" s="130">
        <v>0</v>
      </c>
      <c r="I414" s="130">
        <v>0</v>
      </c>
      <c r="J414" s="130">
        <v>9</v>
      </c>
      <c r="K414" s="130">
        <v>0</v>
      </c>
      <c r="L414" s="130">
        <v>0</v>
      </c>
      <c r="M414" s="130">
        <v>0</v>
      </c>
      <c r="N414" s="130">
        <f>F414+G414+H414+I414-J414+K414-L414-M414</f>
        <v>2500</v>
      </c>
      <c r="O414" s="133"/>
    </row>
    <row r="415" spans="1:15" ht="39.75" customHeight="1">
      <c r="A415" s="725">
        <v>383</v>
      </c>
      <c r="B415" s="130" t="s">
        <v>1448</v>
      </c>
      <c r="C415" s="131"/>
      <c r="D415" s="436" t="s">
        <v>1449</v>
      </c>
      <c r="E415" s="352">
        <v>15</v>
      </c>
      <c r="F415" s="130">
        <v>4420</v>
      </c>
      <c r="G415" s="130">
        <v>0</v>
      </c>
      <c r="H415" s="130">
        <v>0</v>
      </c>
      <c r="I415" s="130">
        <v>0</v>
      </c>
      <c r="J415" s="130">
        <v>420</v>
      </c>
      <c r="K415" s="130">
        <v>0</v>
      </c>
      <c r="L415" s="130">
        <v>0</v>
      </c>
      <c r="M415" s="130">
        <v>0</v>
      </c>
      <c r="N415" s="130">
        <f>F415+G415+H415+I415-J415+K415-L415-M415</f>
        <v>4000</v>
      </c>
      <c r="O415" s="133"/>
    </row>
    <row r="416" spans="1:15" ht="39.75" customHeight="1">
      <c r="A416" s="725">
        <v>385</v>
      </c>
      <c r="B416" s="130" t="s">
        <v>1450</v>
      </c>
      <c r="C416" s="131"/>
      <c r="D416" s="436" t="s">
        <v>112</v>
      </c>
      <c r="E416" s="352">
        <v>15</v>
      </c>
      <c r="F416" s="130">
        <v>1697</v>
      </c>
      <c r="G416" s="130">
        <v>0</v>
      </c>
      <c r="H416" s="130">
        <v>0</v>
      </c>
      <c r="I416" s="130">
        <v>0</v>
      </c>
      <c r="J416" s="130">
        <v>0</v>
      </c>
      <c r="K416" s="130">
        <v>103</v>
      </c>
      <c r="L416" s="130">
        <v>0</v>
      </c>
      <c r="M416" s="130">
        <v>0</v>
      </c>
      <c r="N416" s="130">
        <f>F416+G416+H416+I416-J416+K416-L416-M416</f>
        <v>1800</v>
      </c>
      <c r="O416" s="133"/>
    </row>
    <row r="417" spans="1:18" s="201" customFormat="1" ht="19.5" customHeight="1">
      <c r="A417" s="565" t="s">
        <v>67</v>
      </c>
      <c r="B417" s="833"/>
      <c r="C417" s="833"/>
      <c r="D417" s="834"/>
      <c r="E417" s="835"/>
      <c r="F417" s="833">
        <f>SUM(F412:F416)</f>
        <v>12507</v>
      </c>
      <c r="G417" s="833">
        <f aca="true" t="shared" si="72" ref="G417:N417">SUM(G412:G416)</f>
        <v>0</v>
      </c>
      <c r="H417" s="833">
        <f t="shared" si="72"/>
        <v>0</v>
      </c>
      <c r="I417" s="833">
        <f t="shared" si="72"/>
        <v>0</v>
      </c>
      <c r="J417" s="833">
        <f t="shared" si="72"/>
        <v>429</v>
      </c>
      <c r="K417" s="833">
        <f t="shared" si="72"/>
        <v>261</v>
      </c>
      <c r="L417" s="833">
        <f t="shared" si="72"/>
        <v>0</v>
      </c>
      <c r="M417" s="833">
        <f t="shared" si="72"/>
        <v>0</v>
      </c>
      <c r="N417" s="833">
        <f t="shared" si="72"/>
        <v>12339</v>
      </c>
      <c r="O417" s="836"/>
      <c r="P417" s="864"/>
      <c r="Q417" s="864"/>
      <c r="R417" s="864"/>
    </row>
    <row r="418" spans="1:15" ht="30" customHeight="1">
      <c r="A418" s="820" t="s">
        <v>12</v>
      </c>
      <c r="B418" s="821"/>
      <c r="C418" s="788"/>
      <c r="D418" s="826"/>
      <c r="E418" s="789"/>
      <c r="F418" s="787"/>
      <c r="G418" s="787"/>
      <c r="H418" s="787"/>
      <c r="I418" s="787"/>
      <c r="J418" s="787"/>
      <c r="K418" s="787"/>
      <c r="L418" s="787"/>
      <c r="M418" s="787"/>
      <c r="N418" s="787"/>
      <c r="O418" s="822"/>
    </row>
    <row r="419" spans="1:15" ht="39.75" customHeight="1">
      <c r="A419" s="725">
        <v>12</v>
      </c>
      <c r="B419" s="130" t="s">
        <v>866</v>
      </c>
      <c r="C419" s="131" t="s">
        <v>867</v>
      </c>
      <c r="D419" s="436" t="s">
        <v>868</v>
      </c>
      <c r="E419" s="352">
        <v>15</v>
      </c>
      <c r="F419" s="130">
        <v>3109</v>
      </c>
      <c r="G419" s="130">
        <v>0</v>
      </c>
      <c r="H419" s="130">
        <v>0</v>
      </c>
      <c r="I419" s="130">
        <v>0</v>
      </c>
      <c r="J419" s="130">
        <v>109</v>
      </c>
      <c r="K419" s="130">
        <v>0</v>
      </c>
      <c r="L419" s="130">
        <v>0</v>
      </c>
      <c r="M419" s="130">
        <v>0</v>
      </c>
      <c r="N419" s="130">
        <f>F419+G419+H419+I419-J419+K419-L419-M419</f>
        <v>3000</v>
      </c>
      <c r="O419" s="133"/>
    </row>
    <row r="420" spans="1:15" ht="39.75" customHeight="1">
      <c r="A420" s="725">
        <v>15</v>
      </c>
      <c r="B420" s="130" t="s">
        <v>466</v>
      </c>
      <c r="C420" s="261" t="s">
        <v>467</v>
      </c>
      <c r="D420" s="714" t="s">
        <v>13</v>
      </c>
      <c r="E420" s="352">
        <v>15</v>
      </c>
      <c r="F420" s="130">
        <v>2730</v>
      </c>
      <c r="G420" s="130">
        <v>0</v>
      </c>
      <c r="H420" s="130">
        <v>300</v>
      </c>
      <c r="I420" s="130">
        <v>0</v>
      </c>
      <c r="J420" s="130">
        <v>48</v>
      </c>
      <c r="K420" s="130">
        <v>0</v>
      </c>
      <c r="L420" s="130">
        <v>0</v>
      </c>
      <c r="M420" s="130">
        <v>0</v>
      </c>
      <c r="N420" s="130">
        <f>F420+G420+H420+I420-J420+K420-L420-M420</f>
        <v>2982</v>
      </c>
      <c r="O420" s="133"/>
    </row>
    <row r="421" spans="1:15" ht="39.75" customHeight="1">
      <c r="A421" s="725">
        <v>30</v>
      </c>
      <c r="B421" s="130" t="s">
        <v>869</v>
      </c>
      <c r="C421" s="131" t="s">
        <v>870</v>
      </c>
      <c r="D421" s="436" t="s">
        <v>868</v>
      </c>
      <c r="E421" s="352">
        <v>15</v>
      </c>
      <c r="F421" s="130">
        <v>3109</v>
      </c>
      <c r="G421" s="130">
        <v>0</v>
      </c>
      <c r="H421" s="130">
        <v>0</v>
      </c>
      <c r="I421" s="130">
        <v>0</v>
      </c>
      <c r="J421" s="130">
        <v>109</v>
      </c>
      <c r="K421" s="130">
        <v>0</v>
      </c>
      <c r="L421" s="130">
        <v>0</v>
      </c>
      <c r="M421" s="130">
        <v>0</v>
      </c>
      <c r="N421" s="130">
        <f>F421+G421+H421+I421-J421+K421-L421-M421</f>
        <v>3000</v>
      </c>
      <c r="O421" s="133"/>
    </row>
    <row r="422" spans="1:15" ht="42" customHeight="1">
      <c r="A422" s="725">
        <v>40</v>
      </c>
      <c r="B422" s="130" t="s">
        <v>940</v>
      </c>
      <c r="C422" s="131" t="s">
        <v>879</v>
      </c>
      <c r="D422" s="436" t="s">
        <v>274</v>
      </c>
      <c r="E422" s="352">
        <v>15</v>
      </c>
      <c r="F422" s="130">
        <v>6348</v>
      </c>
      <c r="G422" s="130">
        <v>0</v>
      </c>
      <c r="H422" s="130">
        <v>300</v>
      </c>
      <c r="I422" s="130">
        <v>0</v>
      </c>
      <c r="J422" s="130">
        <v>809</v>
      </c>
      <c r="K422" s="130">
        <v>0</v>
      </c>
      <c r="L422" s="130">
        <v>0</v>
      </c>
      <c r="M422" s="130">
        <v>0</v>
      </c>
      <c r="N422" s="130">
        <f>F422+G422+H422+I422-J422+K422-L422-M422</f>
        <v>5839</v>
      </c>
      <c r="O422" s="133"/>
    </row>
    <row r="423" spans="1:15" ht="36.75" customHeight="1" hidden="1">
      <c r="A423" s="930"/>
      <c r="B423" s="931"/>
      <c r="C423" s="932"/>
      <c r="D423" s="933"/>
      <c r="E423" s="934"/>
      <c r="F423" s="931">
        <f>SUM(F419:F422)</f>
        <v>15296</v>
      </c>
      <c r="G423" s="931">
        <f aca="true" t="shared" si="73" ref="G423:N423">SUM(G419:G422)</f>
        <v>0</v>
      </c>
      <c r="H423" s="931">
        <f t="shared" si="73"/>
        <v>600</v>
      </c>
      <c r="I423" s="931">
        <f t="shared" si="73"/>
        <v>0</v>
      </c>
      <c r="J423" s="931">
        <f t="shared" si="73"/>
        <v>1075</v>
      </c>
      <c r="K423" s="931">
        <f t="shared" si="73"/>
        <v>0</v>
      </c>
      <c r="L423" s="931">
        <f t="shared" si="73"/>
        <v>0</v>
      </c>
      <c r="M423" s="931">
        <f t="shared" si="73"/>
        <v>0</v>
      </c>
      <c r="N423" s="931">
        <f t="shared" si="73"/>
        <v>14821</v>
      </c>
      <c r="O423" s="935"/>
    </row>
    <row r="424" spans="1:18" s="41" customFormat="1" ht="24" customHeight="1">
      <c r="A424" s="471"/>
      <c r="B424" s="837" t="s">
        <v>31</v>
      </c>
      <c r="C424" s="229"/>
      <c r="D424" s="229"/>
      <c r="E424" s="363"/>
      <c r="F424" s="229">
        <f>F417+F423</f>
        <v>27803</v>
      </c>
      <c r="G424" s="229">
        <f>G417+G423</f>
        <v>0</v>
      </c>
      <c r="H424" s="229">
        <f aca="true" t="shared" si="74" ref="H424:M424">H417+H423</f>
        <v>600</v>
      </c>
      <c r="I424" s="229">
        <f t="shared" si="74"/>
        <v>0</v>
      </c>
      <c r="J424" s="229">
        <f t="shared" si="74"/>
        <v>1504</v>
      </c>
      <c r="K424" s="229">
        <f t="shared" si="74"/>
        <v>261</v>
      </c>
      <c r="L424" s="229">
        <f t="shared" si="74"/>
        <v>0</v>
      </c>
      <c r="M424" s="229">
        <f t="shared" si="74"/>
        <v>0</v>
      </c>
      <c r="N424" s="229">
        <f>N417+N423</f>
        <v>27160</v>
      </c>
      <c r="O424" s="838"/>
      <c r="P424" s="84"/>
      <c r="Q424" s="84"/>
      <c r="R424" s="84"/>
    </row>
    <row r="425" spans="1:18" s="841" customFormat="1" ht="73.5" customHeight="1">
      <c r="A425" s="440"/>
      <c r="B425" s="441"/>
      <c r="C425" s="441"/>
      <c r="D425" s="441" t="s">
        <v>673</v>
      </c>
      <c r="F425" s="442"/>
      <c r="G425" s="441"/>
      <c r="H425" s="441"/>
      <c r="J425" s="455" t="s">
        <v>475</v>
      </c>
      <c r="K425" s="441"/>
      <c r="L425" s="441"/>
      <c r="N425" s="441" t="s">
        <v>475</v>
      </c>
      <c r="O425" s="842"/>
      <c r="P425" s="865"/>
      <c r="Q425" s="865"/>
      <c r="R425" s="865"/>
    </row>
    <row r="426" spans="1:18" s="841" customFormat="1" ht="15.75" customHeight="1">
      <c r="A426" s="440" t="s">
        <v>483</v>
      </c>
      <c r="B426" s="441"/>
      <c r="C426" s="441"/>
      <c r="D426" s="441" t="s">
        <v>1078</v>
      </c>
      <c r="E426" s="441"/>
      <c r="F426" s="442"/>
      <c r="G426" s="441"/>
      <c r="H426" s="441"/>
      <c r="J426" s="446" t="s">
        <v>1079</v>
      </c>
      <c r="K426" s="441"/>
      <c r="L426" s="440"/>
      <c r="M426" s="441" t="s">
        <v>1075</v>
      </c>
      <c r="N426" s="441"/>
      <c r="O426" s="441"/>
      <c r="P426" s="865"/>
      <c r="Q426" s="865"/>
      <c r="R426" s="865"/>
    </row>
    <row r="427" spans="1:18" s="476" customFormat="1" ht="14.25" customHeight="1">
      <c r="A427" s="440"/>
      <c r="B427" s="441"/>
      <c r="C427" s="441"/>
      <c r="D427" s="441" t="s">
        <v>628</v>
      </c>
      <c r="E427" s="441"/>
      <c r="F427" s="442"/>
      <c r="G427" s="441"/>
      <c r="H427" s="441"/>
      <c r="J427" s="445" t="s">
        <v>472</v>
      </c>
      <c r="K427" s="441"/>
      <c r="L427" s="441"/>
      <c r="M427" s="441" t="s">
        <v>473</v>
      </c>
      <c r="N427" s="441"/>
      <c r="O427" s="842"/>
      <c r="P427" s="648"/>
      <c r="Q427" s="648"/>
      <c r="R427" s="648"/>
    </row>
    <row r="428" spans="1:15" ht="22.5" customHeight="1">
      <c r="A428" s="3" t="s">
        <v>0</v>
      </c>
      <c r="B428" s="33"/>
      <c r="C428" s="4"/>
      <c r="D428" s="169" t="s">
        <v>66</v>
      </c>
      <c r="E428" s="326"/>
      <c r="F428" s="55"/>
      <c r="G428" s="4"/>
      <c r="H428" s="4"/>
      <c r="I428" s="4"/>
      <c r="J428" s="4"/>
      <c r="K428" s="4"/>
      <c r="L428" s="5"/>
      <c r="M428" s="4"/>
      <c r="N428" s="4"/>
      <c r="O428" s="27"/>
    </row>
    <row r="429" spans="1:15" ht="15" customHeight="1">
      <c r="A429" s="6"/>
      <c r="B429" s="97" t="s">
        <v>25</v>
      </c>
      <c r="C429" s="7"/>
      <c r="D429" s="7"/>
      <c r="E429" s="316"/>
      <c r="F429" s="7"/>
      <c r="G429" s="7"/>
      <c r="H429" s="7"/>
      <c r="I429" s="8"/>
      <c r="J429" s="7"/>
      <c r="K429" s="7"/>
      <c r="L429" s="9"/>
      <c r="M429" s="7"/>
      <c r="N429" s="7"/>
      <c r="O429" s="393" t="s">
        <v>908</v>
      </c>
    </row>
    <row r="430" spans="1:15" ht="16.5" customHeight="1">
      <c r="A430" s="10"/>
      <c r="B430" s="11"/>
      <c r="C430" s="11"/>
      <c r="D430" s="829" t="s">
        <v>1430</v>
      </c>
      <c r="E430" s="317"/>
      <c r="F430" s="12"/>
      <c r="G430" s="12"/>
      <c r="H430" s="12"/>
      <c r="I430" s="12"/>
      <c r="J430" s="12"/>
      <c r="K430" s="12"/>
      <c r="L430" s="13"/>
      <c r="M430" s="12"/>
      <c r="N430" s="12"/>
      <c r="O430" s="28"/>
    </row>
    <row r="431" spans="1:18" s="70" customFormat="1" ht="24.75" customHeight="1">
      <c r="A431" s="245" t="s">
        <v>437</v>
      </c>
      <c r="B431" s="293" t="s">
        <v>438</v>
      </c>
      <c r="C431" s="293" t="s">
        <v>1</v>
      </c>
      <c r="D431" s="293" t="s">
        <v>436</v>
      </c>
      <c r="E431" s="378" t="s">
        <v>445</v>
      </c>
      <c r="F431" s="248" t="s">
        <v>433</v>
      </c>
      <c r="G431" s="248" t="s">
        <v>434</v>
      </c>
      <c r="H431" s="248" t="s">
        <v>33</v>
      </c>
      <c r="I431" s="248" t="s">
        <v>348</v>
      </c>
      <c r="J431" s="248" t="s">
        <v>17</v>
      </c>
      <c r="K431" s="248" t="s">
        <v>18</v>
      </c>
      <c r="L431" s="248" t="s">
        <v>442</v>
      </c>
      <c r="M431" s="248" t="s">
        <v>30</v>
      </c>
      <c r="N431" s="248" t="s">
        <v>29</v>
      </c>
      <c r="O431" s="819" t="s">
        <v>19</v>
      </c>
      <c r="P431" s="862"/>
      <c r="Q431" s="862"/>
      <c r="R431" s="862"/>
    </row>
    <row r="432" spans="1:15" ht="30" customHeight="1">
      <c r="A432" s="820" t="s">
        <v>12</v>
      </c>
      <c r="B432" s="821"/>
      <c r="C432" s="788"/>
      <c r="D432" s="826"/>
      <c r="E432" s="789"/>
      <c r="F432" s="787"/>
      <c r="G432" s="787"/>
      <c r="H432" s="787"/>
      <c r="I432" s="787"/>
      <c r="J432" s="787"/>
      <c r="K432" s="787"/>
      <c r="L432" s="787"/>
      <c r="M432" s="787"/>
      <c r="N432" s="787"/>
      <c r="O432" s="822"/>
    </row>
    <row r="433" spans="1:15" ht="42" customHeight="1">
      <c r="A433" s="725">
        <v>46</v>
      </c>
      <c r="B433" s="806" t="s">
        <v>57</v>
      </c>
      <c r="C433" s="131" t="s">
        <v>420</v>
      </c>
      <c r="D433" s="436" t="s">
        <v>13</v>
      </c>
      <c r="E433" s="352">
        <v>15</v>
      </c>
      <c r="F433" s="130">
        <v>2730</v>
      </c>
      <c r="G433" s="130">
        <v>0</v>
      </c>
      <c r="H433" s="130">
        <v>300</v>
      </c>
      <c r="I433" s="130">
        <v>0</v>
      </c>
      <c r="J433" s="130">
        <v>48</v>
      </c>
      <c r="K433" s="130">
        <v>0</v>
      </c>
      <c r="L433" s="130">
        <v>0</v>
      </c>
      <c r="M433" s="130">
        <v>0</v>
      </c>
      <c r="N433" s="130">
        <f aca="true" t="shared" si="75" ref="N433:N438">F433+G433+H433+I433-J433+K433-L433-M433</f>
        <v>2982</v>
      </c>
      <c r="O433" s="133"/>
    </row>
    <row r="434" spans="1:15" ht="42" customHeight="1">
      <c r="A434" s="725">
        <v>84</v>
      </c>
      <c r="B434" s="130" t="s">
        <v>935</v>
      </c>
      <c r="C434" s="131" t="s">
        <v>936</v>
      </c>
      <c r="D434" s="436" t="s">
        <v>13</v>
      </c>
      <c r="E434" s="352">
        <v>15</v>
      </c>
      <c r="F434" s="130">
        <v>2730</v>
      </c>
      <c r="G434" s="130">
        <v>0</v>
      </c>
      <c r="H434" s="130">
        <v>300</v>
      </c>
      <c r="I434" s="130">
        <v>0</v>
      </c>
      <c r="J434" s="130">
        <v>48</v>
      </c>
      <c r="K434" s="130">
        <v>0</v>
      </c>
      <c r="L434" s="130">
        <v>0</v>
      </c>
      <c r="M434" s="130">
        <v>0</v>
      </c>
      <c r="N434" s="130">
        <f t="shared" si="75"/>
        <v>2982</v>
      </c>
      <c r="O434" s="133"/>
    </row>
    <row r="435" spans="1:18" ht="42" customHeight="1">
      <c r="A435" s="725">
        <v>132</v>
      </c>
      <c r="B435" s="130" t="s">
        <v>852</v>
      </c>
      <c r="C435" s="387" t="s">
        <v>1054</v>
      </c>
      <c r="D435" s="460" t="s">
        <v>853</v>
      </c>
      <c r="E435" s="352">
        <v>15</v>
      </c>
      <c r="F435" s="130">
        <v>2167</v>
      </c>
      <c r="G435" s="130">
        <v>0</v>
      </c>
      <c r="H435" s="130">
        <v>0</v>
      </c>
      <c r="I435" s="130">
        <v>0</v>
      </c>
      <c r="J435" s="130">
        <v>0</v>
      </c>
      <c r="K435" s="130">
        <v>57</v>
      </c>
      <c r="L435" s="130">
        <v>0</v>
      </c>
      <c r="M435" s="130">
        <v>0</v>
      </c>
      <c r="N435" s="130">
        <f t="shared" si="75"/>
        <v>2224</v>
      </c>
      <c r="O435" s="133"/>
      <c r="P435" s="2"/>
      <c r="Q435" s="2"/>
      <c r="R435" s="2"/>
    </row>
    <row r="436" spans="1:18" ht="42" customHeight="1">
      <c r="A436" s="725">
        <v>137</v>
      </c>
      <c r="B436" s="130" t="s">
        <v>961</v>
      </c>
      <c r="C436" s="387" t="s">
        <v>962</v>
      </c>
      <c r="D436" s="460" t="s">
        <v>13</v>
      </c>
      <c r="E436" s="352">
        <v>15</v>
      </c>
      <c r="F436" s="130">
        <v>2730</v>
      </c>
      <c r="G436" s="130">
        <v>0</v>
      </c>
      <c r="H436" s="130">
        <v>300</v>
      </c>
      <c r="I436" s="130">
        <v>0</v>
      </c>
      <c r="J436" s="130">
        <v>48</v>
      </c>
      <c r="K436" s="130">
        <v>0</v>
      </c>
      <c r="L436" s="130">
        <v>0</v>
      </c>
      <c r="M436" s="130">
        <v>0</v>
      </c>
      <c r="N436" s="130">
        <f t="shared" si="75"/>
        <v>2982</v>
      </c>
      <c r="O436" s="133"/>
      <c r="P436" s="2"/>
      <c r="Q436" s="2"/>
      <c r="R436" s="2"/>
    </row>
    <row r="437" spans="1:18" ht="42" customHeight="1">
      <c r="A437" s="725">
        <v>158</v>
      </c>
      <c r="B437" s="130" t="s">
        <v>1061</v>
      </c>
      <c r="C437" s="387" t="s">
        <v>1418</v>
      </c>
      <c r="D437" s="460" t="s">
        <v>274</v>
      </c>
      <c r="E437" s="352">
        <v>15</v>
      </c>
      <c r="F437" s="130">
        <v>6348</v>
      </c>
      <c r="G437" s="130">
        <v>0</v>
      </c>
      <c r="H437" s="130">
        <v>300</v>
      </c>
      <c r="I437" s="130">
        <v>0</v>
      </c>
      <c r="J437" s="130">
        <v>809</v>
      </c>
      <c r="K437" s="130">
        <v>0</v>
      </c>
      <c r="L437" s="130">
        <v>0</v>
      </c>
      <c r="M437" s="130">
        <v>0</v>
      </c>
      <c r="N437" s="130">
        <f t="shared" si="75"/>
        <v>5839</v>
      </c>
      <c r="O437" s="133"/>
      <c r="P437" s="2"/>
      <c r="Q437" s="2"/>
      <c r="R437" s="2"/>
    </row>
    <row r="438" spans="1:15" ht="42" customHeight="1">
      <c r="A438" s="725">
        <v>195</v>
      </c>
      <c r="B438" s="130" t="s">
        <v>504</v>
      </c>
      <c r="C438" s="131" t="s">
        <v>505</v>
      </c>
      <c r="D438" s="436" t="s">
        <v>506</v>
      </c>
      <c r="E438" s="352">
        <v>15</v>
      </c>
      <c r="F438" s="130">
        <v>2508</v>
      </c>
      <c r="G438" s="130">
        <v>0</v>
      </c>
      <c r="H438" s="130">
        <v>300</v>
      </c>
      <c r="I438" s="130">
        <v>0</v>
      </c>
      <c r="J438" s="130">
        <v>9</v>
      </c>
      <c r="K438" s="130">
        <v>0</v>
      </c>
      <c r="L438" s="130">
        <v>0</v>
      </c>
      <c r="M438" s="130">
        <v>0</v>
      </c>
      <c r="N438" s="130">
        <f t="shared" si="75"/>
        <v>2799</v>
      </c>
      <c r="O438" s="133"/>
    </row>
    <row r="439" spans="1:15" ht="40.5" customHeight="1">
      <c r="A439" s="725">
        <v>358</v>
      </c>
      <c r="B439" s="130" t="s">
        <v>1247</v>
      </c>
      <c r="C439" s="131" t="s">
        <v>1419</v>
      </c>
      <c r="D439" s="436" t="s">
        <v>274</v>
      </c>
      <c r="E439" s="352">
        <v>15</v>
      </c>
      <c r="F439" s="130">
        <v>6348</v>
      </c>
      <c r="G439" s="130">
        <v>0</v>
      </c>
      <c r="H439" s="130">
        <v>300</v>
      </c>
      <c r="I439" s="130">
        <v>0</v>
      </c>
      <c r="J439" s="130">
        <v>809</v>
      </c>
      <c r="K439" s="130">
        <v>0</v>
      </c>
      <c r="L439" s="130">
        <v>0</v>
      </c>
      <c r="M439" s="130">
        <v>0</v>
      </c>
      <c r="N439" s="130">
        <f>F439+G439+H439+I439-J439+K439-L439-M439</f>
        <v>5839</v>
      </c>
      <c r="O439" s="133"/>
    </row>
    <row r="440" spans="1:15" ht="40.5" customHeight="1">
      <c r="A440" s="725">
        <v>386</v>
      </c>
      <c r="B440" s="130" t="s">
        <v>1451</v>
      </c>
      <c r="C440" s="131"/>
      <c r="D440" s="436" t="s">
        <v>868</v>
      </c>
      <c r="E440" s="352">
        <v>15</v>
      </c>
      <c r="F440" s="130">
        <v>2509</v>
      </c>
      <c r="G440" s="130">
        <v>0</v>
      </c>
      <c r="H440" s="130">
        <v>0</v>
      </c>
      <c r="I440" s="130">
        <v>0</v>
      </c>
      <c r="J440" s="130">
        <v>9</v>
      </c>
      <c r="K440" s="130">
        <v>0</v>
      </c>
      <c r="L440" s="130">
        <v>0</v>
      </c>
      <c r="M440" s="130">
        <v>0</v>
      </c>
      <c r="N440" s="130">
        <f>F440+G440+H440+I440-J440+K440-L440-M440</f>
        <v>2500</v>
      </c>
      <c r="O440" s="133"/>
    </row>
    <row r="441" spans="1:15" ht="40.5" customHeight="1">
      <c r="A441" s="725">
        <v>387</v>
      </c>
      <c r="B441" s="130" t="s">
        <v>1452</v>
      </c>
      <c r="C441" s="131"/>
      <c r="D441" s="436" t="s">
        <v>13</v>
      </c>
      <c r="E441" s="352">
        <v>15</v>
      </c>
      <c r="F441" s="130">
        <v>2730</v>
      </c>
      <c r="G441" s="130">
        <v>0</v>
      </c>
      <c r="H441" s="130">
        <v>300</v>
      </c>
      <c r="I441" s="130">
        <v>0</v>
      </c>
      <c r="J441" s="130">
        <v>48</v>
      </c>
      <c r="K441" s="130">
        <v>0</v>
      </c>
      <c r="L441" s="130">
        <v>0</v>
      </c>
      <c r="M441" s="130">
        <v>0</v>
      </c>
      <c r="N441" s="130">
        <f>F441+G441+H441+I441-J441+K441-L441-M441</f>
        <v>2982</v>
      </c>
      <c r="O441" s="133"/>
    </row>
    <row r="442" spans="1:15" ht="40.5" customHeight="1">
      <c r="A442" s="725">
        <v>388</v>
      </c>
      <c r="B442" s="130" t="s">
        <v>1453</v>
      </c>
      <c r="C442" s="131"/>
      <c r="D442" s="436" t="s">
        <v>13</v>
      </c>
      <c r="E442" s="352">
        <v>15</v>
      </c>
      <c r="F442" s="130">
        <v>2730</v>
      </c>
      <c r="G442" s="130">
        <v>0</v>
      </c>
      <c r="H442" s="130">
        <v>300</v>
      </c>
      <c r="I442" s="130">
        <v>0</v>
      </c>
      <c r="J442" s="130">
        <v>48</v>
      </c>
      <c r="K442" s="130">
        <v>0</v>
      </c>
      <c r="L442" s="130">
        <v>0</v>
      </c>
      <c r="M442" s="130">
        <v>0</v>
      </c>
      <c r="N442" s="130">
        <f>F442+G442+H442+I442-J442+K442-L442-M442</f>
        <v>2982</v>
      </c>
      <c r="O442" s="133"/>
    </row>
    <row r="443" spans="1:18" s="41" customFormat="1" ht="27.75" customHeight="1" hidden="1">
      <c r="A443" s="930"/>
      <c r="B443" s="936"/>
      <c r="C443" s="936"/>
      <c r="D443" s="937"/>
      <c r="E443" s="938"/>
      <c r="F443" s="936">
        <f>SUM(F433:F442)</f>
        <v>33530</v>
      </c>
      <c r="G443" s="936">
        <f aca="true" t="shared" si="76" ref="G443:N443">SUM(G433:G442)</f>
        <v>0</v>
      </c>
      <c r="H443" s="936">
        <f t="shared" si="76"/>
        <v>2400</v>
      </c>
      <c r="I443" s="936">
        <f t="shared" si="76"/>
        <v>0</v>
      </c>
      <c r="J443" s="936">
        <f t="shared" si="76"/>
        <v>1876</v>
      </c>
      <c r="K443" s="936">
        <f t="shared" si="76"/>
        <v>57</v>
      </c>
      <c r="L443" s="936">
        <f t="shared" si="76"/>
        <v>0</v>
      </c>
      <c r="M443" s="936">
        <f t="shared" si="76"/>
        <v>0</v>
      </c>
      <c r="N443" s="936">
        <f t="shared" si="76"/>
        <v>34111</v>
      </c>
      <c r="O443" s="939"/>
      <c r="P443" s="84"/>
      <c r="Q443" s="84"/>
      <c r="R443" s="84"/>
    </row>
    <row r="444" spans="1:18" s="23" customFormat="1" ht="18.75" customHeight="1">
      <c r="A444" s="630" t="s">
        <v>67</v>
      </c>
      <c r="B444" s="823"/>
      <c r="C444" s="824"/>
      <c r="D444" s="827"/>
      <c r="E444" s="825"/>
      <c r="F444" s="569">
        <f aca="true" t="shared" si="77" ref="F444:N444">F423+F443</f>
        <v>48826</v>
      </c>
      <c r="G444" s="569">
        <f t="shared" si="77"/>
        <v>0</v>
      </c>
      <c r="H444" s="569">
        <f t="shared" si="77"/>
        <v>3000</v>
      </c>
      <c r="I444" s="569">
        <f t="shared" si="77"/>
        <v>0</v>
      </c>
      <c r="J444" s="569">
        <f t="shared" si="77"/>
        <v>2951</v>
      </c>
      <c r="K444" s="569">
        <f t="shared" si="77"/>
        <v>57</v>
      </c>
      <c r="L444" s="569">
        <f t="shared" si="77"/>
        <v>0</v>
      </c>
      <c r="M444" s="569">
        <f t="shared" si="77"/>
        <v>0</v>
      </c>
      <c r="N444" s="569">
        <f t="shared" si="77"/>
        <v>48932</v>
      </c>
      <c r="O444" s="828"/>
      <c r="P444" s="860"/>
      <c r="Q444" s="860"/>
      <c r="R444" s="860"/>
    </row>
    <row r="445" spans="1:18" s="41" customFormat="1" ht="24" customHeight="1">
      <c r="A445" s="471"/>
      <c r="B445" s="837" t="s">
        <v>31</v>
      </c>
      <c r="C445" s="229"/>
      <c r="D445" s="229"/>
      <c r="E445" s="363"/>
      <c r="F445" s="229">
        <f>SUM(F433:F442)</f>
        <v>33530</v>
      </c>
      <c r="G445" s="229">
        <f aca="true" t="shared" si="78" ref="G445:N445">SUM(G433:G442)</f>
        <v>0</v>
      </c>
      <c r="H445" s="229">
        <f t="shared" si="78"/>
        <v>2400</v>
      </c>
      <c r="I445" s="229">
        <f t="shared" si="78"/>
        <v>0</v>
      </c>
      <c r="J445" s="229">
        <f t="shared" si="78"/>
        <v>1876</v>
      </c>
      <c r="K445" s="229">
        <f t="shared" si="78"/>
        <v>57</v>
      </c>
      <c r="L445" s="229">
        <f t="shared" si="78"/>
        <v>0</v>
      </c>
      <c r="M445" s="229">
        <f t="shared" si="78"/>
        <v>0</v>
      </c>
      <c r="N445" s="229">
        <f t="shared" si="78"/>
        <v>34111</v>
      </c>
      <c r="O445" s="838"/>
      <c r="P445" s="84"/>
      <c r="Q445" s="84"/>
      <c r="R445" s="84"/>
    </row>
    <row r="446" spans="1:18" s="841" customFormat="1" ht="54" customHeight="1">
      <c r="A446" s="440"/>
      <c r="B446" s="441"/>
      <c r="C446" s="441"/>
      <c r="D446" s="441" t="s">
        <v>673</v>
      </c>
      <c r="F446" s="442"/>
      <c r="G446" s="441"/>
      <c r="H446" s="441"/>
      <c r="J446" s="455" t="s">
        <v>475</v>
      </c>
      <c r="K446" s="441"/>
      <c r="L446" s="441"/>
      <c r="N446" s="441" t="s">
        <v>475</v>
      </c>
      <c r="O446" s="842"/>
      <c r="P446" s="865"/>
      <c r="Q446" s="865"/>
      <c r="R446" s="865"/>
    </row>
    <row r="447" spans="1:18" s="841" customFormat="1" ht="18" customHeight="1">
      <c r="A447" s="440" t="s">
        <v>483</v>
      </c>
      <c r="B447" s="441"/>
      <c r="C447" s="441"/>
      <c r="D447" s="441" t="s">
        <v>1078</v>
      </c>
      <c r="E447" s="441"/>
      <c r="F447" s="442"/>
      <c r="G447" s="441"/>
      <c r="H447" s="441"/>
      <c r="J447" s="446" t="s">
        <v>1079</v>
      </c>
      <c r="K447" s="441"/>
      <c r="L447" s="440"/>
      <c r="M447" s="441" t="s">
        <v>1075</v>
      </c>
      <c r="N447" s="441"/>
      <c r="O447" s="441"/>
      <c r="P447" s="865"/>
      <c r="Q447" s="865"/>
      <c r="R447" s="865"/>
    </row>
    <row r="448" spans="1:18" s="476" customFormat="1" ht="15.75" customHeight="1">
      <c r="A448" s="440"/>
      <c r="B448" s="441"/>
      <c r="C448" s="441"/>
      <c r="D448" s="441" t="s">
        <v>628</v>
      </c>
      <c r="E448" s="441"/>
      <c r="F448" s="442"/>
      <c r="G448" s="441"/>
      <c r="H448" s="441"/>
      <c r="J448" s="445" t="s">
        <v>472</v>
      </c>
      <c r="K448" s="441"/>
      <c r="L448" s="441"/>
      <c r="M448" s="441" t="s">
        <v>473</v>
      </c>
      <c r="N448" s="441"/>
      <c r="O448" s="842"/>
      <c r="P448" s="648"/>
      <c r="Q448" s="648"/>
      <c r="R448" s="648"/>
    </row>
    <row r="449" spans="1:15" ht="55.5" customHeight="1">
      <c r="A449" s="3" t="s">
        <v>0</v>
      </c>
      <c r="B449" s="33"/>
      <c r="C449" s="4"/>
      <c r="D449" s="93" t="s">
        <v>66</v>
      </c>
      <c r="E449" s="326"/>
      <c r="F449" s="4"/>
      <c r="G449" s="4"/>
      <c r="H449" s="4"/>
      <c r="I449" s="4"/>
      <c r="J449" s="4"/>
      <c r="K449" s="4"/>
      <c r="L449" s="5"/>
      <c r="M449" s="4"/>
      <c r="N449" s="4"/>
      <c r="O449" s="27"/>
    </row>
    <row r="450" spans="1:15" ht="40.5" customHeight="1">
      <c r="A450" s="6"/>
      <c r="B450" s="98" t="s">
        <v>26</v>
      </c>
      <c r="C450" s="7"/>
      <c r="D450" s="7"/>
      <c r="E450" s="316"/>
      <c r="F450" s="7"/>
      <c r="G450" s="7"/>
      <c r="H450" s="7"/>
      <c r="I450" s="8"/>
      <c r="J450" s="7"/>
      <c r="K450" s="7"/>
      <c r="L450" s="9"/>
      <c r="M450" s="7"/>
      <c r="N450" s="7"/>
      <c r="O450" s="393" t="s">
        <v>909</v>
      </c>
    </row>
    <row r="451" spans="1:15" ht="46.5" customHeight="1">
      <c r="A451" s="10"/>
      <c r="B451" s="44"/>
      <c r="C451" s="11"/>
      <c r="D451" s="95" t="s">
        <v>1430</v>
      </c>
      <c r="E451" s="317"/>
      <c r="F451" s="12"/>
      <c r="G451" s="12"/>
      <c r="H451" s="12"/>
      <c r="I451" s="12"/>
      <c r="J451" s="12"/>
      <c r="K451" s="12"/>
      <c r="L451" s="13"/>
      <c r="M451" s="12"/>
      <c r="N451" s="12"/>
      <c r="O451" s="28"/>
    </row>
    <row r="452" spans="1:18" s="70" customFormat="1" ht="40.5" customHeight="1" thickBot="1">
      <c r="A452" s="46" t="s">
        <v>437</v>
      </c>
      <c r="B452" s="62" t="s">
        <v>438</v>
      </c>
      <c r="C452" s="62" t="s">
        <v>1</v>
      </c>
      <c r="D452" s="62" t="s">
        <v>436</v>
      </c>
      <c r="E452" s="338" t="s">
        <v>445</v>
      </c>
      <c r="F452" s="26" t="s">
        <v>433</v>
      </c>
      <c r="G452" s="26" t="s">
        <v>434</v>
      </c>
      <c r="H452" s="26" t="s">
        <v>33</v>
      </c>
      <c r="I452" s="26" t="s">
        <v>348</v>
      </c>
      <c r="J452" s="26" t="s">
        <v>17</v>
      </c>
      <c r="K452" s="26" t="s">
        <v>18</v>
      </c>
      <c r="L452" s="26" t="s">
        <v>442</v>
      </c>
      <c r="M452" s="26" t="s">
        <v>30</v>
      </c>
      <c r="N452" s="26" t="s">
        <v>29</v>
      </c>
      <c r="O452" s="63" t="s">
        <v>19</v>
      </c>
      <c r="P452" s="862"/>
      <c r="Q452" s="862"/>
      <c r="R452" s="862"/>
    </row>
    <row r="453" spans="1:15" ht="34.5" customHeight="1" thickTop="1">
      <c r="A453" s="681" t="s">
        <v>281</v>
      </c>
      <c r="B453" s="682"/>
      <c r="C453" s="682"/>
      <c r="D453" s="682"/>
      <c r="E453" s="684"/>
      <c r="F453" s="682"/>
      <c r="G453" s="682"/>
      <c r="H453" s="682"/>
      <c r="I453" s="682"/>
      <c r="J453" s="682"/>
      <c r="K453" s="682"/>
      <c r="L453" s="685"/>
      <c r="M453" s="682"/>
      <c r="N453" s="682"/>
      <c r="O453" s="686"/>
    </row>
    <row r="454" spans="1:15" ht="46.5" customHeight="1">
      <c r="A454" s="15">
        <v>239</v>
      </c>
      <c r="B454" s="59" t="s">
        <v>1317</v>
      </c>
      <c r="C454" s="43" t="s">
        <v>1318</v>
      </c>
      <c r="D454" s="43" t="s">
        <v>11</v>
      </c>
      <c r="E454" s="347">
        <v>15</v>
      </c>
      <c r="F454" s="59">
        <v>2268</v>
      </c>
      <c r="G454" s="59">
        <v>0</v>
      </c>
      <c r="H454" s="59">
        <v>0</v>
      </c>
      <c r="I454" s="39">
        <v>0</v>
      </c>
      <c r="J454" s="59">
        <v>0</v>
      </c>
      <c r="K454" s="59">
        <v>32</v>
      </c>
      <c r="L454" s="59">
        <v>0</v>
      </c>
      <c r="M454" s="59">
        <v>0</v>
      </c>
      <c r="N454" s="59">
        <f>F454+G454+H454+I454-J454+K454-L454-M454</f>
        <v>2300</v>
      </c>
      <c r="O454" s="29"/>
    </row>
    <row r="455" spans="1:15" ht="46.5" customHeight="1">
      <c r="A455" s="15">
        <v>287</v>
      </c>
      <c r="B455" s="59" t="s">
        <v>282</v>
      </c>
      <c r="C455" s="43" t="s">
        <v>718</v>
      </c>
      <c r="D455" s="43" t="s">
        <v>11</v>
      </c>
      <c r="E455" s="347">
        <v>15</v>
      </c>
      <c r="F455" s="59">
        <v>524</v>
      </c>
      <c r="G455" s="59">
        <v>0</v>
      </c>
      <c r="H455" s="59">
        <v>0</v>
      </c>
      <c r="I455" s="39">
        <v>0</v>
      </c>
      <c r="J455" s="59">
        <v>0</v>
      </c>
      <c r="K455" s="59">
        <v>178</v>
      </c>
      <c r="L455" s="59">
        <v>0</v>
      </c>
      <c r="M455" s="59">
        <v>0</v>
      </c>
      <c r="N455" s="59">
        <f>F455+G455+H455+I455-J455+K455-L455-M455</f>
        <v>702</v>
      </c>
      <c r="O455" s="29"/>
    </row>
    <row r="456" spans="1:15" ht="17.25" customHeight="1">
      <c r="A456" s="593" t="s">
        <v>67</v>
      </c>
      <c r="B456" s="609"/>
      <c r="C456" s="610"/>
      <c r="D456" s="610"/>
      <c r="E456" s="611"/>
      <c r="F456" s="615">
        <f aca="true" t="shared" si="79" ref="F456:N456">SUM(F454:F455)</f>
        <v>2792</v>
      </c>
      <c r="G456" s="615">
        <f t="shared" si="79"/>
        <v>0</v>
      </c>
      <c r="H456" s="615">
        <f t="shared" si="79"/>
        <v>0</v>
      </c>
      <c r="I456" s="615">
        <f t="shared" si="79"/>
        <v>0</v>
      </c>
      <c r="J456" s="615">
        <f t="shared" si="79"/>
        <v>0</v>
      </c>
      <c r="K456" s="615">
        <f t="shared" si="79"/>
        <v>210</v>
      </c>
      <c r="L456" s="615">
        <f t="shared" si="79"/>
        <v>0</v>
      </c>
      <c r="M456" s="615">
        <f t="shared" si="79"/>
        <v>0</v>
      </c>
      <c r="N456" s="615">
        <f t="shared" si="79"/>
        <v>3002</v>
      </c>
      <c r="O456" s="591"/>
    </row>
    <row r="457" spans="1:15" ht="33.75" customHeight="1">
      <c r="A457" s="681" t="s">
        <v>58</v>
      </c>
      <c r="B457" s="773"/>
      <c r="C457" s="774"/>
      <c r="D457" s="774"/>
      <c r="E457" s="775"/>
      <c r="F457" s="773"/>
      <c r="G457" s="773"/>
      <c r="H457" s="773"/>
      <c r="I457" s="773"/>
      <c r="J457" s="773"/>
      <c r="K457" s="773"/>
      <c r="L457" s="773"/>
      <c r="M457" s="773"/>
      <c r="N457" s="773"/>
      <c r="O457" s="686"/>
    </row>
    <row r="458" spans="1:15" ht="47.25" customHeight="1">
      <c r="A458" s="108">
        <v>35</v>
      </c>
      <c r="B458" s="59" t="s">
        <v>864</v>
      </c>
      <c r="C458" s="43" t="s">
        <v>865</v>
      </c>
      <c r="D458" s="400" t="s">
        <v>862</v>
      </c>
      <c r="E458" s="347">
        <v>15</v>
      </c>
      <c r="F458" s="59">
        <v>2509</v>
      </c>
      <c r="G458" s="59">
        <v>0</v>
      </c>
      <c r="H458" s="59">
        <v>0</v>
      </c>
      <c r="I458" s="59">
        <v>0</v>
      </c>
      <c r="J458" s="59">
        <v>9</v>
      </c>
      <c r="K458" s="59">
        <v>0</v>
      </c>
      <c r="L458" s="59">
        <v>0</v>
      </c>
      <c r="M458" s="59">
        <v>0</v>
      </c>
      <c r="N458" s="59">
        <f>F458+G458+H458+I458-J458+K458-L458-M458</f>
        <v>2500</v>
      </c>
      <c r="O458" s="29"/>
    </row>
    <row r="459" spans="1:15" ht="45.75" customHeight="1">
      <c r="A459" s="15">
        <v>343</v>
      </c>
      <c r="B459" s="59" t="s">
        <v>1198</v>
      </c>
      <c r="C459" s="43" t="s">
        <v>1322</v>
      </c>
      <c r="D459" s="400" t="s">
        <v>464</v>
      </c>
      <c r="E459" s="347">
        <v>15</v>
      </c>
      <c r="F459" s="59">
        <v>3109</v>
      </c>
      <c r="G459" s="59">
        <v>0</v>
      </c>
      <c r="H459" s="59">
        <v>0</v>
      </c>
      <c r="I459" s="59">
        <v>0</v>
      </c>
      <c r="J459" s="59">
        <v>109</v>
      </c>
      <c r="K459" s="59">
        <v>0</v>
      </c>
      <c r="L459" s="67">
        <v>0</v>
      </c>
      <c r="M459" s="59">
        <v>0</v>
      </c>
      <c r="N459" s="59">
        <f>F459+G459+H459+I459-J459+K459-L459-M459</f>
        <v>3000</v>
      </c>
      <c r="O459" s="29"/>
    </row>
    <row r="460" spans="1:15" ht="17.25" customHeight="1">
      <c r="A460" s="593" t="s">
        <v>67</v>
      </c>
      <c r="B460" s="609"/>
      <c r="C460" s="610"/>
      <c r="D460" s="610"/>
      <c r="E460" s="611"/>
      <c r="F460" s="612">
        <f aca="true" t="shared" si="80" ref="F460:N460">SUM(F458:F459)</f>
        <v>5618</v>
      </c>
      <c r="G460" s="612">
        <f t="shared" si="80"/>
        <v>0</v>
      </c>
      <c r="H460" s="612">
        <f t="shared" si="80"/>
        <v>0</v>
      </c>
      <c r="I460" s="612">
        <f t="shared" si="80"/>
        <v>0</v>
      </c>
      <c r="J460" s="612">
        <f t="shared" si="80"/>
        <v>118</v>
      </c>
      <c r="K460" s="612">
        <f t="shared" si="80"/>
        <v>0</v>
      </c>
      <c r="L460" s="612">
        <f t="shared" si="80"/>
        <v>0</v>
      </c>
      <c r="M460" s="612">
        <f t="shared" si="80"/>
        <v>0</v>
      </c>
      <c r="N460" s="612">
        <f t="shared" si="80"/>
        <v>5500</v>
      </c>
      <c r="O460" s="591"/>
    </row>
    <row r="461" spans="1:15" ht="30" customHeight="1">
      <c r="A461" s="56"/>
      <c r="B461" s="52" t="s">
        <v>31</v>
      </c>
      <c r="C461" s="68"/>
      <c r="D461" s="68"/>
      <c r="E461" s="374"/>
      <c r="F461" s="69">
        <f aca="true" t="shared" si="81" ref="F461:N461">F456+F460</f>
        <v>8410</v>
      </c>
      <c r="G461" s="69">
        <f t="shared" si="81"/>
        <v>0</v>
      </c>
      <c r="H461" s="69">
        <f t="shared" si="81"/>
        <v>0</v>
      </c>
      <c r="I461" s="69">
        <f t="shared" si="81"/>
        <v>0</v>
      </c>
      <c r="J461" s="69">
        <f t="shared" si="81"/>
        <v>118</v>
      </c>
      <c r="K461" s="69">
        <f t="shared" si="81"/>
        <v>210</v>
      </c>
      <c r="L461" s="69">
        <f t="shared" si="81"/>
        <v>0</v>
      </c>
      <c r="M461" s="69">
        <f t="shared" si="81"/>
        <v>0</v>
      </c>
      <c r="N461" s="69">
        <f t="shared" si="81"/>
        <v>8502</v>
      </c>
      <c r="O461" s="58"/>
    </row>
    <row r="466" spans="1:18" s="103" customFormat="1" ht="20.25">
      <c r="A466" s="440"/>
      <c r="B466" s="441"/>
      <c r="C466" s="441"/>
      <c r="D466" s="441"/>
      <c r="E466" s="441" t="s">
        <v>474</v>
      </c>
      <c r="F466" s="442"/>
      <c r="G466" s="441"/>
      <c r="H466" s="441"/>
      <c r="J466" s="446" t="s">
        <v>475</v>
      </c>
      <c r="K466" s="446"/>
      <c r="L466" s="441"/>
      <c r="N466" s="441"/>
      <c r="O466" s="441" t="s">
        <v>475</v>
      </c>
      <c r="P466" s="106"/>
      <c r="Q466" s="106"/>
      <c r="R466" s="106"/>
    </row>
    <row r="467" spans="1:18" s="103" customFormat="1" ht="21.75">
      <c r="A467" s="440"/>
      <c r="B467" s="441"/>
      <c r="C467" s="441"/>
      <c r="D467" s="441"/>
      <c r="E467" s="441"/>
      <c r="F467" s="442"/>
      <c r="G467" s="441"/>
      <c r="H467" s="441"/>
      <c r="J467" s="446"/>
      <c r="K467" s="473"/>
      <c r="L467" s="440"/>
      <c r="M467" s="441"/>
      <c r="N467" s="441"/>
      <c r="O467" s="444"/>
      <c r="P467" s="106"/>
      <c r="Q467" s="106"/>
      <c r="R467" s="106"/>
    </row>
    <row r="468" spans="1:18" s="103" customFormat="1" ht="21.75">
      <c r="A468" s="440" t="s">
        <v>483</v>
      </c>
      <c r="B468" s="441"/>
      <c r="C468" s="441"/>
      <c r="D468" s="441" t="s">
        <v>1078</v>
      </c>
      <c r="E468" s="441"/>
      <c r="F468" s="442"/>
      <c r="G468" s="441"/>
      <c r="H468" s="441"/>
      <c r="J468" s="446" t="s">
        <v>1079</v>
      </c>
      <c r="K468" s="473"/>
      <c r="L468" s="440"/>
      <c r="M468" s="441"/>
      <c r="N468" s="441" t="s">
        <v>1075</v>
      </c>
      <c r="O468" s="444"/>
      <c r="P468" s="106"/>
      <c r="Q468" s="106"/>
      <c r="R468" s="106"/>
    </row>
    <row r="469" spans="1:18" s="103" customFormat="1" ht="21.75">
      <c r="A469" s="440"/>
      <c r="B469" s="441"/>
      <c r="C469" s="441"/>
      <c r="D469" s="441"/>
      <c r="E469" s="446" t="s">
        <v>624</v>
      </c>
      <c r="F469" s="442"/>
      <c r="G469" s="441"/>
      <c r="H469" s="441"/>
      <c r="J469" s="445" t="s">
        <v>472</v>
      </c>
      <c r="K469" s="445"/>
      <c r="L469" s="441"/>
      <c r="M469" s="441"/>
      <c r="N469" s="441" t="s">
        <v>473</v>
      </c>
      <c r="O469" s="443"/>
      <c r="P469" s="106"/>
      <c r="Q469" s="106"/>
      <c r="R469" s="106"/>
    </row>
    <row r="470" spans="1:15" ht="33.75">
      <c r="A470" s="3" t="s">
        <v>0</v>
      </c>
      <c r="B470" s="33"/>
      <c r="C470" s="4"/>
      <c r="D470" s="93" t="s">
        <v>66</v>
      </c>
      <c r="E470" s="326"/>
      <c r="F470" s="4"/>
      <c r="G470" s="4"/>
      <c r="H470" s="4"/>
      <c r="I470" s="4"/>
      <c r="J470" s="4"/>
      <c r="K470" s="4"/>
      <c r="L470" s="5"/>
      <c r="M470" s="4"/>
      <c r="N470" s="4"/>
      <c r="O470" s="27"/>
    </row>
    <row r="471" spans="1:15" ht="26.25" customHeight="1">
      <c r="A471" s="6"/>
      <c r="B471" s="97" t="s">
        <v>59</v>
      </c>
      <c r="C471" s="7"/>
      <c r="D471" s="7"/>
      <c r="E471" s="316"/>
      <c r="F471" s="7"/>
      <c r="G471" s="7"/>
      <c r="H471" s="7"/>
      <c r="I471" s="8"/>
      <c r="J471" s="7"/>
      <c r="K471" s="7"/>
      <c r="L471" s="9"/>
      <c r="M471" s="7"/>
      <c r="N471" s="7"/>
      <c r="O471" s="393" t="s">
        <v>910</v>
      </c>
    </row>
    <row r="472" spans="1:15" ht="28.5" customHeight="1">
      <c r="A472" s="10"/>
      <c r="B472" s="11"/>
      <c r="C472" s="11"/>
      <c r="D472" s="95" t="s">
        <v>1430</v>
      </c>
      <c r="E472" s="317"/>
      <c r="F472" s="12"/>
      <c r="G472" s="12"/>
      <c r="H472" s="12"/>
      <c r="I472" s="12"/>
      <c r="J472" s="12"/>
      <c r="K472" s="12"/>
      <c r="L472" s="13"/>
      <c r="M472" s="12"/>
      <c r="N472" s="12"/>
      <c r="O472" s="28"/>
    </row>
    <row r="473" spans="1:18" s="70" customFormat="1" ht="35.25" customHeight="1" thickBot="1">
      <c r="A473" s="46" t="s">
        <v>437</v>
      </c>
      <c r="B473" s="62" t="s">
        <v>438</v>
      </c>
      <c r="C473" s="62" t="s">
        <v>1</v>
      </c>
      <c r="D473" s="62" t="s">
        <v>436</v>
      </c>
      <c r="E473" s="338" t="s">
        <v>445</v>
      </c>
      <c r="F473" s="26" t="s">
        <v>433</v>
      </c>
      <c r="G473" s="26" t="s">
        <v>434</v>
      </c>
      <c r="H473" s="26" t="s">
        <v>33</v>
      </c>
      <c r="I473" s="26" t="s">
        <v>348</v>
      </c>
      <c r="J473" s="26" t="s">
        <v>17</v>
      </c>
      <c r="K473" s="26" t="s">
        <v>18</v>
      </c>
      <c r="L473" s="26" t="s">
        <v>442</v>
      </c>
      <c r="M473" s="26" t="s">
        <v>30</v>
      </c>
      <c r="N473" s="26" t="s">
        <v>29</v>
      </c>
      <c r="O473" s="63" t="s">
        <v>19</v>
      </c>
      <c r="P473" s="862"/>
      <c r="Q473" s="862"/>
      <c r="R473" s="862"/>
    </row>
    <row r="474" spans="1:18" ht="25.5" customHeight="1" thickTop="1">
      <c r="A474" s="102" t="s">
        <v>1362</v>
      </c>
      <c r="B474" s="77"/>
      <c r="C474" s="406"/>
      <c r="D474" s="77"/>
      <c r="E474" s="339"/>
      <c r="F474" s="77"/>
      <c r="G474" s="77"/>
      <c r="H474" s="77"/>
      <c r="I474" s="77"/>
      <c r="J474" s="77"/>
      <c r="K474" s="77"/>
      <c r="L474" s="77"/>
      <c r="M474" s="77"/>
      <c r="N474" s="77"/>
      <c r="O474" s="76"/>
      <c r="P474" s="2"/>
      <c r="Q474" s="2"/>
      <c r="R474" s="2"/>
    </row>
    <row r="475" spans="1:18" ht="43.5" customHeight="1">
      <c r="A475" s="170">
        <v>376</v>
      </c>
      <c r="B475" s="59" t="s">
        <v>1363</v>
      </c>
      <c r="C475" s="660" t="s">
        <v>1420</v>
      </c>
      <c r="D475" s="400" t="s">
        <v>452</v>
      </c>
      <c r="E475" s="347">
        <v>15</v>
      </c>
      <c r="F475" s="59">
        <v>2509</v>
      </c>
      <c r="G475" s="59">
        <v>0</v>
      </c>
      <c r="H475" s="59">
        <v>0</v>
      </c>
      <c r="I475" s="59">
        <v>0</v>
      </c>
      <c r="J475" s="59">
        <v>9</v>
      </c>
      <c r="K475" s="59">
        <v>0</v>
      </c>
      <c r="L475" s="59">
        <v>0</v>
      </c>
      <c r="M475" s="59">
        <v>0</v>
      </c>
      <c r="N475" s="59">
        <f>F475+G475+H475+I475-J475+K475-L475+M475</f>
        <v>2500</v>
      </c>
      <c r="O475" s="29"/>
      <c r="P475" s="2"/>
      <c r="Q475" s="2"/>
      <c r="R475" s="2"/>
    </row>
    <row r="476" spans="1:18" ht="18">
      <c r="A476" s="585" t="s">
        <v>67</v>
      </c>
      <c r="B476" s="609"/>
      <c r="C476" s="599"/>
      <c r="D476" s="610"/>
      <c r="E476" s="611"/>
      <c r="F476" s="615">
        <f aca="true" t="shared" si="82" ref="F476:N476">SUM(F475:F475)</f>
        <v>2509</v>
      </c>
      <c r="G476" s="615">
        <f t="shared" si="82"/>
        <v>0</v>
      </c>
      <c r="H476" s="615">
        <f t="shared" si="82"/>
        <v>0</v>
      </c>
      <c r="I476" s="615">
        <f t="shared" si="82"/>
        <v>0</v>
      </c>
      <c r="J476" s="615">
        <f t="shared" si="82"/>
        <v>9</v>
      </c>
      <c r="K476" s="615">
        <f t="shared" si="82"/>
        <v>0</v>
      </c>
      <c r="L476" s="615">
        <f t="shared" si="82"/>
        <v>0</v>
      </c>
      <c r="M476" s="615">
        <f t="shared" si="82"/>
        <v>0</v>
      </c>
      <c r="N476" s="615">
        <f t="shared" si="82"/>
        <v>2500</v>
      </c>
      <c r="O476" s="591"/>
      <c r="P476" s="2"/>
      <c r="Q476" s="2"/>
      <c r="R476" s="2"/>
    </row>
    <row r="477" spans="1:15" ht="28.5" customHeight="1">
      <c r="A477" s="791" t="s">
        <v>14</v>
      </c>
      <c r="B477" s="773"/>
      <c r="C477" s="774"/>
      <c r="D477" s="790"/>
      <c r="E477" s="775"/>
      <c r="F477" s="773"/>
      <c r="G477" s="773"/>
      <c r="H477" s="773"/>
      <c r="I477" s="773"/>
      <c r="J477" s="773"/>
      <c r="K477" s="773"/>
      <c r="L477" s="773"/>
      <c r="M477" s="773"/>
      <c r="N477" s="773"/>
      <c r="O477" s="686"/>
    </row>
    <row r="478" spans="1:15" ht="43.5" customHeight="1">
      <c r="A478" s="15">
        <v>87</v>
      </c>
      <c r="B478" s="59" t="s">
        <v>49</v>
      </c>
      <c r="C478" s="43" t="s">
        <v>422</v>
      </c>
      <c r="D478" s="400" t="s">
        <v>50</v>
      </c>
      <c r="E478" s="347">
        <v>15</v>
      </c>
      <c r="F478" s="59">
        <v>3109</v>
      </c>
      <c r="G478" s="59">
        <v>0</v>
      </c>
      <c r="H478" s="59">
        <v>0</v>
      </c>
      <c r="I478" s="59">
        <v>0</v>
      </c>
      <c r="J478" s="59">
        <v>109</v>
      </c>
      <c r="K478" s="59">
        <v>0</v>
      </c>
      <c r="L478" s="59">
        <v>0</v>
      </c>
      <c r="M478" s="59">
        <v>0</v>
      </c>
      <c r="N478" s="59">
        <f>F478+G478+H478+I478-J478+K478-L478-M478</f>
        <v>3000</v>
      </c>
      <c r="O478" s="43"/>
    </row>
    <row r="479" spans="1:15" ht="43.5" customHeight="1">
      <c r="A479" s="15">
        <v>241</v>
      </c>
      <c r="B479" s="59" t="s">
        <v>629</v>
      </c>
      <c r="C479" s="43" t="s">
        <v>1421</v>
      </c>
      <c r="D479" s="400" t="s">
        <v>630</v>
      </c>
      <c r="E479" s="347">
        <v>15</v>
      </c>
      <c r="F479" s="59">
        <v>4569</v>
      </c>
      <c r="G479" s="59">
        <v>0</v>
      </c>
      <c r="H479" s="59">
        <v>0</v>
      </c>
      <c r="I479" s="59">
        <v>0</v>
      </c>
      <c r="J479" s="59">
        <v>446</v>
      </c>
      <c r="K479" s="59">
        <v>0</v>
      </c>
      <c r="L479" s="59">
        <v>0</v>
      </c>
      <c r="M479" s="59">
        <v>0</v>
      </c>
      <c r="N479" s="59">
        <f>F479+G479+H479+I479-J479+K479-L479-M479</f>
        <v>4123</v>
      </c>
      <c r="O479" s="29"/>
    </row>
    <row r="480" spans="1:15" ht="43.5" customHeight="1">
      <c r="A480" s="15">
        <v>344</v>
      </c>
      <c r="B480" s="59" t="s">
        <v>1199</v>
      </c>
      <c r="C480" s="43" t="s">
        <v>1319</v>
      </c>
      <c r="D480" s="400" t="s">
        <v>842</v>
      </c>
      <c r="E480" s="347">
        <v>15</v>
      </c>
      <c r="F480" s="59">
        <v>2210</v>
      </c>
      <c r="G480" s="59">
        <v>0</v>
      </c>
      <c r="H480" s="59">
        <v>0</v>
      </c>
      <c r="I480" s="59">
        <v>0</v>
      </c>
      <c r="J480" s="59">
        <v>0</v>
      </c>
      <c r="K480" s="59">
        <v>38</v>
      </c>
      <c r="L480" s="59">
        <v>0</v>
      </c>
      <c r="M480" s="59">
        <v>0</v>
      </c>
      <c r="N480" s="59">
        <f>F480+G480+H480+I480-J480+K480-L480-M480</f>
        <v>2248</v>
      </c>
      <c r="O480" s="29"/>
    </row>
    <row r="481" spans="1:15" ht="43.5" customHeight="1">
      <c r="A481" s="15">
        <v>377</v>
      </c>
      <c r="B481" s="14" t="s">
        <v>1423</v>
      </c>
      <c r="C481" s="43" t="s">
        <v>1422</v>
      </c>
      <c r="D481" s="400" t="s">
        <v>2</v>
      </c>
      <c r="E481" s="347">
        <v>15</v>
      </c>
      <c r="F481" s="59">
        <v>2806</v>
      </c>
      <c r="G481" s="59">
        <v>0</v>
      </c>
      <c r="H481" s="59">
        <v>0</v>
      </c>
      <c r="I481" s="59">
        <v>0</v>
      </c>
      <c r="J481" s="59">
        <v>56</v>
      </c>
      <c r="K481" s="59">
        <v>0</v>
      </c>
      <c r="L481" s="59">
        <v>0</v>
      </c>
      <c r="M481" s="59">
        <v>0</v>
      </c>
      <c r="N481" s="59">
        <f>F481+G481+H481+I481-J481+K481-L481-M481</f>
        <v>2750</v>
      </c>
      <c r="O481" s="29"/>
    </row>
    <row r="482" spans="1:15" ht="18">
      <c r="A482" s="593" t="s">
        <v>67</v>
      </c>
      <c r="B482" s="595"/>
      <c r="C482" s="610"/>
      <c r="D482" s="610"/>
      <c r="E482" s="611"/>
      <c r="F482" s="615">
        <f>SUM(F478:F481)</f>
        <v>12694</v>
      </c>
      <c r="G482" s="615">
        <f aca="true" t="shared" si="83" ref="G482:N482">SUM(G478:G481)</f>
        <v>0</v>
      </c>
      <c r="H482" s="615">
        <f t="shared" si="83"/>
        <v>0</v>
      </c>
      <c r="I482" s="615">
        <f t="shared" si="83"/>
        <v>0</v>
      </c>
      <c r="J482" s="615">
        <f t="shared" si="83"/>
        <v>611</v>
      </c>
      <c r="K482" s="615">
        <f t="shared" si="83"/>
        <v>38</v>
      </c>
      <c r="L482" s="615">
        <f t="shared" si="83"/>
        <v>0</v>
      </c>
      <c r="M482" s="615">
        <f t="shared" si="83"/>
        <v>0</v>
      </c>
      <c r="N482" s="615">
        <f t="shared" si="83"/>
        <v>12121</v>
      </c>
      <c r="O482" s="591"/>
    </row>
    <row r="483" spans="1:18" s="23" customFormat="1" ht="27.75" customHeight="1">
      <c r="A483" s="56"/>
      <c r="B483" s="52" t="s">
        <v>31</v>
      </c>
      <c r="C483" s="57"/>
      <c r="D483" s="57"/>
      <c r="E483" s="337"/>
      <c r="F483" s="71">
        <f>F476+F482</f>
        <v>15203</v>
      </c>
      <c r="G483" s="71">
        <f aca="true" t="shared" si="84" ref="G483:N483">G476+G482</f>
        <v>0</v>
      </c>
      <c r="H483" s="71">
        <f t="shared" si="84"/>
        <v>0</v>
      </c>
      <c r="I483" s="71">
        <f t="shared" si="84"/>
        <v>0</v>
      </c>
      <c r="J483" s="71">
        <f t="shared" si="84"/>
        <v>620</v>
      </c>
      <c r="K483" s="71">
        <f t="shared" si="84"/>
        <v>38</v>
      </c>
      <c r="L483" s="71">
        <f t="shared" si="84"/>
        <v>0</v>
      </c>
      <c r="M483" s="71">
        <f t="shared" si="84"/>
        <v>0</v>
      </c>
      <c r="N483" s="71">
        <f t="shared" si="84"/>
        <v>14621</v>
      </c>
      <c r="O483" s="58"/>
      <c r="P483" s="860"/>
      <c r="Q483" s="860"/>
      <c r="R483" s="860"/>
    </row>
    <row r="484" spans="1:15" ht="61.5" customHeight="1">
      <c r="A484" s="24"/>
      <c r="B484" s="8"/>
      <c r="C484" s="8"/>
      <c r="D484" s="8"/>
      <c r="E484" s="316"/>
      <c r="F484" s="38"/>
      <c r="G484" s="38"/>
      <c r="H484" s="38"/>
      <c r="I484" s="38"/>
      <c r="J484" s="38"/>
      <c r="K484" s="38"/>
      <c r="L484" s="38"/>
      <c r="M484" s="38"/>
      <c r="N484" s="38"/>
      <c r="O484" s="31"/>
    </row>
    <row r="485" spans="1:15" ht="18.75">
      <c r="A485" s="440"/>
      <c r="B485" s="441"/>
      <c r="C485" s="441"/>
      <c r="D485" s="441" t="s">
        <v>474</v>
      </c>
      <c r="E485" s="2"/>
      <c r="F485" s="442"/>
      <c r="G485" s="441"/>
      <c r="H485" s="441"/>
      <c r="J485" s="446" t="s">
        <v>475</v>
      </c>
      <c r="K485" s="441"/>
      <c r="L485" s="441"/>
      <c r="N485" s="441" t="s">
        <v>475</v>
      </c>
      <c r="O485" s="443"/>
    </row>
    <row r="486" spans="1:18" s="103" customFormat="1" ht="21.75">
      <c r="A486" s="440"/>
      <c r="B486" s="441"/>
      <c r="C486" s="441"/>
      <c r="D486" s="441"/>
      <c r="E486" s="441"/>
      <c r="F486" s="442"/>
      <c r="G486" s="441"/>
      <c r="H486" s="441"/>
      <c r="J486" s="446"/>
      <c r="K486" s="441"/>
      <c r="L486" s="440"/>
      <c r="M486" s="441"/>
      <c r="N486" s="441"/>
      <c r="O486" s="444"/>
      <c r="P486" s="106"/>
      <c r="Q486" s="106"/>
      <c r="R486" s="106"/>
    </row>
    <row r="487" spans="1:18" s="103" customFormat="1" ht="21.75">
      <c r="A487" s="440" t="s">
        <v>483</v>
      </c>
      <c r="B487" s="441"/>
      <c r="C487" s="441"/>
      <c r="D487" s="446" t="s">
        <v>1078</v>
      </c>
      <c r="E487" s="441"/>
      <c r="F487" s="442"/>
      <c r="G487" s="441"/>
      <c r="H487" s="441"/>
      <c r="J487" s="446" t="s">
        <v>1079</v>
      </c>
      <c r="K487" s="441"/>
      <c r="L487" s="440"/>
      <c r="M487" s="441" t="s">
        <v>1075</v>
      </c>
      <c r="N487" s="441"/>
      <c r="O487" s="444"/>
      <c r="P487" s="106"/>
      <c r="Q487" s="106"/>
      <c r="R487" s="106"/>
    </row>
    <row r="488" spans="1:15" ht="18.75">
      <c r="A488" s="440"/>
      <c r="B488" s="441"/>
      <c r="C488" s="441"/>
      <c r="D488" s="446" t="s">
        <v>624</v>
      </c>
      <c r="E488" s="441"/>
      <c r="F488" s="442"/>
      <c r="G488" s="441"/>
      <c r="H488" s="441"/>
      <c r="J488" s="445" t="s">
        <v>472</v>
      </c>
      <c r="K488" s="441"/>
      <c r="L488" s="441"/>
      <c r="M488" s="441" t="s">
        <v>473</v>
      </c>
      <c r="N488" s="441"/>
      <c r="O488" s="443"/>
    </row>
    <row r="489" spans="1:15" ht="4.5" customHeight="1">
      <c r="A489" s="86"/>
      <c r="B489" s="87"/>
      <c r="C489" s="87"/>
      <c r="D489" s="87"/>
      <c r="E489" s="356"/>
      <c r="F489" s="87"/>
      <c r="G489" s="87"/>
      <c r="H489" s="87"/>
      <c r="I489" s="87"/>
      <c r="J489" s="87"/>
      <c r="K489" s="87"/>
      <c r="L489" s="88"/>
      <c r="M489" s="87"/>
      <c r="N489" s="87"/>
      <c r="O489" s="89"/>
    </row>
    <row r="490" spans="1:15" ht="33" customHeight="1">
      <c r="A490" s="3" t="s">
        <v>0</v>
      </c>
      <c r="B490" s="20"/>
      <c r="C490" s="4"/>
      <c r="D490" s="94" t="s">
        <v>66</v>
      </c>
      <c r="E490" s="326"/>
      <c r="F490" s="4"/>
      <c r="G490" s="4"/>
      <c r="H490" s="4"/>
      <c r="I490" s="4"/>
      <c r="J490" s="4"/>
      <c r="K490" s="4"/>
      <c r="L490" s="5"/>
      <c r="M490" s="4"/>
      <c r="N490" s="4"/>
      <c r="O490" s="27"/>
    </row>
    <row r="491" spans="1:15" ht="32.25" customHeight="1">
      <c r="A491" s="6"/>
      <c r="B491" s="97" t="s">
        <v>60</v>
      </c>
      <c r="C491" s="7"/>
      <c r="D491" s="7"/>
      <c r="E491" s="316"/>
      <c r="F491" s="7"/>
      <c r="G491" s="7"/>
      <c r="H491" s="7"/>
      <c r="I491" s="8"/>
      <c r="J491" s="7"/>
      <c r="K491" s="7"/>
      <c r="L491" s="9"/>
      <c r="M491" s="7"/>
      <c r="N491" s="7"/>
      <c r="O491" s="393" t="s">
        <v>911</v>
      </c>
    </row>
    <row r="492" spans="1:15" ht="21.75" customHeight="1">
      <c r="A492" s="10"/>
      <c r="B492" s="44"/>
      <c r="C492" s="11"/>
      <c r="D492" s="95" t="s">
        <v>1430</v>
      </c>
      <c r="E492" s="317"/>
      <c r="F492" s="12"/>
      <c r="G492" s="12"/>
      <c r="H492" s="12"/>
      <c r="I492" s="12"/>
      <c r="J492" s="12"/>
      <c r="K492" s="12"/>
      <c r="L492" s="13"/>
      <c r="M492" s="12"/>
      <c r="N492" s="12"/>
      <c r="O492" s="28"/>
    </row>
    <row r="493" spans="1:18" s="70" customFormat="1" ht="30.75" customHeight="1" thickBot="1">
      <c r="A493" s="46" t="s">
        <v>437</v>
      </c>
      <c r="B493" s="62" t="s">
        <v>438</v>
      </c>
      <c r="C493" s="62" t="s">
        <v>1</v>
      </c>
      <c r="D493" s="62" t="s">
        <v>436</v>
      </c>
      <c r="E493" s="338" t="s">
        <v>445</v>
      </c>
      <c r="F493" s="26" t="s">
        <v>433</v>
      </c>
      <c r="G493" s="26" t="s">
        <v>434</v>
      </c>
      <c r="H493" s="26" t="s">
        <v>33</v>
      </c>
      <c r="I493" s="26" t="s">
        <v>348</v>
      </c>
      <c r="J493" s="26" t="s">
        <v>17</v>
      </c>
      <c r="K493" s="26" t="s">
        <v>18</v>
      </c>
      <c r="L493" s="26" t="s">
        <v>442</v>
      </c>
      <c r="M493" s="26" t="s">
        <v>30</v>
      </c>
      <c r="N493" s="26" t="s">
        <v>29</v>
      </c>
      <c r="O493" s="63" t="s">
        <v>19</v>
      </c>
      <c r="P493" s="862"/>
      <c r="Q493" s="862"/>
      <c r="R493" s="862"/>
    </row>
    <row r="494" spans="1:15" ht="23.25" customHeight="1" thickTop="1">
      <c r="A494" s="681" t="s">
        <v>61</v>
      </c>
      <c r="B494" s="773"/>
      <c r="C494" s="774"/>
      <c r="D494" s="774"/>
      <c r="E494" s="775"/>
      <c r="F494" s="773"/>
      <c r="G494" s="773"/>
      <c r="H494" s="773"/>
      <c r="I494" s="773"/>
      <c r="J494" s="773"/>
      <c r="K494" s="773"/>
      <c r="L494" s="773"/>
      <c r="M494" s="773"/>
      <c r="N494" s="773"/>
      <c r="O494" s="792"/>
    </row>
    <row r="495" spans="1:15" ht="45" customHeight="1">
      <c r="A495" s="15">
        <v>62</v>
      </c>
      <c r="B495" s="59" t="s">
        <v>43</v>
      </c>
      <c r="C495" s="43" t="s">
        <v>423</v>
      </c>
      <c r="D495" s="400" t="s">
        <v>15</v>
      </c>
      <c r="E495" s="347">
        <v>15</v>
      </c>
      <c r="F495" s="59">
        <v>2730</v>
      </c>
      <c r="G495" s="59">
        <v>0</v>
      </c>
      <c r="H495" s="59">
        <v>300</v>
      </c>
      <c r="I495" s="59">
        <v>0</v>
      </c>
      <c r="J495" s="59">
        <v>48</v>
      </c>
      <c r="K495" s="59">
        <v>0</v>
      </c>
      <c r="L495" s="39">
        <v>0</v>
      </c>
      <c r="M495" s="59">
        <v>0</v>
      </c>
      <c r="N495" s="59">
        <f>F495+G495+H495+I495-J495+K495-L495-M495</f>
        <v>2982</v>
      </c>
      <c r="O495" s="32"/>
    </row>
    <row r="496" spans="1:15" ht="45" customHeight="1">
      <c r="A496" s="15">
        <v>121</v>
      </c>
      <c r="B496" s="59" t="s">
        <v>951</v>
      </c>
      <c r="C496" s="43" t="s">
        <v>952</v>
      </c>
      <c r="D496" s="400" t="s">
        <v>15</v>
      </c>
      <c r="E496" s="347">
        <v>15</v>
      </c>
      <c r="F496" s="59">
        <v>2730</v>
      </c>
      <c r="G496" s="59">
        <v>0</v>
      </c>
      <c r="H496" s="59">
        <v>300</v>
      </c>
      <c r="I496" s="59">
        <v>0</v>
      </c>
      <c r="J496" s="59">
        <v>48</v>
      </c>
      <c r="K496" s="59">
        <v>0</v>
      </c>
      <c r="L496" s="39">
        <v>0</v>
      </c>
      <c r="M496" s="59">
        <v>0</v>
      </c>
      <c r="N496" s="59">
        <f>F496+G496+H496+I496-J496+K496-L496-M496</f>
        <v>2982</v>
      </c>
      <c r="O496" s="32"/>
    </row>
    <row r="497" spans="1:15" ht="45" customHeight="1">
      <c r="A497" s="15">
        <v>133</v>
      </c>
      <c r="B497" s="59" t="s">
        <v>62</v>
      </c>
      <c r="C497" s="43" t="s">
        <v>424</v>
      </c>
      <c r="D497" s="400" t="s">
        <v>15</v>
      </c>
      <c r="E497" s="347">
        <v>15</v>
      </c>
      <c r="F497" s="59">
        <v>2730</v>
      </c>
      <c r="G497" s="59">
        <v>0</v>
      </c>
      <c r="H497" s="59">
        <v>300</v>
      </c>
      <c r="I497" s="59">
        <v>0</v>
      </c>
      <c r="J497" s="59">
        <v>48</v>
      </c>
      <c r="K497" s="59">
        <v>0</v>
      </c>
      <c r="L497" s="59">
        <v>0</v>
      </c>
      <c r="M497" s="59">
        <v>0</v>
      </c>
      <c r="N497" s="59">
        <f>F497+G497+H497+I497-J497+K497-L497-M497</f>
        <v>2982</v>
      </c>
      <c r="O497" s="32"/>
    </row>
    <row r="498" spans="1:15" ht="45" customHeight="1">
      <c r="A498" s="15">
        <v>210</v>
      </c>
      <c r="B498" s="59" t="s">
        <v>520</v>
      </c>
      <c r="C498" s="43" t="s">
        <v>521</v>
      </c>
      <c r="D498" s="400" t="s">
        <v>15</v>
      </c>
      <c r="E498" s="347">
        <v>15</v>
      </c>
      <c r="F498" s="59">
        <v>2730</v>
      </c>
      <c r="G498" s="59">
        <v>0</v>
      </c>
      <c r="H498" s="59">
        <v>0</v>
      </c>
      <c r="I498" s="59">
        <v>0</v>
      </c>
      <c r="J498" s="59">
        <v>48</v>
      </c>
      <c r="K498" s="59">
        <v>0</v>
      </c>
      <c r="L498" s="59">
        <v>0</v>
      </c>
      <c r="M498" s="59">
        <v>0</v>
      </c>
      <c r="N498" s="59">
        <f>F498+G498+H498+I498-J498+K498-L498-M498</f>
        <v>2682</v>
      </c>
      <c r="O498" s="32"/>
    </row>
    <row r="499" spans="1:15" ht="45" customHeight="1">
      <c r="A499" s="15">
        <v>262</v>
      </c>
      <c r="B499" s="59" t="s">
        <v>670</v>
      </c>
      <c r="C499" s="43" t="s">
        <v>671</v>
      </c>
      <c r="D499" s="400" t="s">
        <v>513</v>
      </c>
      <c r="E499" s="347">
        <v>15</v>
      </c>
      <c r="F499" s="59">
        <v>2509</v>
      </c>
      <c r="G499" s="59">
        <v>0</v>
      </c>
      <c r="H499" s="59">
        <v>0</v>
      </c>
      <c r="I499" s="59">
        <v>0</v>
      </c>
      <c r="J499" s="59">
        <v>9</v>
      </c>
      <c r="K499" s="59">
        <v>0</v>
      </c>
      <c r="L499" s="59">
        <v>0</v>
      </c>
      <c r="M499" s="59">
        <v>0</v>
      </c>
      <c r="N499" s="59">
        <f>F499+G499+H499+I499-J499+K499-L499-M499</f>
        <v>2500</v>
      </c>
      <c r="O499" s="32"/>
    </row>
    <row r="500" spans="1:15" ht="18">
      <c r="A500" s="593" t="s">
        <v>67</v>
      </c>
      <c r="B500" s="609"/>
      <c r="C500" s="610"/>
      <c r="D500" s="610"/>
      <c r="E500" s="611"/>
      <c r="F500" s="615">
        <f aca="true" t="shared" si="85" ref="F500:N500">SUM(F495:F499)</f>
        <v>13429</v>
      </c>
      <c r="G500" s="615">
        <f t="shared" si="85"/>
        <v>0</v>
      </c>
      <c r="H500" s="615">
        <f t="shared" si="85"/>
        <v>900</v>
      </c>
      <c r="I500" s="615">
        <f t="shared" si="85"/>
        <v>0</v>
      </c>
      <c r="J500" s="615">
        <f t="shared" si="85"/>
        <v>201</v>
      </c>
      <c r="K500" s="615">
        <f t="shared" si="85"/>
        <v>0</v>
      </c>
      <c r="L500" s="615">
        <f t="shared" si="85"/>
        <v>0</v>
      </c>
      <c r="M500" s="615">
        <f t="shared" si="85"/>
        <v>0</v>
      </c>
      <c r="N500" s="615">
        <f t="shared" si="85"/>
        <v>14128</v>
      </c>
      <c r="O500" s="613"/>
    </row>
    <row r="501" spans="1:15" ht="33" customHeight="1">
      <c r="A501" s="56"/>
      <c r="B501" s="52" t="s">
        <v>31</v>
      </c>
      <c r="C501" s="57"/>
      <c r="D501" s="57"/>
      <c r="E501" s="337"/>
      <c r="F501" s="69">
        <f aca="true" t="shared" si="86" ref="F501:N501">F500</f>
        <v>13429</v>
      </c>
      <c r="G501" s="69">
        <f t="shared" si="86"/>
        <v>0</v>
      </c>
      <c r="H501" s="69">
        <f t="shared" si="86"/>
        <v>900</v>
      </c>
      <c r="I501" s="69">
        <f t="shared" si="86"/>
        <v>0</v>
      </c>
      <c r="J501" s="69">
        <f t="shared" si="86"/>
        <v>201</v>
      </c>
      <c r="K501" s="69">
        <f t="shared" si="86"/>
        <v>0</v>
      </c>
      <c r="L501" s="69">
        <f t="shared" si="86"/>
        <v>0</v>
      </c>
      <c r="M501" s="69">
        <f t="shared" si="86"/>
        <v>0</v>
      </c>
      <c r="N501" s="69">
        <f t="shared" si="86"/>
        <v>14128</v>
      </c>
      <c r="O501" s="58"/>
    </row>
    <row r="502" spans="2:18" s="103" customFormat="1" ht="50.25" customHeight="1">
      <c r="B502" s="440"/>
      <c r="C502" s="441"/>
      <c r="D502" s="441"/>
      <c r="E502" s="441" t="s">
        <v>474</v>
      </c>
      <c r="G502" s="442"/>
      <c r="H502" s="441"/>
      <c r="I502" s="441"/>
      <c r="J502" s="952" t="s">
        <v>475</v>
      </c>
      <c r="K502" s="952"/>
      <c r="L502" s="441"/>
      <c r="M502" s="441"/>
      <c r="N502" s="441" t="s">
        <v>475</v>
      </c>
      <c r="O502" s="441"/>
      <c r="P502" s="709"/>
      <c r="Q502" s="106"/>
      <c r="R502" s="106"/>
    </row>
    <row r="503" spans="2:18" s="103" customFormat="1" ht="5.25" customHeight="1">
      <c r="B503" s="440"/>
      <c r="C503" s="441"/>
      <c r="D503" s="441"/>
      <c r="E503" s="441"/>
      <c r="F503" s="441"/>
      <c r="G503" s="442"/>
      <c r="H503" s="441"/>
      <c r="I503" s="441"/>
      <c r="J503" s="441"/>
      <c r="K503" s="440"/>
      <c r="L503" s="441"/>
      <c r="M503" s="441"/>
      <c r="N503" s="441"/>
      <c r="O503" s="441"/>
      <c r="P503" s="866"/>
      <c r="Q503" s="106"/>
      <c r="R503" s="106"/>
    </row>
    <row r="504" spans="2:16" ht="18.75">
      <c r="B504" s="440" t="s">
        <v>483</v>
      </c>
      <c r="C504" s="441"/>
      <c r="D504" s="441"/>
      <c r="E504" s="446" t="s">
        <v>1078</v>
      </c>
      <c r="F504" s="441"/>
      <c r="G504" s="442"/>
      <c r="H504" s="441"/>
      <c r="I504" s="441"/>
      <c r="J504" s="441" t="s">
        <v>1079</v>
      </c>
      <c r="K504" s="440"/>
      <c r="L504" s="441"/>
      <c r="N504" s="441" t="s">
        <v>1075</v>
      </c>
      <c r="O504" s="441"/>
      <c r="P504" s="866"/>
    </row>
    <row r="505" spans="2:16" ht="18.75">
      <c r="B505" s="440"/>
      <c r="C505" s="441"/>
      <c r="D505" s="441"/>
      <c r="E505" s="446" t="s">
        <v>624</v>
      </c>
      <c r="F505" s="441"/>
      <c r="G505" s="442"/>
      <c r="H505" s="441"/>
      <c r="I505" s="441"/>
      <c r="J505" s="953" t="s">
        <v>472</v>
      </c>
      <c r="K505" s="953"/>
      <c r="L505" s="441"/>
      <c r="N505" s="441" t="s">
        <v>473</v>
      </c>
      <c r="O505" s="441"/>
      <c r="P505" s="709"/>
    </row>
    <row r="507" spans="1:15" ht="54" customHeight="1">
      <c r="A507" s="3" t="s">
        <v>0</v>
      </c>
      <c r="B507" s="33"/>
      <c r="C507" s="4"/>
      <c r="D507" s="93" t="s">
        <v>66</v>
      </c>
      <c r="E507" s="326"/>
      <c r="F507" s="4"/>
      <c r="G507" s="4"/>
      <c r="H507" s="4"/>
      <c r="I507" s="4"/>
      <c r="J507" s="4"/>
      <c r="K507" s="4"/>
      <c r="L507" s="5"/>
      <c r="M507" s="4"/>
      <c r="N507" s="4"/>
      <c r="O507" s="27"/>
    </row>
    <row r="508" spans="1:15" ht="18.75">
      <c r="A508" s="6"/>
      <c r="B508" s="97" t="s">
        <v>27</v>
      </c>
      <c r="C508" s="7"/>
      <c r="D508" s="7"/>
      <c r="E508" s="316"/>
      <c r="F508" s="7"/>
      <c r="G508" s="7"/>
      <c r="H508" s="7"/>
      <c r="I508" s="8"/>
      <c r="J508" s="7"/>
      <c r="K508" s="7"/>
      <c r="L508" s="9"/>
      <c r="M508" s="7"/>
      <c r="N508" s="7"/>
      <c r="O508" s="393" t="s">
        <v>912</v>
      </c>
    </row>
    <row r="509" spans="1:15" ht="24.75">
      <c r="A509" s="10"/>
      <c r="B509" s="44"/>
      <c r="C509" s="11"/>
      <c r="D509" s="95" t="s">
        <v>1430</v>
      </c>
      <c r="E509" s="317"/>
      <c r="F509" s="12"/>
      <c r="G509" s="12"/>
      <c r="H509" s="12"/>
      <c r="I509" s="12"/>
      <c r="J509" s="12"/>
      <c r="K509" s="12"/>
      <c r="L509" s="13"/>
      <c r="M509" s="12"/>
      <c r="N509" s="12"/>
      <c r="O509" s="28"/>
    </row>
    <row r="510" spans="1:18" s="70" customFormat="1" ht="33.75" customHeight="1" thickBot="1">
      <c r="A510" s="46" t="s">
        <v>437</v>
      </c>
      <c r="B510" s="62" t="s">
        <v>438</v>
      </c>
      <c r="C510" s="62" t="s">
        <v>1</v>
      </c>
      <c r="D510" s="62" t="s">
        <v>436</v>
      </c>
      <c r="E510" s="338" t="s">
        <v>445</v>
      </c>
      <c r="F510" s="26" t="s">
        <v>433</v>
      </c>
      <c r="G510" s="26" t="s">
        <v>434</v>
      </c>
      <c r="H510" s="26" t="s">
        <v>33</v>
      </c>
      <c r="I510" s="26" t="s">
        <v>348</v>
      </c>
      <c r="J510" s="26" t="s">
        <v>17</v>
      </c>
      <c r="K510" s="26" t="s">
        <v>18</v>
      </c>
      <c r="L510" s="26" t="s">
        <v>442</v>
      </c>
      <c r="M510" s="26" t="s">
        <v>30</v>
      </c>
      <c r="N510" s="26" t="s">
        <v>29</v>
      </c>
      <c r="O510" s="63" t="s">
        <v>19</v>
      </c>
      <c r="P510" s="862"/>
      <c r="Q510" s="862"/>
      <c r="R510" s="862"/>
    </row>
    <row r="511" spans="1:15" ht="35.25" customHeight="1" thickTop="1">
      <c r="A511" s="681" t="s">
        <v>63</v>
      </c>
      <c r="B511" s="682"/>
      <c r="C511" s="682"/>
      <c r="D511" s="682"/>
      <c r="E511" s="684"/>
      <c r="F511" s="682"/>
      <c r="G511" s="682"/>
      <c r="H511" s="682"/>
      <c r="I511" s="682"/>
      <c r="J511" s="682"/>
      <c r="K511" s="682"/>
      <c r="L511" s="685"/>
      <c r="M511" s="682"/>
      <c r="N511" s="682"/>
      <c r="O511" s="686"/>
    </row>
    <row r="512" spans="1:15" ht="51.75" customHeight="1">
      <c r="A512" s="15">
        <v>345</v>
      </c>
      <c r="B512" s="59" t="s">
        <v>1200</v>
      </c>
      <c r="C512" s="43" t="s">
        <v>1320</v>
      </c>
      <c r="D512" s="400" t="s">
        <v>476</v>
      </c>
      <c r="E512" s="376">
        <v>15</v>
      </c>
      <c r="F512" s="59">
        <v>3109</v>
      </c>
      <c r="G512" s="59">
        <v>0</v>
      </c>
      <c r="H512" s="59">
        <v>0</v>
      </c>
      <c r="I512" s="59">
        <v>0</v>
      </c>
      <c r="J512" s="59">
        <v>109</v>
      </c>
      <c r="K512" s="59">
        <v>0</v>
      </c>
      <c r="L512" s="59">
        <v>0</v>
      </c>
      <c r="M512" s="59">
        <v>0</v>
      </c>
      <c r="N512" s="59">
        <f>F512+G512+H512+I512-J512+K512-L512-M512</f>
        <v>3000</v>
      </c>
      <c r="O512" s="43"/>
    </row>
    <row r="513" spans="1:15" ht="40.5" customHeight="1">
      <c r="A513" s="15">
        <v>363</v>
      </c>
      <c r="B513" s="59" t="s">
        <v>1248</v>
      </c>
      <c r="C513" s="43" t="s">
        <v>1424</v>
      </c>
      <c r="D513" s="400" t="s">
        <v>6</v>
      </c>
      <c r="E513" s="376">
        <v>15</v>
      </c>
      <c r="F513" s="59">
        <v>3109</v>
      </c>
      <c r="G513" s="59">
        <v>0</v>
      </c>
      <c r="H513" s="59">
        <v>0</v>
      </c>
      <c r="I513" s="59">
        <v>0</v>
      </c>
      <c r="J513" s="59">
        <v>109</v>
      </c>
      <c r="K513" s="59">
        <v>0</v>
      </c>
      <c r="L513" s="59">
        <v>0</v>
      </c>
      <c r="M513" s="59">
        <v>0</v>
      </c>
      <c r="N513" s="59">
        <f>F513+G513+H513+I513-J513+K513-L513-M513</f>
        <v>3000</v>
      </c>
      <c r="O513" s="43"/>
    </row>
    <row r="514" spans="1:15" ht="27.75" customHeight="1">
      <c r="A514" s="593" t="s">
        <v>67</v>
      </c>
      <c r="B514" s="594"/>
      <c r="C514" s="595"/>
      <c r="D514" s="595"/>
      <c r="E514" s="596"/>
      <c r="F514" s="597">
        <f>SUM(F512:F513)</f>
        <v>6218</v>
      </c>
      <c r="G514" s="597">
        <f aca="true" t="shared" si="87" ref="G514:N514">SUM(G512:G513)</f>
        <v>0</v>
      </c>
      <c r="H514" s="597">
        <f t="shared" si="87"/>
        <v>0</v>
      </c>
      <c r="I514" s="597">
        <f t="shared" si="87"/>
        <v>0</v>
      </c>
      <c r="J514" s="597">
        <f t="shared" si="87"/>
        <v>218</v>
      </c>
      <c r="K514" s="597">
        <f t="shared" si="87"/>
        <v>0</v>
      </c>
      <c r="L514" s="597">
        <f t="shared" si="87"/>
        <v>0</v>
      </c>
      <c r="M514" s="597">
        <f t="shared" si="87"/>
        <v>0</v>
      </c>
      <c r="N514" s="597">
        <f t="shared" si="87"/>
        <v>6000</v>
      </c>
      <c r="O514" s="594"/>
    </row>
    <row r="515" spans="1:15" s="37" customFormat="1" ht="18">
      <c r="A515" s="24"/>
      <c r="B515" s="72"/>
      <c r="C515" s="8"/>
      <c r="D515" s="8"/>
      <c r="E515" s="316"/>
      <c r="F515" s="25"/>
      <c r="G515" s="25"/>
      <c r="H515" s="25"/>
      <c r="I515" s="25"/>
      <c r="J515" s="25"/>
      <c r="K515" s="25"/>
      <c r="L515" s="25"/>
      <c r="M515" s="25"/>
      <c r="N515" s="25"/>
      <c r="O515" s="31"/>
    </row>
    <row r="516" spans="1:15" s="37" customFormat="1" ht="18">
      <c r="A516" s="24"/>
      <c r="B516" s="72"/>
      <c r="C516" s="8"/>
      <c r="D516" s="8"/>
      <c r="E516" s="316"/>
      <c r="F516" s="25"/>
      <c r="G516" s="25"/>
      <c r="H516" s="25"/>
      <c r="I516" s="25"/>
      <c r="J516" s="25"/>
      <c r="K516" s="25"/>
      <c r="L516" s="25"/>
      <c r="M516" s="25"/>
      <c r="N516" s="25"/>
      <c r="O516" s="31"/>
    </row>
    <row r="517" spans="1:15" s="37" customFormat="1" ht="18.75">
      <c r="A517" s="440"/>
      <c r="B517" s="441"/>
      <c r="C517" s="441"/>
      <c r="D517" s="441" t="s">
        <v>474</v>
      </c>
      <c r="F517" s="442"/>
      <c r="G517" s="441"/>
      <c r="H517" s="441"/>
      <c r="J517" s="446" t="s">
        <v>475</v>
      </c>
      <c r="K517" s="446"/>
      <c r="L517" s="441"/>
      <c r="N517" s="441" t="s">
        <v>475</v>
      </c>
      <c r="O517" s="443"/>
    </row>
    <row r="518" spans="1:15" s="37" customFormat="1" ht="18.75">
      <c r="A518" s="440"/>
      <c r="B518" s="441"/>
      <c r="C518" s="441"/>
      <c r="D518" s="441"/>
      <c r="E518" s="441"/>
      <c r="F518" s="442"/>
      <c r="G518" s="441"/>
      <c r="H518" s="441"/>
      <c r="J518" s="446"/>
      <c r="K518" s="473"/>
      <c r="L518" s="440"/>
      <c r="M518" s="441"/>
      <c r="N518" s="441"/>
      <c r="O518" s="444"/>
    </row>
    <row r="519" spans="1:18" s="103" customFormat="1" ht="21.75">
      <c r="A519" s="440" t="s">
        <v>483</v>
      </c>
      <c r="B519" s="441"/>
      <c r="C519" s="441"/>
      <c r="D519" s="446" t="s">
        <v>1078</v>
      </c>
      <c r="E519" s="441"/>
      <c r="F519" s="442"/>
      <c r="G519" s="441"/>
      <c r="H519" s="441"/>
      <c r="J519" s="446" t="s">
        <v>1079</v>
      </c>
      <c r="K519" s="473"/>
      <c r="L519" s="440"/>
      <c r="M519" s="441" t="s">
        <v>1075</v>
      </c>
      <c r="N519" s="441"/>
      <c r="O519" s="444"/>
      <c r="P519" s="106"/>
      <c r="Q519" s="106"/>
      <c r="R519" s="106"/>
    </row>
    <row r="520" spans="1:18" s="103" customFormat="1" ht="21.75">
      <c r="A520" s="440"/>
      <c r="B520" s="441"/>
      <c r="C520" s="441"/>
      <c r="D520" s="446" t="s">
        <v>624</v>
      </c>
      <c r="E520" s="441"/>
      <c r="F520" s="442"/>
      <c r="G520" s="441"/>
      <c r="H520" s="441"/>
      <c r="J520" s="445" t="s">
        <v>472</v>
      </c>
      <c r="K520" s="445"/>
      <c r="L520" s="441"/>
      <c r="M520" s="441" t="s">
        <v>473</v>
      </c>
      <c r="N520" s="441"/>
      <c r="O520" s="443"/>
      <c r="P520" s="106"/>
      <c r="Q520" s="106"/>
      <c r="R520" s="106"/>
    </row>
    <row r="521" spans="2:18" s="103" customFormat="1" ht="20.25">
      <c r="B521" s="105"/>
      <c r="C521" s="105"/>
      <c r="D521" s="105"/>
      <c r="E521" s="379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6"/>
      <c r="Q521" s="106"/>
      <c r="R521" s="106"/>
    </row>
    <row r="522" spans="1:15" ht="41.25" customHeight="1">
      <c r="A522" s="3" t="s">
        <v>0</v>
      </c>
      <c r="B522" s="169" t="s">
        <v>641</v>
      </c>
      <c r="C522" s="20"/>
      <c r="D522" s="33"/>
      <c r="E522" s="315"/>
      <c r="F522" s="4"/>
      <c r="G522" s="4"/>
      <c r="H522" s="4"/>
      <c r="I522" s="4"/>
      <c r="J522" s="4"/>
      <c r="K522" s="4"/>
      <c r="L522" s="5"/>
      <c r="M522" s="4"/>
      <c r="N522" s="4"/>
      <c r="O522" s="27"/>
    </row>
    <row r="523" spans="1:15" ht="24" customHeight="1">
      <c r="A523" s="6"/>
      <c r="B523" s="98" t="s">
        <v>352</v>
      </c>
      <c r="C523" s="7"/>
      <c r="D523" s="7"/>
      <c r="E523" s="316"/>
      <c r="F523" s="7"/>
      <c r="G523" s="7"/>
      <c r="H523" s="7"/>
      <c r="I523" s="8"/>
      <c r="J523" s="7"/>
      <c r="K523" s="7"/>
      <c r="L523" s="9"/>
      <c r="M523" s="7"/>
      <c r="N523" s="7"/>
      <c r="O523" s="393" t="s">
        <v>913</v>
      </c>
    </row>
    <row r="524" spans="1:15" ht="24" customHeight="1">
      <c r="A524" s="10"/>
      <c r="B524" s="44"/>
      <c r="C524" s="11"/>
      <c r="D524" s="95" t="s">
        <v>1430</v>
      </c>
      <c r="E524" s="317"/>
      <c r="F524" s="12"/>
      <c r="G524" s="12"/>
      <c r="H524" s="12"/>
      <c r="I524" s="12"/>
      <c r="J524" s="12"/>
      <c r="K524" s="12"/>
      <c r="L524" s="13"/>
      <c r="M524" s="12"/>
      <c r="N524" s="12"/>
      <c r="O524" s="28"/>
    </row>
    <row r="525" spans="1:18" s="70" customFormat="1" ht="42.75" customHeight="1" thickBot="1">
      <c r="A525" s="46" t="s">
        <v>437</v>
      </c>
      <c r="B525" s="62" t="s">
        <v>438</v>
      </c>
      <c r="C525" s="62" t="s">
        <v>1</v>
      </c>
      <c r="D525" s="62" t="s">
        <v>436</v>
      </c>
      <c r="E525" s="338" t="s">
        <v>445</v>
      </c>
      <c r="F525" s="26" t="s">
        <v>433</v>
      </c>
      <c r="G525" s="26" t="s">
        <v>434</v>
      </c>
      <c r="H525" s="26" t="s">
        <v>33</v>
      </c>
      <c r="I525" s="26" t="s">
        <v>348</v>
      </c>
      <c r="J525" s="26" t="s">
        <v>17</v>
      </c>
      <c r="K525" s="26" t="s">
        <v>18</v>
      </c>
      <c r="L525" s="26" t="s">
        <v>442</v>
      </c>
      <c r="M525" s="26" t="s">
        <v>30</v>
      </c>
      <c r="N525" s="26" t="s">
        <v>29</v>
      </c>
      <c r="O525" s="63" t="s">
        <v>19</v>
      </c>
      <c r="P525" s="862"/>
      <c r="Q525" s="862"/>
      <c r="R525" s="862"/>
    </row>
    <row r="526" spans="1:15" ht="33.75" customHeight="1" thickTop="1">
      <c r="A526" s="681" t="s">
        <v>394</v>
      </c>
      <c r="B526" s="773"/>
      <c r="C526" s="774"/>
      <c r="D526" s="774"/>
      <c r="E526" s="775"/>
      <c r="F526" s="773"/>
      <c r="G526" s="773"/>
      <c r="H526" s="773"/>
      <c r="I526" s="773"/>
      <c r="J526" s="773"/>
      <c r="K526" s="773"/>
      <c r="L526" s="773"/>
      <c r="M526" s="773"/>
      <c r="N526" s="773"/>
      <c r="O526" s="686"/>
    </row>
    <row r="527" spans="1:15" ht="46.5" customHeight="1">
      <c r="A527" s="15">
        <v>346</v>
      </c>
      <c r="B527" s="59" t="s">
        <v>1201</v>
      </c>
      <c r="C527" s="43" t="s">
        <v>1425</v>
      </c>
      <c r="D527" s="400" t="s">
        <v>452</v>
      </c>
      <c r="E527" s="347">
        <v>15</v>
      </c>
      <c r="F527" s="59">
        <v>3109</v>
      </c>
      <c r="G527" s="59">
        <v>0</v>
      </c>
      <c r="H527" s="59">
        <v>0</v>
      </c>
      <c r="I527" s="59">
        <v>0</v>
      </c>
      <c r="J527" s="59">
        <v>109</v>
      </c>
      <c r="K527" s="59">
        <v>0</v>
      </c>
      <c r="L527" s="67">
        <v>0</v>
      </c>
      <c r="M527" s="59">
        <v>0</v>
      </c>
      <c r="N527" s="59">
        <f>F527+G527+H527+I527-J527+K527-L527-M527</f>
        <v>3000</v>
      </c>
      <c r="O527" s="29"/>
    </row>
    <row r="528" spans="1:15" ht="46.5" customHeight="1">
      <c r="A528" s="15">
        <v>347</v>
      </c>
      <c r="B528" s="59" t="s">
        <v>1202</v>
      </c>
      <c r="C528" s="43" t="s">
        <v>1321</v>
      </c>
      <c r="D528" s="400" t="s">
        <v>452</v>
      </c>
      <c r="E528" s="347">
        <v>15</v>
      </c>
      <c r="F528" s="59">
        <v>3820</v>
      </c>
      <c r="G528" s="59">
        <v>0</v>
      </c>
      <c r="H528" s="59">
        <v>0</v>
      </c>
      <c r="I528" s="59">
        <v>0</v>
      </c>
      <c r="J528" s="59">
        <v>320</v>
      </c>
      <c r="K528" s="59">
        <v>0</v>
      </c>
      <c r="L528" s="67">
        <v>0</v>
      </c>
      <c r="M528" s="59">
        <v>0</v>
      </c>
      <c r="N528" s="59">
        <f>F528+G528+H528+I528-J528+K528-L528-M528</f>
        <v>3500</v>
      </c>
      <c r="O528" s="29"/>
    </row>
    <row r="529" spans="1:15" ht="18">
      <c r="A529" s="593" t="s">
        <v>67</v>
      </c>
      <c r="B529" s="609"/>
      <c r="C529" s="610"/>
      <c r="D529" s="610"/>
      <c r="E529" s="611"/>
      <c r="F529" s="612">
        <f aca="true" t="shared" si="88" ref="F529:N529">SUM(F527:F528)</f>
        <v>6929</v>
      </c>
      <c r="G529" s="612">
        <f t="shared" si="88"/>
        <v>0</v>
      </c>
      <c r="H529" s="612">
        <f t="shared" si="88"/>
        <v>0</v>
      </c>
      <c r="I529" s="612">
        <f t="shared" si="88"/>
        <v>0</v>
      </c>
      <c r="J529" s="612">
        <f t="shared" si="88"/>
        <v>429</v>
      </c>
      <c r="K529" s="612">
        <f t="shared" si="88"/>
        <v>0</v>
      </c>
      <c r="L529" s="612">
        <f t="shared" si="88"/>
        <v>0</v>
      </c>
      <c r="M529" s="612">
        <f t="shared" si="88"/>
        <v>0</v>
      </c>
      <c r="N529" s="612">
        <f t="shared" si="88"/>
        <v>6500</v>
      </c>
      <c r="O529" s="591"/>
    </row>
    <row r="530" spans="1:15" ht="26.25" customHeight="1">
      <c r="A530" s="56"/>
      <c r="B530" s="52" t="s">
        <v>31</v>
      </c>
      <c r="C530" s="68"/>
      <c r="D530" s="68"/>
      <c r="E530" s="374"/>
      <c r="F530" s="69">
        <f>F529</f>
        <v>6929</v>
      </c>
      <c r="G530" s="69">
        <f aca="true" t="shared" si="89" ref="G530:L530">G529</f>
        <v>0</v>
      </c>
      <c r="H530" s="69">
        <f t="shared" si="89"/>
        <v>0</v>
      </c>
      <c r="I530" s="69">
        <f t="shared" si="89"/>
        <v>0</v>
      </c>
      <c r="J530" s="69">
        <f>J529</f>
        <v>429</v>
      </c>
      <c r="K530" s="69">
        <f>K529</f>
        <v>0</v>
      </c>
      <c r="L530" s="69">
        <f t="shared" si="89"/>
        <v>0</v>
      </c>
      <c r="M530" s="69">
        <f>M529</f>
        <v>0</v>
      </c>
      <c r="N530" s="69">
        <f>N529</f>
        <v>6500</v>
      </c>
      <c r="O530" s="58"/>
    </row>
    <row r="532" spans="1:15" s="37" customFormat="1" ht="18.75">
      <c r="A532" s="440"/>
      <c r="B532" s="441"/>
      <c r="C532" s="441"/>
      <c r="D532" s="441" t="s">
        <v>474</v>
      </c>
      <c r="F532" s="442"/>
      <c r="G532" s="441"/>
      <c r="H532" s="441"/>
      <c r="J532" s="446" t="s">
        <v>475</v>
      </c>
      <c r="K532" s="446"/>
      <c r="L532" s="441"/>
      <c r="N532" s="441" t="s">
        <v>475</v>
      </c>
      <c r="O532" s="443"/>
    </row>
    <row r="533" spans="1:15" s="37" customFormat="1" ht="18.75">
      <c r="A533" s="440"/>
      <c r="B533" s="441"/>
      <c r="C533" s="441"/>
      <c r="D533" s="441"/>
      <c r="E533" s="441"/>
      <c r="F533" s="442"/>
      <c r="G533" s="441"/>
      <c r="H533" s="441"/>
      <c r="J533" s="446"/>
      <c r="K533" s="473"/>
      <c r="L533" s="440"/>
      <c r="M533" s="441"/>
      <c r="N533" s="441"/>
      <c r="O533" s="444"/>
    </row>
    <row r="534" spans="1:18" s="103" customFormat="1" ht="21.75">
      <c r="A534" s="440" t="s">
        <v>483</v>
      </c>
      <c r="B534" s="441"/>
      <c r="C534" s="441"/>
      <c r="D534" s="446" t="s">
        <v>1078</v>
      </c>
      <c r="E534" s="441"/>
      <c r="F534" s="442"/>
      <c r="G534" s="441"/>
      <c r="H534" s="441"/>
      <c r="J534" s="446" t="s">
        <v>1079</v>
      </c>
      <c r="K534" s="473"/>
      <c r="L534" s="440"/>
      <c r="M534" s="441" t="s">
        <v>1075</v>
      </c>
      <c r="N534" s="441"/>
      <c r="O534" s="444"/>
      <c r="P534" s="106"/>
      <c r="Q534" s="106"/>
      <c r="R534" s="106"/>
    </row>
    <row r="535" spans="1:18" s="103" customFormat="1" ht="21.75">
      <c r="A535" s="440"/>
      <c r="B535" s="441"/>
      <c r="C535" s="441"/>
      <c r="D535" s="446" t="s">
        <v>624</v>
      </c>
      <c r="E535" s="441"/>
      <c r="F535" s="442"/>
      <c r="G535" s="441"/>
      <c r="H535" s="441"/>
      <c r="J535" s="445" t="s">
        <v>472</v>
      </c>
      <c r="K535" s="445"/>
      <c r="L535" s="441"/>
      <c r="M535" s="441" t="s">
        <v>473</v>
      </c>
      <c r="N535" s="441"/>
      <c r="O535" s="443"/>
      <c r="P535" s="106"/>
      <c r="Q535" s="106"/>
      <c r="R535" s="106"/>
    </row>
    <row r="536" spans="1:15" ht="33.75">
      <c r="A536" s="183" t="s">
        <v>0</v>
      </c>
      <c r="B536" s="33"/>
      <c r="C536" s="411"/>
      <c r="D536" s="93" t="s">
        <v>829</v>
      </c>
      <c r="E536" s="326"/>
      <c r="F536" s="4"/>
      <c r="G536" s="4"/>
      <c r="H536" s="4"/>
      <c r="I536" s="4"/>
      <c r="J536" s="4"/>
      <c r="K536" s="4"/>
      <c r="L536" s="4"/>
      <c r="M536" s="4"/>
      <c r="N536" s="4"/>
      <c r="O536" s="27"/>
    </row>
    <row r="537" spans="1:15" ht="20.25">
      <c r="A537" s="6"/>
      <c r="B537" s="96" t="s">
        <v>589</v>
      </c>
      <c r="C537" s="403"/>
      <c r="D537" s="7"/>
      <c r="E537" s="316"/>
      <c r="F537" s="7"/>
      <c r="G537" s="7"/>
      <c r="H537" s="7"/>
      <c r="I537" s="8"/>
      <c r="J537" s="7"/>
      <c r="K537" s="7"/>
      <c r="L537" s="8"/>
      <c r="M537" s="7"/>
      <c r="N537" s="7"/>
      <c r="O537" s="393" t="s">
        <v>914</v>
      </c>
    </row>
    <row r="538" spans="1:18" s="218" customFormat="1" ht="27.75" customHeight="1">
      <c r="A538" s="656"/>
      <c r="B538" s="44"/>
      <c r="C538" s="404"/>
      <c r="D538" s="95" t="s">
        <v>1430</v>
      </c>
      <c r="E538" s="317"/>
      <c r="F538" s="12"/>
      <c r="G538" s="12"/>
      <c r="H538" s="12"/>
      <c r="I538" s="12"/>
      <c r="J538" s="12"/>
      <c r="K538" s="12"/>
      <c r="L538" s="12"/>
      <c r="M538" s="12"/>
      <c r="N538" s="12"/>
      <c r="O538" s="28"/>
      <c r="P538" s="867"/>
      <c r="Q538" s="867"/>
      <c r="R538" s="867"/>
    </row>
    <row r="539" spans="1:15" ht="38.25" customHeight="1">
      <c r="A539" s="211" t="s">
        <v>437</v>
      </c>
      <c r="B539" s="212" t="s">
        <v>438</v>
      </c>
      <c r="C539" s="415" t="s">
        <v>1</v>
      </c>
      <c r="D539" s="212" t="s">
        <v>436</v>
      </c>
      <c r="E539" s="373" t="s">
        <v>445</v>
      </c>
      <c r="F539" s="239" t="s">
        <v>433</v>
      </c>
      <c r="G539" s="239" t="s">
        <v>434</v>
      </c>
      <c r="H539" s="239" t="s">
        <v>33</v>
      </c>
      <c r="I539" s="672" t="s">
        <v>435</v>
      </c>
      <c r="J539" s="239" t="s">
        <v>17</v>
      </c>
      <c r="K539" s="239" t="s">
        <v>18</v>
      </c>
      <c r="L539" s="239" t="s">
        <v>442</v>
      </c>
      <c r="M539" s="239" t="s">
        <v>30</v>
      </c>
      <c r="N539" s="239" t="s">
        <v>439</v>
      </c>
      <c r="O539" s="258" t="s">
        <v>19</v>
      </c>
    </row>
    <row r="540" spans="1:15" ht="35.25" customHeight="1">
      <c r="A540" s="102" t="s">
        <v>581</v>
      </c>
      <c r="B540" s="77"/>
      <c r="C540" s="406"/>
      <c r="D540" s="77"/>
      <c r="E540" s="339"/>
      <c r="F540" s="77"/>
      <c r="G540" s="77"/>
      <c r="H540" s="77"/>
      <c r="I540" s="77"/>
      <c r="J540" s="77"/>
      <c r="K540" s="77"/>
      <c r="L540" s="77"/>
      <c r="M540" s="77"/>
      <c r="N540" s="77"/>
      <c r="O540" s="76"/>
    </row>
    <row r="541" spans="1:15" ht="48" customHeight="1">
      <c r="A541" s="15">
        <v>348</v>
      </c>
      <c r="B541" s="14" t="s">
        <v>1426</v>
      </c>
      <c r="C541" s="660" t="s">
        <v>1427</v>
      </c>
      <c r="D541" s="43" t="s">
        <v>52</v>
      </c>
      <c r="E541" s="347">
        <v>15</v>
      </c>
      <c r="F541" s="59">
        <v>2205</v>
      </c>
      <c r="G541" s="59">
        <v>0</v>
      </c>
      <c r="H541" s="59">
        <v>0</v>
      </c>
      <c r="I541" s="59">
        <v>0</v>
      </c>
      <c r="J541" s="59">
        <v>0</v>
      </c>
      <c r="K541" s="59">
        <v>39</v>
      </c>
      <c r="L541" s="59">
        <v>0</v>
      </c>
      <c r="M541" s="59">
        <v>0</v>
      </c>
      <c r="N541" s="59">
        <f>F541+G541+H541+I541-J541+K541-L541-M541</f>
        <v>2244</v>
      </c>
      <c r="O541" s="59"/>
    </row>
    <row r="542" spans="1:15" ht="48" customHeight="1">
      <c r="A542" s="15">
        <v>379</v>
      </c>
      <c r="B542" s="14" t="s">
        <v>1364</v>
      </c>
      <c r="C542" s="660" t="s">
        <v>1428</v>
      </c>
      <c r="D542" s="43" t="s">
        <v>42</v>
      </c>
      <c r="E542" s="347">
        <v>15</v>
      </c>
      <c r="F542" s="59">
        <v>3109</v>
      </c>
      <c r="G542" s="59">
        <v>0</v>
      </c>
      <c r="H542" s="59">
        <v>0</v>
      </c>
      <c r="I542" s="59">
        <v>0</v>
      </c>
      <c r="J542" s="59">
        <v>109</v>
      </c>
      <c r="K542" s="59">
        <v>0</v>
      </c>
      <c r="L542" s="59">
        <v>0</v>
      </c>
      <c r="M542" s="59">
        <v>0</v>
      </c>
      <c r="N542" s="59">
        <f>F542+G542+H542+I542-J542+K542-L542-M542</f>
        <v>3000</v>
      </c>
      <c r="O542" s="59"/>
    </row>
    <row r="543" spans="1:15" s="37" customFormat="1" ht="32.25" customHeight="1">
      <c r="A543" s="180" t="s">
        <v>67</v>
      </c>
      <c r="B543" s="657"/>
      <c r="C543" s="412"/>
      <c r="D543" s="53"/>
      <c r="E543" s="340"/>
      <c r="F543" s="71">
        <f>SUM(F541:F542)</f>
        <v>5314</v>
      </c>
      <c r="G543" s="71">
        <f aca="true" t="shared" si="90" ref="G543:N543">SUM(G541:G542)</f>
        <v>0</v>
      </c>
      <c r="H543" s="71">
        <f t="shared" si="90"/>
        <v>0</v>
      </c>
      <c r="I543" s="71">
        <f t="shared" si="90"/>
        <v>0</v>
      </c>
      <c r="J543" s="71">
        <f t="shared" si="90"/>
        <v>109</v>
      </c>
      <c r="K543" s="71">
        <f t="shared" si="90"/>
        <v>39</v>
      </c>
      <c r="L543" s="71">
        <f t="shared" si="90"/>
        <v>0</v>
      </c>
      <c r="M543" s="71">
        <f t="shared" si="90"/>
        <v>0</v>
      </c>
      <c r="N543" s="71">
        <f t="shared" si="90"/>
        <v>5244</v>
      </c>
      <c r="O543" s="71"/>
    </row>
    <row r="544" spans="1:15" s="37" customFormat="1" ht="18">
      <c r="A544" s="24"/>
      <c r="B544" s="72"/>
      <c r="C544" s="8"/>
      <c r="D544" s="8"/>
      <c r="E544" s="316"/>
      <c r="F544" s="25"/>
      <c r="G544" s="25"/>
      <c r="H544" s="25"/>
      <c r="I544" s="25"/>
      <c r="J544" s="25"/>
      <c r="K544" s="25"/>
      <c r="L544" s="25"/>
      <c r="M544" s="25"/>
      <c r="N544" s="25"/>
      <c r="O544" s="31"/>
    </row>
    <row r="545" spans="1:15" s="84" customFormat="1" ht="31.5" customHeight="1">
      <c r="A545" s="490"/>
      <c r="B545" s="491" t="s">
        <v>35</v>
      </c>
      <c r="C545" s="492"/>
      <c r="D545" s="493"/>
      <c r="E545" s="494"/>
      <c r="F545" s="711">
        <f>F10+F41+F64+F96+F118+F136+F160+F182+F207+F226+F247+F272+F299+F323+F348+F373+F402+F424+F445+F461+F483+F501+F514+F530+F543</f>
        <v>512186</v>
      </c>
      <c r="G545" s="711">
        <f aca="true" t="shared" si="91" ref="G545:M545">G10+G41+G64+G96+G118+G136+G160+G182+G207+G226+G247+G272+G299+G323+G348+G373+G402+G424+G445+G461+G483+G501+G514+G530+G543</f>
        <v>0</v>
      </c>
      <c r="H545" s="711">
        <f t="shared" si="91"/>
        <v>3900</v>
      </c>
      <c r="I545" s="711">
        <f t="shared" si="91"/>
        <v>13992</v>
      </c>
      <c r="J545" s="711">
        <f t="shared" si="91"/>
        <v>17958</v>
      </c>
      <c r="K545" s="711">
        <f>K10+K41+K64+K96+K118+K136+K160+K182+K207+K226+K247+K272+K299+K323+K348+K373+K402+K424+K445+K461+K483+K501+K514+K530+K543</f>
        <v>6005</v>
      </c>
      <c r="L545" s="711">
        <f t="shared" si="91"/>
        <v>0</v>
      </c>
      <c r="M545" s="711">
        <f t="shared" si="91"/>
        <v>0</v>
      </c>
      <c r="N545" s="711">
        <f>N10+N41+N64+N96+N118+N136+N160+N182+N207+N226+N247+N272+N299+N323+N348+N373+N402+N424+N445+N461+N483+N501+N514+N530+N543</f>
        <v>518125</v>
      </c>
      <c r="O545" s="495"/>
    </row>
    <row r="546" spans="1:15" s="37" customFormat="1" ht="18">
      <c r="A546" s="21"/>
      <c r="B546" s="8"/>
      <c r="C546" s="8"/>
      <c r="D546" s="8"/>
      <c r="E546" s="316"/>
      <c r="F546" s="8"/>
      <c r="G546" s="8"/>
      <c r="H546" s="8"/>
      <c r="I546" s="8"/>
      <c r="J546" s="8"/>
      <c r="K546" s="8"/>
      <c r="L546" s="22"/>
      <c r="M546" s="8"/>
      <c r="N546" s="8"/>
      <c r="O546" s="31"/>
    </row>
    <row r="550" spans="1:15" ht="18.75">
      <c r="A550" s="440"/>
      <c r="B550" s="441"/>
      <c r="C550" s="441"/>
      <c r="D550" s="441" t="s">
        <v>474</v>
      </c>
      <c r="F550" s="442"/>
      <c r="G550" s="441"/>
      <c r="H550" s="441"/>
      <c r="J550" s="455" t="s">
        <v>475</v>
      </c>
      <c r="K550" s="952"/>
      <c r="L550" s="952"/>
      <c r="M550" s="2"/>
      <c r="N550" s="441" t="s">
        <v>475</v>
      </c>
      <c r="O550" s="443"/>
    </row>
    <row r="551" spans="1:15" ht="18.75">
      <c r="A551" s="440"/>
      <c r="B551" s="441"/>
      <c r="C551" s="441"/>
      <c r="D551" s="441"/>
      <c r="E551" s="441"/>
      <c r="F551" s="442"/>
      <c r="G551" s="441"/>
      <c r="H551" s="441"/>
      <c r="I551" s="441"/>
      <c r="J551" s="440"/>
      <c r="K551" s="441"/>
      <c r="L551" s="440"/>
      <c r="M551" s="441"/>
      <c r="N551" s="441"/>
      <c r="O551" s="444"/>
    </row>
    <row r="552" spans="1:18" s="103" customFormat="1" ht="21.75">
      <c r="A552" s="440" t="s">
        <v>483</v>
      </c>
      <c r="B552" s="441"/>
      <c r="C552" s="441"/>
      <c r="D552" s="446" t="s">
        <v>1078</v>
      </c>
      <c r="E552" s="441"/>
      <c r="F552" s="442"/>
      <c r="G552" s="441"/>
      <c r="H552" s="952" t="s">
        <v>1079</v>
      </c>
      <c r="I552" s="952"/>
      <c r="J552" s="952"/>
      <c r="K552" s="952"/>
      <c r="L552" s="440"/>
      <c r="M552" s="441" t="s">
        <v>1075</v>
      </c>
      <c r="N552" s="441"/>
      <c r="O552" s="444"/>
      <c r="P552" s="106"/>
      <c r="Q552" s="106"/>
      <c r="R552" s="106"/>
    </row>
    <row r="553" spans="1:18" s="103" customFormat="1" ht="21.75">
      <c r="A553" s="440"/>
      <c r="B553" s="441"/>
      <c r="C553" s="441"/>
      <c r="D553" s="446" t="s">
        <v>624</v>
      </c>
      <c r="E553" s="441"/>
      <c r="F553" s="442"/>
      <c r="G553" s="441"/>
      <c r="H553" s="441"/>
      <c r="I553" s="462" t="s">
        <v>472</v>
      </c>
      <c r="J553" s="462"/>
      <c r="K553" s="445"/>
      <c r="L553" s="441"/>
      <c r="M553" s="441" t="s">
        <v>473</v>
      </c>
      <c r="N553" s="441"/>
      <c r="O553" s="443"/>
      <c r="P553" s="106"/>
      <c r="Q553" s="106"/>
      <c r="R553" s="106"/>
    </row>
    <row r="555" spans="2:18" s="41" customFormat="1" ht="21.75" customHeight="1">
      <c r="B555" s="697" t="s">
        <v>508</v>
      </c>
      <c r="C555" s="698"/>
      <c r="D555" s="698"/>
      <c r="E555" s="699"/>
      <c r="F555" s="698">
        <f>F10+F41+F64+F96+F118+F136+F160+F182+F207+F247+F272+F299+F323+F348+F373+F402+F461+F483+F514+F530+F543</f>
        <v>416218</v>
      </c>
      <c r="G555" s="698">
        <f aca="true" t="shared" si="92" ref="G555:M555">G10+G41+G64+G96+G118+G136+G160+G182+G207+G247+G272+G299+G323+G348+G373+G402+G461+G483+G514+G530+G543</f>
        <v>0</v>
      </c>
      <c r="H555" s="698">
        <f t="shared" si="92"/>
        <v>0</v>
      </c>
      <c r="I555" s="698">
        <f t="shared" si="92"/>
        <v>13992</v>
      </c>
      <c r="J555" s="698">
        <f t="shared" si="92"/>
        <v>13669</v>
      </c>
      <c r="K555" s="698">
        <f>K10+K41+K64+K96+K118+K136+K160+K182+K207+K247+K272+K299+K323+K348+K373+K402+K461+K483+K514+K530+K543</f>
        <v>5618</v>
      </c>
      <c r="L555" s="698">
        <f t="shared" si="92"/>
        <v>0</v>
      </c>
      <c r="M555" s="698">
        <f t="shared" si="92"/>
        <v>0</v>
      </c>
      <c r="N555" s="698">
        <f>N10+N41+N64+N96+N118+N136+N160+N182+N207+N247+N272+N299+N323+N348+N373+N402+N461+N483+N514+N530+N543</f>
        <v>422159</v>
      </c>
      <c r="O555" s="91" t="s">
        <v>516</v>
      </c>
      <c r="P555" s="84"/>
      <c r="Q555" s="84"/>
      <c r="R555" s="84"/>
    </row>
    <row r="556" spans="2:15" ht="24" customHeight="1">
      <c r="B556" s="168" t="s">
        <v>507</v>
      </c>
      <c r="C556" s="167"/>
      <c r="D556" s="167"/>
      <c r="E556" s="381"/>
      <c r="F556" s="167">
        <f aca="true" t="shared" si="93" ref="F556:N556">F226+F424+F445+F501</f>
        <v>95968</v>
      </c>
      <c r="G556" s="167">
        <f t="shared" si="93"/>
        <v>0</v>
      </c>
      <c r="H556" s="167">
        <f t="shared" si="93"/>
        <v>3900</v>
      </c>
      <c r="I556" s="167">
        <f t="shared" si="93"/>
        <v>0</v>
      </c>
      <c r="J556" s="167">
        <f t="shared" si="93"/>
        <v>4289</v>
      </c>
      <c r="K556" s="167">
        <f t="shared" si="93"/>
        <v>387</v>
      </c>
      <c r="L556" s="167">
        <f t="shared" si="93"/>
        <v>0</v>
      </c>
      <c r="M556" s="167">
        <f t="shared" si="93"/>
        <v>0</v>
      </c>
      <c r="N556" s="167">
        <f t="shared" si="93"/>
        <v>95966</v>
      </c>
      <c r="O556" s="90" t="s">
        <v>515</v>
      </c>
    </row>
    <row r="558" spans="2:14" ht="18">
      <c r="B558" s="1" t="s">
        <v>64</v>
      </c>
      <c r="F558" s="1">
        <f>F555+F556</f>
        <v>512186</v>
      </c>
      <c r="G558" s="1">
        <f aca="true" t="shared" si="94" ref="G558:M558">G555+G556</f>
        <v>0</v>
      </c>
      <c r="H558" s="1">
        <f t="shared" si="94"/>
        <v>3900</v>
      </c>
      <c r="I558" s="1">
        <f t="shared" si="94"/>
        <v>13992</v>
      </c>
      <c r="J558" s="1">
        <f t="shared" si="94"/>
        <v>17958</v>
      </c>
      <c r="K558" s="1">
        <f>K555+K556</f>
        <v>6005</v>
      </c>
      <c r="L558" s="1">
        <f t="shared" si="94"/>
        <v>0</v>
      </c>
      <c r="M558" s="1">
        <f t="shared" si="94"/>
        <v>0</v>
      </c>
      <c r="N558" s="1">
        <f>N555+N556</f>
        <v>518125</v>
      </c>
    </row>
    <row r="560" ht="18">
      <c r="G560" s="810">
        <f>F545+G545+H545+I545</f>
        <v>530078</v>
      </c>
    </row>
  </sheetData>
  <sheetProtection selectLockedCells="1" selectUnlockedCells="1"/>
  <mergeCells count="4">
    <mergeCell ref="J502:K502"/>
    <mergeCell ref="J505:K505"/>
    <mergeCell ref="K550:L550"/>
    <mergeCell ref="H552:K552"/>
  </mergeCells>
  <printOptions horizontalCentered="1" verticalCentered="1"/>
  <pageMargins left="0.9448818897637796" right="0.3937007874015748" top="0.35433070866141736" bottom="0.31496062992125984" header="0" footer="0"/>
  <pageSetup horizontalDpi="600" verticalDpi="600" orientation="landscape" paperSize="5" scale="80" r:id="rId1"/>
  <rowBreaks count="25" manualBreakCount="25">
    <brk id="19" max="255" man="1"/>
    <brk id="44" max="255" man="1"/>
    <brk id="67" max="255" man="1"/>
    <brk id="99" max="255" man="1"/>
    <brk id="122" max="255" man="1"/>
    <brk id="142" max="255" man="1"/>
    <brk id="163" max="255" man="1"/>
    <brk id="185" max="255" man="1"/>
    <brk id="211" max="255" man="1"/>
    <brk id="233" max="255" man="1"/>
    <brk id="252" max="255" man="1"/>
    <brk id="278" max="255" man="1"/>
    <brk id="303" max="255" man="1"/>
    <brk id="326" max="255" man="1"/>
    <brk id="351" max="255" man="1"/>
    <brk id="376" max="255" man="1"/>
    <brk id="406" max="255" man="1"/>
    <brk id="427" max="255" man="1"/>
    <brk id="448" max="255" man="1"/>
    <brk id="469" max="255" man="1"/>
    <brk id="489" max="255" man="1"/>
    <brk id="506" max="255" man="1"/>
    <brk id="521" max="255" man="1"/>
    <brk id="535" max="255" man="1"/>
    <brk id="5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CG464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8.00390625" style="0" customWidth="1"/>
    <col min="2" max="2" width="30.421875" style="165" customWidth="1"/>
    <col min="3" max="3" width="11.7109375" style="165" customWidth="1"/>
    <col min="4" max="4" width="12.00390625" style="165" customWidth="1"/>
    <col min="5" max="6" width="10.421875" style="165" customWidth="1"/>
    <col min="7" max="7" width="17.7109375" style="165" customWidth="1"/>
    <col min="8" max="8" width="37.00390625" style="165" customWidth="1"/>
    <col min="9" max="9" width="11.421875" style="2" customWidth="1"/>
    <col min="10" max="85" width="11.421875" style="37" customWidth="1"/>
  </cols>
  <sheetData>
    <row r="1" spans="1:8" ht="27" customHeight="1">
      <c r="A1" s="954" t="s">
        <v>315</v>
      </c>
      <c r="B1" s="955"/>
      <c r="C1" s="955"/>
      <c r="D1" s="955"/>
      <c r="E1" s="955"/>
      <c r="F1" s="955"/>
      <c r="G1" s="955"/>
      <c r="H1" s="956"/>
    </row>
    <row r="2" spans="1:8" ht="21.75">
      <c r="A2" s="840" t="s">
        <v>1430</v>
      </c>
      <c r="B2" s="150"/>
      <c r="C2" s="150"/>
      <c r="D2" s="150"/>
      <c r="E2" s="150"/>
      <c r="F2" s="150"/>
      <c r="G2" s="150"/>
      <c r="H2" s="832" t="s">
        <v>1372</v>
      </c>
    </row>
    <row r="3" spans="1:85" s="154" customFormat="1" ht="25.5" customHeight="1">
      <c r="A3" s="151" t="s">
        <v>0</v>
      </c>
      <c r="B3" s="63" t="s">
        <v>438</v>
      </c>
      <c r="C3" s="63" t="s">
        <v>1</v>
      </c>
      <c r="D3" s="63" t="s">
        <v>433</v>
      </c>
      <c r="E3" s="63" t="s">
        <v>442</v>
      </c>
      <c r="F3" s="63" t="s">
        <v>316</v>
      </c>
      <c r="G3" s="63" t="s">
        <v>317</v>
      </c>
      <c r="H3" s="63" t="s">
        <v>19</v>
      </c>
      <c r="I3" s="152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</row>
    <row r="4" spans="1:85" s="157" customFormat="1" ht="18" customHeight="1">
      <c r="A4" s="638" t="s">
        <v>318</v>
      </c>
      <c r="B4" s="639"/>
      <c r="C4" s="640"/>
      <c r="D4" s="639"/>
      <c r="E4" s="639"/>
      <c r="F4" s="639"/>
      <c r="G4" s="639"/>
      <c r="H4" s="639"/>
      <c r="I4" s="41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</row>
    <row r="5" spans="1:85" s="157" customFormat="1" ht="39" customHeight="1">
      <c r="A5" s="158" t="s">
        <v>319</v>
      </c>
      <c r="B5" s="155" t="s">
        <v>1041</v>
      </c>
      <c r="C5" s="156" t="s">
        <v>320</v>
      </c>
      <c r="D5" s="155">
        <v>1503</v>
      </c>
      <c r="E5" s="155">
        <v>0</v>
      </c>
      <c r="F5" s="155">
        <v>0</v>
      </c>
      <c r="G5" s="155">
        <f aca="true" t="shared" si="0" ref="G5:G15">D5-E5-F5</f>
        <v>1503</v>
      </c>
      <c r="H5" s="155"/>
      <c r="I5" s="41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</row>
    <row r="6" spans="1:85" s="157" customFormat="1" ht="39" customHeight="1">
      <c r="A6" s="158" t="s">
        <v>321</v>
      </c>
      <c r="B6" s="155" t="s">
        <v>322</v>
      </c>
      <c r="C6" s="156" t="s">
        <v>323</v>
      </c>
      <c r="D6" s="155">
        <v>1827</v>
      </c>
      <c r="E6" s="155">
        <v>0</v>
      </c>
      <c r="F6" s="155">
        <v>0</v>
      </c>
      <c r="G6" s="155">
        <f t="shared" si="0"/>
        <v>1827</v>
      </c>
      <c r="H6" s="155"/>
      <c r="I6" s="41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</row>
    <row r="7" spans="1:85" s="157" customFormat="1" ht="39" customHeight="1">
      <c r="A7" s="158" t="s">
        <v>324</v>
      </c>
      <c r="B7" s="155" t="s">
        <v>325</v>
      </c>
      <c r="C7" s="156" t="s">
        <v>326</v>
      </c>
      <c r="D7" s="155">
        <v>1461</v>
      </c>
      <c r="E7" s="155">
        <v>0</v>
      </c>
      <c r="F7" s="155">
        <v>0</v>
      </c>
      <c r="G7" s="155">
        <f t="shared" si="0"/>
        <v>1461</v>
      </c>
      <c r="H7" s="155"/>
      <c r="I7" s="41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</row>
    <row r="8" spans="1:85" s="157" customFormat="1" ht="39" customHeight="1">
      <c r="A8" s="158" t="s">
        <v>327</v>
      </c>
      <c r="B8" s="155" t="s">
        <v>328</v>
      </c>
      <c r="C8" s="156" t="s">
        <v>329</v>
      </c>
      <c r="D8" s="155">
        <v>1827</v>
      </c>
      <c r="E8" s="155">
        <v>0</v>
      </c>
      <c r="F8" s="155">
        <v>0</v>
      </c>
      <c r="G8" s="155">
        <f t="shared" si="0"/>
        <v>1827</v>
      </c>
      <c r="H8" s="155"/>
      <c r="I8" s="41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</row>
    <row r="9" spans="1:85" s="157" customFormat="1" ht="39" customHeight="1">
      <c r="A9" s="584" t="s">
        <v>330</v>
      </c>
      <c r="B9" s="155" t="s">
        <v>331</v>
      </c>
      <c r="C9" s="156" t="s">
        <v>332</v>
      </c>
      <c r="D9" s="155">
        <v>890</v>
      </c>
      <c r="E9" s="155">
        <v>0</v>
      </c>
      <c r="F9" s="155">
        <v>0</v>
      </c>
      <c r="G9" s="155">
        <f t="shared" si="0"/>
        <v>890</v>
      </c>
      <c r="H9" s="155"/>
      <c r="I9" s="41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</row>
    <row r="10" spans="1:85" s="157" customFormat="1" ht="39" customHeight="1">
      <c r="A10" s="584" t="s">
        <v>333</v>
      </c>
      <c r="B10" s="155" t="s">
        <v>334</v>
      </c>
      <c r="C10" s="156" t="s">
        <v>335</v>
      </c>
      <c r="D10" s="155">
        <v>1147</v>
      </c>
      <c r="E10" s="155">
        <v>0</v>
      </c>
      <c r="F10" s="155">
        <v>0</v>
      </c>
      <c r="G10" s="155">
        <f t="shared" si="0"/>
        <v>1147</v>
      </c>
      <c r="H10" s="155"/>
      <c r="I10" s="41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</row>
    <row r="11" spans="1:85" s="157" customFormat="1" ht="39" customHeight="1">
      <c r="A11" s="584" t="s">
        <v>336</v>
      </c>
      <c r="B11" s="155" t="s">
        <v>337</v>
      </c>
      <c r="C11" s="156" t="s">
        <v>338</v>
      </c>
      <c r="D11" s="155">
        <v>890</v>
      </c>
      <c r="E11" s="155">
        <v>0</v>
      </c>
      <c r="F11" s="155">
        <v>0</v>
      </c>
      <c r="G11" s="155">
        <f t="shared" si="0"/>
        <v>890</v>
      </c>
      <c r="H11" s="155"/>
      <c r="I11" s="41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</row>
    <row r="12" spans="1:85" s="157" customFormat="1" ht="39" customHeight="1">
      <c r="A12" s="584" t="s">
        <v>339</v>
      </c>
      <c r="B12" s="155" t="s">
        <v>340</v>
      </c>
      <c r="C12" s="156" t="s">
        <v>341</v>
      </c>
      <c r="D12" s="155">
        <v>1160</v>
      </c>
      <c r="E12" s="155">
        <v>0</v>
      </c>
      <c r="F12" s="155">
        <v>0</v>
      </c>
      <c r="G12" s="155">
        <f t="shared" si="0"/>
        <v>1160</v>
      </c>
      <c r="H12" s="36"/>
      <c r="I12" s="41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</row>
    <row r="13" spans="1:85" s="157" customFormat="1" ht="39" customHeight="1">
      <c r="A13" s="475" t="s">
        <v>489</v>
      </c>
      <c r="B13" s="155" t="s">
        <v>490</v>
      </c>
      <c r="C13" s="469" t="s">
        <v>491</v>
      </c>
      <c r="D13" s="155">
        <v>2555</v>
      </c>
      <c r="E13" s="155">
        <v>0</v>
      </c>
      <c r="F13" s="155">
        <v>0</v>
      </c>
      <c r="G13" s="155">
        <f>D13-E13-F13</f>
        <v>2555</v>
      </c>
      <c r="H13" s="36"/>
      <c r="I13" s="41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</row>
    <row r="14" spans="1:85" s="157" customFormat="1" ht="39" customHeight="1">
      <c r="A14" s="475" t="s">
        <v>534</v>
      </c>
      <c r="B14" s="155" t="s">
        <v>46</v>
      </c>
      <c r="C14" s="583" t="s">
        <v>524</v>
      </c>
      <c r="D14" s="155">
        <v>2322</v>
      </c>
      <c r="E14" s="155">
        <v>0</v>
      </c>
      <c r="F14" s="155">
        <v>0</v>
      </c>
      <c r="G14" s="155">
        <f t="shared" si="0"/>
        <v>2322</v>
      </c>
      <c r="H14" s="36"/>
      <c r="I14" s="41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</row>
    <row r="15" spans="1:85" s="157" customFormat="1" ht="39" customHeight="1">
      <c r="A15" s="475" t="s">
        <v>535</v>
      </c>
      <c r="B15" s="155" t="s">
        <v>525</v>
      </c>
      <c r="C15" s="469" t="s">
        <v>526</v>
      </c>
      <c r="D15" s="155">
        <v>2580</v>
      </c>
      <c r="E15" s="155">
        <v>0</v>
      </c>
      <c r="F15" s="155">
        <v>0</v>
      </c>
      <c r="G15" s="155">
        <f t="shared" si="0"/>
        <v>2580</v>
      </c>
      <c r="H15" s="36"/>
      <c r="I15" s="41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</row>
    <row r="16" spans="1:85" s="157" customFormat="1" ht="39" customHeight="1">
      <c r="A16" s="475" t="s">
        <v>536</v>
      </c>
      <c r="B16" s="155" t="s">
        <v>527</v>
      </c>
      <c r="C16" s="583" t="s">
        <v>528</v>
      </c>
      <c r="D16" s="155">
        <v>1805</v>
      </c>
      <c r="E16" s="155">
        <v>0</v>
      </c>
      <c r="F16" s="155">
        <v>0</v>
      </c>
      <c r="G16" s="155">
        <f>D16-E16-F16</f>
        <v>1805</v>
      </c>
      <c r="H16" s="36"/>
      <c r="I16" s="41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</row>
    <row r="17" spans="1:85" s="157" customFormat="1" ht="19.5" customHeight="1">
      <c r="A17" s="159" t="s">
        <v>31</v>
      </c>
      <c r="B17" s="160"/>
      <c r="C17" s="161"/>
      <c r="D17" s="57">
        <f>SUM(D5:D16)</f>
        <v>19967</v>
      </c>
      <c r="E17" s="57">
        <f>SUM(E5:E16)</f>
        <v>0</v>
      </c>
      <c r="F17" s="57">
        <f>SUM(F5:F16)</f>
        <v>0</v>
      </c>
      <c r="G17" s="57">
        <f>SUM(G5:G16)</f>
        <v>19967</v>
      </c>
      <c r="H17" s="149"/>
      <c r="I17" s="41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</row>
    <row r="18" spans="1:85" s="157" customFormat="1" ht="12" customHeight="1">
      <c r="A18" s="162"/>
      <c r="B18" s="163"/>
      <c r="C18" s="163"/>
      <c r="D18" s="163"/>
      <c r="E18" s="163"/>
      <c r="F18" s="163"/>
      <c r="G18" s="163"/>
      <c r="H18" s="164"/>
      <c r="I18" s="41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</row>
    <row r="19" spans="1:9" ht="12" customHeight="1">
      <c r="A19" s="440"/>
      <c r="B19" s="441"/>
      <c r="C19" s="446" t="s">
        <v>474</v>
      </c>
      <c r="D19" s="446"/>
      <c r="E19" s="441"/>
      <c r="F19" s="446" t="s">
        <v>475</v>
      </c>
      <c r="H19" s="446" t="s">
        <v>475</v>
      </c>
      <c r="I19" s="441"/>
    </row>
    <row r="20" spans="1:9" ht="14.25">
      <c r="A20" s="440" t="s">
        <v>483</v>
      </c>
      <c r="B20" s="441"/>
      <c r="C20" s="446" t="s">
        <v>1078</v>
      </c>
      <c r="D20" s="446"/>
      <c r="E20" s="441"/>
      <c r="F20" s="446" t="s">
        <v>1079</v>
      </c>
      <c r="H20" s="446" t="s">
        <v>1075</v>
      </c>
      <c r="I20" s="441"/>
    </row>
    <row r="21" spans="1:9" s="37" customFormat="1" ht="14.25">
      <c r="A21" s="440"/>
      <c r="B21" s="441"/>
      <c r="C21" s="446" t="s">
        <v>624</v>
      </c>
      <c r="D21" s="446"/>
      <c r="E21" s="441"/>
      <c r="F21" s="445" t="s">
        <v>472</v>
      </c>
      <c r="H21" s="446" t="s">
        <v>473</v>
      </c>
      <c r="I21" s="441"/>
    </row>
    <row r="22" spans="1:8" ht="24.75" customHeight="1">
      <c r="A22" s="954" t="s">
        <v>315</v>
      </c>
      <c r="B22" s="955"/>
      <c r="C22" s="955"/>
      <c r="D22" s="955"/>
      <c r="E22" s="955"/>
      <c r="F22" s="955"/>
      <c r="G22" s="955"/>
      <c r="H22" s="956"/>
    </row>
    <row r="23" spans="1:8" ht="21.75">
      <c r="A23" s="840" t="s">
        <v>1430</v>
      </c>
      <c r="B23" s="150"/>
      <c r="C23" s="150"/>
      <c r="D23" s="150"/>
      <c r="E23" s="150"/>
      <c r="F23" s="150"/>
      <c r="G23" s="150"/>
      <c r="H23" s="832" t="s">
        <v>1373</v>
      </c>
    </row>
    <row r="24" spans="1:85" s="154" customFormat="1" ht="21" customHeight="1">
      <c r="A24" s="151" t="s">
        <v>0</v>
      </c>
      <c r="B24" s="63" t="s">
        <v>438</v>
      </c>
      <c r="C24" s="63" t="s">
        <v>1</v>
      </c>
      <c r="D24" s="63" t="s">
        <v>433</v>
      </c>
      <c r="E24" s="63" t="s">
        <v>442</v>
      </c>
      <c r="F24" s="63" t="s">
        <v>316</v>
      </c>
      <c r="G24" s="63" t="s">
        <v>317</v>
      </c>
      <c r="H24" s="63" t="s">
        <v>19</v>
      </c>
      <c r="I24" s="152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</row>
    <row r="25" spans="1:85" s="157" customFormat="1" ht="39" customHeight="1">
      <c r="A25" s="475" t="s">
        <v>537</v>
      </c>
      <c r="B25" s="155" t="s">
        <v>141</v>
      </c>
      <c r="C25" s="469" t="s">
        <v>529</v>
      </c>
      <c r="D25" s="155">
        <v>2185</v>
      </c>
      <c r="E25" s="155">
        <v>0</v>
      </c>
      <c r="F25" s="155">
        <v>0</v>
      </c>
      <c r="G25" s="155">
        <f>D25-E25-F25</f>
        <v>2185</v>
      </c>
      <c r="H25" s="36"/>
      <c r="I25" s="41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</row>
    <row r="26" spans="1:85" s="157" customFormat="1" ht="39" customHeight="1">
      <c r="A26" s="475" t="s">
        <v>538</v>
      </c>
      <c r="B26" s="155" t="s">
        <v>530</v>
      </c>
      <c r="C26" s="469" t="s">
        <v>531</v>
      </c>
      <c r="D26" s="155">
        <v>1880</v>
      </c>
      <c r="E26" s="155">
        <v>0</v>
      </c>
      <c r="F26" s="155">
        <v>0</v>
      </c>
      <c r="G26" s="155">
        <f>D26-E26-F26</f>
        <v>1880</v>
      </c>
      <c r="H26" s="36"/>
      <c r="I26" s="41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</row>
    <row r="27" spans="1:85" s="157" customFormat="1" ht="39" customHeight="1">
      <c r="A27" s="475" t="s">
        <v>539</v>
      </c>
      <c r="B27" s="155" t="s">
        <v>532</v>
      </c>
      <c r="C27" s="469" t="s">
        <v>533</v>
      </c>
      <c r="D27" s="155">
        <v>3585</v>
      </c>
      <c r="E27" s="155">
        <v>0</v>
      </c>
      <c r="F27" s="155">
        <v>0</v>
      </c>
      <c r="G27" s="155">
        <f>D27-E27-F27</f>
        <v>3585</v>
      </c>
      <c r="H27" s="36"/>
      <c r="I27" s="41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</row>
    <row r="28" spans="1:85" s="157" customFormat="1" ht="39" customHeight="1">
      <c r="A28" s="475" t="s">
        <v>890</v>
      </c>
      <c r="B28" s="155" t="s">
        <v>260</v>
      </c>
      <c r="C28" s="469" t="s">
        <v>891</v>
      </c>
      <c r="D28" s="155">
        <v>2585</v>
      </c>
      <c r="E28" s="155">
        <v>0</v>
      </c>
      <c r="F28" s="155">
        <v>0</v>
      </c>
      <c r="G28" s="155">
        <f>D28-E28-F28</f>
        <v>2585</v>
      </c>
      <c r="H28" s="36"/>
      <c r="I28" s="41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</row>
    <row r="29" spans="1:85" s="157" customFormat="1" ht="39" customHeight="1">
      <c r="A29" s="475" t="s">
        <v>934</v>
      </c>
      <c r="B29" s="855" t="s">
        <v>937</v>
      </c>
      <c r="C29" s="856" t="s">
        <v>816</v>
      </c>
      <c r="D29" s="855">
        <v>1513</v>
      </c>
      <c r="E29" s="855">
        <v>0</v>
      </c>
      <c r="F29" s="855">
        <v>0</v>
      </c>
      <c r="G29" s="855">
        <f aca="true" t="shared" si="1" ref="G29:G36">D29-E29-F29</f>
        <v>1513</v>
      </c>
      <c r="H29" s="857"/>
      <c r="I29" s="41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</row>
    <row r="30" spans="1:85" s="157" customFormat="1" ht="39" customHeight="1">
      <c r="A30" s="475" t="s">
        <v>979</v>
      </c>
      <c r="B30" s="145" t="s">
        <v>289</v>
      </c>
      <c r="C30" s="131" t="s">
        <v>290</v>
      </c>
      <c r="D30" s="155">
        <v>1900</v>
      </c>
      <c r="E30" s="155">
        <v>0</v>
      </c>
      <c r="F30" s="155">
        <v>0</v>
      </c>
      <c r="G30" s="155">
        <f t="shared" si="1"/>
        <v>1900</v>
      </c>
      <c r="H30" s="36"/>
      <c r="I30" s="41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</row>
    <row r="31" spans="1:85" s="157" customFormat="1" ht="39" customHeight="1">
      <c r="A31" s="475" t="s">
        <v>980</v>
      </c>
      <c r="B31" s="16" t="s">
        <v>291</v>
      </c>
      <c r="C31" s="43" t="s">
        <v>292</v>
      </c>
      <c r="D31" s="155">
        <v>2000</v>
      </c>
      <c r="E31" s="155">
        <v>0</v>
      </c>
      <c r="F31" s="155">
        <v>0</v>
      </c>
      <c r="G31" s="155">
        <f t="shared" si="1"/>
        <v>2000</v>
      </c>
      <c r="H31" s="36"/>
      <c r="I31" s="41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</row>
    <row r="32" spans="1:85" s="157" customFormat="1" ht="39" customHeight="1">
      <c r="A32" s="475" t="s">
        <v>981</v>
      </c>
      <c r="B32" s="16" t="s">
        <v>186</v>
      </c>
      <c r="C32" s="43" t="s">
        <v>187</v>
      </c>
      <c r="D32" s="155">
        <v>2995</v>
      </c>
      <c r="E32" s="155">
        <v>0</v>
      </c>
      <c r="F32" s="155">
        <v>0</v>
      </c>
      <c r="G32" s="155">
        <f t="shared" si="1"/>
        <v>2995</v>
      </c>
      <c r="H32" s="36"/>
      <c r="I32" s="41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</row>
    <row r="33" spans="1:85" s="157" customFormat="1" ht="39" customHeight="1">
      <c r="A33" s="475" t="s">
        <v>982</v>
      </c>
      <c r="B33" s="16" t="s">
        <v>243</v>
      </c>
      <c r="C33" s="43" t="s">
        <v>1024</v>
      </c>
      <c r="D33" s="155">
        <v>2100</v>
      </c>
      <c r="E33" s="155">
        <v>0</v>
      </c>
      <c r="F33" s="155">
        <v>0</v>
      </c>
      <c r="G33" s="155">
        <f t="shared" si="1"/>
        <v>2100</v>
      </c>
      <c r="H33" s="36"/>
      <c r="I33" s="41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</row>
    <row r="34" spans="1:85" s="157" customFormat="1" ht="39" customHeight="1">
      <c r="A34" s="475" t="s">
        <v>983</v>
      </c>
      <c r="B34" s="16" t="s">
        <v>244</v>
      </c>
      <c r="C34" s="43" t="s">
        <v>1025</v>
      </c>
      <c r="D34" s="155">
        <v>1840</v>
      </c>
      <c r="E34" s="155">
        <v>0</v>
      </c>
      <c r="F34" s="155">
        <v>0</v>
      </c>
      <c r="G34" s="155">
        <f t="shared" si="1"/>
        <v>1840</v>
      </c>
      <c r="H34" s="36"/>
      <c r="I34" s="41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</row>
    <row r="35" spans="1:85" s="157" customFormat="1" ht="39" customHeight="1">
      <c r="A35" s="475" t="s">
        <v>984</v>
      </c>
      <c r="B35" s="16" t="s">
        <v>177</v>
      </c>
      <c r="C35" s="43" t="s">
        <v>178</v>
      </c>
      <c r="D35" s="155">
        <v>2170</v>
      </c>
      <c r="E35" s="155">
        <v>0</v>
      </c>
      <c r="F35" s="155">
        <v>0</v>
      </c>
      <c r="G35" s="155">
        <f t="shared" si="1"/>
        <v>2170</v>
      </c>
      <c r="H35" s="36"/>
      <c r="I35" s="41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</row>
    <row r="36" spans="1:85" s="157" customFormat="1" ht="39" customHeight="1">
      <c r="A36" s="475" t="s">
        <v>985</v>
      </c>
      <c r="B36" s="16" t="s">
        <v>94</v>
      </c>
      <c r="C36" s="190" t="s">
        <v>655</v>
      </c>
      <c r="D36" s="155">
        <v>1500</v>
      </c>
      <c r="E36" s="155">
        <v>0</v>
      </c>
      <c r="F36" s="155">
        <v>0</v>
      </c>
      <c r="G36" s="155">
        <f t="shared" si="1"/>
        <v>1500</v>
      </c>
      <c r="H36" s="36"/>
      <c r="I36" s="41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</row>
    <row r="37" spans="1:85" s="157" customFormat="1" ht="39" customHeight="1">
      <c r="A37" s="475" t="s">
        <v>986</v>
      </c>
      <c r="B37" s="16" t="s">
        <v>987</v>
      </c>
      <c r="C37" s="43" t="s">
        <v>988</v>
      </c>
      <c r="D37" s="155">
        <v>2400</v>
      </c>
      <c r="E37" s="155">
        <v>0</v>
      </c>
      <c r="F37" s="155">
        <v>0</v>
      </c>
      <c r="G37" s="155">
        <f>D37-E37-F37</f>
        <v>2400</v>
      </c>
      <c r="H37" s="36"/>
      <c r="I37" s="41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</row>
    <row r="38" spans="1:85" s="157" customFormat="1" ht="16.5" customHeight="1">
      <c r="A38" s="159" t="s">
        <v>70</v>
      </c>
      <c r="B38" s="160"/>
      <c r="C38" s="161"/>
      <c r="D38" s="57">
        <f>SUM(D25:D37)</f>
        <v>28653</v>
      </c>
      <c r="E38" s="57">
        <f>SUM(E25:E37)</f>
        <v>0</v>
      </c>
      <c r="F38" s="57">
        <f>SUM(F25:F37)</f>
        <v>0</v>
      </c>
      <c r="G38" s="57">
        <f>SUM(G25:G37)</f>
        <v>28653</v>
      </c>
      <c r="H38" s="149"/>
      <c r="I38" s="41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</row>
    <row r="39" spans="1:9" ht="18.75" customHeight="1">
      <c r="A39" s="440"/>
      <c r="B39" s="441"/>
      <c r="C39" s="446" t="s">
        <v>474</v>
      </c>
      <c r="D39" s="446"/>
      <c r="E39" s="441"/>
      <c r="F39" s="446" t="s">
        <v>475</v>
      </c>
      <c r="H39" s="446" t="s">
        <v>475</v>
      </c>
      <c r="I39" s="441"/>
    </row>
    <row r="40" spans="1:9" ht="13.5" customHeight="1">
      <c r="A40" s="440" t="s">
        <v>483</v>
      </c>
      <c r="B40" s="441"/>
      <c r="C40" s="446" t="s">
        <v>1078</v>
      </c>
      <c r="D40" s="446"/>
      <c r="E40" s="441"/>
      <c r="F40" s="446" t="s">
        <v>1079</v>
      </c>
      <c r="H40" s="446" t="s">
        <v>1075</v>
      </c>
      <c r="I40" s="441"/>
    </row>
    <row r="41" spans="1:9" s="37" customFormat="1" ht="10.5" customHeight="1">
      <c r="A41" s="440"/>
      <c r="B41" s="441"/>
      <c r="C41" s="446" t="s">
        <v>624</v>
      </c>
      <c r="D41" s="446"/>
      <c r="E41" s="441"/>
      <c r="F41" s="445" t="s">
        <v>472</v>
      </c>
      <c r="H41" s="446" t="s">
        <v>473</v>
      </c>
      <c r="I41" s="441"/>
    </row>
    <row r="42" spans="1:8" ht="21" customHeight="1">
      <c r="A42" s="954" t="s">
        <v>315</v>
      </c>
      <c r="B42" s="955"/>
      <c r="C42" s="955"/>
      <c r="D42" s="955"/>
      <c r="E42" s="955"/>
      <c r="F42" s="955"/>
      <c r="G42" s="955"/>
      <c r="H42" s="956"/>
    </row>
    <row r="43" spans="1:8" ht="19.5" customHeight="1">
      <c r="A43" s="840" t="s">
        <v>1430</v>
      </c>
      <c r="B43" s="150"/>
      <c r="C43" s="150"/>
      <c r="D43" s="150"/>
      <c r="E43" s="150"/>
      <c r="F43" s="150"/>
      <c r="G43" s="150"/>
      <c r="H43" s="832" t="s">
        <v>1374</v>
      </c>
    </row>
    <row r="44" spans="1:85" s="154" customFormat="1" ht="25.5" customHeight="1">
      <c r="A44" s="880" t="s">
        <v>0</v>
      </c>
      <c r="B44" s="147" t="s">
        <v>438</v>
      </c>
      <c r="C44" s="147" t="s">
        <v>1</v>
      </c>
      <c r="D44" s="147" t="s">
        <v>433</v>
      </c>
      <c r="E44" s="147" t="s">
        <v>442</v>
      </c>
      <c r="F44" s="147" t="s">
        <v>316</v>
      </c>
      <c r="G44" s="147" t="s">
        <v>317</v>
      </c>
      <c r="H44" s="147" t="s">
        <v>19</v>
      </c>
      <c r="I44" s="152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  <c r="BU44" s="153"/>
      <c r="BV44" s="153"/>
      <c r="BW44" s="153"/>
      <c r="BX44" s="153"/>
      <c r="BY44" s="153"/>
      <c r="BZ44" s="153"/>
      <c r="CA44" s="153"/>
      <c r="CB44" s="153"/>
      <c r="CC44" s="153"/>
      <c r="CD44" s="153"/>
      <c r="CE44" s="153"/>
      <c r="CF44" s="153"/>
      <c r="CG44" s="153"/>
    </row>
    <row r="45" spans="1:85" s="157" customFormat="1" ht="39" customHeight="1">
      <c r="A45" s="475" t="s">
        <v>989</v>
      </c>
      <c r="B45" s="16" t="s">
        <v>714</v>
      </c>
      <c r="C45" s="43" t="s">
        <v>715</v>
      </c>
      <c r="D45" s="155">
        <v>1500</v>
      </c>
      <c r="E45" s="155">
        <v>0</v>
      </c>
      <c r="F45" s="155">
        <v>0</v>
      </c>
      <c r="G45" s="155">
        <f aca="true" t="shared" si="2" ref="G45:G51">D45-E45-F45</f>
        <v>1500</v>
      </c>
      <c r="H45" s="36"/>
      <c r="I45" s="41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</row>
    <row r="46" spans="1:85" s="157" customFormat="1" ht="39" customHeight="1">
      <c r="A46" s="475" t="s">
        <v>990</v>
      </c>
      <c r="B46" s="16" t="s">
        <v>226</v>
      </c>
      <c r="C46" s="43" t="s">
        <v>1019</v>
      </c>
      <c r="D46" s="155">
        <v>1920</v>
      </c>
      <c r="E46" s="155">
        <v>0</v>
      </c>
      <c r="F46" s="155">
        <v>0</v>
      </c>
      <c r="G46" s="155">
        <f t="shared" si="2"/>
        <v>1920</v>
      </c>
      <c r="H46" s="36"/>
      <c r="I46" s="41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</row>
    <row r="47" spans="1:85" s="157" customFormat="1" ht="39" customHeight="1">
      <c r="A47" s="475" t="s">
        <v>991</v>
      </c>
      <c r="B47" s="16" t="s">
        <v>225</v>
      </c>
      <c r="C47" s="43" t="s">
        <v>1018</v>
      </c>
      <c r="D47" s="155">
        <v>2350</v>
      </c>
      <c r="E47" s="155">
        <v>0</v>
      </c>
      <c r="F47" s="155">
        <v>0</v>
      </c>
      <c r="G47" s="155">
        <f t="shared" si="2"/>
        <v>2350</v>
      </c>
      <c r="H47" s="36"/>
      <c r="I47" s="41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</row>
    <row r="48" spans="1:85" s="157" customFormat="1" ht="39" customHeight="1">
      <c r="A48" s="475" t="s">
        <v>992</v>
      </c>
      <c r="B48" s="16" t="s">
        <v>470</v>
      </c>
      <c r="C48" s="43" t="s">
        <v>471</v>
      </c>
      <c r="D48" s="155">
        <v>1700</v>
      </c>
      <c r="E48" s="155">
        <v>0</v>
      </c>
      <c r="F48" s="155">
        <v>0</v>
      </c>
      <c r="G48" s="155">
        <f t="shared" si="2"/>
        <v>1700</v>
      </c>
      <c r="H48" s="36"/>
      <c r="I48" s="41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</row>
    <row r="49" spans="1:85" s="157" customFormat="1" ht="39" customHeight="1">
      <c r="A49" s="475" t="s">
        <v>993</v>
      </c>
      <c r="B49" s="14" t="s">
        <v>218</v>
      </c>
      <c r="C49" s="43" t="s">
        <v>219</v>
      </c>
      <c r="D49" s="155">
        <v>2370</v>
      </c>
      <c r="E49" s="155">
        <v>0</v>
      </c>
      <c r="F49" s="155">
        <v>0</v>
      </c>
      <c r="G49" s="155">
        <f t="shared" si="2"/>
        <v>2370</v>
      </c>
      <c r="H49" s="36"/>
      <c r="I49" s="41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</row>
    <row r="50" spans="1:85" s="157" customFormat="1" ht="39" customHeight="1">
      <c r="A50" s="475" t="s">
        <v>994</v>
      </c>
      <c r="B50" s="14" t="s">
        <v>697</v>
      </c>
      <c r="C50" s="43" t="s">
        <v>635</v>
      </c>
      <c r="D50" s="155">
        <v>1000</v>
      </c>
      <c r="E50" s="155">
        <v>0</v>
      </c>
      <c r="F50" s="155">
        <v>0</v>
      </c>
      <c r="G50" s="155">
        <f t="shared" si="2"/>
        <v>1000</v>
      </c>
      <c r="H50" s="36"/>
      <c r="I50" s="41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</row>
    <row r="51" spans="1:85" s="157" customFormat="1" ht="39" customHeight="1">
      <c r="A51" s="475" t="s">
        <v>1039</v>
      </c>
      <c r="B51" s="15" t="s">
        <v>747</v>
      </c>
      <c r="C51" s="43" t="s">
        <v>806</v>
      </c>
      <c r="D51" s="155">
        <v>1500</v>
      </c>
      <c r="E51" s="155">
        <v>0</v>
      </c>
      <c r="F51" s="155">
        <v>0</v>
      </c>
      <c r="G51" s="155">
        <f t="shared" si="2"/>
        <v>1500</v>
      </c>
      <c r="H51" s="36"/>
      <c r="I51" s="41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</row>
    <row r="52" spans="1:85" s="157" customFormat="1" ht="39" customHeight="1">
      <c r="A52" s="475" t="s">
        <v>1040</v>
      </c>
      <c r="B52" s="14" t="s">
        <v>632</v>
      </c>
      <c r="C52" s="166" t="s">
        <v>633</v>
      </c>
      <c r="D52" s="155">
        <v>1500</v>
      </c>
      <c r="E52" s="155">
        <v>0</v>
      </c>
      <c r="F52" s="155">
        <v>0</v>
      </c>
      <c r="G52" s="155">
        <f aca="true" t="shared" si="3" ref="G52:G72">D52-E52-F52</f>
        <v>1500</v>
      </c>
      <c r="H52" s="36"/>
      <c r="I52" s="41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</row>
    <row r="53" spans="1:85" s="157" customFormat="1" ht="39" customHeight="1">
      <c r="A53" s="475" t="s">
        <v>1062</v>
      </c>
      <c r="B53" s="14" t="s">
        <v>1063</v>
      </c>
      <c r="C53" s="166" t="s">
        <v>1064</v>
      </c>
      <c r="D53" s="155">
        <v>1900</v>
      </c>
      <c r="E53" s="155">
        <v>0</v>
      </c>
      <c r="F53" s="155">
        <v>0</v>
      </c>
      <c r="G53" s="155">
        <f t="shared" si="3"/>
        <v>1900</v>
      </c>
      <c r="H53" s="36"/>
      <c r="I53" s="41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</row>
    <row r="54" spans="1:85" s="157" customFormat="1" ht="39" customHeight="1">
      <c r="A54" s="475" t="s">
        <v>1065</v>
      </c>
      <c r="B54" s="14" t="s">
        <v>691</v>
      </c>
      <c r="C54" s="166" t="s">
        <v>692</v>
      </c>
      <c r="D54" s="155">
        <v>2396</v>
      </c>
      <c r="E54" s="155">
        <v>0</v>
      </c>
      <c r="F54" s="155">
        <v>0</v>
      </c>
      <c r="G54" s="155">
        <f t="shared" si="3"/>
        <v>2396</v>
      </c>
      <c r="H54" s="36"/>
      <c r="I54" s="41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</row>
    <row r="55" spans="1:85" s="157" customFormat="1" ht="39" customHeight="1">
      <c r="A55" s="475" t="s">
        <v>1066</v>
      </c>
      <c r="B55" s="14" t="s">
        <v>254</v>
      </c>
      <c r="C55" s="166" t="s">
        <v>1067</v>
      </c>
      <c r="D55" s="155">
        <v>2100</v>
      </c>
      <c r="E55" s="155">
        <v>0</v>
      </c>
      <c r="F55" s="155">
        <v>0</v>
      </c>
      <c r="G55" s="155">
        <f t="shared" si="3"/>
        <v>2100</v>
      </c>
      <c r="H55" s="36"/>
      <c r="I55" s="41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</row>
    <row r="56" spans="1:85" s="157" customFormat="1" ht="39" customHeight="1">
      <c r="A56" s="475" t="s">
        <v>1068</v>
      </c>
      <c r="B56" s="14" t="s">
        <v>1069</v>
      </c>
      <c r="C56" s="166" t="s">
        <v>1070</v>
      </c>
      <c r="D56" s="155">
        <v>1148</v>
      </c>
      <c r="E56" s="155">
        <v>0</v>
      </c>
      <c r="F56" s="155">
        <v>0</v>
      </c>
      <c r="G56" s="155">
        <f t="shared" si="3"/>
        <v>1148</v>
      </c>
      <c r="H56" s="36"/>
      <c r="I56" s="41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</row>
    <row r="57" spans="1:85" s="157" customFormat="1" ht="39" customHeight="1">
      <c r="A57" s="475" t="s">
        <v>1071</v>
      </c>
      <c r="B57" s="14" t="s">
        <v>1072</v>
      </c>
      <c r="C57" s="166" t="s">
        <v>1073</v>
      </c>
      <c r="D57" s="155">
        <v>1745</v>
      </c>
      <c r="E57" s="155">
        <v>0</v>
      </c>
      <c r="F57" s="155">
        <v>0</v>
      </c>
      <c r="G57" s="155">
        <f t="shared" si="3"/>
        <v>1745</v>
      </c>
      <c r="H57" s="36"/>
      <c r="I57" s="41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</row>
    <row r="58" spans="1:85" s="157" customFormat="1" ht="16.5" customHeight="1">
      <c r="A58" s="159" t="s">
        <v>70</v>
      </c>
      <c r="B58" s="160"/>
      <c r="C58" s="161"/>
      <c r="D58" s="57">
        <f>SUM(D45:D57)</f>
        <v>23129</v>
      </c>
      <c r="E58" s="57">
        <f>SUM(E45:E57)</f>
        <v>0</v>
      </c>
      <c r="F58" s="57">
        <f>SUM(F45:F57)</f>
        <v>0</v>
      </c>
      <c r="G58" s="57">
        <f>SUM(G45:G57)</f>
        <v>23129</v>
      </c>
      <c r="H58" s="149"/>
      <c r="I58" s="41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</row>
    <row r="59" spans="1:9" ht="18.75" customHeight="1">
      <c r="A59" s="440"/>
      <c r="B59" s="441"/>
      <c r="C59" s="446" t="s">
        <v>474</v>
      </c>
      <c r="D59" s="446"/>
      <c r="E59" s="441"/>
      <c r="F59" s="446" t="s">
        <v>475</v>
      </c>
      <c r="H59" s="446" t="s">
        <v>475</v>
      </c>
      <c r="I59" s="441"/>
    </row>
    <row r="60" spans="1:9" ht="13.5" customHeight="1">
      <c r="A60" s="440" t="s">
        <v>483</v>
      </c>
      <c r="B60" s="441"/>
      <c r="C60" s="446" t="s">
        <v>1078</v>
      </c>
      <c r="D60" s="446"/>
      <c r="E60" s="441"/>
      <c r="F60" s="446" t="s">
        <v>1079</v>
      </c>
      <c r="H60" s="446" t="s">
        <v>1075</v>
      </c>
      <c r="I60" s="441"/>
    </row>
    <row r="61" spans="1:9" s="37" customFormat="1" ht="10.5" customHeight="1">
      <c r="A61" s="440"/>
      <c r="B61" s="441"/>
      <c r="C61" s="446" t="s">
        <v>624</v>
      </c>
      <c r="D61" s="446"/>
      <c r="E61" s="441"/>
      <c r="F61" s="445" t="s">
        <v>472</v>
      </c>
      <c r="H61" s="446" t="s">
        <v>473</v>
      </c>
      <c r="I61" s="441"/>
    </row>
    <row r="62" spans="1:8" ht="21" customHeight="1">
      <c r="A62" s="954" t="s">
        <v>315</v>
      </c>
      <c r="B62" s="955"/>
      <c r="C62" s="955"/>
      <c r="D62" s="955"/>
      <c r="E62" s="955"/>
      <c r="F62" s="955"/>
      <c r="G62" s="955"/>
      <c r="H62" s="956"/>
    </row>
    <row r="63" spans="1:8" ht="19.5" customHeight="1">
      <c r="A63" s="840" t="s">
        <v>1430</v>
      </c>
      <c r="B63" s="150"/>
      <c r="C63" s="150"/>
      <c r="D63" s="150"/>
      <c r="E63" s="150"/>
      <c r="F63" s="150"/>
      <c r="G63" s="150"/>
      <c r="H63" s="832" t="s">
        <v>1375</v>
      </c>
    </row>
    <row r="64" spans="1:85" s="154" customFormat="1" ht="25.5" customHeight="1">
      <c r="A64" s="880" t="s">
        <v>0</v>
      </c>
      <c r="B64" s="147" t="s">
        <v>438</v>
      </c>
      <c r="C64" s="147" t="s">
        <v>1</v>
      </c>
      <c r="D64" s="147" t="s">
        <v>433</v>
      </c>
      <c r="E64" s="147" t="s">
        <v>442</v>
      </c>
      <c r="F64" s="147" t="s">
        <v>316</v>
      </c>
      <c r="G64" s="147" t="s">
        <v>317</v>
      </c>
      <c r="H64" s="147" t="s">
        <v>19</v>
      </c>
      <c r="I64" s="152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  <c r="BI64" s="153"/>
      <c r="BJ64" s="153"/>
      <c r="BK64" s="153"/>
      <c r="BL64" s="153"/>
      <c r="BM64" s="153"/>
      <c r="BN64" s="153"/>
      <c r="BO64" s="153"/>
      <c r="BP64" s="153"/>
      <c r="BQ64" s="153"/>
      <c r="BR64" s="153"/>
      <c r="BS64" s="153"/>
      <c r="BT64" s="153"/>
      <c r="BU64" s="153"/>
      <c r="BV64" s="153"/>
      <c r="BW64" s="153"/>
      <c r="BX64" s="153"/>
      <c r="BY64" s="153"/>
      <c r="BZ64" s="153"/>
      <c r="CA64" s="153"/>
      <c r="CB64" s="153"/>
      <c r="CC64" s="153"/>
      <c r="CD64" s="153"/>
      <c r="CE64" s="153"/>
      <c r="CF64" s="153"/>
      <c r="CG64" s="153"/>
    </row>
    <row r="65" spans="1:85" s="157" customFormat="1" ht="39" customHeight="1">
      <c r="A65" s="475" t="s">
        <v>1074</v>
      </c>
      <c r="B65" s="14" t="s">
        <v>496</v>
      </c>
      <c r="C65" s="166" t="s">
        <v>497</v>
      </c>
      <c r="D65" s="155">
        <v>1200</v>
      </c>
      <c r="E65" s="155">
        <v>0</v>
      </c>
      <c r="F65" s="155">
        <v>0</v>
      </c>
      <c r="G65" s="155">
        <f t="shared" si="3"/>
        <v>1200</v>
      </c>
      <c r="H65" s="36"/>
      <c r="I65" s="41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</row>
    <row r="66" spans="1:85" s="157" customFormat="1" ht="39" customHeight="1">
      <c r="A66" s="475" t="s">
        <v>1365</v>
      </c>
      <c r="B66" s="65" t="s">
        <v>253</v>
      </c>
      <c r="C66" s="166" t="s">
        <v>1026</v>
      </c>
      <c r="D66" s="155">
        <v>2150</v>
      </c>
      <c r="E66" s="155">
        <v>0</v>
      </c>
      <c r="F66" s="155">
        <v>0</v>
      </c>
      <c r="G66" s="155">
        <f t="shared" si="3"/>
        <v>2150</v>
      </c>
      <c r="H66" s="36"/>
      <c r="I66" s="41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</row>
    <row r="67" spans="1:85" s="157" customFormat="1" ht="39" customHeight="1">
      <c r="A67" s="475" t="s">
        <v>1366</v>
      </c>
      <c r="B67" s="59" t="s">
        <v>268</v>
      </c>
      <c r="C67" s="166" t="s">
        <v>1227</v>
      </c>
      <c r="D67" s="155">
        <v>4050</v>
      </c>
      <c r="E67" s="155">
        <v>0</v>
      </c>
      <c r="F67" s="155">
        <v>0</v>
      </c>
      <c r="G67" s="155">
        <f t="shared" si="3"/>
        <v>4050</v>
      </c>
      <c r="H67" s="36"/>
      <c r="I67" s="41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</row>
    <row r="68" spans="1:85" s="157" customFormat="1" ht="39" customHeight="1">
      <c r="A68" s="475" t="s">
        <v>1367</v>
      </c>
      <c r="B68" s="59" t="s">
        <v>651</v>
      </c>
      <c r="C68" s="166" t="s">
        <v>252</v>
      </c>
      <c r="D68" s="155">
        <v>2150</v>
      </c>
      <c r="E68" s="155">
        <v>0</v>
      </c>
      <c r="F68" s="155">
        <v>0</v>
      </c>
      <c r="G68" s="155">
        <f t="shared" si="3"/>
        <v>2150</v>
      </c>
      <c r="H68" s="36"/>
      <c r="I68" s="41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</row>
    <row r="69" spans="1:85" s="157" customFormat="1" ht="39" customHeight="1">
      <c r="A69" s="475" t="s">
        <v>1368</v>
      </c>
      <c r="B69" s="59" t="s">
        <v>235</v>
      </c>
      <c r="C69" s="166" t="s">
        <v>236</v>
      </c>
      <c r="D69" s="155">
        <v>1910</v>
      </c>
      <c r="E69" s="155">
        <v>0</v>
      </c>
      <c r="F69" s="155">
        <v>0</v>
      </c>
      <c r="G69" s="155">
        <f t="shared" si="3"/>
        <v>1910</v>
      </c>
      <c r="H69" s="36"/>
      <c r="I69" s="41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</row>
    <row r="70" spans="1:85" s="157" customFormat="1" ht="39" customHeight="1">
      <c r="A70" s="475" t="s">
        <v>1369</v>
      </c>
      <c r="B70" s="59" t="s">
        <v>233</v>
      </c>
      <c r="C70" s="166" t="s">
        <v>234</v>
      </c>
      <c r="D70" s="155">
        <v>1910</v>
      </c>
      <c r="E70" s="155">
        <v>0</v>
      </c>
      <c r="F70" s="155">
        <v>0</v>
      </c>
      <c r="G70" s="155">
        <f t="shared" si="3"/>
        <v>1910</v>
      </c>
      <c r="H70" s="36"/>
      <c r="I70" s="41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</row>
    <row r="71" spans="1:85" s="157" customFormat="1" ht="39" customHeight="1">
      <c r="A71" s="475" t="s">
        <v>1370</v>
      </c>
      <c r="B71" s="14" t="s">
        <v>693</v>
      </c>
      <c r="C71" s="43" t="s">
        <v>694</v>
      </c>
      <c r="D71" s="155">
        <v>500</v>
      </c>
      <c r="E71" s="155">
        <v>0</v>
      </c>
      <c r="F71" s="155">
        <v>0</v>
      </c>
      <c r="G71" s="155">
        <f t="shared" si="3"/>
        <v>500</v>
      </c>
      <c r="H71" s="36"/>
      <c r="I71" s="41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</row>
    <row r="72" spans="1:85" s="157" customFormat="1" ht="39" customHeight="1">
      <c r="A72" s="475" t="s">
        <v>1371</v>
      </c>
      <c r="B72" s="59" t="s">
        <v>224</v>
      </c>
      <c r="C72" s="166" t="s">
        <v>1017</v>
      </c>
      <c r="D72" s="155">
        <v>2170</v>
      </c>
      <c r="E72" s="155">
        <v>0</v>
      </c>
      <c r="F72" s="155">
        <v>0</v>
      </c>
      <c r="G72" s="155">
        <f t="shared" si="3"/>
        <v>2170</v>
      </c>
      <c r="H72" s="36"/>
      <c r="I72" s="41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</row>
    <row r="73" spans="1:85" s="154" customFormat="1" ht="24" customHeight="1" hidden="1">
      <c r="A73" s="880"/>
      <c r="B73" s="147"/>
      <c r="C73" s="147"/>
      <c r="D73" s="147">
        <f>SUM(D65:D72)</f>
        <v>16040</v>
      </c>
      <c r="E73" s="147">
        <f>SUM(E65:E72)</f>
        <v>0</v>
      </c>
      <c r="F73" s="147">
        <f>SUM(F65:F72)</f>
        <v>0</v>
      </c>
      <c r="G73" s="147">
        <f>SUM(G65:G72)</f>
        <v>16040</v>
      </c>
      <c r="H73" s="147"/>
      <c r="I73" s="152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  <c r="BI73" s="153"/>
      <c r="BJ73" s="153"/>
      <c r="BK73" s="153"/>
      <c r="BL73" s="153"/>
      <c r="BM73" s="153"/>
      <c r="BN73" s="153"/>
      <c r="BO73" s="153"/>
      <c r="BP73" s="153"/>
      <c r="BQ73" s="153"/>
      <c r="BR73" s="153"/>
      <c r="BS73" s="153"/>
      <c r="BT73" s="153"/>
      <c r="BU73" s="153"/>
      <c r="BV73" s="153"/>
      <c r="BW73" s="153"/>
      <c r="BX73" s="153"/>
      <c r="BY73" s="153"/>
      <c r="BZ73" s="153"/>
      <c r="CA73" s="153"/>
      <c r="CB73" s="153"/>
      <c r="CC73" s="153"/>
      <c r="CD73" s="153"/>
      <c r="CE73" s="153"/>
      <c r="CF73" s="153"/>
      <c r="CG73" s="153"/>
    </row>
    <row r="74" spans="1:85" s="157" customFormat="1" ht="15.75" customHeight="1">
      <c r="A74" s="148" t="s">
        <v>70</v>
      </c>
      <c r="B74" s="57"/>
      <c r="C74" s="57"/>
      <c r="D74" s="57">
        <f>D17+D38+D58+D73</f>
        <v>87789</v>
      </c>
      <c r="E74" s="57">
        <f>E17+E38+E58+E73</f>
        <v>0</v>
      </c>
      <c r="F74" s="57">
        <f>F17+F38+F58+F73</f>
        <v>0</v>
      </c>
      <c r="G74" s="57">
        <f>G17+G38+G58+G73</f>
        <v>87789</v>
      </c>
      <c r="H74" s="149"/>
      <c r="I74" s="41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</row>
    <row r="75" spans="1:85" s="157" customFormat="1" ht="18" customHeight="1">
      <c r="A75" s="638" t="s">
        <v>874</v>
      </c>
      <c r="B75" s="639"/>
      <c r="C75" s="640"/>
      <c r="D75" s="639"/>
      <c r="E75" s="639"/>
      <c r="F75" s="639"/>
      <c r="G75" s="639"/>
      <c r="H75" s="639"/>
      <c r="I75" s="41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</row>
    <row r="76" spans="1:85" s="157" customFormat="1" ht="39" customHeight="1">
      <c r="A76" s="158">
        <v>26</v>
      </c>
      <c r="B76" s="155" t="s">
        <v>875</v>
      </c>
      <c r="C76" s="583" t="s">
        <v>876</v>
      </c>
      <c r="D76" s="155">
        <v>3982</v>
      </c>
      <c r="E76" s="155">
        <v>0</v>
      </c>
      <c r="F76" s="155">
        <v>0</v>
      </c>
      <c r="G76" s="155">
        <f>D76-E76-F76</f>
        <v>3982</v>
      </c>
      <c r="H76" s="155"/>
      <c r="I76" s="41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</row>
    <row r="77" spans="1:85" s="157" customFormat="1" ht="39" customHeight="1">
      <c r="A77" s="158">
        <v>27</v>
      </c>
      <c r="B77" s="155" t="s">
        <v>877</v>
      </c>
      <c r="C77" s="583" t="s">
        <v>878</v>
      </c>
      <c r="D77" s="155">
        <v>3170</v>
      </c>
      <c r="E77" s="155">
        <v>0</v>
      </c>
      <c r="F77" s="155">
        <v>0</v>
      </c>
      <c r="G77" s="155">
        <f>D77-E77-F77</f>
        <v>3170</v>
      </c>
      <c r="H77" s="155"/>
      <c r="I77" s="41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</row>
    <row r="78" spans="1:85" s="157" customFormat="1" ht="15.75" customHeight="1">
      <c r="A78" s="148" t="s">
        <v>70</v>
      </c>
      <c r="B78" s="57"/>
      <c r="C78" s="57"/>
      <c r="D78" s="57">
        <f>D76+D77</f>
        <v>7152</v>
      </c>
      <c r="E78" s="57">
        <f>E76+E77</f>
        <v>0</v>
      </c>
      <c r="F78" s="57">
        <f>F76+F77</f>
        <v>0</v>
      </c>
      <c r="G78" s="57">
        <f>G76+G77</f>
        <v>7152</v>
      </c>
      <c r="H78" s="149"/>
      <c r="I78" s="41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</row>
    <row r="79" spans="1:85" s="157" customFormat="1" ht="8.25" customHeight="1">
      <c r="A79" s="162"/>
      <c r="B79" s="163"/>
      <c r="C79" s="163"/>
      <c r="D79" s="163"/>
      <c r="E79" s="163"/>
      <c r="F79" s="163"/>
      <c r="G79" s="163"/>
      <c r="H79" s="164"/>
      <c r="I79" s="41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84"/>
      <c r="CB79" s="84"/>
      <c r="CC79" s="84"/>
      <c r="CD79" s="84"/>
      <c r="CE79" s="84"/>
      <c r="CF79" s="84"/>
      <c r="CG79" s="84"/>
    </row>
    <row r="80" spans="1:85" s="157" customFormat="1" ht="13.5" customHeight="1">
      <c r="A80" s="830" t="s">
        <v>34</v>
      </c>
      <c r="B80" s="831"/>
      <c r="C80" s="831"/>
      <c r="D80" s="831">
        <f>D74+D78</f>
        <v>94941</v>
      </c>
      <c r="E80" s="831">
        <f>E74+E78</f>
        <v>0</v>
      </c>
      <c r="F80" s="831">
        <f>F74+F78</f>
        <v>0</v>
      </c>
      <c r="G80" s="831">
        <f>G74+G78</f>
        <v>94941</v>
      </c>
      <c r="H80" s="818"/>
      <c r="I80" s="41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</row>
    <row r="81" spans="1:9" ht="33" customHeight="1">
      <c r="A81" s="440"/>
      <c r="B81" s="441"/>
      <c r="C81" s="446" t="s">
        <v>474</v>
      </c>
      <c r="D81" s="446"/>
      <c r="E81" s="441"/>
      <c r="F81" s="446" t="s">
        <v>475</v>
      </c>
      <c r="H81" s="446" t="s">
        <v>475</v>
      </c>
      <c r="I81" s="441"/>
    </row>
    <row r="82" spans="1:9" ht="14.25">
      <c r="A82" s="440" t="s">
        <v>483</v>
      </c>
      <c r="B82" s="441"/>
      <c r="C82" s="446" t="s">
        <v>1078</v>
      </c>
      <c r="D82" s="446"/>
      <c r="E82" s="441"/>
      <c r="F82" s="446" t="s">
        <v>1079</v>
      </c>
      <c r="H82" s="446" t="s">
        <v>1075</v>
      </c>
      <c r="I82" s="441"/>
    </row>
    <row r="83" spans="1:9" s="37" customFormat="1" ht="14.25">
      <c r="A83" s="440"/>
      <c r="B83" s="441"/>
      <c r="C83" s="446" t="s">
        <v>624</v>
      </c>
      <c r="D83" s="446"/>
      <c r="E83" s="441"/>
      <c r="F83" s="445" t="s">
        <v>472</v>
      </c>
      <c r="H83" s="446" t="s">
        <v>473</v>
      </c>
      <c r="I83" s="441"/>
    </row>
    <row r="84" spans="2:8" s="37" customFormat="1" ht="12.75">
      <c r="B84" s="8"/>
      <c r="C84" s="8"/>
      <c r="D84" s="8"/>
      <c r="E84" s="8"/>
      <c r="F84" s="8"/>
      <c r="G84" s="8"/>
      <c r="H84" s="8"/>
    </row>
    <row r="85" spans="2:8" s="37" customFormat="1" ht="12.75">
      <c r="B85" s="8"/>
      <c r="C85" s="8"/>
      <c r="D85" s="8"/>
      <c r="E85" s="8"/>
      <c r="F85" s="8"/>
      <c r="G85" s="8"/>
      <c r="H85" s="8"/>
    </row>
    <row r="86" spans="2:8" s="37" customFormat="1" ht="12.75">
      <c r="B86" s="8"/>
      <c r="C86" s="8"/>
      <c r="D86" s="8"/>
      <c r="E86" s="8"/>
      <c r="F86" s="8"/>
      <c r="G86" s="8"/>
      <c r="H86" s="8"/>
    </row>
    <row r="87" spans="2:8" s="37" customFormat="1" ht="12.75">
      <c r="B87" s="8"/>
      <c r="C87" s="8"/>
      <c r="D87" s="8"/>
      <c r="E87" s="8"/>
      <c r="F87" s="8"/>
      <c r="G87" s="8"/>
      <c r="H87" s="8"/>
    </row>
    <row r="88" spans="2:8" s="37" customFormat="1" ht="12.75">
      <c r="B88" s="8"/>
      <c r="C88" s="8"/>
      <c r="D88" s="8"/>
      <c r="E88" s="8"/>
      <c r="F88" s="8"/>
      <c r="G88" s="8"/>
      <c r="H88" s="8"/>
    </row>
    <row r="89" spans="2:8" s="37" customFormat="1" ht="12.75">
      <c r="B89" s="8"/>
      <c r="C89" s="8"/>
      <c r="D89" s="8"/>
      <c r="E89" s="8"/>
      <c r="F89" s="8"/>
      <c r="G89" s="8"/>
      <c r="H89" s="8"/>
    </row>
    <row r="90" spans="2:8" s="37" customFormat="1" ht="12.75">
      <c r="B90" s="8"/>
      <c r="C90" s="8"/>
      <c r="D90" s="8"/>
      <c r="E90" s="8"/>
      <c r="F90" s="8"/>
      <c r="G90" s="8"/>
      <c r="H90" s="8"/>
    </row>
    <row r="91" spans="2:8" s="37" customFormat="1" ht="12.75">
      <c r="B91" s="8"/>
      <c r="C91" s="8"/>
      <c r="D91" s="8"/>
      <c r="E91" s="8"/>
      <c r="F91" s="8"/>
      <c r="G91" s="8"/>
      <c r="H91" s="8"/>
    </row>
    <row r="92" spans="2:8" s="37" customFormat="1" ht="12.75">
      <c r="B92" s="8"/>
      <c r="C92" s="8"/>
      <c r="D92" s="8"/>
      <c r="E92" s="8"/>
      <c r="F92" s="8"/>
      <c r="G92" s="8"/>
      <c r="H92" s="8"/>
    </row>
    <row r="93" spans="2:8" s="37" customFormat="1" ht="12.75">
      <c r="B93" s="8"/>
      <c r="C93" s="8"/>
      <c r="D93" s="8"/>
      <c r="E93" s="8"/>
      <c r="F93" s="8"/>
      <c r="G93" s="8"/>
      <c r="H93" s="8"/>
    </row>
    <row r="94" spans="2:8" s="37" customFormat="1" ht="12.75">
      <c r="B94" s="8"/>
      <c r="C94" s="8"/>
      <c r="D94" s="8"/>
      <c r="E94" s="8"/>
      <c r="F94" s="8"/>
      <c r="G94" s="8"/>
      <c r="H94" s="8"/>
    </row>
    <row r="95" spans="2:8" s="37" customFormat="1" ht="12.75">
      <c r="B95" s="8"/>
      <c r="C95" s="8"/>
      <c r="D95" s="8"/>
      <c r="E95" s="8"/>
      <c r="F95" s="8"/>
      <c r="G95" s="8"/>
      <c r="H95" s="8"/>
    </row>
    <row r="96" spans="2:8" s="37" customFormat="1" ht="12.75">
      <c r="B96" s="8"/>
      <c r="C96" s="8"/>
      <c r="D96" s="8"/>
      <c r="E96" s="8"/>
      <c r="F96" s="8"/>
      <c r="G96" s="8"/>
      <c r="H96" s="8"/>
    </row>
    <row r="97" spans="2:8" s="37" customFormat="1" ht="12.75">
      <c r="B97" s="8"/>
      <c r="C97" s="8"/>
      <c r="D97" s="8"/>
      <c r="E97" s="8"/>
      <c r="F97" s="8"/>
      <c r="G97" s="8"/>
      <c r="H97" s="8"/>
    </row>
    <row r="98" spans="2:8" s="37" customFormat="1" ht="12.75">
      <c r="B98" s="8"/>
      <c r="C98" s="8"/>
      <c r="D98" s="8"/>
      <c r="E98" s="8"/>
      <c r="F98" s="8"/>
      <c r="G98" s="8"/>
      <c r="H98" s="8"/>
    </row>
    <row r="99" spans="2:8" s="37" customFormat="1" ht="12.75">
      <c r="B99" s="8"/>
      <c r="C99" s="8"/>
      <c r="D99" s="8"/>
      <c r="E99" s="8"/>
      <c r="F99" s="8"/>
      <c r="G99" s="8"/>
      <c r="H99" s="8"/>
    </row>
    <row r="100" spans="2:8" s="37" customFormat="1" ht="12.75">
      <c r="B100" s="8"/>
      <c r="C100" s="8"/>
      <c r="D100" s="8"/>
      <c r="E100" s="8"/>
      <c r="F100" s="8"/>
      <c r="G100" s="8"/>
      <c r="H100" s="8"/>
    </row>
    <row r="101" spans="2:8" s="37" customFormat="1" ht="12.75">
      <c r="B101" s="8"/>
      <c r="C101" s="8"/>
      <c r="D101" s="8"/>
      <c r="E101" s="8"/>
      <c r="F101" s="8"/>
      <c r="G101" s="8"/>
      <c r="H101" s="8"/>
    </row>
    <row r="102" spans="2:8" s="37" customFormat="1" ht="12.75">
      <c r="B102" s="8"/>
      <c r="C102" s="8"/>
      <c r="D102" s="8"/>
      <c r="E102" s="8"/>
      <c r="F102" s="8"/>
      <c r="G102" s="8"/>
      <c r="H102" s="8"/>
    </row>
    <row r="103" spans="2:8" s="37" customFormat="1" ht="12.75">
      <c r="B103" s="8"/>
      <c r="C103" s="8"/>
      <c r="D103" s="8"/>
      <c r="E103" s="8"/>
      <c r="F103" s="8"/>
      <c r="G103" s="8"/>
      <c r="H103" s="8"/>
    </row>
    <row r="104" spans="2:8" s="37" customFormat="1" ht="12.75">
      <c r="B104" s="8"/>
      <c r="C104" s="8"/>
      <c r="D104" s="8"/>
      <c r="E104" s="8"/>
      <c r="F104" s="8"/>
      <c r="G104" s="8"/>
      <c r="H104" s="8"/>
    </row>
    <row r="105" spans="2:8" s="37" customFormat="1" ht="12.75">
      <c r="B105" s="8"/>
      <c r="C105" s="8"/>
      <c r="D105" s="8"/>
      <c r="E105" s="8"/>
      <c r="F105" s="8"/>
      <c r="G105" s="8"/>
      <c r="H105" s="8"/>
    </row>
    <row r="106" spans="2:8" s="37" customFormat="1" ht="12.75">
      <c r="B106" s="8"/>
      <c r="C106" s="8"/>
      <c r="D106" s="8"/>
      <c r="E106" s="8"/>
      <c r="F106" s="8"/>
      <c r="G106" s="8"/>
      <c r="H106" s="8"/>
    </row>
    <row r="107" spans="2:8" s="37" customFormat="1" ht="12.75">
      <c r="B107" s="8"/>
      <c r="C107" s="8"/>
      <c r="D107" s="8"/>
      <c r="E107" s="8"/>
      <c r="F107" s="8"/>
      <c r="G107" s="8"/>
      <c r="H107" s="8"/>
    </row>
    <row r="108" spans="2:8" s="37" customFormat="1" ht="12.75">
      <c r="B108" s="8"/>
      <c r="C108" s="8"/>
      <c r="D108" s="8"/>
      <c r="E108" s="8"/>
      <c r="F108" s="8"/>
      <c r="G108" s="8"/>
      <c r="H108" s="8"/>
    </row>
    <row r="109" spans="2:8" s="37" customFormat="1" ht="12.75">
      <c r="B109" s="8"/>
      <c r="C109" s="8"/>
      <c r="D109" s="8"/>
      <c r="E109" s="8"/>
      <c r="F109" s="8"/>
      <c r="G109" s="8"/>
      <c r="H109" s="8"/>
    </row>
    <row r="110" spans="2:8" s="37" customFormat="1" ht="12.75">
      <c r="B110" s="8"/>
      <c r="C110" s="8"/>
      <c r="D110" s="8"/>
      <c r="E110" s="8"/>
      <c r="F110" s="8"/>
      <c r="G110" s="8"/>
      <c r="H110" s="8"/>
    </row>
    <row r="111" spans="2:8" s="37" customFormat="1" ht="12.75">
      <c r="B111" s="8"/>
      <c r="C111" s="8"/>
      <c r="D111" s="8"/>
      <c r="E111" s="8"/>
      <c r="F111" s="8"/>
      <c r="G111" s="8"/>
      <c r="H111" s="8"/>
    </row>
    <row r="112" spans="2:8" s="37" customFormat="1" ht="12.75">
      <c r="B112" s="8"/>
      <c r="C112" s="8"/>
      <c r="D112" s="8"/>
      <c r="E112" s="8"/>
      <c r="F112" s="8"/>
      <c r="G112" s="8"/>
      <c r="H112" s="8"/>
    </row>
    <row r="113" spans="2:8" s="37" customFormat="1" ht="12.75">
      <c r="B113" s="8"/>
      <c r="C113" s="8"/>
      <c r="D113" s="8"/>
      <c r="E113" s="8"/>
      <c r="F113" s="8"/>
      <c r="G113" s="8"/>
      <c r="H113" s="8"/>
    </row>
    <row r="114" spans="2:8" s="37" customFormat="1" ht="12.75">
      <c r="B114" s="8"/>
      <c r="C114" s="8"/>
      <c r="D114" s="8"/>
      <c r="E114" s="8"/>
      <c r="F114" s="8"/>
      <c r="G114" s="8"/>
      <c r="H114" s="8"/>
    </row>
    <row r="115" spans="2:8" s="37" customFormat="1" ht="12.75">
      <c r="B115" s="8"/>
      <c r="C115" s="8"/>
      <c r="D115" s="8"/>
      <c r="E115" s="8"/>
      <c r="F115" s="8"/>
      <c r="G115" s="8"/>
      <c r="H115" s="8"/>
    </row>
    <row r="116" spans="2:8" s="37" customFormat="1" ht="12.75">
      <c r="B116" s="8"/>
      <c r="C116" s="8"/>
      <c r="D116" s="8"/>
      <c r="E116" s="8"/>
      <c r="F116" s="8"/>
      <c r="G116" s="8"/>
      <c r="H116" s="8"/>
    </row>
    <row r="117" spans="2:8" s="37" customFormat="1" ht="12.75">
      <c r="B117" s="8"/>
      <c r="C117" s="8"/>
      <c r="D117" s="8"/>
      <c r="E117" s="8"/>
      <c r="F117" s="8"/>
      <c r="G117" s="8"/>
      <c r="H117" s="8"/>
    </row>
    <row r="118" spans="2:8" s="37" customFormat="1" ht="12.75">
      <c r="B118" s="8"/>
      <c r="C118" s="8"/>
      <c r="D118" s="8"/>
      <c r="E118" s="8"/>
      <c r="F118" s="8"/>
      <c r="G118" s="8"/>
      <c r="H118" s="8"/>
    </row>
    <row r="119" spans="2:8" s="37" customFormat="1" ht="12.75">
      <c r="B119" s="8"/>
      <c r="C119" s="8"/>
      <c r="D119" s="8"/>
      <c r="E119" s="8"/>
      <c r="F119" s="8"/>
      <c r="G119" s="8"/>
      <c r="H119" s="8"/>
    </row>
    <row r="120" spans="2:8" s="37" customFormat="1" ht="12.75">
      <c r="B120" s="8"/>
      <c r="C120" s="8"/>
      <c r="D120" s="8"/>
      <c r="E120" s="8"/>
      <c r="F120" s="8"/>
      <c r="G120" s="8"/>
      <c r="H120" s="8"/>
    </row>
    <row r="121" spans="2:8" s="37" customFormat="1" ht="12.75">
      <c r="B121" s="8"/>
      <c r="C121" s="8"/>
      <c r="D121" s="8"/>
      <c r="E121" s="8"/>
      <c r="F121" s="8"/>
      <c r="G121" s="8"/>
      <c r="H121" s="8"/>
    </row>
    <row r="122" spans="2:8" s="37" customFormat="1" ht="12.75">
      <c r="B122" s="8"/>
      <c r="C122" s="8"/>
      <c r="D122" s="8"/>
      <c r="E122" s="8"/>
      <c r="F122" s="8"/>
      <c r="G122" s="8"/>
      <c r="H122" s="8"/>
    </row>
    <row r="123" spans="2:8" s="37" customFormat="1" ht="12.75">
      <c r="B123" s="8"/>
      <c r="C123" s="8"/>
      <c r="D123" s="8"/>
      <c r="E123" s="8"/>
      <c r="F123" s="8"/>
      <c r="G123" s="8"/>
      <c r="H123" s="8"/>
    </row>
    <row r="124" spans="2:8" s="37" customFormat="1" ht="12.75">
      <c r="B124" s="8"/>
      <c r="C124" s="8"/>
      <c r="D124" s="8"/>
      <c r="E124" s="8"/>
      <c r="F124" s="8"/>
      <c r="G124" s="8"/>
      <c r="H124" s="8"/>
    </row>
    <row r="125" spans="2:8" s="37" customFormat="1" ht="12.75">
      <c r="B125" s="8"/>
      <c r="C125" s="8"/>
      <c r="D125" s="8"/>
      <c r="E125" s="8"/>
      <c r="F125" s="8"/>
      <c r="G125" s="8"/>
      <c r="H125" s="8"/>
    </row>
    <row r="126" spans="2:8" s="37" customFormat="1" ht="12.75">
      <c r="B126" s="8"/>
      <c r="C126" s="8"/>
      <c r="D126" s="8"/>
      <c r="E126" s="8"/>
      <c r="F126" s="8"/>
      <c r="G126" s="8"/>
      <c r="H126" s="8"/>
    </row>
    <row r="127" spans="2:8" s="37" customFormat="1" ht="12.75">
      <c r="B127" s="8"/>
      <c r="C127" s="8"/>
      <c r="D127" s="8"/>
      <c r="E127" s="8"/>
      <c r="F127" s="8"/>
      <c r="G127" s="8"/>
      <c r="H127" s="8"/>
    </row>
    <row r="128" spans="2:8" s="37" customFormat="1" ht="12.75">
      <c r="B128" s="8"/>
      <c r="C128" s="8"/>
      <c r="D128" s="8"/>
      <c r="E128" s="8"/>
      <c r="F128" s="8"/>
      <c r="G128" s="8"/>
      <c r="H128" s="8"/>
    </row>
    <row r="129" spans="2:8" s="37" customFormat="1" ht="12.75">
      <c r="B129" s="8"/>
      <c r="C129" s="8"/>
      <c r="D129" s="8"/>
      <c r="E129" s="8"/>
      <c r="F129" s="8"/>
      <c r="G129" s="8"/>
      <c r="H129" s="8"/>
    </row>
    <row r="130" spans="2:8" s="37" customFormat="1" ht="12.75">
      <c r="B130" s="8"/>
      <c r="C130" s="8"/>
      <c r="D130" s="8"/>
      <c r="E130" s="8"/>
      <c r="F130" s="8"/>
      <c r="G130" s="8"/>
      <c r="H130" s="8"/>
    </row>
    <row r="131" spans="2:8" s="37" customFormat="1" ht="12.75">
      <c r="B131" s="8"/>
      <c r="C131" s="8"/>
      <c r="D131" s="8"/>
      <c r="E131" s="8"/>
      <c r="F131" s="8"/>
      <c r="G131" s="8"/>
      <c r="H131" s="8"/>
    </row>
    <row r="132" spans="2:8" s="37" customFormat="1" ht="12.75">
      <c r="B132" s="8"/>
      <c r="C132" s="8"/>
      <c r="D132" s="8"/>
      <c r="E132" s="8"/>
      <c r="F132" s="8"/>
      <c r="G132" s="8"/>
      <c r="H132" s="8"/>
    </row>
    <row r="133" spans="2:8" s="37" customFormat="1" ht="12.75">
      <c r="B133" s="8"/>
      <c r="C133" s="8"/>
      <c r="D133" s="8"/>
      <c r="E133" s="8"/>
      <c r="F133" s="8"/>
      <c r="G133" s="8"/>
      <c r="H133" s="8"/>
    </row>
    <row r="134" spans="2:8" s="37" customFormat="1" ht="12.75">
      <c r="B134" s="8"/>
      <c r="C134" s="8"/>
      <c r="D134" s="8"/>
      <c r="E134" s="8"/>
      <c r="F134" s="8"/>
      <c r="G134" s="8"/>
      <c r="H134" s="8"/>
    </row>
    <row r="135" spans="2:8" s="37" customFormat="1" ht="12.75">
      <c r="B135" s="8"/>
      <c r="C135" s="8"/>
      <c r="D135" s="8"/>
      <c r="E135" s="8"/>
      <c r="F135" s="8"/>
      <c r="G135" s="8"/>
      <c r="H135" s="8"/>
    </row>
    <row r="136" spans="2:8" s="37" customFormat="1" ht="12.75">
      <c r="B136" s="8"/>
      <c r="C136" s="8"/>
      <c r="D136" s="8"/>
      <c r="E136" s="8"/>
      <c r="F136" s="8"/>
      <c r="G136" s="8"/>
      <c r="H136" s="8"/>
    </row>
    <row r="137" spans="2:8" s="37" customFormat="1" ht="12.75">
      <c r="B137" s="8"/>
      <c r="C137" s="8"/>
      <c r="D137" s="8"/>
      <c r="E137" s="8"/>
      <c r="F137" s="8"/>
      <c r="G137" s="8"/>
      <c r="H137" s="8"/>
    </row>
    <row r="138" spans="2:8" s="37" customFormat="1" ht="12.75">
      <c r="B138" s="8"/>
      <c r="C138" s="8"/>
      <c r="D138" s="8"/>
      <c r="E138" s="8"/>
      <c r="F138" s="8"/>
      <c r="G138" s="8"/>
      <c r="H138" s="8"/>
    </row>
    <row r="139" spans="2:8" s="37" customFormat="1" ht="12.75">
      <c r="B139" s="8"/>
      <c r="C139" s="8"/>
      <c r="D139" s="8"/>
      <c r="E139" s="8"/>
      <c r="F139" s="8"/>
      <c r="G139" s="8"/>
      <c r="H139" s="8"/>
    </row>
    <row r="140" spans="2:8" s="37" customFormat="1" ht="12.75">
      <c r="B140" s="8"/>
      <c r="C140" s="8"/>
      <c r="D140" s="8"/>
      <c r="E140" s="8"/>
      <c r="F140" s="8"/>
      <c r="G140" s="8"/>
      <c r="H140" s="8"/>
    </row>
    <row r="141" spans="2:8" s="37" customFormat="1" ht="12.75">
      <c r="B141" s="8"/>
      <c r="C141" s="8"/>
      <c r="D141" s="8"/>
      <c r="E141" s="8"/>
      <c r="F141" s="8"/>
      <c r="G141" s="8"/>
      <c r="H141" s="8"/>
    </row>
    <row r="142" spans="2:8" s="37" customFormat="1" ht="12.75">
      <c r="B142" s="8"/>
      <c r="C142" s="8"/>
      <c r="D142" s="8"/>
      <c r="E142" s="8"/>
      <c r="F142" s="8"/>
      <c r="G142" s="8"/>
      <c r="H142" s="8"/>
    </row>
    <row r="143" spans="2:8" s="37" customFormat="1" ht="12.75">
      <c r="B143" s="8"/>
      <c r="C143" s="8"/>
      <c r="D143" s="8"/>
      <c r="E143" s="8"/>
      <c r="F143" s="8"/>
      <c r="G143" s="8"/>
      <c r="H143" s="8"/>
    </row>
    <row r="144" spans="2:8" s="37" customFormat="1" ht="12.75">
      <c r="B144" s="8"/>
      <c r="C144" s="8"/>
      <c r="D144" s="8"/>
      <c r="E144" s="8"/>
      <c r="F144" s="8"/>
      <c r="G144" s="8"/>
      <c r="H144" s="8"/>
    </row>
    <row r="145" spans="2:8" s="37" customFormat="1" ht="12.75">
      <c r="B145" s="8"/>
      <c r="C145" s="8"/>
      <c r="D145" s="8"/>
      <c r="E145" s="8"/>
      <c r="F145" s="8"/>
      <c r="G145" s="8"/>
      <c r="H145" s="8"/>
    </row>
    <row r="146" spans="2:8" s="37" customFormat="1" ht="12.75">
      <c r="B146" s="8"/>
      <c r="C146" s="8"/>
      <c r="D146" s="8"/>
      <c r="E146" s="8"/>
      <c r="F146" s="8"/>
      <c r="G146" s="8"/>
      <c r="H146" s="8"/>
    </row>
    <row r="147" spans="2:8" s="37" customFormat="1" ht="12.75">
      <c r="B147" s="8"/>
      <c r="C147" s="8"/>
      <c r="D147" s="8"/>
      <c r="E147" s="8"/>
      <c r="F147" s="8"/>
      <c r="G147" s="8"/>
      <c r="H147" s="8"/>
    </row>
    <row r="148" spans="2:8" s="37" customFormat="1" ht="12.75">
      <c r="B148" s="8"/>
      <c r="C148" s="8"/>
      <c r="D148" s="8"/>
      <c r="E148" s="8"/>
      <c r="F148" s="8"/>
      <c r="G148" s="8"/>
      <c r="H148" s="8"/>
    </row>
    <row r="149" spans="2:8" s="37" customFormat="1" ht="12.75">
      <c r="B149" s="8"/>
      <c r="C149" s="8"/>
      <c r="D149" s="8"/>
      <c r="E149" s="8"/>
      <c r="F149" s="8"/>
      <c r="G149" s="8"/>
      <c r="H149" s="8"/>
    </row>
    <row r="150" spans="2:8" s="37" customFormat="1" ht="12.75">
      <c r="B150" s="8"/>
      <c r="C150" s="8"/>
      <c r="D150" s="8"/>
      <c r="E150" s="8"/>
      <c r="F150" s="8"/>
      <c r="G150" s="8"/>
      <c r="H150" s="8"/>
    </row>
    <row r="151" spans="2:8" s="37" customFormat="1" ht="12.75">
      <c r="B151" s="8"/>
      <c r="C151" s="8"/>
      <c r="D151" s="8"/>
      <c r="E151" s="8"/>
      <c r="F151" s="8"/>
      <c r="G151" s="8"/>
      <c r="H151" s="8"/>
    </row>
    <row r="152" spans="2:8" s="37" customFormat="1" ht="12.75">
      <c r="B152" s="8"/>
      <c r="C152" s="8"/>
      <c r="D152" s="8"/>
      <c r="E152" s="8"/>
      <c r="F152" s="8"/>
      <c r="G152" s="8"/>
      <c r="H152" s="8"/>
    </row>
    <row r="153" spans="2:8" s="37" customFormat="1" ht="12.75">
      <c r="B153" s="8"/>
      <c r="C153" s="8"/>
      <c r="D153" s="8"/>
      <c r="E153" s="8"/>
      <c r="F153" s="8"/>
      <c r="G153" s="8"/>
      <c r="H153" s="8"/>
    </row>
    <row r="154" spans="2:8" s="37" customFormat="1" ht="12.75">
      <c r="B154" s="8"/>
      <c r="C154" s="8"/>
      <c r="D154" s="8"/>
      <c r="E154" s="8"/>
      <c r="F154" s="8"/>
      <c r="G154" s="8"/>
      <c r="H154" s="8"/>
    </row>
    <row r="155" spans="2:8" s="37" customFormat="1" ht="12.75">
      <c r="B155" s="8"/>
      <c r="C155" s="8"/>
      <c r="D155" s="8"/>
      <c r="E155" s="8"/>
      <c r="F155" s="8"/>
      <c r="G155" s="8"/>
      <c r="H155" s="8"/>
    </row>
    <row r="156" spans="2:8" s="37" customFormat="1" ht="12.75">
      <c r="B156" s="8"/>
      <c r="C156" s="8"/>
      <c r="D156" s="8"/>
      <c r="E156" s="8"/>
      <c r="F156" s="8"/>
      <c r="G156" s="8"/>
      <c r="H156" s="8"/>
    </row>
    <row r="157" spans="2:8" s="37" customFormat="1" ht="12.75">
      <c r="B157" s="8"/>
      <c r="C157" s="8"/>
      <c r="D157" s="8"/>
      <c r="E157" s="8"/>
      <c r="F157" s="8"/>
      <c r="G157" s="8"/>
      <c r="H157" s="8"/>
    </row>
    <row r="158" spans="2:8" s="37" customFormat="1" ht="12.75">
      <c r="B158" s="8"/>
      <c r="C158" s="8"/>
      <c r="D158" s="8"/>
      <c r="E158" s="8"/>
      <c r="F158" s="8"/>
      <c r="G158" s="8"/>
      <c r="H158" s="8"/>
    </row>
    <row r="159" spans="2:8" s="37" customFormat="1" ht="12.75">
      <c r="B159" s="8"/>
      <c r="C159" s="8"/>
      <c r="D159" s="8"/>
      <c r="E159" s="8"/>
      <c r="F159" s="8"/>
      <c r="G159" s="8"/>
      <c r="H159" s="8"/>
    </row>
    <row r="160" spans="2:8" s="37" customFormat="1" ht="12.75">
      <c r="B160" s="8"/>
      <c r="C160" s="8"/>
      <c r="D160" s="8"/>
      <c r="E160" s="8"/>
      <c r="F160" s="8"/>
      <c r="G160" s="8"/>
      <c r="H160" s="8"/>
    </row>
    <row r="161" spans="2:8" s="37" customFormat="1" ht="12.75">
      <c r="B161" s="8"/>
      <c r="C161" s="8"/>
      <c r="D161" s="8"/>
      <c r="E161" s="8"/>
      <c r="F161" s="8"/>
      <c r="G161" s="8"/>
      <c r="H161" s="8"/>
    </row>
    <row r="162" spans="2:8" s="37" customFormat="1" ht="12.75">
      <c r="B162" s="8"/>
      <c r="C162" s="8"/>
      <c r="D162" s="8"/>
      <c r="E162" s="8"/>
      <c r="F162" s="8"/>
      <c r="G162" s="8"/>
      <c r="H162" s="8"/>
    </row>
    <row r="163" spans="2:8" s="37" customFormat="1" ht="12.75">
      <c r="B163" s="8"/>
      <c r="C163" s="8"/>
      <c r="D163" s="8"/>
      <c r="E163" s="8"/>
      <c r="F163" s="8"/>
      <c r="G163" s="8"/>
      <c r="H163" s="8"/>
    </row>
    <row r="164" spans="2:8" s="37" customFormat="1" ht="12.75">
      <c r="B164" s="8"/>
      <c r="C164" s="8"/>
      <c r="D164" s="8"/>
      <c r="E164" s="8"/>
      <c r="F164" s="8"/>
      <c r="G164" s="8"/>
      <c r="H164" s="8"/>
    </row>
    <row r="165" spans="2:8" s="37" customFormat="1" ht="12.75">
      <c r="B165" s="8"/>
      <c r="C165" s="8"/>
      <c r="D165" s="8"/>
      <c r="E165" s="8"/>
      <c r="F165" s="8"/>
      <c r="G165" s="8"/>
      <c r="H165" s="8"/>
    </row>
    <row r="166" spans="2:8" s="37" customFormat="1" ht="12.75">
      <c r="B166" s="8"/>
      <c r="C166" s="8"/>
      <c r="D166" s="8"/>
      <c r="E166" s="8"/>
      <c r="F166" s="8"/>
      <c r="G166" s="8"/>
      <c r="H166" s="8"/>
    </row>
    <row r="167" spans="2:8" s="37" customFormat="1" ht="12.75">
      <c r="B167" s="8"/>
      <c r="C167" s="8"/>
      <c r="D167" s="8"/>
      <c r="E167" s="8"/>
      <c r="F167" s="8"/>
      <c r="G167" s="8"/>
      <c r="H167" s="8"/>
    </row>
    <row r="168" spans="2:8" s="37" customFormat="1" ht="12.75">
      <c r="B168" s="8"/>
      <c r="C168" s="8"/>
      <c r="D168" s="8"/>
      <c r="E168" s="8"/>
      <c r="F168" s="8"/>
      <c r="G168" s="8"/>
      <c r="H168" s="8"/>
    </row>
    <row r="169" spans="2:8" s="37" customFormat="1" ht="12.75">
      <c r="B169" s="8"/>
      <c r="C169" s="8"/>
      <c r="D169" s="8"/>
      <c r="E169" s="8"/>
      <c r="F169" s="8"/>
      <c r="G169" s="8"/>
      <c r="H169" s="8"/>
    </row>
    <row r="170" spans="2:8" s="37" customFormat="1" ht="12.75">
      <c r="B170" s="8"/>
      <c r="C170" s="8"/>
      <c r="D170" s="8"/>
      <c r="E170" s="8"/>
      <c r="F170" s="8"/>
      <c r="G170" s="8"/>
      <c r="H170" s="8"/>
    </row>
    <row r="171" spans="2:8" s="37" customFormat="1" ht="12.75">
      <c r="B171" s="8"/>
      <c r="C171" s="8"/>
      <c r="D171" s="8"/>
      <c r="E171" s="8"/>
      <c r="F171" s="8"/>
      <c r="G171" s="8"/>
      <c r="H171" s="8"/>
    </row>
    <row r="172" spans="2:8" s="37" customFormat="1" ht="12.75">
      <c r="B172" s="8"/>
      <c r="C172" s="8"/>
      <c r="D172" s="8"/>
      <c r="E172" s="8"/>
      <c r="F172" s="8"/>
      <c r="G172" s="8"/>
      <c r="H172" s="8"/>
    </row>
    <row r="173" spans="2:8" s="37" customFormat="1" ht="12.75">
      <c r="B173" s="8"/>
      <c r="C173" s="8"/>
      <c r="D173" s="8"/>
      <c r="E173" s="8"/>
      <c r="F173" s="8"/>
      <c r="G173" s="8"/>
      <c r="H173" s="8"/>
    </row>
    <row r="174" spans="2:8" s="37" customFormat="1" ht="12.75">
      <c r="B174" s="8"/>
      <c r="C174" s="8"/>
      <c r="D174" s="8"/>
      <c r="E174" s="8"/>
      <c r="F174" s="8"/>
      <c r="G174" s="8"/>
      <c r="H174" s="8"/>
    </row>
    <row r="175" spans="2:8" s="37" customFormat="1" ht="12.75">
      <c r="B175" s="8"/>
      <c r="C175" s="8"/>
      <c r="D175" s="8"/>
      <c r="E175" s="8"/>
      <c r="F175" s="8"/>
      <c r="G175" s="8"/>
      <c r="H175" s="8"/>
    </row>
    <row r="176" spans="2:8" s="37" customFormat="1" ht="12.75">
      <c r="B176" s="8"/>
      <c r="C176" s="8"/>
      <c r="D176" s="8"/>
      <c r="E176" s="8"/>
      <c r="F176" s="8"/>
      <c r="G176" s="8"/>
      <c r="H176" s="8"/>
    </row>
    <row r="177" spans="2:8" s="37" customFormat="1" ht="12.75">
      <c r="B177" s="8"/>
      <c r="C177" s="8"/>
      <c r="D177" s="8"/>
      <c r="E177" s="8"/>
      <c r="F177" s="8"/>
      <c r="G177" s="8"/>
      <c r="H177" s="8"/>
    </row>
    <row r="178" spans="2:8" s="37" customFormat="1" ht="12.75">
      <c r="B178" s="8"/>
      <c r="C178" s="8"/>
      <c r="D178" s="8"/>
      <c r="E178" s="8"/>
      <c r="F178" s="8"/>
      <c r="G178" s="8"/>
      <c r="H178" s="8"/>
    </row>
    <row r="179" spans="2:8" s="37" customFormat="1" ht="12.75">
      <c r="B179" s="8"/>
      <c r="C179" s="8"/>
      <c r="D179" s="8"/>
      <c r="E179" s="8"/>
      <c r="F179" s="8"/>
      <c r="G179" s="8"/>
      <c r="H179" s="8"/>
    </row>
    <row r="180" spans="2:8" s="37" customFormat="1" ht="12.75">
      <c r="B180" s="8"/>
      <c r="C180" s="8"/>
      <c r="D180" s="8"/>
      <c r="E180" s="8"/>
      <c r="F180" s="8"/>
      <c r="G180" s="8"/>
      <c r="H180" s="8"/>
    </row>
    <row r="181" spans="2:8" s="37" customFormat="1" ht="12.75">
      <c r="B181" s="8"/>
      <c r="C181" s="8"/>
      <c r="D181" s="8"/>
      <c r="E181" s="8"/>
      <c r="F181" s="8"/>
      <c r="G181" s="8"/>
      <c r="H181" s="8"/>
    </row>
    <row r="182" spans="2:8" s="37" customFormat="1" ht="12.75">
      <c r="B182" s="8"/>
      <c r="C182" s="8"/>
      <c r="D182" s="8"/>
      <c r="E182" s="8"/>
      <c r="F182" s="8"/>
      <c r="G182" s="8"/>
      <c r="H182" s="8"/>
    </row>
    <row r="183" spans="2:8" s="37" customFormat="1" ht="12.75">
      <c r="B183" s="8"/>
      <c r="C183" s="8"/>
      <c r="D183" s="8"/>
      <c r="E183" s="8"/>
      <c r="F183" s="8"/>
      <c r="G183" s="8"/>
      <c r="H183" s="8"/>
    </row>
    <row r="184" spans="2:8" s="37" customFormat="1" ht="12.75">
      <c r="B184" s="8"/>
      <c r="C184" s="8"/>
      <c r="D184" s="8"/>
      <c r="E184" s="8"/>
      <c r="F184" s="8"/>
      <c r="G184" s="8"/>
      <c r="H184" s="8"/>
    </row>
    <row r="185" spans="2:8" s="37" customFormat="1" ht="12.75">
      <c r="B185" s="8"/>
      <c r="C185" s="8"/>
      <c r="D185" s="8"/>
      <c r="E185" s="8"/>
      <c r="F185" s="8"/>
      <c r="G185" s="8"/>
      <c r="H185" s="8"/>
    </row>
    <row r="186" spans="2:8" s="37" customFormat="1" ht="12.75">
      <c r="B186" s="8"/>
      <c r="C186" s="8"/>
      <c r="D186" s="8"/>
      <c r="E186" s="8"/>
      <c r="F186" s="8"/>
      <c r="G186" s="8"/>
      <c r="H186" s="8"/>
    </row>
    <row r="187" spans="2:8" s="37" customFormat="1" ht="12.75">
      <c r="B187" s="8"/>
      <c r="C187" s="8"/>
      <c r="D187" s="8"/>
      <c r="E187" s="8"/>
      <c r="F187" s="8"/>
      <c r="G187" s="8"/>
      <c r="H187" s="8"/>
    </row>
    <row r="188" spans="2:8" s="37" customFormat="1" ht="12.75">
      <c r="B188" s="8"/>
      <c r="C188" s="8"/>
      <c r="D188" s="8"/>
      <c r="E188" s="8"/>
      <c r="F188" s="8"/>
      <c r="G188" s="8"/>
      <c r="H188" s="8"/>
    </row>
    <row r="189" spans="2:8" s="37" customFormat="1" ht="12.75">
      <c r="B189" s="8"/>
      <c r="C189" s="8"/>
      <c r="D189" s="8"/>
      <c r="E189" s="8"/>
      <c r="F189" s="8"/>
      <c r="G189" s="8"/>
      <c r="H189" s="8"/>
    </row>
    <row r="190" spans="2:8" s="37" customFormat="1" ht="12.75">
      <c r="B190" s="8"/>
      <c r="C190" s="8"/>
      <c r="D190" s="8"/>
      <c r="E190" s="8"/>
      <c r="F190" s="8"/>
      <c r="G190" s="8"/>
      <c r="H190" s="8"/>
    </row>
    <row r="191" spans="2:8" s="37" customFormat="1" ht="12.75">
      <c r="B191" s="8"/>
      <c r="C191" s="8"/>
      <c r="D191" s="8"/>
      <c r="E191" s="8"/>
      <c r="F191" s="8"/>
      <c r="G191" s="8"/>
      <c r="H191" s="8"/>
    </row>
    <row r="192" spans="2:8" s="37" customFormat="1" ht="12.75">
      <c r="B192" s="8"/>
      <c r="C192" s="8"/>
      <c r="D192" s="8"/>
      <c r="E192" s="8"/>
      <c r="F192" s="8"/>
      <c r="G192" s="8"/>
      <c r="H192" s="8"/>
    </row>
    <row r="193" spans="2:8" s="37" customFormat="1" ht="12.75">
      <c r="B193" s="8"/>
      <c r="C193" s="8"/>
      <c r="D193" s="8"/>
      <c r="E193" s="8"/>
      <c r="F193" s="8"/>
      <c r="G193" s="8"/>
      <c r="H193" s="8"/>
    </row>
    <row r="194" spans="2:8" s="37" customFormat="1" ht="12.75">
      <c r="B194" s="8"/>
      <c r="C194" s="8"/>
      <c r="D194" s="8"/>
      <c r="E194" s="8"/>
      <c r="F194" s="8"/>
      <c r="G194" s="8"/>
      <c r="H194" s="8"/>
    </row>
    <row r="195" spans="2:8" s="37" customFormat="1" ht="12.75">
      <c r="B195" s="8"/>
      <c r="C195" s="8"/>
      <c r="D195" s="8"/>
      <c r="E195" s="8"/>
      <c r="F195" s="8"/>
      <c r="G195" s="8"/>
      <c r="H195" s="8"/>
    </row>
    <row r="196" spans="2:8" s="37" customFormat="1" ht="12.75">
      <c r="B196" s="8"/>
      <c r="C196" s="8"/>
      <c r="D196" s="8"/>
      <c r="E196" s="8"/>
      <c r="F196" s="8"/>
      <c r="G196" s="8"/>
      <c r="H196" s="8"/>
    </row>
    <row r="197" spans="2:8" s="37" customFormat="1" ht="12.75">
      <c r="B197" s="8"/>
      <c r="C197" s="8"/>
      <c r="D197" s="8"/>
      <c r="E197" s="8"/>
      <c r="F197" s="8"/>
      <c r="G197" s="8"/>
      <c r="H197" s="8"/>
    </row>
    <row r="198" spans="2:8" s="37" customFormat="1" ht="12.75">
      <c r="B198" s="8"/>
      <c r="C198" s="8"/>
      <c r="D198" s="8"/>
      <c r="E198" s="8"/>
      <c r="F198" s="8"/>
      <c r="G198" s="8"/>
      <c r="H198" s="8"/>
    </row>
    <row r="199" spans="2:8" s="37" customFormat="1" ht="12.75">
      <c r="B199" s="8"/>
      <c r="C199" s="8"/>
      <c r="D199" s="8"/>
      <c r="E199" s="8"/>
      <c r="F199" s="8"/>
      <c r="G199" s="8"/>
      <c r="H199" s="8"/>
    </row>
    <row r="200" spans="2:8" s="37" customFormat="1" ht="12.75">
      <c r="B200" s="8"/>
      <c r="C200" s="8"/>
      <c r="D200" s="8"/>
      <c r="E200" s="8"/>
      <c r="F200" s="8"/>
      <c r="G200" s="8"/>
      <c r="H200" s="8"/>
    </row>
    <row r="201" spans="2:8" s="37" customFormat="1" ht="12.75">
      <c r="B201" s="8"/>
      <c r="C201" s="8"/>
      <c r="D201" s="8"/>
      <c r="E201" s="8"/>
      <c r="F201" s="8"/>
      <c r="G201" s="8"/>
      <c r="H201" s="8"/>
    </row>
    <row r="202" spans="2:8" s="37" customFormat="1" ht="12.75">
      <c r="B202" s="8"/>
      <c r="C202" s="8"/>
      <c r="D202" s="8"/>
      <c r="E202" s="8"/>
      <c r="F202" s="8"/>
      <c r="G202" s="8"/>
      <c r="H202" s="8"/>
    </row>
    <row r="203" spans="2:8" s="37" customFormat="1" ht="12.75">
      <c r="B203" s="8"/>
      <c r="C203" s="8"/>
      <c r="D203" s="8"/>
      <c r="E203" s="8"/>
      <c r="F203" s="8"/>
      <c r="G203" s="8"/>
      <c r="H203" s="8"/>
    </row>
    <row r="204" spans="2:8" s="37" customFormat="1" ht="12.75">
      <c r="B204" s="8"/>
      <c r="C204" s="8"/>
      <c r="D204" s="8"/>
      <c r="E204" s="8"/>
      <c r="F204" s="8"/>
      <c r="G204" s="8"/>
      <c r="H204" s="8"/>
    </row>
    <row r="205" spans="2:8" s="37" customFormat="1" ht="12.75">
      <c r="B205" s="8"/>
      <c r="C205" s="8"/>
      <c r="D205" s="8"/>
      <c r="E205" s="8"/>
      <c r="F205" s="8"/>
      <c r="G205" s="8"/>
      <c r="H205" s="8"/>
    </row>
    <row r="206" spans="2:8" s="37" customFormat="1" ht="12.75">
      <c r="B206" s="8"/>
      <c r="C206" s="8"/>
      <c r="D206" s="8"/>
      <c r="E206" s="8"/>
      <c r="F206" s="8"/>
      <c r="G206" s="8"/>
      <c r="H206" s="8"/>
    </row>
    <row r="207" spans="2:8" s="37" customFormat="1" ht="12.75">
      <c r="B207" s="8"/>
      <c r="C207" s="8"/>
      <c r="D207" s="8"/>
      <c r="E207" s="8"/>
      <c r="F207" s="8"/>
      <c r="G207" s="8"/>
      <c r="H207" s="8"/>
    </row>
    <row r="208" spans="2:8" s="37" customFormat="1" ht="12.75">
      <c r="B208" s="8"/>
      <c r="C208" s="8"/>
      <c r="D208" s="8"/>
      <c r="E208" s="8"/>
      <c r="F208" s="8"/>
      <c r="G208" s="8"/>
      <c r="H208" s="8"/>
    </row>
    <row r="209" spans="2:8" s="37" customFormat="1" ht="12.75">
      <c r="B209" s="8"/>
      <c r="C209" s="8"/>
      <c r="D209" s="8"/>
      <c r="E209" s="8"/>
      <c r="F209" s="8"/>
      <c r="G209" s="8"/>
      <c r="H209" s="8"/>
    </row>
    <row r="210" spans="2:8" s="37" customFormat="1" ht="12.75">
      <c r="B210" s="8"/>
      <c r="C210" s="8"/>
      <c r="D210" s="8"/>
      <c r="E210" s="8"/>
      <c r="F210" s="8"/>
      <c r="G210" s="8"/>
      <c r="H210" s="8"/>
    </row>
    <row r="211" spans="2:8" s="37" customFormat="1" ht="12.75">
      <c r="B211" s="8"/>
      <c r="C211" s="8"/>
      <c r="D211" s="8"/>
      <c r="E211" s="8"/>
      <c r="F211" s="8"/>
      <c r="G211" s="8"/>
      <c r="H211" s="8"/>
    </row>
    <row r="212" spans="2:8" s="37" customFormat="1" ht="12.75">
      <c r="B212" s="8"/>
      <c r="C212" s="8"/>
      <c r="D212" s="8"/>
      <c r="E212" s="8"/>
      <c r="F212" s="8"/>
      <c r="G212" s="8"/>
      <c r="H212" s="8"/>
    </row>
    <row r="213" spans="2:8" s="37" customFormat="1" ht="12.75">
      <c r="B213" s="8"/>
      <c r="C213" s="8"/>
      <c r="D213" s="8"/>
      <c r="E213" s="8"/>
      <c r="F213" s="8"/>
      <c r="G213" s="8"/>
      <c r="H213" s="8"/>
    </row>
    <row r="214" spans="2:8" s="37" customFormat="1" ht="12.75">
      <c r="B214" s="8"/>
      <c r="C214" s="8"/>
      <c r="D214" s="8"/>
      <c r="E214" s="8"/>
      <c r="F214" s="8"/>
      <c r="G214" s="8"/>
      <c r="H214" s="8"/>
    </row>
    <row r="215" spans="2:8" s="37" customFormat="1" ht="12.75">
      <c r="B215" s="8"/>
      <c r="C215" s="8"/>
      <c r="D215" s="8"/>
      <c r="E215" s="8"/>
      <c r="F215" s="8"/>
      <c r="G215" s="8"/>
      <c r="H215" s="8"/>
    </row>
    <row r="216" spans="2:8" s="37" customFormat="1" ht="12.75">
      <c r="B216" s="8"/>
      <c r="C216" s="8"/>
      <c r="D216" s="8"/>
      <c r="E216" s="8"/>
      <c r="F216" s="8"/>
      <c r="G216" s="8"/>
      <c r="H216" s="8"/>
    </row>
    <row r="217" spans="2:8" s="37" customFormat="1" ht="12.75">
      <c r="B217" s="8"/>
      <c r="C217" s="8"/>
      <c r="D217" s="8"/>
      <c r="E217" s="8"/>
      <c r="F217" s="8"/>
      <c r="G217" s="8"/>
      <c r="H217" s="8"/>
    </row>
    <row r="218" spans="2:8" s="37" customFormat="1" ht="12.75">
      <c r="B218" s="8"/>
      <c r="C218" s="8"/>
      <c r="D218" s="8"/>
      <c r="E218" s="8"/>
      <c r="F218" s="8"/>
      <c r="G218" s="8"/>
      <c r="H218" s="8"/>
    </row>
    <row r="219" spans="2:8" s="37" customFormat="1" ht="12.75">
      <c r="B219" s="8"/>
      <c r="C219" s="8"/>
      <c r="D219" s="8"/>
      <c r="E219" s="8"/>
      <c r="F219" s="8"/>
      <c r="G219" s="8"/>
      <c r="H219" s="8"/>
    </row>
    <row r="220" spans="2:8" s="37" customFormat="1" ht="12.75">
      <c r="B220" s="8"/>
      <c r="C220" s="8"/>
      <c r="D220" s="8"/>
      <c r="E220" s="8"/>
      <c r="F220" s="8"/>
      <c r="G220" s="8"/>
      <c r="H220" s="8"/>
    </row>
    <row r="221" spans="2:8" s="37" customFormat="1" ht="12.75">
      <c r="B221" s="8"/>
      <c r="C221" s="8"/>
      <c r="D221" s="8"/>
      <c r="E221" s="8"/>
      <c r="F221" s="8"/>
      <c r="G221" s="8"/>
      <c r="H221" s="8"/>
    </row>
    <row r="222" spans="2:8" s="37" customFormat="1" ht="12.75">
      <c r="B222" s="8"/>
      <c r="C222" s="8"/>
      <c r="D222" s="8"/>
      <c r="E222" s="8"/>
      <c r="F222" s="8"/>
      <c r="G222" s="8"/>
      <c r="H222" s="8"/>
    </row>
    <row r="223" spans="2:8" s="37" customFormat="1" ht="12.75">
      <c r="B223" s="8"/>
      <c r="C223" s="8"/>
      <c r="D223" s="8"/>
      <c r="E223" s="8"/>
      <c r="F223" s="8"/>
      <c r="G223" s="8"/>
      <c r="H223" s="8"/>
    </row>
    <row r="224" spans="2:8" s="37" customFormat="1" ht="12.75">
      <c r="B224" s="8"/>
      <c r="C224" s="8"/>
      <c r="D224" s="8"/>
      <c r="E224" s="8"/>
      <c r="F224" s="8"/>
      <c r="G224" s="8"/>
      <c r="H224" s="8"/>
    </row>
    <row r="225" spans="2:8" s="37" customFormat="1" ht="12.75">
      <c r="B225" s="8"/>
      <c r="C225" s="8"/>
      <c r="D225" s="8"/>
      <c r="E225" s="8"/>
      <c r="F225" s="8"/>
      <c r="G225" s="8"/>
      <c r="H225" s="8"/>
    </row>
    <row r="226" spans="2:8" s="37" customFormat="1" ht="12.75">
      <c r="B226" s="8"/>
      <c r="C226" s="8"/>
      <c r="D226" s="8"/>
      <c r="E226" s="8"/>
      <c r="F226" s="8"/>
      <c r="G226" s="8"/>
      <c r="H226" s="8"/>
    </row>
    <row r="227" spans="2:8" s="37" customFormat="1" ht="12.75">
      <c r="B227" s="8"/>
      <c r="C227" s="8"/>
      <c r="D227" s="8"/>
      <c r="E227" s="8"/>
      <c r="F227" s="8"/>
      <c r="G227" s="8"/>
      <c r="H227" s="8"/>
    </row>
    <row r="228" spans="2:8" s="37" customFormat="1" ht="12.75">
      <c r="B228" s="8"/>
      <c r="C228" s="8"/>
      <c r="D228" s="8"/>
      <c r="E228" s="8"/>
      <c r="F228" s="8"/>
      <c r="G228" s="8"/>
      <c r="H228" s="8"/>
    </row>
    <row r="229" spans="2:8" s="37" customFormat="1" ht="12.75">
      <c r="B229" s="8"/>
      <c r="C229" s="8"/>
      <c r="D229" s="8"/>
      <c r="E229" s="8"/>
      <c r="F229" s="8"/>
      <c r="G229" s="8"/>
      <c r="H229" s="8"/>
    </row>
    <row r="230" spans="2:8" s="37" customFormat="1" ht="12.75">
      <c r="B230" s="8"/>
      <c r="C230" s="8"/>
      <c r="D230" s="8"/>
      <c r="E230" s="8"/>
      <c r="F230" s="8"/>
      <c r="G230" s="8"/>
      <c r="H230" s="8"/>
    </row>
    <row r="231" spans="2:8" s="37" customFormat="1" ht="12.75">
      <c r="B231" s="8"/>
      <c r="C231" s="8"/>
      <c r="D231" s="8"/>
      <c r="E231" s="8"/>
      <c r="F231" s="8"/>
      <c r="G231" s="8"/>
      <c r="H231" s="8"/>
    </row>
    <row r="232" spans="2:8" s="37" customFormat="1" ht="12.75">
      <c r="B232" s="8"/>
      <c r="C232" s="8"/>
      <c r="D232" s="8"/>
      <c r="E232" s="8"/>
      <c r="F232" s="8"/>
      <c r="G232" s="8"/>
      <c r="H232" s="8"/>
    </row>
    <row r="233" spans="2:8" s="37" customFormat="1" ht="12.75">
      <c r="B233" s="8"/>
      <c r="C233" s="8"/>
      <c r="D233" s="8"/>
      <c r="E233" s="8"/>
      <c r="F233" s="8"/>
      <c r="G233" s="8"/>
      <c r="H233" s="8"/>
    </row>
    <row r="234" spans="2:8" s="37" customFormat="1" ht="12.75">
      <c r="B234" s="8"/>
      <c r="C234" s="8"/>
      <c r="D234" s="8"/>
      <c r="E234" s="8"/>
      <c r="F234" s="8"/>
      <c r="G234" s="8"/>
      <c r="H234" s="8"/>
    </row>
    <row r="235" spans="2:8" s="37" customFormat="1" ht="12.75">
      <c r="B235" s="8"/>
      <c r="C235" s="8"/>
      <c r="D235" s="8"/>
      <c r="E235" s="8"/>
      <c r="F235" s="8"/>
      <c r="G235" s="8"/>
      <c r="H235" s="8"/>
    </row>
    <row r="236" spans="2:8" s="37" customFormat="1" ht="12.75">
      <c r="B236" s="8"/>
      <c r="C236" s="8"/>
      <c r="D236" s="8"/>
      <c r="E236" s="8"/>
      <c r="F236" s="8"/>
      <c r="G236" s="8"/>
      <c r="H236" s="8"/>
    </row>
    <row r="237" spans="2:8" s="37" customFormat="1" ht="12.75">
      <c r="B237" s="8"/>
      <c r="C237" s="8"/>
      <c r="D237" s="8"/>
      <c r="E237" s="8"/>
      <c r="F237" s="8"/>
      <c r="G237" s="8"/>
      <c r="H237" s="8"/>
    </row>
    <row r="238" spans="2:8" s="37" customFormat="1" ht="12.75">
      <c r="B238" s="8"/>
      <c r="C238" s="8"/>
      <c r="D238" s="8"/>
      <c r="E238" s="8"/>
      <c r="F238" s="8"/>
      <c r="G238" s="8"/>
      <c r="H238" s="8"/>
    </row>
    <row r="239" spans="2:8" s="37" customFormat="1" ht="12.75">
      <c r="B239" s="8"/>
      <c r="C239" s="8"/>
      <c r="D239" s="8"/>
      <c r="E239" s="8"/>
      <c r="F239" s="8"/>
      <c r="G239" s="8"/>
      <c r="H239" s="8"/>
    </row>
    <row r="240" spans="2:8" s="37" customFormat="1" ht="12.75">
      <c r="B240" s="8"/>
      <c r="C240" s="8"/>
      <c r="D240" s="8"/>
      <c r="E240" s="8"/>
      <c r="F240" s="8"/>
      <c r="G240" s="8"/>
      <c r="H240" s="8"/>
    </row>
    <row r="241" spans="2:8" s="37" customFormat="1" ht="12.75">
      <c r="B241" s="8"/>
      <c r="C241" s="8"/>
      <c r="D241" s="8"/>
      <c r="E241" s="8"/>
      <c r="F241" s="8"/>
      <c r="G241" s="8"/>
      <c r="H241" s="8"/>
    </row>
    <row r="242" spans="2:8" s="37" customFormat="1" ht="12.75">
      <c r="B242" s="8"/>
      <c r="C242" s="8"/>
      <c r="D242" s="8"/>
      <c r="E242" s="8"/>
      <c r="F242" s="8"/>
      <c r="G242" s="8"/>
      <c r="H242" s="8"/>
    </row>
    <row r="243" spans="2:8" s="37" customFormat="1" ht="12.75">
      <c r="B243" s="8"/>
      <c r="C243" s="8"/>
      <c r="D243" s="8"/>
      <c r="E243" s="8"/>
      <c r="F243" s="8"/>
      <c r="G243" s="8"/>
      <c r="H243" s="8"/>
    </row>
    <row r="244" spans="2:8" s="37" customFormat="1" ht="12.75">
      <c r="B244" s="8"/>
      <c r="C244" s="8"/>
      <c r="D244" s="8"/>
      <c r="E244" s="8"/>
      <c r="F244" s="8"/>
      <c r="G244" s="8"/>
      <c r="H244" s="8"/>
    </row>
    <row r="245" spans="2:8" s="37" customFormat="1" ht="12.75">
      <c r="B245" s="8"/>
      <c r="C245" s="8"/>
      <c r="D245" s="8"/>
      <c r="E245" s="8"/>
      <c r="F245" s="8"/>
      <c r="G245" s="8"/>
      <c r="H245" s="8"/>
    </row>
    <row r="246" spans="2:8" s="37" customFormat="1" ht="12.75">
      <c r="B246" s="8"/>
      <c r="C246" s="8"/>
      <c r="D246" s="8"/>
      <c r="E246" s="8"/>
      <c r="F246" s="8"/>
      <c r="G246" s="8"/>
      <c r="H246" s="8"/>
    </row>
    <row r="247" spans="2:8" s="37" customFormat="1" ht="12.75">
      <c r="B247" s="8"/>
      <c r="C247" s="8"/>
      <c r="D247" s="8"/>
      <c r="E247" s="8"/>
      <c r="F247" s="8"/>
      <c r="G247" s="8"/>
      <c r="H247" s="8"/>
    </row>
    <row r="248" spans="2:8" s="37" customFormat="1" ht="12.75">
      <c r="B248" s="8"/>
      <c r="C248" s="8"/>
      <c r="D248" s="8"/>
      <c r="E248" s="8"/>
      <c r="F248" s="8"/>
      <c r="G248" s="8"/>
      <c r="H248" s="8"/>
    </row>
    <row r="249" spans="2:8" s="37" customFormat="1" ht="12.75">
      <c r="B249" s="8"/>
      <c r="C249" s="8"/>
      <c r="D249" s="8"/>
      <c r="E249" s="8"/>
      <c r="F249" s="8"/>
      <c r="G249" s="8"/>
      <c r="H249" s="8"/>
    </row>
    <row r="250" spans="2:8" s="37" customFormat="1" ht="12.75">
      <c r="B250" s="8"/>
      <c r="C250" s="8"/>
      <c r="D250" s="8"/>
      <c r="E250" s="8"/>
      <c r="F250" s="8"/>
      <c r="G250" s="8"/>
      <c r="H250" s="8"/>
    </row>
    <row r="251" spans="2:8" s="37" customFormat="1" ht="12.75">
      <c r="B251" s="8"/>
      <c r="C251" s="8"/>
      <c r="D251" s="8"/>
      <c r="E251" s="8"/>
      <c r="F251" s="8"/>
      <c r="G251" s="8"/>
      <c r="H251" s="8"/>
    </row>
    <row r="252" spans="2:8" s="37" customFormat="1" ht="12.75">
      <c r="B252" s="8"/>
      <c r="C252" s="8"/>
      <c r="D252" s="8"/>
      <c r="E252" s="8"/>
      <c r="F252" s="8"/>
      <c r="G252" s="8"/>
      <c r="H252" s="8"/>
    </row>
    <row r="253" spans="2:8" s="37" customFormat="1" ht="12.75">
      <c r="B253" s="8"/>
      <c r="C253" s="8"/>
      <c r="D253" s="8"/>
      <c r="E253" s="8"/>
      <c r="F253" s="8"/>
      <c r="G253" s="8"/>
      <c r="H253" s="8"/>
    </row>
    <row r="254" spans="2:8" s="37" customFormat="1" ht="12.75">
      <c r="B254" s="8"/>
      <c r="C254" s="8"/>
      <c r="D254" s="8"/>
      <c r="E254" s="8"/>
      <c r="F254" s="8"/>
      <c r="G254" s="8"/>
      <c r="H254" s="8"/>
    </row>
    <row r="255" spans="2:8" s="37" customFormat="1" ht="12.75">
      <c r="B255" s="8"/>
      <c r="C255" s="8"/>
      <c r="D255" s="8"/>
      <c r="E255" s="8"/>
      <c r="F255" s="8"/>
      <c r="G255" s="8"/>
      <c r="H255" s="8"/>
    </row>
    <row r="256" spans="2:8" s="37" customFormat="1" ht="12.75">
      <c r="B256" s="8"/>
      <c r="C256" s="8"/>
      <c r="D256" s="8"/>
      <c r="E256" s="8"/>
      <c r="F256" s="8"/>
      <c r="G256" s="8"/>
      <c r="H256" s="8"/>
    </row>
    <row r="257" spans="2:8" s="37" customFormat="1" ht="12.75">
      <c r="B257" s="8"/>
      <c r="C257" s="8"/>
      <c r="D257" s="8"/>
      <c r="E257" s="8"/>
      <c r="F257" s="8"/>
      <c r="G257" s="8"/>
      <c r="H257" s="8"/>
    </row>
    <row r="258" spans="2:8" s="37" customFormat="1" ht="12.75">
      <c r="B258" s="8"/>
      <c r="C258" s="8"/>
      <c r="D258" s="8"/>
      <c r="E258" s="8"/>
      <c r="F258" s="8"/>
      <c r="G258" s="8"/>
      <c r="H258" s="8"/>
    </row>
    <row r="259" spans="2:8" s="37" customFormat="1" ht="12.75">
      <c r="B259" s="8"/>
      <c r="C259" s="8"/>
      <c r="D259" s="8"/>
      <c r="E259" s="8"/>
      <c r="F259" s="8"/>
      <c r="G259" s="8"/>
      <c r="H259" s="8"/>
    </row>
    <row r="260" spans="2:8" s="37" customFormat="1" ht="12.75">
      <c r="B260" s="8"/>
      <c r="C260" s="8"/>
      <c r="D260" s="8"/>
      <c r="E260" s="8"/>
      <c r="F260" s="8"/>
      <c r="G260" s="8"/>
      <c r="H260" s="8"/>
    </row>
    <row r="261" spans="2:8" s="37" customFormat="1" ht="12.75">
      <c r="B261" s="8"/>
      <c r="C261" s="8"/>
      <c r="D261" s="8"/>
      <c r="E261" s="8"/>
      <c r="F261" s="8"/>
      <c r="G261" s="8"/>
      <c r="H261" s="8"/>
    </row>
    <row r="262" spans="2:8" s="37" customFormat="1" ht="12.75">
      <c r="B262" s="8"/>
      <c r="C262" s="8"/>
      <c r="D262" s="8"/>
      <c r="E262" s="8"/>
      <c r="F262" s="8"/>
      <c r="G262" s="8"/>
      <c r="H262" s="8"/>
    </row>
    <row r="263" spans="2:8" s="37" customFormat="1" ht="12.75">
      <c r="B263" s="8"/>
      <c r="C263" s="8"/>
      <c r="D263" s="8"/>
      <c r="E263" s="8"/>
      <c r="F263" s="8"/>
      <c r="G263" s="8"/>
      <c r="H263" s="8"/>
    </row>
    <row r="264" spans="2:8" s="37" customFormat="1" ht="12.75">
      <c r="B264" s="8"/>
      <c r="C264" s="8"/>
      <c r="D264" s="8"/>
      <c r="E264" s="8"/>
      <c r="F264" s="8"/>
      <c r="G264" s="8"/>
      <c r="H264" s="8"/>
    </row>
    <row r="265" spans="2:8" s="37" customFormat="1" ht="12.75">
      <c r="B265" s="8"/>
      <c r="C265" s="8"/>
      <c r="D265" s="8"/>
      <c r="E265" s="8"/>
      <c r="F265" s="8"/>
      <c r="G265" s="8"/>
      <c r="H265" s="8"/>
    </row>
    <row r="266" spans="2:8" s="37" customFormat="1" ht="12.75">
      <c r="B266" s="8"/>
      <c r="C266" s="8"/>
      <c r="D266" s="8"/>
      <c r="E266" s="8"/>
      <c r="F266" s="8"/>
      <c r="G266" s="8"/>
      <c r="H266" s="8"/>
    </row>
    <row r="267" spans="2:8" s="37" customFormat="1" ht="12.75">
      <c r="B267" s="8"/>
      <c r="C267" s="8"/>
      <c r="D267" s="8"/>
      <c r="E267" s="8"/>
      <c r="F267" s="8"/>
      <c r="G267" s="8"/>
      <c r="H267" s="8"/>
    </row>
    <row r="268" spans="2:8" s="37" customFormat="1" ht="12.75">
      <c r="B268" s="8"/>
      <c r="C268" s="8"/>
      <c r="D268" s="8"/>
      <c r="E268" s="8"/>
      <c r="F268" s="8"/>
      <c r="G268" s="8"/>
      <c r="H268" s="8"/>
    </row>
    <row r="269" spans="2:8" s="37" customFormat="1" ht="12.75">
      <c r="B269" s="8"/>
      <c r="C269" s="8"/>
      <c r="D269" s="8"/>
      <c r="E269" s="8"/>
      <c r="F269" s="8"/>
      <c r="G269" s="8"/>
      <c r="H269" s="8"/>
    </row>
    <row r="270" spans="2:8" s="37" customFormat="1" ht="12.75">
      <c r="B270" s="8"/>
      <c r="C270" s="8"/>
      <c r="D270" s="8"/>
      <c r="E270" s="8"/>
      <c r="F270" s="8"/>
      <c r="G270" s="8"/>
      <c r="H270" s="8"/>
    </row>
    <row r="271" spans="2:8" s="37" customFormat="1" ht="12.75">
      <c r="B271" s="8"/>
      <c r="C271" s="8"/>
      <c r="D271" s="8"/>
      <c r="E271" s="8"/>
      <c r="F271" s="8"/>
      <c r="G271" s="8"/>
      <c r="H271" s="8"/>
    </row>
    <row r="272" spans="2:8" s="37" customFormat="1" ht="12.75">
      <c r="B272" s="8"/>
      <c r="C272" s="8"/>
      <c r="D272" s="8"/>
      <c r="E272" s="8"/>
      <c r="F272" s="8"/>
      <c r="G272" s="8"/>
      <c r="H272" s="8"/>
    </row>
    <row r="273" spans="2:8" s="37" customFormat="1" ht="12.75">
      <c r="B273" s="8"/>
      <c r="C273" s="8"/>
      <c r="D273" s="8"/>
      <c r="E273" s="8"/>
      <c r="F273" s="8"/>
      <c r="G273" s="8"/>
      <c r="H273" s="8"/>
    </row>
    <row r="274" spans="2:8" s="37" customFormat="1" ht="12.75">
      <c r="B274" s="8"/>
      <c r="C274" s="8"/>
      <c r="D274" s="8"/>
      <c r="E274" s="8"/>
      <c r="F274" s="8"/>
      <c r="G274" s="8"/>
      <c r="H274" s="8"/>
    </row>
    <row r="275" spans="2:8" s="37" customFormat="1" ht="12.75">
      <c r="B275" s="8"/>
      <c r="C275" s="8"/>
      <c r="D275" s="8"/>
      <c r="E275" s="8"/>
      <c r="F275" s="8"/>
      <c r="G275" s="8"/>
      <c r="H275" s="8"/>
    </row>
    <row r="276" spans="2:8" s="37" customFormat="1" ht="12.75">
      <c r="B276" s="8"/>
      <c r="C276" s="8"/>
      <c r="D276" s="8"/>
      <c r="E276" s="8"/>
      <c r="F276" s="8"/>
      <c r="G276" s="8"/>
      <c r="H276" s="8"/>
    </row>
    <row r="277" spans="2:8" s="37" customFormat="1" ht="12.75">
      <c r="B277" s="8"/>
      <c r="C277" s="8"/>
      <c r="D277" s="8"/>
      <c r="E277" s="8"/>
      <c r="F277" s="8"/>
      <c r="G277" s="8"/>
      <c r="H277" s="8"/>
    </row>
    <row r="278" spans="2:8" s="37" customFormat="1" ht="12.75">
      <c r="B278" s="8"/>
      <c r="C278" s="8"/>
      <c r="D278" s="8"/>
      <c r="E278" s="8"/>
      <c r="F278" s="8"/>
      <c r="G278" s="8"/>
      <c r="H278" s="8"/>
    </row>
    <row r="279" spans="2:8" s="37" customFormat="1" ht="12.75">
      <c r="B279" s="8"/>
      <c r="C279" s="8"/>
      <c r="D279" s="8"/>
      <c r="E279" s="8"/>
      <c r="F279" s="8"/>
      <c r="G279" s="8"/>
      <c r="H279" s="8"/>
    </row>
    <row r="280" spans="2:8" s="37" customFormat="1" ht="12.75">
      <c r="B280" s="8"/>
      <c r="C280" s="8"/>
      <c r="D280" s="8"/>
      <c r="E280" s="8"/>
      <c r="F280" s="8"/>
      <c r="G280" s="8"/>
      <c r="H280" s="8"/>
    </row>
    <row r="281" spans="2:8" s="37" customFormat="1" ht="12.75">
      <c r="B281" s="8"/>
      <c r="C281" s="8"/>
      <c r="D281" s="8"/>
      <c r="E281" s="8"/>
      <c r="F281" s="8"/>
      <c r="G281" s="8"/>
      <c r="H281" s="8"/>
    </row>
    <row r="282" spans="2:8" s="37" customFormat="1" ht="12.75">
      <c r="B282" s="8"/>
      <c r="C282" s="8"/>
      <c r="D282" s="8"/>
      <c r="E282" s="8"/>
      <c r="F282" s="8"/>
      <c r="G282" s="8"/>
      <c r="H282" s="8"/>
    </row>
    <row r="283" spans="2:8" s="37" customFormat="1" ht="12.75">
      <c r="B283" s="8"/>
      <c r="C283" s="8"/>
      <c r="D283" s="8"/>
      <c r="E283" s="8"/>
      <c r="F283" s="8"/>
      <c r="G283" s="8"/>
      <c r="H283" s="8"/>
    </row>
    <row r="284" spans="2:8" s="37" customFormat="1" ht="12.75">
      <c r="B284" s="8"/>
      <c r="C284" s="8"/>
      <c r="D284" s="8"/>
      <c r="E284" s="8"/>
      <c r="F284" s="8"/>
      <c r="G284" s="8"/>
      <c r="H284" s="8"/>
    </row>
    <row r="285" spans="2:8" s="37" customFormat="1" ht="12.75">
      <c r="B285" s="8"/>
      <c r="C285" s="8"/>
      <c r="D285" s="8"/>
      <c r="E285" s="8"/>
      <c r="F285" s="8"/>
      <c r="G285" s="8"/>
      <c r="H285" s="8"/>
    </row>
    <row r="286" spans="2:8" s="37" customFormat="1" ht="12.75">
      <c r="B286" s="8"/>
      <c r="C286" s="8"/>
      <c r="D286" s="8"/>
      <c r="E286" s="8"/>
      <c r="F286" s="8"/>
      <c r="G286" s="8"/>
      <c r="H286" s="8"/>
    </row>
    <row r="287" spans="2:8" s="37" customFormat="1" ht="12.75">
      <c r="B287" s="8"/>
      <c r="C287" s="8"/>
      <c r="D287" s="8"/>
      <c r="E287" s="8"/>
      <c r="F287" s="8"/>
      <c r="G287" s="8"/>
      <c r="H287" s="8"/>
    </row>
    <row r="288" spans="2:8" s="37" customFormat="1" ht="12.75">
      <c r="B288" s="8"/>
      <c r="C288" s="8"/>
      <c r="D288" s="8"/>
      <c r="E288" s="8"/>
      <c r="F288" s="8"/>
      <c r="G288" s="8"/>
      <c r="H288" s="8"/>
    </row>
    <row r="289" spans="2:8" s="37" customFormat="1" ht="12.75">
      <c r="B289" s="8"/>
      <c r="C289" s="8"/>
      <c r="D289" s="8"/>
      <c r="E289" s="8"/>
      <c r="F289" s="8"/>
      <c r="G289" s="8"/>
      <c r="H289" s="8"/>
    </row>
    <row r="290" spans="2:8" s="37" customFormat="1" ht="12.75">
      <c r="B290" s="8"/>
      <c r="C290" s="8"/>
      <c r="D290" s="8"/>
      <c r="E290" s="8"/>
      <c r="F290" s="8"/>
      <c r="G290" s="8"/>
      <c r="H290" s="8"/>
    </row>
    <row r="291" spans="2:8" s="37" customFormat="1" ht="12.75">
      <c r="B291" s="8"/>
      <c r="C291" s="8"/>
      <c r="D291" s="8"/>
      <c r="E291" s="8"/>
      <c r="F291" s="8"/>
      <c r="G291" s="8"/>
      <c r="H291" s="8"/>
    </row>
    <row r="292" spans="2:8" s="37" customFormat="1" ht="12.75">
      <c r="B292" s="8"/>
      <c r="C292" s="8"/>
      <c r="D292" s="8"/>
      <c r="E292" s="8"/>
      <c r="F292" s="8"/>
      <c r="G292" s="8"/>
      <c r="H292" s="8"/>
    </row>
    <row r="293" spans="2:8" s="37" customFormat="1" ht="12.75">
      <c r="B293" s="8"/>
      <c r="C293" s="8"/>
      <c r="D293" s="8"/>
      <c r="E293" s="8"/>
      <c r="F293" s="8"/>
      <c r="G293" s="8"/>
      <c r="H293" s="8"/>
    </row>
    <row r="294" spans="2:8" s="37" customFormat="1" ht="12.75">
      <c r="B294" s="8"/>
      <c r="C294" s="8"/>
      <c r="D294" s="8"/>
      <c r="E294" s="8"/>
      <c r="F294" s="8"/>
      <c r="G294" s="8"/>
      <c r="H294" s="8"/>
    </row>
    <row r="295" spans="2:8" s="37" customFormat="1" ht="12.75">
      <c r="B295" s="8"/>
      <c r="C295" s="8"/>
      <c r="D295" s="8"/>
      <c r="E295" s="8"/>
      <c r="F295" s="8"/>
      <c r="G295" s="8"/>
      <c r="H295" s="8"/>
    </row>
    <row r="296" spans="2:8" s="37" customFormat="1" ht="12.75">
      <c r="B296" s="8"/>
      <c r="C296" s="8"/>
      <c r="D296" s="8"/>
      <c r="E296" s="8"/>
      <c r="F296" s="8"/>
      <c r="G296" s="8"/>
      <c r="H296" s="8"/>
    </row>
    <row r="297" spans="2:8" s="37" customFormat="1" ht="12.75">
      <c r="B297" s="8"/>
      <c r="C297" s="8"/>
      <c r="D297" s="8"/>
      <c r="E297" s="8"/>
      <c r="F297" s="8"/>
      <c r="G297" s="8"/>
      <c r="H297" s="8"/>
    </row>
    <row r="298" spans="2:8" s="37" customFormat="1" ht="12.75">
      <c r="B298" s="8"/>
      <c r="C298" s="8"/>
      <c r="D298" s="8"/>
      <c r="E298" s="8"/>
      <c r="F298" s="8"/>
      <c r="G298" s="8"/>
      <c r="H298" s="8"/>
    </row>
    <row r="299" spans="2:8" s="37" customFormat="1" ht="12.75">
      <c r="B299" s="8"/>
      <c r="C299" s="8"/>
      <c r="D299" s="8"/>
      <c r="E299" s="8"/>
      <c r="F299" s="8"/>
      <c r="G299" s="8"/>
      <c r="H299" s="8"/>
    </row>
    <row r="300" spans="2:8" s="37" customFormat="1" ht="12.75">
      <c r="B300" s="8"/>
      <c r="C300" s="8"/>
      <c r="D300" s="8"/>
      <c r="E300" s="8"/>
      <c r="F300" s="8"/>
      <c r="G300" s="8"/>
      <c r="H300" s="8"/>
    </row>
    <row r="301" spans="2:8" s="37" customFormat="1" ht="12.75">
      <c r="B301" s="8"/>
      <c r="C301" s="8"/>
      <c r="D301" s="8"/>
      <c r="E301" s="8"/>
      <c r="F301" s="8"/>
      <c r="G301" s="8"/>
      <c r="H301" s="8"/>
    </row>
    <row r="302" spans="2:8" s="37" customFormat="1" ht="12.75">
      <c r="B302" s="8"/>
      <c r="C302" s="8"/>
      <c r="D302" s="8"/>
      <c r="E302" s="8"/>
      <c r="F302" s="8"/>
      <c r="G302" s="8"/>
      <c r="H302" s="8"/>
    </row>
    <row r="303" spans="2:8" s="37" customFormat="1" ht="12.75">
      <c r="B303" s="8"/>
      <c r="C303" s="8"/>
      <c r="D303" s="8"/>
      <c r="E303" s="8"/>
      <c r="F303" s="8"/>
      <c r="G303" s="8"/>
      <c r="H303" s="8"/>
    </row>
    <row r="304" spans="2:8" s="37" customFormat="1" ht="12.75">
      <c r="B304" s="8"/>
      <c r="C304" s="8"/>
      <c r="D304" s="8"/>
      <c r="E304" s="8"/>
      <c r="F304" s="8"/>
      <c r="G304" s="8"/>
      <c r="H304" s="8"/>
    </row>
    <row r="305" spans="2:8" s="37" customFormat="1" ht="12.75">
      <c r="B305" s="8"/>
      <c r="C305" s="8"/>
      <c r="D305" s="8"/>
      <c r="E305" s="8"/>
      <c r="F305" s="8"/>
      <c r="G305" s="8"/>
      <c r="H305" s="8"/>
    </row>
    <row r="306" spans="2:8" s="37" customFormat="1" ht="12.75">
      <c r="B306" s="8"/>
      <c r="C306" s="8"/>
      <c r="D306" s="8"/>
      <c r="E306" s="8"/>
      <c r="F306" s="8"/>
      <c r="G306" s="8"/>
      <c r="H306" s="8"/>
    </row>
    <row r="307" spans="2:8" s="37" customFormat="1" ht="12.75">
      <c r="B307" s="8"/>
      <c r="C307" s="8"/>
      <c r="D307" s="8"/>
      <c r="E307" s="8"/>
      <c r="F307" s="8"/>
      <c r="G307" s="8"/>
      <c r="H307" s="8"/>
    </row>
    <row r="308" spans="2:8" s="37" customFormat="1" ht="12.75">
      <c r="B308" s="8"/>
      <c r="C308" s="8"/>
      <c r="D308" s="8"/>
      <c r="E308" s="8"/>
      <c r="F308" s="8"/>
      <c r="G308" s="8"/>
      <c r="H308" s="8"/>
    </row>
    <row r="309" spans="2:8" s="37" customFormat="1" ht="12.75">
      <c r="B309" s="8"/>
      <c r="C309" s="8"/>
      <c r="D309" s="8"/>
      <c r="E309" s="8"/>
      <c r="F309" s="8"/>
      <c r="G309" s="8"/>
      <c r="H309" s="8"/>
    </row>
    <row r="310" spans="2:8" s="37" customFormat="1" ht="12.75">
      <c r="B310" s="8"/>
      <c r="C310" s="8"/>
      <c r="D310" s="8"/>
      <c r="E310" s="8"/>
      <c r="F310" s="8"/>
      <c r="G310" s="8"/>
      <c r="H310" s="8"/>
    </row>
    <row r="311" spans="2:8" s="37" customFormat="1" ht="12.75">
      <c r="B311" s="8"/>
      <c r="C311" s="8"/>
      <c r="D311" s="8"/>
      <c r="E311" s="8"/>
      <c r="F311" s="8"/>
      <c r="G311" s="8"/>
      <c r="H311" s="8"/>
    </row>
    <row r="312" spans="2:8" s="37" customFormat="1" ht="12.75">
      <c r="B312" s="8"/>
      <c r="C312" s="8"/>
      <c r="D312" s="8"/>
      <c r="E312" s="8"/>
      <c r="F312" s="8"/>
      <c r="G312" s="8"/>
      <c r="H312" s="8"/>
    </row>
    <row r="313" spans="2:8" s="37" customFormat="1" ht="12.75">
      <c r="B313" s="8"/>
      <c r="C313" s="8"/>
      <c r="D313" s="8"/>
      <c r="E313" s="8"/>
      <c r="F313" s="8"/>
      <c r="G313" s="8"/>
      <c r="H313" s="8"/>
    </row>
    <row r="314" spans="2:8" s="37" customFormat="1" ht="12.75">
      <c r="B314" s="8"/>
      <c r="C314" s="8"/>
      <c r="D314" s="8"/>
      <c r="E314" s="8"/>
      <c r="F314" s="8"/>
      <c r="G314" s="8"/>
      <c r="H314" s="8"/>
    </row>
    <row r="315" spans="2:8" s="37" customFormat="1" ht="12.75">
      <c r="B315" s="8"/>
      <c r="C315" s="8"/>
      <c r="D315" s="8"/>
      <c r="E315" s="8"/>
      <c r="F315" s="8"/>
      <c r="G315" s="8"/>
      <c r="H315" s="8"/>
    </row>
    <row r="316" spans="2:8" s="37" customFormat="1" ht="12.75">
      <c r="B316" s="8"/>
      <c r="C316" s="8"/>
      <c r="D316" s="8"/>
      <c r="E316" s="8"/>
      <c r="F316" s="8"/>
      <c r="G316" s="8"/>
      <c r="H316" s="8"/>
    </row>
    <row r="317" spans="2:8" s="37" customFormat="1" ht="12.75">
      <c r="B317" s="8"/>
      <c r="C317" s="8"/>
      <c r="D317" s="8"/>
      <c r="E317" s="8"/>
      <c r="F317" s="8"/>
      <c r="G317" s="8"/>
      <c r="H317" s="8"/>
    </row>
    <row r="318" spans="2:8" s="37" customFormat="1" ht="12.75">
      <c r="B318" s="8"/>
      <c r="C318" s="8"/>
      <c r="D318" s="8"/>
      <c r="E318" s="8"/>
      <c r="F318" s="8"/>
      <c r="G318" s="8"/>
      <c r="H318" s="8"/>
    </row>
    <row r="319" spans="2:8" s="37" customFormat="1" ht="12.75">
      <c r="B319" s="8"/>
      <c r="C319" s="8"/>
      <c r="D319" s="8"/>
      <c r="E319" s="8"/>
      <c r="F319" s="8"/>
      <c r="G319" s="8"/>
      <c r="H319" s="8"/>
    </row>
    <row r="320" spans="2:8" s="37" customFormat="1" ht="12.75">
      <c r="B320" s="8"/>
      <c r="C320" s="8"/>
      <c r="D320" s="8"/>
      <c r="E320" s="8"/>
      <c r="F320" s="8"/>
      <c r="G320" s="8"/>
      <c r="H320" s="8"/>
    </row>
    <row r="321" spans="2:8" s="37" customFormat="1" ht="12.75">
      <c r="B321" s="8"/>
      <c r="C321" s="8"/>
      <c r="D321" s="8"/>
      <c r="E321" s="8"/>
      <c r="F321" s="8"/>
      <c r="G321" s="8"/>
      <c r="H321" s="8"/>
    </row>
    <row r="322" spans="2:8" s="37" customFormat="1" ht="12.75">
      <c r="B322" s="8"/>
      <c r="C322" s="8"/>
      <c r="D322" s="8"/>
      <c r="E322" s="8"/>
      <c r="F322" s="8"/>
      <c r="G322" s="8"/>
      <c r="H322" s="8"/>
    </row>
    <row r="323" spans="2:8" s="37" customFormat="1" ht="12.75">
      <c r="B323" s="8"/>
      <c r="C323" s="8"/>
      <c r="D323" s="8"/>
      <c r="E323" s="8"/>
      <c r="F323" s="8"/>
      <c r="G323" s="8"/>
      <c r="H323" s="8"/>
    </row>
    <row r="324" spans="2:8" s="37" customFormat="1" ht="12.75">
      <c r="B324" s="8"/>
      <c r="C324" s="8"/>
      <c r="D324" s="8"/>
      <c r="E324" s="8"/>
      <c r="F324" s="8"/>
      <c r="G324" s="8"/>
      <c r="H324" s="8"/>
    </row>
    <row r="325" spans="2:8" s="37" customFormat="1" ht="12.75">
      <c r="B325" s="8"/>
      <c r="C325" s="8"/>
      <c r="D325" s="8"/>
      <c r="E325" s="8"/>
      <c r="F325" s="8"/>
      <c r="G325" s="8"/>
      <c r="H325" s="8"/>
    </row>
    <row r="326" spans="2:8" s="37" customFormat="1" ht="12.75">
      <c r="B326" s="8"/>
      <c r="C326" s="8"/>
      <c r="D326" s="8"/>
      <c r="E326" s="8"/>
      <c r="F326" s="8"/>
      <c r="G326" s="8"/>
      <c r="H326" s="8"/>
    </row>
    <row r="327" spans="2:8" s="37" customFormat="1" ht="12.75">
      <c r="B327" s="8"/>
      <c r="C327" s="8"/>
      <c r="D327" s="8"/>
      <c r="E327" s="8"/>
      <c r="F327" s="8"/>
      <c r="G327" s="8"/>
      <c r="H327" s="8"/>
    </row>
    <row r="328" spans="2:8" s="37" customFormat="1" ht="12.75">
      <c r="B328" s="8"/>
      <c r="C328" s="8"/>
      <c r="D328" s="8"/>
      <c r="E328" s="8"/>
      <c r="F328" s="8"/>
      <c r="G328" s="8"/>
      <c r="H328" s="8"/>
    </row>
    <row r="329" spans="2:8" s="37" customFormat="1" ht="12.75">
      <c r="B329" s="8"/>
      <c r="C329" s="8"/>
      <c r="D329" s="8"/>
      <c r="E329" s="8"/>
      <c r="F329" s="8"/>
      <c r="G329" s="8"/>
      <c r="H329" s="8"/>
    </row>
    <row r="330" spans="2:8" s="37" customFormat="1" ht="12.75">
      <c r="B330" s="8"/>
      <c r="C330" s="8"/>
      <c r="D330" s="8"/>
      <c r="E330" s="8"/>
      <c r="F330" s="8"/>
      <c r="G330" s="8"/>
      <c r="H330" s="8"/>
    </row>
    <row r="331" spans="2:8" s="37" customFormat="1" ht="12.75">
      <c r="B331" s="8"/>
      <c r="C331" s="8"/>
      <c r="D331" s="8"/>
      <c r="E331" s="8"/>
      <c r="F331" s="8"/>
      <c r="G331" s="8"/>
      <c r="H331" s="8"/>
    </row>
    <row r="332" spans="2:8" s="37" customFormat="1" ht="12.75">
      <c r="B332" s="8"/>
      <c r="C332" s="8"/>
      <c r="D332" s="8"/>
      <c r="E332" s="8"/>
      <c r="F332" s="8"/>
      <c r="G332" s="8"/>
      <c r="H332" s="8"/>
    </row>
    <row r="333" spans="2:8" s="37" customFormat="1" ht="12.75">
      <c r="B333" s="8"/>
      <c r="C333" s="8"/>
      <c r="D333" s="8"/>
      <c r="E333" s="8"/>
      <c r="F333" s="8"/>
      <c r="G333" s="8"/>
      <c r="H333" s="8"/>
    </row>
    <row r="334" spans="2:8" s="37" customFormat="1" ht="12.75">
      <c r="B334" s="8"/>
      <c r="C334" s="8"/>
      <c r="D334" s="8"/>
      <c r="E334" s="8"/>
      <c r="F334" s="8"/>
      <c r="G334" s="8"/>
      <c r="H334" s="8"/>
    </row>
    <row r="335" spans="2:8" s="37" customFormat="1" ht="12.75">
      <c r="B335" s="8"/>
      <c r="C335" s="8"/>
      <c r="D335" s="8"/>
      <c r="E335" s="8"/>
      <c r="F335" s="8"/>
      <c r="G335" s="8"/>
      <c r="H335" s="8"/>
    </row>
    <row r="336" spans="2:8" s="37" customFormat="1" ht="12.75">
      <c r="B336" s="8"/>
      <c r="C336" s="8"/>
      <c r="D336" s="8"/>
      <c r="E336" s="8"/>
      <c r="F336" s="8"/>
      <c r="G336" s="8"/>
      <c r="H336" s="8"/>
    </row>
    <row r="337" spans="2:8" s="37" customFormat="1" ht="12.75">
      <c r="B337" s="8"/>
      <c r="C337" s="8"/>
      <c r="D337" s="8"/>
      <c r="E337" s="8"/>
      <c r="F337" s="8"/>
      <c r="G337" s="8"/>
      <c r="H337" s="8"/>
    </row>
    <row r="338" spans="2:8" s="37" customFormat="1" ht="12.75">
      <c r="B338" s="8"/>
      <c r="C338" s="8"/>
      <c r="D338" s="8"/>
      <c r="E338" s="8"/>
      <c r="F338" s="8"/>
      <c r="G338" s="8"/>
      <c r="H338" s="8"/>
    </row>
    <row r="339" spans="2:8" s="37" customFormat="1" ht="12.75">
      <c r="B339" s="8"/>
      <c r="C339" s="8"/>
      <c r="D339" s="8"/>
      <c r="E339" s="8"/>
      <c r="F339" s="8"/>
      <c r="G339" s="8"/>
      <c r="H339" s="8"/>
    </row>
    <row r="340" spans="2:8" s="37" customFormat="1" ht="12.75">
      <c r="B340" s="8"/>
      <c r="C340" s="8"/>
      <c r="D340" s="8"/>
      <c r="E340" s="8"/>
      <c r="F340" s="8"/>
      <c r="G340" s="8"/>
      <c r="H340" s="8"/>
    </row>
    <row r="341" spans="2:8" s="37" customFormat="1" ht="12.75">
      <c r="B341" s="8"/>
      <c r="C341" s="8"/>
      <c r="D341" s="8"/>
      <c r="E341" s="8"/>
      <c r="F341" s="8"/>
      <c r="G341" s="8"/>
      <c r="H341" s="8"/>
    </row>
    <row r="342" spans="2:8" s="37" customFormat="1" ht="12.75">
      <c r="B342" s="8"/>
      <c r="C342" s="8"/>
      <c r="D342" s="8"/>
      <c r="E342" s="8"/>
      <c r="F342" s="8"/>
      <c r="G342" s="8"/>
      <c r="H342" s="8"/>
    </row>
    <row r="343" spans="2:8" s="37" customFormat="1" ht="12.75">
      <c r="B343" s="8"/>
      <c r="C343" s="8"/>
      <c r="D343" s="8"/>
      <c r="E343" s="8"/>
      <c r="F343" s="8"/>
      <c r="G343" s="8"/>
      <c r="H343" s="8"/>
    </row>
    <row r="344" spans="2:8" s="37" customFormat="1" ht="12.75">
      <c r="B344" s="8"/>
      <c r="C344" s="8"/>
      <c r="D344" s="8"/>
      <c r="E344" s="8"/>
      <c r="F344" s="8"/>
      <c r="G344" s="8"/>
      <c r="H344" s="8"/>
    </row>
    <row r="345" spans="2:8" s="37" customFormat="1" ht="12.75">
      <c r="B345" s="8"/>
      <c r="C345" s="8"/>
      <c r="D345" s="8"/>
      <c r="E345" s="8"/>
      <c r="F345" s="8"/>
      <c r="G345" s="8"/>
      <c r="H345" s="8"/>
    </row>
    <row r="346" spans="2:8" s="37" customFormat="1" ht="12.75">
      <c r="B346" s="8"/>
      <c r="C346" s="8"/>
      <c r="D346" s="8"/>
      <c r="E346" s="8"/>
      <c r="F346" s="8"/>
      <c r="G346" s="8"/>
      <c r="H346" s="8"/>
    </row>
    <row r="347" spans="2:8" s="37" customFormat="1" ht="12.75">
      <c r="B347" s="8"/>
      <c r="C347" s="8"/>
      <c r="D347" s="8"/>
      <c r="E347" s="8"/>
      <c r="F347" s="8"/>
      <c r="G347" s="8"/>
      <c r="H347" s="8"/>
    </row>
    <row r="348" spans="2:8" s="37" customFormat="1" ht="12.75">
      <c r="B348" s="8"/>
      <c r="C348" s="8"/>
      <c r="D348" s="8"/>
      <c r="E348" s="8"/>
      <c r="F348" s="8"/>
      <c r="G348" s="8"/>
      <c r="H348" s="8"/>
    </row>
    <row r="349" spans="2:8" s="37" customFormat="1" ht="12.75">
      <c r="B349" s="8"/>
      <c r="C349" s="8"/>
      <c r="D349" s="8"/>
      <c r="E349" s="8"/>
      <c r="F349" s="8"/>
      <c r="G349" s="8"/>
      <c r="H349" s="8"/>
    </row>
    <row r="350" spans="2:8" s="37" customFormat="1" ht="12.75">
      <c r="B350" s="8"/>
      <c r="C350" s="8"/>
      <c r="D350" s="8"/>
      <c r="E350" s="8"/>
      <c r="F350" s="8"/>
      <c r="G350" s="8"/>
      <c r="H350" s="8"/>
    </row>
    <row r="351" spans="2:8" s="37" customFormat="1" ht="12.75">
      <c r="B351" s="8"/>
      <c r="C351" s="8"/>
      <c r="D351" s="8"/>
      <c r="E351" s="8"/>
      <c r="F351" s="8"/>
      <c r="G351" s="8"/>
      <c r="H351" s="8"/>
    </row>
    <row r="352" spans="2:8" s="37" customFormat="1" ht="12.75">
      <c r="B352" s="8"/>
      <c r="C352" s="8"/>
      <c r="D352" s="8"/>
      <c r="E352" s="8"/>
      <c r="F352" s="8"/>
      <c r="G352" s="8"/>
      <c r="H352" s="8"/>
    </row>
    <row r="353" spans="2:8" s="37" customFormat="1" ht="12.75">
      <c r="B353" s="8"/>
      <c r="C353" s="8"/>
      <c r="D353" s="8"/>
      <c r="E353" s="8"/>
      <c r="F353" s="8"/>
      <c r="G353" s="8"/>
      <c r="H353" s="8"/>
    </row>
    <row r="354" spans="2:8" s="37" customFormat="1" ht="12.75">
      <c r="B354" s="8"/>
      <c r="C354" s="8"/>
      <c r="D354" s="8"/>
      <c r="E354" s="8"/>
      <c r="F354" s="8"/>
      <c r="G354" s="8"/>
      <c r="H354" s="8"/>
    </row>
    <row r="355" spans="2:8" s="37" customFormat="1" ht="12.75">
      <c r="B355" s="8"/>
      <c r="C355" s="8"/>
      <c r="D355" s="8"/>
      <c r="E355" s="8"/>
      <c r="F355" s="8"/>
      <c r="G355" s="8"/>
      <c r="H355" s="8"/>
    </row>
    <row r="356" spans="2:8" s="37" customFormat="1" ht="12.75">
      <c r="B356" s="8"/>
      <c r="C356" s="8"/>
      <c r="D356" s="8"/>
      <c r="E356" s="8"/>
      <c r="F356" s="8"/>
      <c r="G356" s="8"/>
      <c r="H356" s="8"/>
    </row>
    <row r="357" spans="2:8" s="37" customFormat="1" ht="12.75">
      <c r="B357" s="8"/>
      <c r="C357" s="8"/>
      <c r="D357" s="8"/>
      <c r="E357" s="8"/>
      <c r="F357" s="8"/>
      <c r="G357" s="8"/>
      <c r="H357" s="8"/>
    </row>
    <row r="358" spans="2:8" s="37" customFormat="1" ht="12.75">
      <c r="B358" s="8"/>
      <c r="C358" s="8"/>
      <c r="D358" s="8"/>
      <c r="E358" s="8"/>
      <c r="F358" s="8"/>
      <c r="G358" s="8"/>
      <c r="H358" s="8"/>
    </row>
    <row r="359" spans="2:8" s="37" customFormat="1" ht="12.75">
      <c r="B359" s="8"/>
      <c r="C359" s="8"/>
      <c r="D359" s="8"/>
      <c r="E359" s="8"/>
      <c r="F359" s="8"/>
      <c r="G359" s="8"/>
      <c r="H359" s="8"/>
    </row>
    <row r="360" spans="2:8" s="37" customFormat="1" ht="12.75">
      <c r="B360" s="8"/>
      <c r="C360" s="8"/>
      <c r="D360" s="8"/>
      <c r="E360" s="8"/>
      <c r="F360" s="8"/>
      <c r="G360" s="8"/>
      <c r="H360" s="8"/>
    </row>
    <row r="361" spans="2:8" s="37" customFormat="1" ht="12.75">
      <c r="B361" s="8"/>
      <c r="C361" s="8"/>
      <c r="D361" s="8"/>
      <c r="E361" s="8"/>
      <c r="F361" s="8"/>
      <c r="G361" s="8"/>
      <c r="H361" s="8"/>
    </row>
    <row r="362" spans="2:8" s="37" customFormat="1" ht="12.75">
      <c r="B362" s="8"/>
      <c r="C362" s="8"/>
      <c r="D362" s="8"/>
      <c r="E362" s="8"/>
      <c r="F362" s="8"/>
      <c r="G362" s="8"/>
      <c r="H362" s="8"/>
    </row>
    <row r="363" spans="2:8" s="37" customFormat="1" ht="12.75">
      <c r="B363" s="8"/>
      <c r="C363" s="8"/>
      <c r="D363" s="8"/>
      <c r="E363" s="8"/>
      <c r="F363" s="8"/>
      <c r="G363" s="8"/>
      <c r="H363" s="8"/>
    </row>
    <row r="364" spans="2:8" s="37" customFormat="1" ht="12.75">
      <c r="B364" s="8"/>
      <c r="C364" s="8"/>
      <c r="D364" s="8"/>
      <c r="E364" s="8"/>
      <c r="F364" s="8"/>
      <c r="G364" s="8"/>
      <c r="H364" s="8"/>
    </row>
    <row r="365" spans="2:8" s="37" customFormat="1" ht="12.75">
      <c r="B365" s="8"/>
      <c r="C365" s="8"/>
      <c r="D365" s="8"/>
      <c r="E365" s="8"/>
      <c r="F365" s="8"/>
      <c r="G365" s="8"/>
      <c r="H365" s="8"/>
    </row>
    <row r="366" spans="2:8" s="37" customFormat="1" ht="12.75">
      <c r="B366" s="8"/>
      <c r="C366" s="8"/>
      <c r="D366" s="8"/>
      <c r="E366" s="8"/>
      <c r="F366" s="8"/>
      <c r="G366" s="8"/>
      <c r="H366" s="8"/>
    </row>
    <row r="367" spans="2:8" s="37" customFormat="1" ht="12.75">
      <c r="B367" s="8"/>
      <c r="C367" s="8"/>
      <c r="D367" s="8"/>
      <c r="E367" s="8"/>
      <c r="F367" s="8"/>
      <c r="G367" s="8"/>
      <c r="H367" s="8"/>
    </row>
    <row r="368" spans="2:8" s="37" customFormat="1" ht="12.75">
      <c r="B368" s="8"/>
      <c r="C368" s="8"/>
      <c r="D368" s="8"/>
      <c r="E368" s="8"/>
      <c r="F368" s="8"/>
      <c r="G368" s="8"/>
      <c r="H368" s="8"/>
    </row>
    <row r="369" spans="2:8" s="37" customFormat="1" ht="12.75">
      <c r="B369" s="8"/>
      <c r="C369" s="8"/>
      <c r="D369" s="8"/>
      <c r="E369" s="8"/>
      <c r="F369" s="8"/>
      <c r="G369" s="8"/>
      <c r="H369" s="8"/>
    </row>
    <row r="370" spans="2:8" s="37" customFormat="1" ht="12.75">
      <c r="B370" s="8"/>
      <c r="C370" s="8"/>
      <c r="D370" s="8"/>
      <c r="E370" s="8"/>
      <c r="F370" s="8"/>
      <c r="G370" s="8"/>
      <c r="H370" s="8"/>
    </row>
    <row r="371" spans="2:8" s="37" customFormat="1" ht="12.75">
      <c r="B371" s="8"/>
      <c r="C371" s="8"/>
      <c r="D371" s="8"/>
      <c r="E371" s="8"/>
      <c r="F371" s="8"/>
      <c r="G371" s="8"/>
      <c r="H371" s="8"/>
    </row>
    <row r="372" spans="2:8" s="37" customFormat="1" ht="12.75">
      <c r="B372" s="8"/>
      <c r="C372" s="8"/>
      <c r="D372" s="8"/>
      <c r="E372" s="8"/>
      <c r="F372" s="8"/>
      <c r="G372" s="8"/>
      <c r="H372" s="8"/>
    </row>
    <row r="373" spans="2:8" s="37" customFormat="1" ht="12.75">
      <c r="B373" s="8"/>
      <c r="C373" s="8"/>
      <c r="D373" s="8"/>
      <c r="E373" s="8"/>
      <c r="F373" s="8"/>
      <c r="G373" s="8"/>
      <c r="H373" s="8"/>
    </row>
    <row r="374" spans="2:8" s="37" customFormat="1" ht="12.75">
      <c r="B374" s="8"/>
      <c r="C374" s="8"/>
      <c r="D374" s="8"/>
      <c r="E374" s="8"/>
      <c r="F374" s="8"/>
      <c r="G374" s="8"/>
      <c r="H374" s="8"/>
    </row>
    <row r="375" spans="2:8" s="37" customFormat="1" ht="12.75">
      <c r="B375" s="8"/>
      <c r="C375" s="8"/>
      <c r="D375" s="8"/>
      <c r="E375" s="8"/>
      <c r="F375" s="8"/>
      <c r="G375" s="8"/>
      <c r="H375" s="8"/>
    </row>
    <row r="376" spans="2:8" s="37" customFormat="1" ht="12.75">
      <c r="B376" s="8"/>
      <c r="C376" s="8"/>
      <c r="D376" s="8"/>
      <c r="E376" s="8"/>
      <c r="F376" s="8"/>
      <c r="G376" s="8"/>
      <c r="H376" s="8"/>
    </row>
    <row r="377" spans="2:8" s="37" customFormat="1" ht="12.75">
      <c r="B377" s="8"/>
      <c r="C377" s="8"/>
      <c r="D377" s="8"/>
      <c r="E377" s="8"/>
      <c r="F377" s="8"/>
      <c r="G377" s="8"/>
      <c r="H377" s="8"/>
    </row>
    <row r="378" spans="2:8" s="37" customFormat="1" ht="12.75">
      <c r="B378" s="8"/>
      <c r="C378" s="8"/>
      <c r="D378" s="8"/>
      <c r="E378" s="8"/>
      <c r="F378" s="8"/>
      <c r="G378" s="8"/>
      <c r="H378" s="8"/>
    </row>
    <row r="379" spans="2:8" s="37" customFormat="1" ht="12.75">
      <c r="B379" s="8"/>
      <c r="C379" s="8"/>
      <c r="D379" s="8"/>
      <c r="E379" s="8"/>
      <c r="F379" s="8"/>
      <c r="G379" s="8"/>
      <c r="H379" s="8"/>
    </row>
    <row r="380" spans="2:8" s="37" customFormat="1" ht="12.75">
      <c r="B380" s="8"/>
      <c r="C380" s="8"/>
      <c r="D380" s="8"/>
      <c r="E380" s="8"/>
      <c r="F380" s="8"/>
      <c r="G380" s="8"/>
      <c r="H380" s="8"/>
    </row>
    <row r="381" spans="2:8" s="37" customFormat="1" ht="12.75">
      <c r="B381" s="8"/>
      <c r="C381" s="8"/>
      <c r="D381" s="8"/>
      <c r="E381" s="8"/>
      <c r="F381" s="8"/>
      <c r="G381" s="8"/>
      <c r="H381" s="8"/>
    </row>
    <row r="382" spans="2:8" s="37" customFormat="1" ht="12.75">
      <c r="B382" s="8"/>
      <c r="C382" s="8"/>
      <c r="D382" s="8"/>
      <c r="E382" s="8"/>
      <c r="F382" s="8"/>
      <c r="G382" s="8"/>
      <c r="H382" s="8"/>
    </row>
    <row r="383" spans="2:8" s="37" customFormat="1" ht="12.75">
      <c r="B383" s="8"/>
      <c r="C383" s="8"/>
      <c r="D383" s="8"/>
      <c r="E383" s="8"/>
      <c r="F383" s="8"/>
      <c r="G383" s="8"/>
      <c r="H383" s="8"/>
    </row>
    <row r="384" spans="2:8" s="37" customFormat="1" ht="12.75">
      <c r="B384" s="8"/>
      <c r="C384" s="8"/>
      <c r="D384" s="8"/>
      <c r="E384" s="8"/>
      <c r="F384" s="8"/>
      <c r="G384" s="8"/>
      <c r="H384" s="8"/>
    </row>
    <row r="385" spans="2:8" s="37" customFormat="1" ht="12.75">
      <c r="B385" s="8"/>
      <c r="C385" s="8"/>
      <c r="D385" s="8"/>
      <c r="E385" s="8"/>
      <c r="F385" s="8"/>
      <c r="G385" s="8"/>
      <c r="H385" s="8"/>
    </row>
    <row r="386" spans="2:8" s="37" customFormat="1" ht="12.75">
      <c r="B386" s="8"/>
      <c r="C386" s="8"/>
      <c r="D386" s="8"/>
      <c r="E386" s="8"/>
      <c r="F386" s="8"/>
      <c r="G386" s="8"/>
      <c r="H386" s="8"/>
    </row>
    <row r="387" spans="2:8" s="37" customFormat="1" ht="12.75">
      <c r="B387" s="8"/>
      <c r="C387" s="8"/>
      <c r="D387" s="8"/>
      <c r="E387" s="8"/>
      <c r="F387" s="8"/>
      <c r="G387" s="8"/>
      <c r="H387" s="8"/>
    </row>
    <row r="388" spans="2:8" s="37" customFormat="1" ht="12.75">
      <c r="B388" s="8"/>
      <c r="C388" s="8"/>
      <c r="D388" s="8"/>
      <c r="E388" s="8"/>
      <c r="F388" s="8"/>
      <c r="G388" s="8"/>
      <c r="H388" s="8"/>
    </row>
    <row r="389" spans="2:8" s="37" customFormat="1" ht="12.75">
      <c r="B389" s="8"/>
      <c r="C389" s="8"/>
      <c r="D389" s="8"/>
      <c r="E389" s="8"/>
      <c r="F389" s="8"/>
      <c r="G389" s="8"/>
      <c r="H389" s="8"/>
    </row>
    <row r="390" spans="2:8" s="37" customFormat="1" ht="12.75">
      <c r="B390" s="8"/>
      <c r="C390" s="8"/>
      <c r="D390" s="8"/>
      <c r="E390" s="8"/>
      <c r="F390" s="8"/>
      <c r="G390" s="8"/>
      <c r="H390" s="8"/>
    </row>
    <row r="391" spans="2:8" s="37" customFormat="1" ht="12.75">
      <c r="B391" s="8"/>
      <c r="C391" s="8"/>
      <c r="D391" s="8"/>
      <c r="E391" s="8"/>
      <c r="F391" s="8"/>
      <c r="G391" s="8"/>
      <c r="H391" s="8"/>
    </row>
    <row r="392" spans="2:8" s="37" customFormat="1" ht="12.75">
      <c r="B392" s="8"/>
      <c r="C392" s="8"/>
      <c r="D392" s="8"/>
      <c r="E392" s="8"/>
      <c r="F392" s="8"/>
      <c r="G392" s="8"/>
      <c r="H392" s="8"/>
    </row>
    <row r="393" spans="2:8" s="37" customFormat="1" ht="12.75">
      <c r="B393" s="8"/>
      <c r="C393" s="8"/>
      <c r="D393" s="8"/>
      <c r="E393" s="8"/>
      <c r="F393" s="8"/>
      <c r="G393" s="8"/>
      <c r="H393" s="8"/>
    </row>
    <row r="394" spans="2:8" s="37" customFormat="1" ht="12.75">
      <c r="B394" s="8"/>
      <c r="C394" s="8"/>
      <c r="D394" s="8"/>
      <c r="E394" s="8"/>
      <c r="F394" s="8"/>
      <c r="G394" s="8"/>
      <c r="H394" s="8"/>
    </row>
    <row r="395" spans="2:8" s="37" customFormat="1" ht="12.75">
      <c r="B395" s="8"/>
      <c r="C395" s="8"/>
      <c r="D395" s="8"/>
      <c r="E395" s="8"/>
      <c r="F395" s="8"/>
      <c r="G395" s="8"/>
      <c r="H395" s="8"/>
    </row>
    <row r="396" spans="2:8" s="37" customFormat="1" ht="12.75">
      <c r="B396" s="8"/>
      <c r="C396" s="8"/>
      <c r="D396" s="8"/>
      <c r="E396" s="8"/>
      <c r="F396" s="8"/>
      <c r="G396" s="8"/>
      <c r="H396" s="8"/>
    </row>
    <row r="397" spans="2:8" s="37" customFormat="1" ht="12.75">
      <c r="B397" s="8"/>
      <c r="C397" s="8"/>
      <c r="D397" s="8"/>
      <c r="E397" s="8"/>
      <c r="F397" s="8"/>
      <c r="G397" s="8"/>
      <c r="H397" s="8"/>
    </row>
    <row r="398" spans="2:8" s="37" customFormat="1" ht="12.75">
      <c r="B398" s="8"/>
      <c r="C398" s="8"/>
      <c r="D398" s="8"/>
      <c r="E398" s="8"/>
      <c r="F398" s="8"/>
      <c r="G398" s="8"/>
      <c r="H398" s="8"/>
    </row>
    <row r="399" spans="2:8" s="37" customFormat="1" ht="12.75">
      <c r="B399" s="8"/>
      <c r="C399" s="8"/>
      <c r="D399" s="8"/>
      <c r="E399" s="8"/>
      <c r="F399" s="8"/>
      <c r="G399" s="8"/>
      <c r="H399" s="8"/>
    </row>
    <row r="400" spans="2:8" s="37" customFormat="1" ht="12.75">
      <c r="B400" s="8"/>
      <c r="C400" s="8"/>
      <c r="D400" s="8"/>
      <c r="E400" s="8"/>
      <c r="F400" s="8"/>
      <c r="G400" s="8"/>
      <c r="H400" s="8"/>
    </row>
    <row r="401" spans="2:8" s="37" customFormat="1" ht="12.75">
      <c r="B401" s="8"/>
      <c r="C401" s="8"/>
      <c r="D401" s="8"/>
      <c r="E401" s="8"/>
      <c r="F401" s="8"/>
      <c r="G401" s="8"/>
      <c r="H401" s="8"/>
    </row>
    <row r="402" spans="2:8" s="37" customFormat="1" ht="12.75">
      <c r="B402" s="8"/>
      <c r="C402" s="8"/>
      <c r="D402" s="8"/>
      <c r="E402" s="8"/>
      <c r="F402" s="8"/>
      <c r="G402" s="8"/>
      <c r="H402" s="8"/>
    </row>
    <row r="403" spans="2:8" s="37" customFormat="1" ht="12.75">
      <c r="B403" s="8"/>
      <c r="C403" s="8"/>
      <c r="D403" s="8"/>
      <c r="E403" s="8"/>
      <c r="F403" s="8"/>
      <c r="G403" s="8"/>
      <c r="H403" s="8"/>
    </row>
    <row r="404" spans="2:8" s="37" customFormat="1" ht="12.75">
      <c r="B404" s="8"/>
      <c r="C404" s="8"/>
      <c r="D404" s="8"/>
      <c r="E404" s="8"/>
      <c r="F404" s="8"/>
      <c r="G404" s="8"/>
      <c r="H404" s="8"/>
    </row>
    <row r="405" spans="2:8" s="37" customFormat="1" ht="12.75">
      <c r="B405" s="8"/>
      <c r="C405" s="8"/>
      <c r="D405" s="8"/>
      <c r="E405" s="8"/>
      <c r="F405" s="8"/>
      <c r="G405" s="8"/>
      <c r="H405" s="8"/>
    </row>
    <row r="406" spans="2:8" s="37" customFormat="1" ht="12.75">
      <c r="B406" s="8"/>
      <c r="C406" s="8"/>
      <c r="D406" s="8"/>
      <c r="E406" s="8"/>
      <c r="F406" s="8"/>
      <c r="G406" s="8"/>
      <c r="H406" s="8"/>
    </row>
    <row r="407" spans="2:8" s="37" customFormat="1" ht="12.75">
      <c r="B407" s="8"/>
      <c r="C407" s="8"/>
      <c r="D407" s="8"/>
      <c r="E407" s="8"/>
      <c r="F407" s="8"/>
      <c r="G407" s="8"/>
      <c r="H407" s="8"/>
    </row>
    <row r="408" spans="2:8" s="37" customFormat="1" ht="12.75">
      <c r="B408" s="8"/>
      <c r="C408" s="8"/>
      <c r="D408" s="8"/>
      <c r="E408" s="8"/>
      <c r="F408" s="8"/>
      <c r="G408" s="8"/>
      <c r="H408" s="8"/>
    </row>
    <row r="409" spans="2:8" s="37" customFormat="1" ht="12.75">
      <c r="B409" s="8"/>
      <c r="C409" s="8"/>
      <c r="D409" s="8"/>
      <c r="E409" s="8"/>
      <c r="F409" s="8"/>
      <c r="G409" s="8"/>
      <c r="H409" s="8"/>
    </row>
    <row r="410" spans="2:8" s="37" customFormat="1" ht="12.75">
      <c r="B410" s="8"/>
      <c r="C410" s="8"/>
      <c r="D410" s="8"/>
      <c r="E410" s="8"/>
      <c r="F410" s="8"/>
      <c r="G410" s="8"/>
      <c r="H410" s="8"/>
    </row>
    <row r="411" spans="2:8" s="37" customFormat="1" ht="12.75">
      <c r="B411" s="8"/>
      <c r="C411" s="8"/>
      <c r="D411" s="8"/>
      <c r="E411" s="8"/>
      <c r="F411" s="8"/>
      <c r="G411" s="8"/>
      <c r="H411" s="8"/>
    </row>
    <row r="412" spans="2:8" s="37" customFormat="1" ht="12.75">
      <c r="B412" s="8"/>
      <c r="C412" s="8"/>
      <c r="D412" s="8"/>
      <c r="E412" s="8"/>
      <c r="F412" s="8"/>
      <c r="G412" s="8"/>
      <c r="H412" s="8"/>
    </row>
    <row r="413" spans="2:8" s="37" customFormat="1" ht="12.75">
      <c r="B413" s="8"/>
      <c r="C413" s="8"/>
      <c r="D413" s="8"/>
      <c r="E413" s="8"/>
      <c r="F413" s="8"/>
      <c r="G413" s="8"/>
      <c r="H413" s="8"/>
    </row>
    <row r="414" spans="2:8" s="37" customFormat="1" ht="12.75">
      <c r="B414" s="8"/>
      <c r="C414" s="8"/>
      <c r="D414" s="8"/>
      <c r="E414" s="8"/>
      <c r="F414" s="8"/>
      <c r="G414" s="8"/>
      <c r="H414" s="8"/>
    </row>
    <row r="415" spans="2:8" s="37" customFormat="1" ht="12.75">
      <c r="B415" s="8"/>
      <c r="C415" s="8"/>
      <c r="D415" s="8"/>
      <c r="E415" s="8"/>
      <c r="F415" s="8"/>
      <c r="G415" s="8"/>
      <c r="H415" s="8"/>
    </row>
    <row r="416" spans="2:8" s="37" customFormat="1" ht="12.75">
      <c r="B416" s="8"/>
      <c r="C416" s="8"/>
      <c r="D416" s="8"/>
      <c r="E416" s="8"/>
      <c r="F416" s="8"/>
      <c r="G416" s="8"/>
      <c r="H416" s="8"/>
    </row>
    <row r="417" spans="2:8" s="37" customFormat="1" ht="12.75">
      <c r="B417" s="8"/>
      <c r="C417" s="8"/>
      <c r="D417" s="8"/>
      <c r="E417" s="8"/>
      <c r="F417" s="8"/>
      <c r="G417" s="8"/>
      <c r="H417" s="8"/>
    </row>
    <row r="418" spans="2:8" s="37" customFormat="1" ht="12.75">
      <c r="B418" s="8"/>
      <c r="C418" s="8"/>
      <c r="D418" s="8"/>
      <c r="E418" s="8"/>
      <c r="F418" s="8"/>
      <c r="G418" s="8"/>
      <c r="H418" s="8"/>
    </row>
    <row r="419" spans="2:8" s="37" customFormat="1" ht="12.75">
      <c r="B419" s="8"/>
      <c r="C419" s="8"/>
      <c r="D419" s="8"/>
      <c r="E419" s="8"/>
      <c r="F419" s="8"/>
      <c r="G419" s="8"/>
      <c r="H419" s="8"/>
    </row>
    <row r="420" spans="2:8" s="37" customFormat="1" ht="12.75">
      <c r="B420" s="8"/>
      <c r="C420" s="8"/>
      <c r="D420" s="8"/>
      <c r="E420" s="8"/>
      <c r="F420" s="8"/>
      <c r="G420" s="8"/>
      <c r="H420" s="8"/>
    </row>
    <row r="421" spans="2:8" s="37" customFormat="1" ht="12.75">
      <c r="B421" s="8"/>
      <c r="C421" s="8"/>
      <c r="D421" s="8"/>
      <c r="E421" s="8"/>
      <c r="F421" s="8"/>
      <c r="G421" s="8"/>
      <c r="H421" s="8"/>
    </row>
    <row r="422" spans="2:8" s="37" customFormat="1" ht="12.75">
      <c r="B422" s="8"/>
      <c r="C422" s="8"/>
      <c r="D422" s="8"/>
      <c r="E422" s="8"/>
      <c r="F422" s="8"/>
      <c r="G422" s="8"/>
      <c r="H422" s="8"/>
    </row>
    <row r="423" spans="2:8" s="37" customFormat="1" ht="12.75">
      <c r="B423" s="8"/>
      <c r="C423" s="8"/>
      <c r="D423" s="8"/>
      <c r="E423" s="8"/>
      <c r="F423" s="8"/>
      <c r="G423" s="8"/>
      <c r="H423" s="8"/>
    </row>
    <row r="424" spans="2:8" s="37" customFormat="1" ht="12.75">
      <c r="B424" s="8"/>
      <c r="C424" s="8"/>
      <c r="D424" s="8"/>
      <c r="E424" s="8"/>
      <c r="F424" s="8"/>
      <c r="G424" s="8"/>
      <c r="H424" s="8"/>
    </row>
    <row r="425" spans="2:8" s="37" customFormat="1" ht="12.75">
      <c r="B425" s="8"/>
      <c r="C425" s="8"/>
      <c r="D425" s="8"/>
      <c r="E425" s="8"/>
      <c r="F425" s="8"/>
      <c r="G425" s="8"/>
      <c r="H425" s="8"/>
    </row>
    <row r="426" spans="2:8" s="37" customFormat="1" ht="12.75">
      <c r="B426" s="8"/>
      <c r="C426" s="8"/>
      <c r="D426" s="8"/>
      <c r="E426" s="8"/>
      <c r="F426" s="8"/>
      <c r="G426" s="8"/>
      <c r="H426" s="8"/>
    </row>
    <row r="427" spans="2:8" s="37" customFormat="1" ht="12.75">
      <c r="B427" s="8"/>
      <c r="C427" s="8"/>
      <c r="D427" s="8"/>
      <c r="E427" s="8"/>
      <c r="F427" s="8"/>
      <c r="G427" s="8"/>
      <c r="H427" s="8"/>
    </row>
    <row r="428" spans="2:8" s="37" customFormat="1" ht="12.75">
      <c r="B428" s="8"/>
      <c r="C428" s="8"/>
      <c r="D428" s="8"/>
      <c r="E428" s="8"/>
      <c r="F428" s="8"/>
      <c r="G428" s="8"/>
      <c r="H428" s="8"/>
    </row>
    <row r="429" spans="2:8" s="37" customFormat="1" ht="12.75">
      <c r="B429" s="8"/>
      <c r="C429" s="8"/>
      <c r="D429" s="8"/>
      <c r="E429" s="8"/>
      <c r="F429" s="8"/>
      <c r="G429" s="8"/>
      <c r="H429" s="8"/>
    </row>
    <row r="430" spans="2:8" s="37" customFormat="1" ht="12.75">
      <c r="B430" s="8"/>
      <c r="C430" s="8"/>
      <c r="D430" s="8"/>
      <c r="E430" s="8"/>
      <c r="F430" s="8"/>
      <c r="G430" s="8"/>
      <c r="H430" s="8"/>
    </row>
    <row r="431" spans="2:8" s="37" customFormat="1" ht="12.75">
      <c r="B431" s="8"/>
      <c r="C431" s="8"/>
      <c r="D431" s="8"/>
      <c r="E431" s="8"/>
      <c r="F431" s="8"/>
      <c r="G431" s="8"/>
      <c r="H431" s="8"/>
    </row>
    <row r="432" spans="2:8" s="37" customFormat="1" ht="12.75">
      <c r="B432" s="8"/>
      <c r="C432" s="8"/>
      <c r="D432" s="8"/>
      <c r="E432" s="8"/>
      <c r="F432" s="8"/>
      <c r="G432" s="8"/>
      <c r="H432" s="8"/>
    </row>
    <row r="433" spans="2:8" s="37" customFormat="1" ht="12.75">
      <c r="B433" s="8"/>
      <c r="C433" s="8"/>
      <c r="D433" s="8"/>
      <c r="E433" s="8"/>
      <c r="F433" s="8"/>
      <c r="G433" s="8"/>
      <c r="H433" s="8"/>
    </row>
    <row r="434" spans="2:8" s="37" customFormat="1" ht="12.75">
      <c r="B434" s="8"/>
      <c r="C434" s="8"/>
      <c r="D434" s="8"/>
      <c r="E434" s="8"/>
      <c r="F434" s="8"/>
      <c r="G434" s="8"/>
      <c r="H434" s="8"/>
    </row>
    <row r="435" spans="2:8" s="37" customFormat="1" ht="12.75">
      <c r="B435" s="8"/>
      <c r="C435" s="8"/>
      <c r="D435" s="8"/>
      <c r="E435" s="8"/>
      <c r="F435" s="8"/>
      <c r="G435" s="8"/>
      <c r="H435" s="8"/>
    </row>
    <row r="436" spans="2:8" s="37" customFormat="1" ht="12.75">
      <c r="B436" s="8"/>
      <c r="C436" s="8"/>
      <c r="D436" s="8"/>
      <c r="E436" s="8"/>
      <c r="F436" s="8"/>
      <c r="G436" s="8"/>
      <c r="H436" s="8"/>
    </row>
    <row r="437" spans="2:8" s="37" customFormat="1" ht="12.75">
      <c r="B437" s="8"/>
      <c r="C437" s="8"/>
      <c r="D437" s="8"/>
      <c r="E437" s="8"/>
      <c r="F437" s="8"/>
      <c r="G437" s="8"/>
      <c r="H437" s="8"/>
    </row>
    <row r="438" spans="2:8" s="37" customFormat="1" ht="12.75">
      <c r="B438" s="8"/>
      <c r="C438" s="8"/>
      <c r="D438" s="8"/>
      <c r="E438" s="8"/>
      <c r="F438" s="8"/>
      <c r="G438" s="8"/>
      <c r="H438" s="8"/>
    </row>
    <row r="439" spans="2:8" s="37" customFormat="1" ht="12.75">
      <c r="B439" s="8"/>
      <c r="C439" s="8"/>
      <c r="D439" s="8"/>
      <c r="E439" s="8"/>
      <c r="F439" s="8"/>
      <c r="G439" s="8"/>
      <c r="H439" s="8"/>
    </row>
    <row r="440" spans="2:8" s="37" customFormat="1" ht="12.75">
      <c r="B440" s="8"/>
      <c r="C440" s="8"/>
      <c r="D440" s="8"/>
      <c r="E440" s="8"/>
      <c r="F440" s="8"/>
      <c r="G440" s="8"/>
      <c r="H440" s="8"/>
    </row>
    <row r="441" spans="2:8" s="37" customFormat="1" ht="12.75">
      <c r="B441" s="8"/>
      <c r="C441" s="8"/>
      <c r="D441" s="8"/>
      <c r="E441" s="8"/>
      <c r="F441" s="8"/>
      <c r="G441" s="8"/>
      <c r="H441" s="8"/>
    </row>
    <row r="442" spans="2:8" s="37" customFormat="1" ht="12.75">
      <c r="B442" s="8"/>
      <c r="C442" s="8"/>
      <c r="D442" s="8"/>
      <c r="E442" s="8"/>
      <c r="F442" s="8"/>
      <c r="G442" s="8"/>
      <c r="H442" s="8"/>
    </row>
    <row r="443" spans="2:8" s="37" customFormat="1" ht="12.75">
      <c r="B443" s="8"/>
      <c r="C443" s="8"/>
      <c r="D443" s="8"/>
      <c r="E443" s="8"/>
      <c r="F443" s="8"/>
      <c r="G443" s="8"/>
      <c r="H443" s="8"/>
    </row>
    <row r="444" spans="2:8" s="37" customFormat="1" ht="12.75">
      <c r="B444" s="8"/>
      <c r="C444" s="8"/>
      <c r="D444" s="8"/>
      <c r="E444" s="8"/>
      <c r="F444" s="8"/>
      <c r="G444" s="8"/>
      <c r="H444" s="8"/>
    </row>
    <row r="445" spans="2:8" s="37" customFormat="1" ht="12.75">
      <c r="B445" s="8"/>
      <c r="C445" s="8"/>
      <c r="D445" s="8"/>
      <c r="E445" s="8"/>
      <c r="F445" s="8"/>
      <c r="G445" s="8"/>
      <c r="H445" s="8"/>
    </row>
    <row r="446" spans="2:8" s="37" customFormat="1" ht="12.75">
      <c r="B446" s="8"/>
      <c r="C446" s="8"/>
      <c r="D446" s="8"/>
      <c r="E446" s="8"/>
      <c r="F446" s="8"/>
      <c r="G446" s="8"/>
      <c r="H446" s="8"/>
    </row>
    <row r="447" spans="2:8" s="37" customFormat="1" ht="12.75">
      <c r="B447" s="8"/>
      <c r="C447" s="8"/>
      <c r="D447" s="8"/>
      <c r="E447" s="8"/>
      <c r="F447" s="8"/>
      <c r="G447" s="8"/>
      <c r="H447" s="8"/>
    </row>
    <row r="448" spans="2:8" s="37" customFormat="1" ht="12.75">
      <c r="B448" s="8"/>
      <c r="C448" s="8"/>
      <c r="D448" s="8"/>
      <c r="E448" s="8"/>
      <c r="F448" s="8"/>
      <c r="G448" s="8"/>
      <c r="H448" s="8"/>
    </row>
    <row r="449" spans="2:8" s="37" customFormat="1" ht="12.75">
      <c r="B449" s="8"/>
      <c r="C449" s="8"/>
      <c r="D449" s="8"/>
      <c r="E449" s="8"/>
      <c r="F449" s="8"/>
      <c r="G449" s="8"/>
      <c r="H449" s="8"/>
    </row>
    <row r="450" spans="2:8" s="37" customFormat="1" ht="12.75">
      <c r="B450" s="8"/>
      <c r="C450" s="8"/>
      <c r="D450" s="8"/>
      <c r="E450" s="8"/>
      <c r="F450" s="8"/>
      <c r="G450" s="8"/>
      <c r="H450" s="8"/>
    </row>
    <row r="451" spans="2:8" s="37" customFormat="1" ht="12.75">
      <c r="B451" s="8"/>
      <c r="C451" s="8"/>
      <c r="D451" s="8"/>
      <c r="E451" s="8"/>
      <c r="F451" s="8"/>
      <c r="G451" s="8"/>
      <c r="H451" s="8"/>
    </row>
    <row r="452" spans="2:8" s="37" customFormat="1" ht="12.75">
      <c r="B452" s="8"/>
      <c r="C452" s="8"/>
      <c r="D452" s="8"/>
      <c r="E452" s="8"/>
      <c r="F452" s="8"/>
      <c r="G452" s="8"/>
      <c r="H452" s="8"/>
    </row>
    <row r="453" spans="2:8" s="37" customFormat="1" ht="12.75">
      <c r="B453" s="8"/>
      <c r="C453" s="8"/>
      <c r="D453" s="8"/>
      <c r="E453" s="8"/>
      <c r="F453" s="8"/>
      <c r="G453" s="8"/>
      <c r="H453" s="8"/>
    </row>
    <row r="454" spans="2:8" s="37" customFormat="1" ht="12.75">
      <c r="B454" s="8"/>
      <c r="C454" s="8"/>
      <c r="D454" s="8"/>
      <c r="E454" s="8"/>
      <c r="F454" s="8"/>
      <c r="G454" s="8"/>
      <c r="H454" s="8"/>
    </row>
    <row r="455" spans="2:8" s="37" customFormat="1" ht="12.75">
      <c r="B455" s="8"/>
      <c r="C455" s="8"/>
      <c r="D455" s="8"/>
      <c r="E455" s="8"/>
      <c r="F455" s="8"/>
      <c r="G455" s="8"/>
      <c r="H455" s="8"/>
    </row>
    <row r="456" spans="2:8" s="37" customFormat="1" ht="12.75">
      <c r="B456" s="8"/>
      <c r="C456" s="8"/>
      <c r="D456" s="8"/>
      <c r="E456" s="8"/>
      <c r="F456" s="8"/>
      <c r="G456" s="8"/>
      <c r="H456" s="8"/>
    </row>
    <row r="457" spans="2:8" s="37" customFormat="1" ht="12.75">
      <c r="B457" s="8"/>
      <c r="C457" s="8"/>
      <c r="D457" s="8"/>
      <c r="E457" s="8"/>
      <c r="F457" s="8"/>
      <c r="G457" s="8"/>
      <c r="H457" s="8"/>
    </row>
    <row r="458" spans="2:8" s="37" customFormat="1" ht="12.75">
      <c r="B458" s="8"/>
      <c r="C458" s="8"/>
      <c r="D458" s="8"/>
      <c r="E458" s="8"/>
      <c r="F458" s="8"/>
      <c r="G458" s="8"/>
      <c r="H458" s="8"/>
    </row>
    <row r="459" spans="2:8" s="37" customFormat="1" ht="12.75">
      <c r="B459" s="8"/>
      <c r="C459" s="8"/>
      <c r="D459" s="8"/>
      <c r="E459" s="8"/>
      <c r="F459" s="8"/>
      <c r="G459" s="8"/>
      <c r="H459" s="8"/>
    </row>
    <row r="460" spans="2:8" s="37" customFormat="1" ht="12.75">
      <c r="B460" s="8"/>
      <c r="C460" s="8"/>
      <c r="D460" s="8"/>
      <c r="E460" s="8"/>
      <c r="F460" s="8"/>
      <c r="G460" s="8"/>
      <c r="H460" s="8"/>
    </row>
    <row r="461" spans="2:8" s="37" customFormat="1" ht="12.75">
      <c r="B461" s="8"/>
      <c r="C461" s="8"/>
      <c r="D461" s="8"/>
      <c r="E461" s="8"/>
      <c r="F461" s="8"/>
      <c r="G461" s="8"/>
      <c r="H461" s="8"/>
    </row>
    <row r="462" spans="2:8" s="37" customFormat="1" ht="12.75">
      <c r="B462" s="8"/>
      <c r="C462" s="8"/>
      <c r="D462" s="8"/>
      <c r="E462" s="8"/>
      <c r="F462" s="8"/>
      <c r="G462" s="8"/>
      <c r="H462" s="8"/>
    </row>
    <row r="463" spans="2:8" s="37" customFormat="1" ht="12.75">
      <c r="B463" s="8"/>
      <c r="C463" s="8"/>
      <c r="D463" s="8"/>
      <c r="E463" s="8"/>
      <c r="F463" s="8"/>
      <c r="G463" s="8"/>
      <c r="H463" s="8"/>
    </row>
    <row r="464" spans="2:8" s="37" customFormat="1" ht="12.75">
      <c r="B464" s="8"/>
      <c r="C464" s="8"/>
      <c r="D464" s="8"/>
      <c r="E464" s="8"/>
      <c r="F464" s="8"/>
      <c r="G464" s="8"/>
      <c r="H464" s="8"/>
    </row>
  </sheetData>
  <sheetProtection/>
  <mergeCells count="4">
    <mergeCell ref="A1:H1"/>
    <mergeCell ref="A22:H22"/>
    <mergeCell ref="A42:H42"/>
    <mergeCell ref="A62:H62"/>
  </mergeCells>
  <printOptions horizontalCentered="1" verticalCentered="1"/>
  <pageMargins left="0.7086614173228347" right="0.6299212598425197" top="0.3937007874015748" bottom="0.3937007874015748" header="0" footer="0"/>
  <pageSetup horizontalDpi="600" verticalDpi="600" orientation="landscape" scale="85" r:id="rId1"/>
  <rowBreaks count="4" manualBreakCount="4">
    <brk id="21" max="255" man="1"/>
    <brk id="41" max="255" man="1"/>
    <brk id="61" max="255" man="1"/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Tesoreria</cp:lastModifiedBy>
  <cp:lastPrinted>2015-11-13T15:40:19Z</cp:lastPrinted>
  <dcterms:created xsi:type="dcterms:W3CDTF">2008-01-30T23:11:11Z</dcterms:created>
  <dcterms:modified xsi:type="dcterms:W3CDTF">2015-12-11T18:13:27Z</dcterms:modified>
  <cp:category/>
  <cp:version/>
  <cp:contentType/>
  <cp:contentStatus/>
</cp:coreProperties>
</file>