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0400" windowHeight="7155" tabRatio="775" firstSheet="1" activeTab="4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PROTECCION CIVIL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'JUBILADOS'!$C$3:$J$23</definedName>
    <definedName name="_xlnm.Print_Area" localSheetId="2">'PERMANENTES'!$B$101:$N$125</definedName>
    <definedName name="_xlnm.Print_Area" localSheetId="1">'REGIDORES'!$A$3:$N$31</definedName>
    <definedName name="_xlnm.Print_Area" localSheetId="4">'SEG.PUB.MPAL Y PROTECCION CIVIL'!$C$2:$L$76</definedName>
    <definedName name="_xlnm.Print_Area" localSheetId="3">'SUPERNUMERARIO'!$B$69:$N$100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<sst xmlns="http://schemas.openxmlformats.org/spreadsheetml/2006/main" count="554" uniqueCount="285">
  <si>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</si>
  <si>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</si>
  <si>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</si>
  <si>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</si>
  <si>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</si>
  <si>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</si>
  <si>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</si>
  <si>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</si>
  <si>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</si>
  <si>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</si>
  <si>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</si>
  <si>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</si>
  <si>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</si>
  <si>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</si>
  <si>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</si>
  <si>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</si>
  <si>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</si>
  <si>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</si>
  <si>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</si>
  <si>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</si>
  <si>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</si>
  <si>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</si>
  <si>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</si>
  <si>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</si>
  <si>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</si>
  <si>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DIR.PARTICIPACION CIUDADANA</t>
  </si>
  <si>
    <t>OFICIAL MAYOR ADMVO.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</si>
  <si>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</si>
  <si>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</si>
  <si>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</si>
  <si>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</si>
  <si>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</si>
  <si>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</si>
  <si>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</si>
  <si>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</si>
  <si>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</si>
  <si>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</si>
  <si>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</si>
  <si>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</si>
  <si>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</si>
  <si>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</si>
  <si>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</si>
  <si>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</si>
  <si>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</si>
  <si>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</si>
  <si>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</si>
  <si>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</si>
  <si>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</si>
  <si>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</si>
  <si>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DEPTO. DE PROM. Y DES. ECONOMICO</t>
  </si>
  <si>
    <t>DIR. DE PROM.ECONOMICA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</si>
  <si>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</si>
  <si>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</si>
  <si>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</si>
  <si>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</si>
  <si>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</si>
  <si>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</si>
  <si>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</si>
  <si>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</si>
  <si>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</si>
  <si>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</si>
  <si>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</si>
  <si>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</si>
  <si>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</si>
  <si>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</si>
  <si>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</si>
  <si>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RAMIREZ CURIEL ELIDIA</t>
  </si>
  <si>
    <t>AUX DE INTENDENCIA</t>
  </si>
  <si>
    <t>DEPTO. DE TURISMO Y DEPORTES</t>
  </si>
  <si>
    <t>DOMINGUEZ OCAMPO ANTONIO</t>
  </si>
  <si>
    <t>CRONISTA</t>
  </si>
  <si>
    <t>SEGURIDAD PUBLICA</t>
  </si>
  <si>
    <t>DIRECTOR</t>
  </si>
  <si>
    <t>POLICIA DE LINEA</t>
  </si>
  <si>
    <t>COMANDANTE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</si>
  <si>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</si>
  <si>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</si>
  <si>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</si>
  <si>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</si>
  <si>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</si>
  <si>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</si>
  <si>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</si>
  <si>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</si>
  <si>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</si>
  <si>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</si>
  <si>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</si>
  <si>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</si>
  <si>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</si>
  <si>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RAMIREZ ROJAS JOSE LUIS</t>
  </si>
  <si>
    <t>PERSONAL SUPERNUMERIARIO</t>
  </si>
  <si>
    <t>DEPTO.DE MANTO.DE VEHICULOS</t>
  </si>
  <si>
    <t>AUX. DE PART. CIUDADANA</t>
  </si>
  <si>
    <t>MONTES GAMBOA CECILIO</t>
  </si>
  <si>
    <t>OFICIAL MAYOR DE PADRON.</t>
  </si>
  <si>
    <t>VALLE BARRIENTOS HERIBERTO</t>
  </si>
  <si>
    <t>MORALES QUINTANAR JOSE LUIS</t>
  </si>
  <si>
    <t>MONTES MONTES JORGE LUIS</t>
  </si>
  <si>
    <t>RECEPCIONISTA</t>
  </si>
  <si>
    <t xml:space="preserve">OFICIALIA MAYOR </t>
  </si>
  <si>
    <t>CONSERJE</t>
  </si>
  <si>
    <t>HERNANDEZ GARCIA AGUSTIN</t>
  </si>
  <si>
    <t>RAMIREZ FLORES EVA</t>
  </si>
  <si>
    <t>ENC. UNIDAD DEPORTIVA</t>
  </si>
  <si>
    <t>DIRECCION DE PART. CIUDADANA</t>
  </si>
  <si>
    <t>RAMIREZ MEZA JOSE LUIS</t>
  </si>
  <si>
    <t>ENC. DE BOMBA SN PEDRO</t>
  </si>
  <si>
    <t>AGENTE MUNCIPAL ESTANCITA</t>
  </si>
  <si>
    <t>GONZALEZ MEZA SANDRA YANET</t>
  </si>
  <si>
    <t>VELADOR PLANTA</t>
  </si>
  <si>
    <t>DEPARTAMENTO DE CULTURA Y EDUCACION</t>
  </si>
  <si>
    <t>DEPARTAMENTO DE CATASTRO</t>
  </si>
  <si>
    <t>DEPARTAMENTO DE INGRESOS</t>
  </si>
  <si>
    <t>RAMIREZ ROJAS ELIAS</t>
  </si>
  <si>
    <t>AGENTE MUNCIPAL SANTIAGUITO</t>
  </si>
  <si>
    <t>AGENTE MUNCIPAL SAN PEDRO</t>
  </si>
  <si>
    <t>DIRECCION DE CULTURA Y EDUCACION</t>
  </si>
  <si>
    <t>FLORES GOMEZ MARIA ISABEL</t>
  </si>
  <si>
    <t>MONTES SANDOVAL JORGE</t>
  </si>
  <si>
    <t>ESPARZA IBARRA EDGAR</t>
  </si>
  <si>
    <t>DEPTO. DE CULTURA Y EDUCACION</t>
  </si>
  <si>
    <t>RUIZ CARRILLO JORGE</t>
  </si>
  <si>
    <t>NAVARRO CAMACHO ARMANDO</t>
  </si>
  <si>
    <t>AUXILIAR DE SERVICIOS</t>
  </si>
  <si>
    <t>MERCADO OLVERA JOSE ANTONIO</t>
  </si>
  <si>
    <t>CARRILLO MONTES JOSE LUIS</t>
  </si>
  <si>
    <t>SALA DE REGIDORES</t>
  </si>
  <si>
    <t>MENDEZ GARCIA BEATRIZ</t>
  </si>
  <si>
    <t>VELADOR GARCIA MARIA ERICA</t>
  </si>
  <si>
    <t>FLORES ALVAREZ IRMA</t>
  </si>
  <si>
    <t>DEPARTAMENTO JURIDICO Y JUZGADO</t>
  </si>
  <si>
    <t>UNIDAD DE TRANSPARENCIA</t>
  </si>
  <si>
    <t>TITULAR</t>
  </si>
  <si>
    <t>LOPEZ BARAJAS JOSE MARTIN</t>
  </si>
  <si>
    <t>MEZA RUBIO JORGE HUMBERTO</t>
  </si>
  <si>
    <t>CARDONA GLEZ JABAL JAFET</t>
  </si>
  <si>
    <t>RENTERIA ZUÑIGA JOSE</t>
  </si>
  <si>
    <t>DIR SERVICIOS MED.</t>
  </si>
  <si>
    <t>NAVARRO CAMARENA ESPERANZA</t>
  </si>
  <si>
    <t>GARCIA MELENDREZ IGNACIO</t>
  </si>
  <si>
    <t>GOMEZ MEZA ANA NALLELI</t>
  </si>
  <si>
    <t>AUX DE TRANSPARENCIA</t>
  </si>
  <si>
    <t>JUAREZ VALDERRAMA SONIA</t>
  </si>
  <si>
    <t>SERVICIOS PUBLICOS</t>
  </si>
  <si>
    <t>GARCIA CABRERA JOSE FABIAN</t>
  </si>
  <si>
    <t>LOPEZ GARCIA IVAN</t>
  </si>
  <si>
    <t>ENC. ECA</t>
  </si>
  <si>
    <t>RAMOS VELADOR LAZARO</t>
  </si>
  <si>
    <t>DEPARTAMENTO DE SERVICIOS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</si>
  <si>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</si>
  <si>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</si>
  <si>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</si>
  <si>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</si>
  <si>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</si>
  <si>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</si>
  <si>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SERRATOS VALADEZ FILIBERTO</t>
  </si>
  <si>
    <t>ENC BOMBA</t>
  </si>
  <si>
    <t xml:space="preserve">DIR. CATASTRO E IMPUESTO </t>
  </si>
  <si>
    <t>REGALADO SIERRA CARLOS ARMANDO</t>
  </si>
  <si>
    <t>SANCHEZ GONZALEZ JOSE ANTONIO</t>
  </si>
  <si>
    <t>ZUÑIGA DOMINGUEZ OSCAR</t>
  </si>
  <si>
    <t>JOSE ANTONIO SANCHEZ GONZALEZ</t>
  </si>
  <si>
    <t>Departamento:</t>
  </si>
  <si>
    <t>Regidores</t>
  </si>
  <si>
    <t>PEREZ SERRATOS ISABEL</t>
  </si>
  <si>
    <t>AGENTE MUNCIPAL  PROVIDENCIA</t>
  </si>
  <si>
    <t>ALBA CORDOBA BENJAMIN</t>
  </si>
  <si>
    <t>SOLORZANO LOPEZ CARLOS ALBERTO</t>
  </si>
  <si>
    <t>AGENTE MUNCIPAL TRAPICHE</t>
  </si>
  <si>
    <t>AMAYA RAMOS YANETH</t>
  </si>
  <si>
    <t>AGENTE MUNCIPAL EL AZAFRAN</t>
  </si>
  <si>
    <t>AGENTE MUNCIPAL ESTANCIA DE AYLLONES</t>
  </si>
  <si>
    <t>SOTO HERNANEDEZ J. REFUGIO</t>
  </si>
  <si>
    <t>________________________________________</t>
  </si>
  <si>
    <t>_____________________________________</t>
  </si>
  <si>
    <t>___________________________________</t>
  </si>
  <si>
    <t>DEPARTAMENTO DE OBRAS PUBLICAS</t>
  </si>
  <si>
    <t>MARIA FELIX ORENDAIN DAMIAN</t>
  </si>
  <si>
    <t>ABRAHAM EMMANUEL AVILA RAMIREZ</t>
  </si>
  <si>
    <t>DELIA NORA RANGEL ROSAS</t>
  </si>
  <si>
    <t>SANDRA REYNOSO RUVALCABA</t>
  </si>
  <si>
    <t>JUAN DAVID GARCIA LOPEZ</t>
  </si>
  <si>
    <t>ARMANDO MEZA AVILA</t>
  </si>
  <si>
    <t>ERNESTO CARRILLO MONTES</t>
  </si>
  <si>
    <t>RAFAEL RUBIO AYON</t>
  </si>
  <si>
    <t>PEDRO MIRAMONTES LOPEZ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</si>
  <si>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</si>
  <si>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</si>
  <si>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</si>
  <si>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</si>
  <si>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</si>
  <si>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</si>
  <si>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>SERVICIOS MEDICOS MUNICIPALES</t>
  </si>
  <si>
    <t>SECRETARIA GENERAL</t>
  </si>
  <si>
    <t xml:space="preserve">ENC. DE PANTEON </t>
  </si>
  <si>
    <t>HERNANDEZ MUÑOZ FERNANDO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</si>
  <si>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</si>
  <si>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</si>
  <si>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</si>
  <si>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</si>
  <si>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</si>
  <si>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RIVAS RIVAS SALVADOR</t>
  </si>
  <si>
    <t>GONZALEZ RODRIGUEZ BLANCA ESTELA</t>
  </si>
  <si>
    <t>GONZALEZ CORTES HERLINDA</t>
  </si>
  <si>
    <t>NAVARRO HUERTA CAROLNA</t>
  </si>
  <si>
    <t>RODRIGO SANCHEZ SANTIAGO</t>
  </si>
  <si>
    <t>RAMIREZ GONZALEZ ADELA</t>
  </si>
  <si>
    <t>JUZGADO MUNICIPAL</t>
  </si>
  <si>
    <t>JUEZ</t>
  </si>
  <si>
    <t>ANDRADE CASTILLO JOSE ANTONIO</t>
  </si>
  <si>
    <t>MONTES GARCIA MARIA DE LOS ANGELES</t>
  </si>
  <si>
    <t>AUXILIAR ADMINISTRATIVO</t>
  </si>
  <si>
    <t>RAMOS PEREZ HIPOLITO MARTIN</t>
  </si>
  <si>
    <t>MATA MONTES ESTELA</t>
  </si>
  <si>
    <t>MA. GUADALUPE DURAN NUÑO</t>
  </si>
  <si>
    <t>RUVALCABA GARCIA HUMBERTO</t>
  </si>
  <si>
    <t>CARRILLO YAÑEZ JOSE ROBERTO</t>
  </si>
  <si>
    <t xml:space="preserve">SECRETARIA GENERAL </t>
  </si>
  <si>
    <t>CONTRALOR</t>
  </si>
  <si>
    <t>ENC. DE PARADERO</t>
  </si>
  <si>
    <t>AUX. DE DEPORTES</t>
  </si>
  <si>
    <t>CORONEL HERRERA JORGE EDUARDO</t>
  </si>
  <si>
    <t>HECTOR FAVIAN ESPARZA MENDOZA</t>
  </si>
  <si>
    <t>AUXILIAR DE CATASTRO</t>
  </si>
  <si>
    <t>DIR. DE TURISMO Y EDUCACION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</si>
  <si>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</si>
  <si>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</si>
  <si>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</si>
  <si>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</si>
  <si>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</si>
  <si>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</si>
  <si>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</si>
  <si>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</si>
  <si>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</si>
  <si>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PROTECCION CIVIL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</si>
  <si>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</si>
  <si>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</si>
  <si>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</si>
  <si>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</si>
  <si>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</si>
  <si>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</si>
  <si>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</si>
  <si>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</si>
  <si>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</si>
  <si>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</si>
  <si>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</si>
  <si>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</si>
  <si>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</si>
  <si>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</si>
  <si>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</si>
  <si>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PROTECCIN CIVIL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</si>
  <si>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</si>
  <si>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</si>
  <si>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</si>
  <si>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</si>
  <si>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</si>
  <si>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</si>
  <si>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</si>
  <si>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</si>
  <si>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CORONA GONZALEZ NOEMI JOHANA</t>
  </si>
  <si>
    <t>MONTES VALLADOLID HOREI AMNERIS</t>
  </si>
  <si>
    <t>AUX. JUZGADO MPAL</t>
  </si>
  <si>
    <t>ISAAC RAMIREZ PEREZ</t>
  </si>
  <si>
    <t>ANA BERTA RODRIGUEZ GONZALEZ</t>
  </si>
  <si>
    <t>MEZA MEZA MARCO ANTONIO</t>
  </si>
  <si>
    <t>CRECENCIO TALAMANTES LAMAS</t>
  </si>
  <si>
    <t>MERCADO SANTIAGO JOSE DE JESUS</t>
  </si>
  <si>
    <t xml:space="preserve"> </t>
  </si>
  <si>
    <t>OFICIAL DE REGISTRO CIVIL</t>
  </si>
  <si>
    <t>RODRIGUEZ BECERRA ENGELS</t>
  </si>
  <si>
    <t>PROMOTOR DEL DEPORTE</t>
  </si>
  <si>
    <t>DIR. DE PLANEACION Y DESARROLLO MUNICIPAL</t>
  </si>
  <si>
    <t>ENCARGADA DE HACIENDA PUBLICA MUNICIPAL</t>
  </si>
  <si>
    <t>L.C.P GUADALUPE JANET AMAYA RAMOS</t>
  </si>
  <si>
    <t>L.C.P. GUADALUPE JANETH AMAYA RAMOS</t>
  </si>
  <si>
    <t>L.C.PU. GUADALUPE YANET AMAYA RAMOS</t>
  </si>
  <si>
    <t>L.C.P.GUADALUPE JANETH AMAYA RAMOS</t>
  </si>
  <si>
    <t>C. JOSE ANTONIO SANCHEZ GONZALEZ</t>
  </si>
  <si>
    <t>COMUNICACIÓN SOCIAL</t>
  </si>
  <si>
    <t>CRISTIAN SERVANDO RUIZ MONTES</t>
  </si>
  <si>
    <t>ENC. DE COMUNICACIÓN SOCIAL</t>
  </si>
  <si>
    <t>NOMINA DE DIETAS 1RA QUINCENA DEL MES DE ENERO  DE 2018</t>
  </si>
  <si>
    <t>SUELDOS PRIMERA QUINCENA DE ENERO DE  2018</t>
  </si>
  <si>
    <t>GUADALUPE JANETH AMAYA RAMOS</t>
  </si>
  <si>
    <t>SUELDOS 1RA QUINCENA DEL MES DE ENERO DE 2018</t>
  </si>
  <si>
    <t>SUELDOS 1RA QUINCENA DE ENERO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</si>
</sst>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color indexed="17"/>
      <name val="Verdana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B050"/>
      <name val="Verdana"/>
      <family val="2"/>
    </font>
    <font>
      <b/>
      <sz val="14"/>
      <color rgb="FF00B05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/>
      <bottom style="hair"/>
    </border>
    <border>
      <left style="thin"/>
      <right>
        <color indexed="63"/>
      </right>
      <top/>
      <bottom style="hair"/>
    </border>
    <border>
      <left style="hair"/>
      <right style="thin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/>
      <bottom style="hair"/>
    </border>
    <border>
      <left style="hair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>
        <color indexed="63"/>
      </left>
      <right>
        <color indexed="63"/>
      </right>
      <top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6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169" fontId="5" fillId="0" borderId="10" xfId="47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7" applyNumberFormat="1" applyFont="1" applyFill="1" applyBorder="1" applyAlignment="1" applyProtection="1">
      <alignment horizontal="right"/>
      <protection/>
    </xf>
    <xf numFmtId="169" fontId="0" fillId="0" borderId="11" xfId="47" applyNumberFormat="1" applyFont="1" applyBorder="1" applyAlignment="1" applyProtection="1">
      <alignment horizontal="right"/>
      <protection locked="0"/>
    </xf>
    <xf numFmtId="169" fontId="0" fillId="0" borderId="11" xfId="47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/>
      <protection/>
    </xf>
    <xf numFmtId="0" fontId="11" fillId="0" borderId="0" xfId="0" applyFont="1" applyAlignment="1">
      <alignment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hidden="1"/>
    </xf>
    <xf numFmtId="169" fontId="0" fillId="0" borderId="11" xfId="47" applyNumberFormat="1" applyFont="1" applyBorder="1" applyAlignment="1" applyProtection="1">
      <alignment horizontal="right"/>
      <protection hidden="1"/>
    </xf>
    <xf numFmtId="169" fontId="0" fillId="35" borderId="11" xfId="47" applyNumberFormat="1" applyFont="1" applyFill="1" applyBorder="1" applyAlignment="1" applyProtection="1">
      <alignment horizontal="right"/>
      <protection hidden="1"/>
    </xf>
    <xf numFmtId="10" fontId="0" fillId="35" borderId="11" xfId="54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1" fontId="2" fillId="0" borderId="17" xfId="47" applyNumberFormat="1" applyFont="1" applyBorder="1" applyAlignment="1" applyProtection="1">
      <alignment horizontal="right"/>
      <protection hidden="1"/>
    </xf>
    <xf numFmtId="1" fontId="2" fillId="0" borderId="17" xfId="47" applyNumberFormat="1" applyFont="1" applyFill="1" applyBorder="1" applyAlignment="1" applyProtection="1">
      <alignment horizontal="right"/>
      <protection hidden="1"/>
    </xf>
    <xf numFmtId="1" fontId="2" fillId="0" borderId="0" xfId="47" applyNumberFormat="1" applyFont="1" applyFill="1" applyBorder="1" applyAlignment="1" applyProtection="1">
      <alignment horizontal="right"/>
      <protection hidden="1"/>
    </xf>
    <xf numFmtId="169" fontId="5" fillId="0" borderId="10" xfId="47" applyNumberFormat="1" applyFont="1" applyBorder="1" applyAlignment="1" applyProtection="1">
      <alignment horizontal="right"/>
      <protection hidden="1"/>
    </xf>
    <xf numFmtId="169" fontId="5" fillId="35" borderId="10" xfId="47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69" fontId="0" fillId="0" borderId="11" xfId="47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69" fontId="0" fillId="0" borderId="12" xfId="47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34" borderId="11" xfId="0" applyFont="1" applyFill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34" borderId="25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 locked="0"/>
    </xf>
    <xf numFmtId="0" fontId="6" fillId="16" borderId="15" xfId="0" applyFont="1" applyFill="1" applyBorder="1" applyAlignment="1" applyProtection="1">
      <alignment/>
      <protection hidden="1"/>
    </xf>
    <xf numFmtId="0" fontId="3" fillId="16" borderId="12" xfId="0" applyFont="1" applyFill="1" applyBorder="1" applyAlignment="1" applyProtection="1">
      <alignment horizontal="center"/>
      <protection hidden="1"/>
    </xf>
    <xf numFmtId="0" fontId="3" fillId="16" borderId="15" xfId="0" applyFont="1" applyFill="1" applyBorder="1" applyAlignment="1" applyProtection="1">
      <alignment horizontal="center"/>
      <protection hidden="1"/>
    </xf>
    <xf numFmtId="0" fontId="3" fillId="16" borderId="30" xfId="0" applyFont="1" applyFill="1" applyBorder="1" applyAlignment="1" applyProtection="1">
      <alignment horizontal="center"/>
      <protection hidden="1"/>
    </xf>
    <xf numFmtId="43" fontId="3" fillId="16" borderId="12" xfId="47" applyFont="1" applyFill="1" applyBorder="1" applyAlignment="1" applyProtection="1">
      <alignment horizontal="center"/>
      <protection hidden="1"/>
    </xf>
    <xf numFmtId="0" fontId="3" fillId="16" borderId="16" xfId="0" applyFont="1" applyFill="1" applyBorder="1" applyAlignment="1" applyProtection="1">
      <alignment horizontal="center"/>
      <protection hidden="1"/>
    </xf>
    <xf numFmtId="0" fontId="5" fillId="16" borderId="15" xfId="0" applyFont="1" applyFill="1" applyBorder="1" applyAlignment="1" applyProtection="1">
      <alignment horizontal="center"/>
      <protection hidden="1"/>
    </xf>
    <xf numFmtId="0" fontId="5" fillId="16" borderId="30" xfId="0" applyFont="1" applyFill="1" applyBorder="1" applyAlignment="1" applyProtection="1">
      <alignment horizontal="center"/>
      <protection hidden="1"/>
    </xf>
    <xf numFmtId="0" fontId="12" fillId="10" borderId="15" xfId="0" applyFont="1" applyFill="1" applyBorder="1" applyAlignment="1" applyProtection="1">
      <alignment/>
      <protection hidden="1"/>
    </xf>
    <xf numFmtId="0" fontId="13" fillId="10" borderId="12" xfId="0" applyFont="1" applyFill="1" applyBorder="1" applyAlignment="1" applyProtection="1">
      <alignment horizontal="center"/>
      <protection hidden="1"/>
    </xf>
    <xf numFmtId="0" fontId="13" fillId="10" borderId="15" xfId="0" applyFont="1" applyFill="1" applyBorder="1" applyAlignment="1" applyProtection="1">
      <alignment horizontal="center"/>
      <protection hidden="1"/>
    </xf>
    <xf numFmtId="0" fontId="13" fillId="10" borderId="30" xfId="0" applyFont="1" applyFill="1" applyBorder="1" applyAlignment="1" applyProtection="1">
      <alignment horizontal="center"/>
      <protection hidden="1"/>
    </xf>
    <xf numFmtId="0" fontId="13" fillId="10" borderId="16" xfId="0" applyFont="1" applyFill="1" applyBorder="1" applyAlignment="1" applyProtection="1">
      <alignment horizontal="center"/>
      <protection hidden="1"/>
    </xf>
    <xf numFmtId="169" fontId="2" fillId="0" borderId="10" xfId="47" applyNumberFormat="1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3" fillId="16" borderId="15" xfId="0" applyFont="1" applyFill="1" applyBorder="1" applyAlignment="1" applyProtection="1">
      <alignment horizontal="center" wrapText="1"/>
      <protection hidden="1"/>
    </xf>
    <xf numFmtId="0" fontId="3" fillId="16" borderId="12" xfId="0" applyFont="1" applyFill="1" applyBorder="1" applyAlignment="1" applyProtection="1">
      <alignment horizontal="center" wrapText="1"/>
      <protection hidden="1"/>
    </xf>
    <xf numFmtId="0" fontId="11" fillId="0" borderId="31" xfId="0" applyFont="1" applyBorder="1" applyAlignment="1" applyProtection="1">
      <alignment/>
      <protection hidden="1"/>
    </xf>
    <xf numFmtId="0" fontId="11" fillId="0" borderId="17" xfId="0" applyFont="1" applyBorder="1" applyAlignment="1" applyProtection="1">
      <alignment/>
      <protection hidden="1"/>
    </xf>
    <xf numFmtId="0" fontId="11" fillId="0" borderId="32" xfId="0" applyFont="1" applyBorder="1" applyAlignment="1" applyProtection="1">
      <alignment/>
      <protection hidden="1"/>
    </xf>
    <xf numFmtId="43" fontId="0" fillId="0" borderId="11" xfId="47" applyFont="1" applyFill="1" applyBorder="1" applyAlignment="1" applyProtection="1">
      <alignment horizontal="right"/>
      <protection/>
    </xf>
    <xf numFmtId="169" fontId="3" fillId="0" borderId="30" xfId="0" applyNumberFormat="1" applyFont="1" applyBorder="1" applyAlignment="1" applyProtection="1">
      <alignment/>
      <protection/>
    </xf>
    <xf numFmtId="0" fontId="3" fillId="36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3" fillId="36" borderId="30" xfId="0" applyFont="1" applyFill="1" applyBorder="1" applyAlignment="1" applyProtection="1">
      <alignment horizontal="center"/>
      <protection/>
    </xf>
    <xf numFmtId="43" fontId="3" fillId="36" borderId="12" xfId="47" applyFont="1" applyFill="1" applyBorder="1" applyAlignment="1" applyProtection="1">
      <alignment horizontal="center"/>
      <protection/>
    </xf>
    <xf numFmtId="0" fontId="5" fillId="36" borderId="15" xfId="0" applyFont="1" applyFill="1" applyBorder="1" applyAlignment="1" applyProtection="1">
      <alignment horizontal="center"/>
      <protection/>
    </xf>
    <xf numFmtId="0" fontId="3" fillId="36" borderId="17" xfId="0" applyFont="1" applyFill="1" applyBorder="1" applyAlignment="1" applyProtection="1">
      <alignment horizontal="center"/>
      <protection/>
    </xf>
    <xf numFmtId="0" fontId="6" fillId="36" borderId="12" xfId="0" applyFont="1" applyFill="1" applyBorder="1" applyAlignment="1" applyProtection="1">
      <alignment/>
      <protection/>
    </xf>
    <xf numFmtId="43" fontId="0" fillId="0" borderId="0" xfId="47" applyFont="1" applyAlignment="1" applyProtection="1">
      <alignment/>
      <protection hidden="1"/>
    </xf>
    <xf numFmtId="0" fontId="13" fillId="10" borderId="33" xfId="0" applyFont="1" applyFill="1" applyBorder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43" fontId="0" fillId="0" borderId="0" xfId="47" applyFont="1" applyAlignment="1" applyProtection="1">
      <alignment/>
      <protection/>
    </xf>
    <xf numFmtId="43" fontId="0" fillId="0" borderId="0" xfId="47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7" applyFont="1" applyFill="1" applyBorder="1" applyAlignment="1" applyProtection="1">
      <alignment horizontal="left"/>
      <protection locked="0"/>
    </xf>
    <xf numFmtId="0" fontId="0" fillId="34" borderId="34" xfId="0" applyFont="1" applyFill="1" applyBorder="1" applyAlignment="1" applyProtection="1">
      <alignment horizontal="left"/>
      <protection locked="0"/>
    </xf>
    <xf numFmtId="43" fontId="0" fillId="0" borderId="11" xfId="47" applyFont="1" applyFill="1" applyBorder="1" applyAlignment="1" applyProtection="1">
      <alignment horizontal="right"/>
      <protection hidden="1"/>
    </xf>
    <xf numFmtId="43" fontId="0" fillId="0" borderId="11" xfId="47" applyFont="1" applyBorder="1" applyAlignment="1" applyProtection="1">
      <alignment horizontal="right"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2" fillId="37" borderId="37" xfId="0" applyFont="1" applyFill="1" applyBorder="1" applyAlignment="1" applyProtection="1">
      <alignment horizontal="center"/>
      <protection/>
    </xf>
    <xf numFmtId="169" fontId="5" fillId="37" borderId="10" xfId="47" applyNumberFormat="1" applyFont="1" applyFill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/>
      <protection hidden="1"/>
    </xf>
    <xf numFmtId="0" fontId="6" fillId="16" borderId="12" xfId="0" applyFont="1" applyFill="1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16" borderId="0" xfId="0" applyFill="1" applyAlignment="1" applyProtection="1">
      <alignment/>
      <protection hidden="1"/>
    </xf>
    <xf numFmtId="10" fontId="0" fillId="35" borderId="30" xfId="54" applyNumberFormat="1" applyFont="1" applyFill="1" applyBorder="1" applyAlignment="1" applyProtection="1">
      <alignment horizontal="right"/>
      <protection hidden="1"/>
    </xf>
    <xf numFmtId="0" fontId="0" fillId="0" borderId="18" xfId="0" applyFont="1" applyBorder="1" applyAlignment="1" applyProtection="1">
      <alignment horizontal="center"/>
      <protection locked="0"/>
    </xf>
    <xf numFmtId="169" fontId="0" fillId="0" borderId="18" xfId="47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 locked="0"/>
    </xf>
    <xf numFmtId="43" fontId="0" fillId="0" borderId="18" xfId="47" applyFont="1" applyFill="1" applyBorder="1" applyAlignment="1" applyProtection="1">
      <alignment horizontal="right"/>
      <protection/>
    </xf>
    <xf numFmtId="169" fontId="0" fillId="0" borderId="18" xfId="47" applyNumberFormat="1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 locked="0"/>
    </xf>
    <xf numFmtId="169" fontId="4" fillId="0" borderId="11" xfId="47" applyNumberFormat="1" applyFont="1" applyFill="1" applyBorder="1" applyAlignment="1" applyProtection="1">
      <alignment horizontal="right"/>
      <protection/>
    </xf>
    <xf numFmtId="169" fontId="4" fillId="0" borderId="11" xfId="47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0" xfId="0" applyFont="1" applyBorder="1" applyAlignment="1" applyProtection="1">
      <alignment/>
      <protection/>
    </xf>
    <xf numFmtId="169" fontId="5" fillId="0" borderId="30" xfId="0" applyNumberFormat="1" applyFont="1" applyBorder="1" applyAlignment="1" applyProtection="1">
      <alignment/>
      <protection/>
    </xf>
    <xf numFmtId="0" fontId="6" fillId="16" borderId="12" xfId="0" applyFont="1" applyFill="1" applyBorder="1" applyAlignment="1" applyProtection="1">
      <alignment/>
      <protection/>
    </xf>
    <xf numFmtId="0" fontId="3" fillId="16" borderId="12" xfId="0" applyFont="1" applyFill="1" applyBorder="1" applyAlignment="1" applyProtection="1">
      <alignment horizontal="center"/>
      <protection/>
    </xf>
    <xf numFmtId="0" fontId="3" fillId="16" borderId="0" xfId="0" applyFont="1" applyFill="1" applyBorder="1" applyAlignment="1" applyProtection="1">
      <alignment horizontal="center"/>
      <protection/>
    </xf>
    <xf numFmtId="0" fontId="3" fillId="16" borderId="34" xfId="0" applyFont="1" applyFill="1" applyBorder="1" applyAlignment="1" applyProtection="1">
      <alignment horizontal="center"/>
      <protection/>
    </xf>
    <xf numFmtId="0" fontId="3" fillId="16" borderId="15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5" fillId="16" borderId="15" xfId="0" applyFont="1" applyFill="1" applyBorder="1" applyAlignment="1" applyProtection="1">
      <alignment horizontal="center"/>
      <protection/>
    </xf>
    <xf numFmtId="0" fontId="49" fillId="16" borderId="30" xfId="0" applyFont="1" applyFill="1" applyBorder="1" applyAlignment="1" applyProtection="1">
      <alignment horizontal="center"/>
      <protection/>
    </xf>
    <xf numFmtId="0" fontId="50" fillId="16" borderId="30" xfId="0" applyFont="1" applyFill="1" applyBorder="1" applyAlignment="1" applyProtection="1">
      <alignment horizontal="center"/>
      <protection/>
    </xf>
    <xf numFmtId="0" fontId="50" fillId="16" borderId="33" xfId="0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169" fontId="0" fillId="0" borderId="25" xfId="47" applyNumberFormat="1" applyFont="1" applyBorder="1" applyAlignment="1" applyProtection="1">
      <alignment horizontal="right"/>
      <protection locked="0"/>
    </xf>
    <xf numFmtId="10" fontId="0" fillId="0" borderId="18" xfId="54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 applyProtection="1">
      <alignment horizontal="center"/>
      <protection locked="0"/>
    </xf>
    <xf numFmtId="0" fontId="5" fillId="16" borderId="30" xfId="0" applyFont="1" applyFill="1" applyBorder="1" applyAlignment="1" applyProtection="1">
      <alignment horizontal="center"/>
      <protection/>
    </xf>
    <xf numFmtId="43" fontId="4" fillId="0" borderId="11" xfId="47" applyFont="1" applyBorder="1" applyAlignment="1" applyProtection="1">
      <alignment horizontal="right"/>
      <protection/>
    </xf>
    <xf numFmtId="43" fontId="4" fillId="0" borderId="18" xfId="47" applyFont="1" applyBorder="1" applyAlignment="1" applyProtection="1">
      <alignment horizontal="right"/>
      <protection/>
    </xf>
    <xf numFmtId="169" fontId="0" fillId="0" borderId="0" xfId="0" applyNumberForma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/>
      <protection/>
    </xf>
    <xf numFmtId="0" fontId="5" fillId="36" borderId="30" xfId="0" applyFont="1" applyFill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41" xfId="47" applyFont="1" applyFill="1" applyBorder="1" applyAlignment="1" applyProtection="1">
      <alignment horizontal="right"/>
      <protection/>
    </xf>
    <xf numFmtId="169" fontId="0" fillId="0" borderId="41" xfId="47" applyNumberFormat="1" applyFont="1" applyBorder="1" applyAlignment="1" applyProtection="1">
      <alignment horizontal="right"/>
      <protection hidden="1"/>
    </xf>
    <xf numFmtId="169" fontId="0" fillId="0" borderId="41" xfId="47" applyNumberFormat="1" applyFont="1" applyFill="1" applyBorder="1" applyAlignment="1" applyProtection="1">
      <alignment horizontal="right"/>
      <protection hidden="1"/>
    </xf>
    <xf numFmtId="169" fontId="0" fillId="0" borderId="26" xfId="47" applyNumberFormat="1" applyFont="1" applyFill="1" applyBorder="1" applyAlignment="1" applyProtection="1">
      <alignment horizontal="right"/>
      <protection hidden="1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3" fontId="0" fillId="0" borderId="23" xfId="47" applyFont="1" applyFill="1" applyBorder="1" applyAlignment="1" applyProtection="1">
      <alignment horizontal="right"/>
      <protection/>
    </xf>
    <xf numFmtId="169" fontId="0" fillId="0" borderId="23" xfId="47" applyNumberFormat="1" applyFont="1" applyBorder="1" applyAlignment="1" applyProtection="1">
      <alignment horizontal="right"/>
      <protection hidden="1"/>
    </xf>
    <xf numFmtId="169" fontId="0" fillId="0" borderId="21" xfId="47" applyNumberFormat="1" applyFont="1" applyBorder="1" applyAlignment="1" applyProtection="1">
      <alignment horizontal="right"/>
      <protection hidden="1"/>
    </xf>
    <xf numFmtId="169" fontId="0" fillId="0" borderId="42" xfId="47" applyNumberFormat="1" applyFont="1" applyBorder="1" applyAlignment="1" applyProtection="1">
      <alignment horizontal="right"/>
      <protection hidden="1"/>
    </xf>
    <xf numFmtId="169" fontId="0" fillId="0" borderId="23" xfId="47" applyNumberFormat="1" applyFont="1" applyFill="1" applyBorder="1" applyAlignment="1" applyProtection="1">
      <alignment horizontal="right"/>
      <protection hidden="1"/>
    </xf>
    <xf numFmtId="169" fontId="0" fillId="0" borderId="22" xfId="47" applyNumberFormat="1" applyFont="1" applyFill="1" applyBorder="1" applyAlignment="1" applyProtection="1">
      <alignment horizontal="right"/>
      <protection hidden="1"/>
    </xf>
    <xf numFmtId="0" fontId="3" fillId="36" borderId="34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locked="0"/>
    </xf>
    <xf numFmtId="169" fontId="0" fillId="0" borderId="0" xfId="47" applyNumberFormat="1" applyFont="1" applyFill="1" applyBorder="1" applyAlignment="1" applyProtection="1">
      <alignment horizontal="right"/>
      <protection hidden="1"/>
    </xf>
    <xf numFmtId="169" fontId="0" fillId="0" borderId="44" xfId="47" applyNumberFormat="1" applyFont="1" applyFill="1" applyBorder="1" applyAlignment="1" applyProtection="1">
      <alignment horizontal="right"/>
      <protection hidden="1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left"/>
      <protection locked="0"/>
    </xf>
    <xf numFmtId="169" fontId="0" fillId="0" borderId="23" xfId="47" applyNumberFormat="1" applyFont="1" applyFill="1" applyBorder="1" applyAlignment="1" applyProtection="1">
      <alignment horizontal="right"/>
      <protection/>
    </xf>
    <xf numFmtId="169" fontId="0" fillId="0" borderId="23" xfId="47" applyNumberFormat="1" applyFont="1" applyBorder="1" applyAlignment="1" applyProtection="1">
      <alignment horizontal="right"/>
      <protection locked="0"/>
    </xf>
    <xf numFmtId="169" fontId="0" fillId="0" borderId="23" xfId="47" applyNumberFormat="1" applyFont="1" applyBorder="1" applyAlignment="1" applyProtection="1">
      <alignment horizontal="right"/>
      <protection/>
    </xf>
    <xf numFmtId="0" fontId="0" fillId="0" borderId="39" xfId="0" applyBorder="1" applyAlignment="1" applyProtection="1">
      <alignment/>
      <protection hidden="1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hidden="1"/>
    </xf>
    <xf numFmtId="169" fontId="0" fillId="0" borderId="25" xfId="47" applyNumberFormat="1" applyFont="1" applyFill="1" applyBorder="1" applyAlignment="1" applyProtection="1">
      <alignment horizontal="right"/>
      <protection hidden="1"/>
    </xf>
    <xf numFmtId="169" fontId="0" fillId="0" borderId="45" xfId="47" applyNumberFormat="1" applyFont="1" applyFill="1" applyBorder="1" applyAlignment="1" applyProtection="1">
      <alignment horizontal="right"/>
      <protection hidden="1"/>
    </xf>
    <xf numFmtId="169" fontId="0" fillId="0" borderId="21" xfId="47" applyNumberFormat="1" applyFont="1" applyFill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left"/>
      <protection locked="0"/>
    </xf>
    <xf numFmtId="1" fontId="0" fillId="0" borderId="21" xfId="47" applyNumberFormat="1" applyFont="1" applyFill="1" applyBorder="1" applyAlignment="1" applyProtection="1">
      <alignment horizontal="right"/>
      <protection hidden="1"/>
    </xf>
    <xf numFmtId="1" fontId="0" fillId="0" borderId="23" xfId="47" applyNumberFormat="1" applyFont="1" applyFill="1" applyBorder="1" applyAlignment="1" applyProtection="1">
      <alignment horizontal="right"/>
      <protection hidden="1"/>
    </xf>
    <xf numFmtId="43" fontId="0" fillId="0" borderId="12" xfId="47" applyFont="1" applyFill="1" applyBorder="1" applyAlignment="1" applyProtection="1">
      <alignment horizontal="right"/>
      <protection/>
    </xf>
    <xf numFmtId="43" fontId="0" fillId="0" borderId="22" xfId="47" applyFont="1" applyFill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51" fillId="0" borderId="46" xfId="0" applyFont="1" applyBorder="1" applyAlignment="1" applyProtection="1">
      <alignment horizontal="center"/>
      <protection hidden="1"/>
    </xf>
    <xf numFmtId="0" fontId="51" fillId="0" borderId="35" xfId="0" applyFont="1" applyBorder="1" applyAlignment="1" applyProtection="1">
      <alignment horizontal="center"/>
      <protection hidden="1"/>
    </xf>
    <xf numFmtId="0" fontId="51" fillId="0" borderId="38" xfId="0" applyFont="1" applyBorder="1" applyAlignment="1" applyProtection="1">
      <alignment horizontal="center"/>
      <protection hidden="1"/>
    </xf>
    <xf numFmtId="0" fontId="3" fillId="16" borderId="46" xfId="0" applyFont="1" applyFill="1" applyBorder="1" applyAlignment="1" applyProtection="1">
      <alignment horizontal="center"/>
      <protection hidden="1"/>
    </xf>
    <xf numFmtId="0" fontId="3" fillId="16" borderId="35" xfId="0" applyFont="1" applyFill="1" applyBorder="1" applyAlignment="1" applyProtection="1">
      <alignment horizontal="center"/>
      <protection hidden="1"/>
    </xf>
    <xf numFmtId="0" fontId="52" fillId="0" borderId="31" xfId="0" applyFont="1" applyBorder="1" applyAlignment="1" applyProtection="1">
      <alignment horizontal="center"/>
      <protection hidden="1"/>
    </xf>
    <xf numFmtId="0" fontId="52" fillId="0" borderId="17" xfId="0" applyFont="1" applyBorder="1" applyAlignment="1" applyProtection="1">
      <alignment horizontal="center"/>
      <protection hidden="1"/>
    </xf>
    <xf numFmtId="0" fontId="52" fillId="0" borderId="32" xfId="0" applyFont="1" applyBorder="1" applyAlignment="1" applyProtection="1">
      <alignment horizontal="center"/>
      <protection hidden="1"/>
    </xf>
    <xf numFmtId="0" fontId="51" fillId="0" borderId="34" xfId="0" applyFont="1" applyBorder="1" applyAlignment="1" applyProtection="1">
      <alignment horizontal="center"/>
      <protection hidden="1"/>
    </xf>
    <xf numFmtId="0" fontId="51" fillId="0" borderId="0" xfId="0" applyFont="1" applyBorder="1" applyAlignment="1" applyProtection="1">
      <alignment horizontal="center"/>
      <protection hidden="1"/>
    </xf>
    <xf numFmtId="0" fontId="51" fillId="0" borderId="43" xfId="0" applyFont="1" applyBorder="1" applyAlignment="1" applyProtection="1">
      <alignment horizontal="center"/>
      <protection hidden="1"/>
    </xf>
    <xf numFmtId="0" fontId="52" fillId="0" borderId="34" xfId="0" applyFont="1" applyBorder="1" applyAlignment="1" applyProtection="1">
      <alignment horizontal="center"/>
      <protection hidden="1"/>
    </xf>
    <xf numFmtId="0" fontId="52" fillId="0" borderId="0" xfId="0" applyFont="1" applyBorder="1" applyAlignment="1" applyProtection="1">
      <alignment horizontal="center"/>
      <protection hidden="1"/>
    </xf>
    <xf numFmtId="0" fontId="52" fillId="0" borderId="4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3" fillId="16" borderId="37" xfId="0" applyFont="1" applyFill="1" applyBorder="1" applyAlignment="1" applyProtection="1">
      <alignment horizontal="center"/>
      <protection hidden="1"/>
    </xf>
    <xf numFmtId="0" fontId="3" fillId="16" borderId="47" xfId="0" applyFont="1" applyFill="1" applyBorder="1" applyAlignment="1" applyProtection="1">
      <alignment horizontal="center"/>
      <protection hidden="1"/>
    </xf>
    <xf numFmtId="0" fontId="3" fillId="16" borderId="33" xfId="0" applyFont="1" applyFill="1" applyBorder="1" applyAlignment="1" applyProtection="1">
      <alignment horizontal="center"/>
      <protection hidden="1"/>
    </xf>
    <xf numFmtId="0" fontId="10" fillId="0" borderId="34" xfId="0" applyFont="1" applyBorder="1" applyAlignment="1" applyProtection="1">
      <alignment horizontal="center"/>
      <protection hidden="1"/>
    </xf>
    <xf numFmtId="0" fontId="10" fillId="0" borderId="43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9" fillId="0" borderId="34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9" fillId="0" borderId="43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36" borderId="46" xfId="0" applyFont="1" applyFill="1" applyBorder="1" applyAlignment="1" applyProtection="1">
      <alignment horizontal="center"/>
      <protection/>
    </xf>
    <xf numFmtId="0" fontId="3" fillId="36" borderId="35" xfId="0" applyFont="1" applyFill="1" applyBorder="1" applyAlignment="1" applyProtection="1">
      <alignment horizontal="center"/>
      <protection/>
    </xf>
    <xf numFmtId="0" fontId="3" fillId="36" borderId="38" xfId="0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/>
      <protection locked="0"/>
    </xf>
    <xf numFmtId="0" fontId="10" fillId="33" borderId="34" xfId="0" applyFont="1" applyFill="1" applyBorder="1" applyAlignment="1" applyProtection="1">
      <alignment horizontal="center"/>
      <protection/>
    </xf>
    <xf numFmtId="0" fontId="10" fillId="33" borderId="43" xfId="0" applyFont="1" applyFill="1" applyBorder="1" applyAlignment="1" applyProtection="1">
      <alignment horizontal="center"/>
      <protection/>
    </xf>
    <xf numFmtId="0" fontId="10" fillId="33" borderId="31" xfId="0" applyFont="1" applyFill="1" applyBorder="1" applyAlignment="1" applyProtection="1">
      <alignment horizontal="center"/>
      <protection/>
    </xf>
    <xf numFmtId="0" fontId="10" fillId="33" borderId="17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46" xfId="0" applyFont="1" applyFill="1" applyBorder="1" applyAlignment="1" applyProtection="1">
      <alignment horizontal="center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9" fillId="33" borderId="38" xfId="0" applyFont="1" applyFill="1" applyBorder="1" applyAlignment="1" applyProtection="1">
      <alignment horizontal="center"/>
      <protection locked="0"/>
    </xf>
    <xf numFmtId="0" fontId="13" fillId="38" borderId="31" xfId="0" applyFont="1" applyFill="1" applyBorder="1" applyAlignment="1" applyProtection="1">
      <alignment horizontal="center"/>
      <protection hidden="1"/>
    </xf>
    <xf numFmtId="0" fontId="13" fillId="38" borderId="17" xfId="0" applyFont="1" applyFill="1" applyBorder="1" applyAlignment="1" applyProtection="1">
      <alignment horizontal="center"/>
      <protection hidden="1"/>
    </xf>
    <xf numFmtId="0" fontId="13" fillId="38" borderId="32" xfId="0" applyFont="1" applyFill="1" applyBorder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 hidden="1"/>
    </xf>
    <xf numFmtId="0" fontId="10" fillId="0" borderId="17" xfId="0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/>
      <protection hidden="1"/>
    </xf>
    <xf numFmtId="0" fontId="9" fillId="0" borderId="46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9" fillId="0" borderId="38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0" fillId="0" borderId="31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2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3" fillId="16" borderId="46" xfId="0" applyFont="1" applyFill="1" applyBorder="1" applyAlignment="1" applyProtection="1">
      <alignment horizontal="center"/>
      <protection/>
    </xf>
    <xf numFmtId="0" fontId="3" fillId="16" borderId="38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54" t="s">
        <v>161</v>
      </c>
    </row>
    <row r="4" ht="12.75">
      <c r="A4" s="54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P37"/>
  <sheetViews>
    <sheetView zoomScalePageLayoutView="0" workbookViewId="0" topLeftCell="A1">
      <selection activeCell="B3" sqref="B3:N31"/>
    </sheetView>
  </sheetViews>
  <sheetFormatPr defaultColWidth="11.421875" defaultRowHeight="12.75"/>
  <cols>
    <col min="1" max="1" width="5.8515625" style="24" customWidth="1"/>
    <col min="2" max="2" width="4.421875" style="24" customWidth="1"/>
    <col min="3" max="3" width="36.57421875" style="24" customWidth="1"/>
    <col min="4" max="4" width="12.28125" style="24" customWidth="1"/>
    <col min="5" max="5" width="5.57421875" style="24" customWidth="1"/>
    <col min="6" max="6" width="13.140625" style="24" customWidth="1"/>
    <col min="7" max="7" width="13.57421875" style="24" bestFit="1" customWidth="1"/>
    <col min="8" max="8" width="11.8515625" style="24" hidden="1" customWidth="1"/>
    <col min="9" max="9" width="11.8515625" style="24" bestFit="1" customWidth="1"/>
    <col min="10" max="10" width="11.00390625" style="24" hidden="1" customWidth="1"/>
    <col min="11" max="12" width="11.00390625" style="24" customWidth="1"/>
    <col min="13" max="13" width="13.57421875" style="24" bestFit="1" customWidth="1"/>
    <col min="14" max="14" width="37.7109375" style="24" customWidth="1"/>
    <col min="15" max="16384" width="11.421875" style="24" customWidth="1"/>
  </cols>
  <sheetData>
    <row r="1" ht="5.25" customHeight="1"/>
    <row r="2" spans="2:13" ht="5.25" customHeight="1"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2:14" ht="18">
      <c r="B3" s="239" t="s">
        <v>12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2:14" ht="18">
      <c r="B4" s="245" t="s">
        <v>248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7"/>
    </row>
    <row r="5" spans="2:14" ht="15">
      <c r="B5" s="242" t="s">
        <v>280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4"/>
    </row>
    <row r="6" spans="2:14" ht="15"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6"/>
      <c r="N6" s="142"/>
    </row>
    <row r="7" spans="2:14" ht="12.75">
      <c r="B7" s="141"/>
      <c r="C7" s="141"/>
      <c r="D7" s="141"/>
      <c r="E7" s="89" t="s">
        <v>4</v>
      </c>
      <c r="F7" s="89"/>
      <c r="G7" s="93"/>
      <c r="H7" s="237"/>
      <c r="I7" s="238"/>
      <c r="J7" s="238"/>
      <c r="K7" s="238"/>
      <c r="L7" s="238"/>
      <c r="M7" s="238"/>
      <c r="N7" s="143"/>
    </row>
    <row r="8" spans="2:14" ht="12.75" customHeight="1">
      <c r="B8" s="89" t="s">
        <v>3</v>
      </c>
      <c r="C8" s="89"/>
      <c r="D8" s="89"/>
      <c r="E8" s="92" t="s">
        <v>5</v>
      </c>
      <c r="F8" s="90" t="s">
        <v>1</v>
      </c>
      <c r="G8" s="91" t="s">
        <v>234</v>
      </c>
      <c r="H8" s="91"/>
      <c r="I8" s="91" t="s">
        <v>238</v>
      </c>
      <c r="J8" s="91" t="s">
        <v>227</v>
      </c>
      <c r="K8" s="91"/>
      <c r="L8" s="91" t="s">
        <v>254</v>
      </c>
      <c r="M8" s="91" t="s">
        <v>2</v>
      </c>
      <c r="N8" s="91"/>
    </row>
    <row r="9" spans="2:14" ht="15">
      <c r="B9" s="93"/>
      <c r="C9" s="94"/>
      <c r="D9" s="94" t="s">
        <v>10</v>
      </c>
      <c r="E9" s="89"/>
      <c r="F9" s="89" t="s">
        <v>236</v>
      </c>
      <c r="G9" s="90" t="s">
        <v>237</v>
      </c>
      <c r="H9" s="91" t="s">
        <v>226</v>
      </c>
      <c r="I9" s="90" t="s">
        <v>239</v>
      </c>
      <c r="J9" s="90" t="s">
        <v>228</v>
      </c>
      <c r="K9" s="90" t="s">
        <v>240</v>
      </c>
      <c r="L9" s="90" t="s">
        <v>256</v>
      </c>
      <c r="M9" s="90" t="s">
        <v>229</v>
      </c>
      <c r="N9" s="91" t="s">
        <v>241</v>
      </c>
    </row>
    <row r="10" spans="2:14" ht="15">
      <c r="B10" s="89"/>
      <c r="C10" s="95" t="s">
        <v>125</v>
      </c>
      <c r="D10" s="95" t="s">
        <v>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2:14" ht="15">
      <c r="B11" s="26"/>
      <c r="C11" s="29"/>
      <c r="D11" s="29"/>
      <c r="E11" s="28"/>
      <c r="F11" s="28"/>
      <c r="G11" s="28"/>
      <c r="H11" s="28"/>
      <c r="I11" s="28"/>
      <c r="J11" s="28"/>
      <c r="K11" s="28"/>
      <c r="L11" s="28"/>
      <c r="M11" s="28"/>
      <c r="N11" s="126"/>
    </row>
    <row r="12" spans="2:16" ht="24.75" customHeight="1">
      <c r="B12" s="7">
        <v>1</v>
      </c>
      <c r="C12" s="6" t="s">
        <v>176</v>
      </c>
      <c r="D12" s="6" t="s">
        <v>86</v>
      </c>
      <c r="E12" s="7">
        <v>15</v>
      </c>
      <c r="F12" s="31">
        <v>9410</v>
      </c>
      <c r="G12" s="31">
        <f>F12</f>
        <v>9410</v>
      </c>
      <c r="H12" s="31"/>
      <c r="I12" s="31">
        <v>0</v>
      </c>
      <c r="J12" s="31"/>
      <c r="K12" s="31">
        <v>1371.76</v>
      </c>
      <c r="L12" s="31">
        <v>0</v>
      </c>
      <c r="M12" s="31">
        <f>G12-K12-L12</f>
        <v>8038.24</v>
      </c>
      <c r="N12" s="126"/>
      <c r="O12" s="123"/>
      <c r="P12" s="125"/>
    </row>
    <row r="13" spans="2:16" ht="24.75" customHeight="1">
      <c r="B13" s="7">
        <v>2</v>
      </c>
      <c r="C13" s="6" t="s">
        <v>177</v>
      </c>
      <c r="D13" s="6" t="s">
        <v>86</v>
      </c>
      <c r="E13" s="7">
        <v>15</v>
      </c>
      <c r="F13" s="31">
        <v>9410</v>
      </c>
      <c r="G13" s="31">
        <f aca="true" t="shared" si="0" ref="G13:G21">F13</f>
        <v>9410</v>
      </c>
      <c r="H13" s="31"/>
      <c r="I13" s="31">
        <v>0</v>
      </c>
      <c r="J13" s="31"/>
      <c r="K13" s="31">
        <v>1371.76</v>
      </c>
      <c r="L13" s="31">
        <v>0</v>
      </c>
      <c r="M13" s="31">
        <f aca="true" t="shared" si="1" ref="M13:M21">G13-K13-L13</f>
        <v>8038.24</v>
      </c>
      <c r="N13" s="126"/>
      <c r="O13" s="123"/>
      <c r="P13" s="125"/>
    </row>
    <row r="14" spans="2:16" ht="24.75" customHeight="1">
      <c r="B14" s="7">
        <v>3</v>
      </c>
      <c r="C14" s="6" t="s">
        <v>178</v>
      </c>
      <c r="D14" s="6" t="s">
        <v>86</v>
      </c>
      <c r="E14" s="7">
        <v>15</v>
      </c>
      <c r="F14" s="31">
        <v>9410</v>
      </c>
      <c r="G14" s="31">
        <f t="shared" si="0"/>
        <v>9410</v>
      </c>
      <c r="H14" s="31"/>
      <c r="I14" s="31">
        <v>0</v>
      </c>
      <c r="J14" s="31"/>
      <c r="K14" s="31">
        <v>1371.76</v>
      </c>
      <c r="L14" s="31">
        <v>0</v>
      </c>
      <c r="M14" s="31">
        <f t="shared" si="1"/>
        <v>8038.24</v>
      </c>
      <c r="N14" s="126"/>
      <c r="O14" s="123"/>
      <c r="P14" s="125"/>
    </row>
    <row r="15" spans="2:16" ht="24.75" customHeight="1">
      <c r="B15" s="7">
        <v>4</v>
      </c>
      <c r="C15" s="6" t="s">
        <v>184</v>
      </c>
      <c r="D15" s="6" t="s">
        <v>86</v>
      </c>
      <c r="E15" s="7">
        <v>15</v>
      </c>
      <c r="F15" s="31">
        <v>9410</v>
      </c>
      <c r="G15" s="31">
        <f t="shared" si="0"/>
        <v>9410</v>
      </c>
      <c r="H15" s="31"/>
      <c r="I15" s="31">
        <v>0</v>
      </c>
      <c r="J15" s="31"/>
      <c r="K15" s="31">
        <v>1371.76</v>
      </c>
      <c r="L15" s="31">
        <v>0</v>
      </c>
      <c r="M15" s="31">
        <f t="shared" si="1"/>
        <v>8038.24</v>
      </c>
      <c r="N15" s="126"/>
      <c r="O15" s="123"/>
      <c r="P15" s="125"/>
    </row>
    <row r="16" spans="2:16" ht="24.75" customHeight="1">
      <c r="B16" s="7">
        <v>5</v>
      </c>
      <c r="C16" s="6" t="s">
        <v>179</v>
      </c>
      <c r="D16" s="6" t="s">
        <v>86</v>
      </c>
      <c r="E16" s="7">
        <v>15</v>
      </c>
      <c r="F16" s="31">
        <v>9410</v>
      </c>
      <c r="G16" s="31">
        <f t="shared" si="0"/>
        <v>9410</v>
      </c>
      <c r="H16" s="31"/>
      <c r="I16" s="31">
        <v>0</v>
      </c>
      <c r="J16" s="31"/>
      <c r="K16" s="31">
        <v>1371.76</v>
      </c>
      <c r="L16" s="31">
        <v>0</v>
      </c>
      <c r="M16" s="31">
        <f t="shared" si="1"/>
        <v>8038.24</v>
      </c>
      <c r="N16" s="126"/>
      <c r="O16" s="123"/>
      <c r="P16" s="125"/>
    </row>
    <row r="17" spans="2:16" ht="24.75" customHeight="1">
      <c r="B17" s="7">
        <v>6</v>
      </c>
      <c r="C17" s="6" t="s">
        <v>180</v>
      </c>
      <c r="D17" s="6" t="s">
        <v>86</v>
      </c>
      <c r="E17" s="7">
        <v>15</v>
      </c>
      <c r="F17" s="31">
        <v>9410</v>
      </c>
      <c r="G17" s="31">
        <f t="shared" si="0"/>
        <v>9410</v>
      </c>
      <c r="H17" s="31"/>
      <c r="I17" s="31">
        <v>0</v>
      </c>
      <c r="J17" s="31"/>
      <c r="K17" s="31">
        <v>1371.76</v>
      </c>
      <c r="L17" s="31">
        <v>0</v>
      </c>
      <c r="M17" s="31">
        <f t="shared" si="1"/>
        <v>8038.24</v>
      </c>
      <c r="N17" s="126"/>
      <c r="O17" s="123"/>
      <c r="P17" s="125"/>
    </row>
    <row r="18" spans="2:16" ht="24.75" customHeight="1">
      <c r="B18" s="7">
        <v>7</v>
      </c>
      <c r="C18" s="6" t="s">
        <v>213</v>
      </c>
      <c r="D18" s="6" t="s">
        <v>86</v>
      </c>
      <c r="E18" s="7">
        <v>15</v>
      </c>
      <c r="F18" s="31">
        <v>9410</v>
      </c>
      <c r="G18" s="31">
        <f t="shared" si="0"/>
        <v>9410</v>
      </c>
      <c r="H18" s="31"/>
      <c r="I18" s="31">
        <v>0</v>
      </c>
      <c r="J18" s="31"/>
      <c r="K18" s="31">
        <v>1371.76</v>
      </c>
      <c r="L18" s="31">
        <v>0</v>
      </c>
      <c r="M18" s="31">
        <f t="shared" si="1"/>
        <v>8038.24</v>
      </c>
      <c r="N18" s="126"/>
      <c r="O18" s="123"/>
      <c r="P18" s="125"/>
    </row>
    <row r="19" spans="2:16" ht="24.75" customHeight="1">
      <c r="B19" s="7">
        <v>8</v>
      </c>
      <c r="C19" s="6" t="s">
        <v>181</v>
      </c>
      <c r="D19" s="6" t="s">
        <v>86</v>
      </c>
      <c r="E19" s="7">
        <v>15</v>
      </c>
      <c r="F19" s="31">
        <v>9410</v>
      </c>
      <c r="G19" s="31">
        <f t="shared" si="0"/>
        <v>9410</v>
      </c>
      <c r="H19" s="31"/>
      <c r="I19" s="31">
        <v>0</v>
      </c>
      <c r="J19" s="31"/>
      <c r="K19" s="31">
        <v>1371.76</v>
      </c>
      <c r="L19" s="31">
        <v>0</v>
      </c>
      <c r="M19" s="31">
        <f t="shared" si="1"/>
        <v>8038.24</v>
      </c>
      <c r="N19" s="126"/>
      <c r="O19" s="123"/>
      <c r="P19" s="125"/>
    </row>
    <row r="20" spans="2:16" ht="21.75" customHeight="1">
      <c r="B20" s="7">
        <v>9</v>
      </c>
      <c r="C20" s="6" t="s">
        <v>182</v>
      </c>
      <c r="D20" s="6" t="s">
        <v>86</v>
      </c>
      <c r="E20" s="7">
        <v>15</v>
      </c>
      <c r="F20" s="31">
        <v>9410</v>
      </c>
      <c r="G20" s="31">
        <f t="shared" si="0"/>
        <v>9410</v>
      </c>
      <c r="H20" s="31"/>
      <c r="I20" s="31">
        <v>0</v>
      </c>
      <c r="J20" s="31"/>
      <c r="K20" s="31">
        <v>1371.76</v>
      </c>
      <c r="L20" s="31">
        <v>0</v>
      </c>
      <c r="M20" s="31">
        <f t="shared" si="1"/>
        <v>8038.24</v>
      </c>
      <c r="N20" s="126"/>
      <c r="O20" s="123"/>
      <c r="P20" s="125"/>
    </row>
    <row r="21" spans="2:16" ht="24.75" customHeight="1">
      <c r="B21" s="7">
        <v>10</v>
      </c>
      <c r="C21" s="6" t="s">
        <v>183</v>
      </c>
      <c r="D21" s="6" t="s">
        <v>87</v>
      </c>
      <c r="E21" s="7">
        <v>15</v>
      </c>
      <c r="F21" s="31">
        <v>15440</v>
      </c>
      <c r="G21" s="31">
        <f t="shared" si="0"/>
        <v>15440</v>
      </c>
      <c r="H21" s="31"/>
      <c r="I21" s="31">
        <v>0</v>
      </c>
      <c r="J21" s="31"/>
      <c r="K21" s="31">
        <v>2735.11</v>
      </c>
      <c r="L21" s="31">
        <v>250</v>
      </c>
      <c r="M21" s="31">
        <f t="shared" si="1"/>
        <v>12454.89</v>
      </c>
      <c r="N21" s="126"/>
      <c r="O21" s="123"/>
      <c r="P21" s="125"/>
    </row>
    <row r="22" spans="2:14" ht="24.75" customHeight="1">
      <c r="B22" s="7"/>
      <c r="C22" s="6"/>
      <c r="D22" s="6"/>
      <c r="E22" s="7"/>
      <c r="F22" s="33"/>
      <c r="G22" s="33"/>
      <c r="H22" s="33"/>
      <c r="I22" s="33"/>
      <c r="J22" s="33"/>
      <c r="K22" s="33"/>
      <c r="L22" s="33"/>
      <c r="M22" s="34"/>
      <c r="N22" s="144"/>
    </row>
    <row r="23" spans="2:14" ht="12.75">
      <c r="B23" s="38"/>
      <c r="C23" s="38"/>
      <c r="D23" s="38"/>
      <c r="E23" s="39"/>
      <c r="F23" s="41"/>
      <c r="G23" s="42"/>
      <c r="H23" s="42"/>
      <c r="I23" s="42"/>
      <c r="J23" s="42"/>
      <c r="K23" s="42"/>
      <c r="L23" s="42"/>
      <c r="M23" s="42"/>
      <c r="N23" s="56"/>
    </row>
    <row r="24" spans="2:14" ht="15.75" thickBot="1">
      <c r="B24" s="232" t="s">
        <v>80</v>
      </c>
      <c r="C24" s="233"/>
      <c r="D24" s="233"/>
      <c r="E24" s="233"/>
      <c r="F24" s="43">
        <f aca="true" t="shared" si="2" ref="F24:M24">SUM(F12:F22)</f>
        <v>100130</v>
      </c>
      <c r="G24" s="43">
        <f t="shared" si="2"/>
        <v>100130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15080.95</v>
      </c>
      <c r="L24" s="43">
        <f t="shared" si="2"/>
        <v>250</v>
      </c>
      <c r="M24" s="43">
        <f t="shared" si="2"/>
        <v>84799.04999999999</v>
      </c>
      <c r="N24" s="43"/>
    </row>
    <row r="25" ht="13.5" thickTop="1"/>
    <row r="27" spans="3:13" ht="12.75">
      <c r="C27" s="45" t="s">
        <v>174</v>
      </c>
      <c r="M27" s="45" t="s">
        <v>174</v>
      </c>
    </row>
    <row r="28" spans="3:13" ht="12.75">
      <c r="C28" s="45" t="s">
        <v>276</v>
      </c>
      <c r="M28" s="45" t="s">
        <v>275</v>
      </c>
    </row>
    <row r="29" spans="3:13" ht="12.75">
      <c r="C29" s="46" t="s">
        <v>11</v>
      </c>
      <c r="F29" s="46"/>
      <c r="G29" s="46"/>
      <c r="H29" s="46"/>
      <c r="I29" s="46"/>
      <c r="J29" s="46"/>
      <c r="K29" s="46"/>
      <c r="L29" s="46"/>
      <c r="M29" s="46" t="s">
        <v>271</v>
      </c>
    </row>
    <row r="31" spans="3:5" ht="12.75">
      <c r="C31" s="50"/>
      <c r="E31" s="45"/>
    </row>
    <row r="32" spans="2:13" ht="12.75">
      <c r="B32" s="46"/>
      <c r="C32" s="51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6" ht="12.75">
      <c r="C36" s="45"/>
    </row>
    <row r="37" spans="3:13" ht="12.75"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</sheetData>
  <sheetProtection selectLockedCells="1" selectUnlockedCells="1"/>
  <mergeCells count="6">
    <mergeCell ref="B24:E24"/>
    <mergeCell ref="B6:M6"/>
    <mergeCell ref="H7:M7"/>
    <mergeCell ref="B3:N3"/>
    <mergeCell ref="B5:N5"/>
    <mergeCell ref="B4:N4"/>
  </mergeCells>
  <printOptions/>
  <pageMargins left="0.5118110236220472" right="0.15748031496062992" top="0.9055118110236221" bottom="0.7480314960629921" header="0.31496062992125984" footer="0.31496062992125984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R147"/>
  <sheetViews>
    <sheetView zoomScalePageLayoutView="0" workbookViewId="0" topLeftCell="D96">
      <selection activeCell="F123" sqref="F123"/>
    </sheetView>
  </sheetViews>
  <sheetFormatPr defaultColWidth="11.421875" defaultRowHeight="12.75"/>
  <cols>
    <col min="1" max="1" width="10.28125" style="24" customWidth="1"/>
    <col min="2" max="2" width="5.28125" style="24" customWidth="1"/>
    <col min="3" max="3" width="3.8515625" style="24" hidden="1" customWidth="1"/>
    <col min="4" max="4" width="4.7109375" style="24" customWidth="1"/>
    <col min="5" max="5" width="37.8515625" style="24" customWidth="1"/>
    <col min="6" max="6" width="45.28125" style="24" customWidth="1"/>
    <col min="7" max="7" width="6.57421875" style="24" customWidth="1"/>
    <col min="8" max="8" width="12.8515625" style="24" bestFit="1" customWidth="1"/>
    <col min="9" max="9" width="14.57421875" style="24" bestFit="1" customWidth="1"/>
    <col min="10" max="10" width="11.8515625" style="24" bestFit="1" customWidth="1"/>
    <col min="11" max="11" width="11.28125" style="24" bestFit="1" customWidth="1"/>
    <col min="12" max="12" width="11.28125" style="24" customWidth="1"/>
    <col min="13" max="13" width="14.57421875" style="24" bestFit="1" customWidth="1"/>
    <col min="14" max="14" width="59.57421875" style="24" customWidth="1"/>
    <col min="15" max="16" width="11.421875" style="24" customWidth="1"/>
    <col min="17" max="17" width="12.8515625" style="24" bestFit="1" customWidth="1"/>
    <col min="18" max="16384" width="11.421875" style="24" customWidth="1"/>
  </cols>
  <sheetData>
    <row r="2" spans="4:17" ht="12.75">
      <c r="D2" s="102"/>
      <c r="E2" s="103"/>
      <c r="F2" s="103"/>
      <c r="G2" s="103"/>
      <c r="H2" s="103"/>
      <c r="I2" s="103"/>
      <c r="J2" s="103"/>
      <c r="K2" s="103"/>
      <c r="L2" s="103"/>
      <c r="M2" s="103"/>
      <c r="N2" s="104"/>
      <c r="Q2" s="123">
        <v>4845779.17</v>
      </c>
    </row>
    <row r="3" spans="4:17" ht="18" customHeight="1">
      <c r="D3" s="255" t="s">
        <v>12</v>
      </c>
      <c r="E3" s="251"/>
      <c r="F3" s="251"/>
      <c r="G3" s="251"/>
      <c r="H3" s="251"/>
      <c r="I3" s="251"/>
      <c r="J3" s="251"/>
      <c r="K3" s="251"/>
      <c r="L3" s="251"/>
      <c r="M3" s="251"/>
      <c r="N3" s="257"/>
      <c r="Q3" s="123">
        <v>-199742.75</v>
      </c>
    </row>
    <row r="4" spans="4:17" ht="18" customHeight="1">
      <c r="D4" s="255" t="s">
        <v>248</v>
      </c>
      <c r="E4" s="249"/>
      <c r="F4" s="249"/>
      <c r="G4" s="249"/>
      <c r="H4" s="249"/>
      <c r="I4" s="249"/>
      <c r="J4" s="249"/>
      <c r="K4" s="249"/>
      <c r="L4" s="249"/>
      <c r="M4" s="249"/>
      <c r="N4" s="256"/>
      <c r="Q4" s="123"/>
    </row>
    <row r="5" spans="4:17" ht="18" customHeight="1">
      <c r="D5" s="258" t="s">
        <v>283</v>
      </c>
      <c r="E5" s="250"/>
      <c r="F5" s="250"/>
      <c r="G5" s="250"/>
      <c r="H5" s="250"/>
      <c r="I5" s="250"/>
      <c r="J5" s="250"/>
      <c r="K5" s="250"/>
      <c r="L5" s="250"/>
      <c r="M5" s="250"/>
      <c r="N5" s="259"/>
      <c r="Q5" s="123">
        <f>SUM(Q2:Q3)</f>
        <v>4646036.42</v>
      </c>
    </row>
    <row r="6" spans="4:14" ht="18" customHeight="1">
      <c r="D6" s="258" t="s">
        <v>231</v>
      </c>
      <c r="E6" s="248"/>
      <c r="F6" s="248"/>
      <c r="G6" s="248"/>
      <c r="H6" s="248"/>
      <c r="I6" s="248"/>
      <c r="J6" s="248"/>
      <c r="K6" s="248"/>
      <c r="L6" s="248"/>
      <c r="M6" s="248"/>
      <c r="N6" s="260"/>
    </row>
    <row r="7" spans="4:14" ht="12.75">
      <c r="D7" s="25"/>
      <c r="E7" s="88"/>
      <c r="F7" s="88"/>
      <c r="G7" s="90" t="s">
        <v>4</v>
      </c>
      <c r="H7" s="188"/>
      <c r="I7" s="252" t="s">
        <v>230</v>
      </c>
      <c r="J7" s="253"/>
      <c r="K7" s="252"/>
      <c r="L7" s="254"/>
      <c r="M7" s="254"/>
      <c r="N7" s="90"/>
    </row>
    <row r="8" spans="4:14" ht="12.75" customHeight="1">
      <c r="D8" s="26" t="s">
        <v>3</v>
      </c>
      <c r="E8" s="89"/>
      <c r="F8" s="89"/>
      <c r="G8" s="92" t="s">
        <v>5</v>
      </c>
      <c r="H8" s="90" t="s">
        <v>1</v>
      </c>
      <c r="I8" s="90" t="s">
        <v>234</v>
      </c>
      <c r="J8" s="107" t="s">
        <v>238</v>
      </c>
      <c r="K8" s="91"/>
      <c r="L8" s="91" t="s">
        <v>255</v>
      </c>
      <c r="M8" s="91" t="s">
        <v>237</v>
      </c>
      <c r="N8" s="89" t="s">
        <v>242</v>
      </c>
    </row>
    <row r="9" spans="4:14" ht="15">
      <c r="D9" s="27"/>
      <c r="E9" s="94"/>
      <c r="F9" s="94" t="s">
        <v>10</v>
      </c>
      <c r="G9" s="89"/>
      <c r="H9" s="89" t="s">
        <v>7</v>
      </c>
      <c r="I9" s="89" t="s">
        <v>237</v>
      </c>
      <c r="J9" s="108" t="s">
        <v>239</v>
      </c>
      <c r="K9" s="90" t="s">
        <v>240</v>
      </c>
      <c r="L9" s="90" t="s">
        <v>256</v>
      </c>
      <c r="M9" s="90" t="s">
        <v>243</v>
      </c>
      <c r="N9" s="89"/>
    </row>
    <row r="10" spans="4:14" ht="15">
      <c r="D10" s="209"/>
      <c r="E10" s="95" t="s">
        <v>14</v>
      </c>
      <c r="F10" s="95" t="s">
        <v>9</v>
      </c>
      <c r="G10" s="91"/>
      <c r="H10" s="91"/>
      <c r="I10" s="91"/>
      <c r="J10" s="91"/>
      <c r="K10" s="91"/>
      <c r="L10" s="91"/>
      <c r="M10" s="91"/>
      <c r="N10" s="91"/>
    </row>
    <row r="11" spans="4:14" s="30" customFormat="1" ht="15">
      <c r="D11" s="28"/>
      <c r="E11" s="29" t="s">
        <v>20</v>
      </c>
      <c r="F11" s="29"/>
      <c r="G11" s="28"/>
      <c r="H11" s="28"/>
      <c r="I11" s="28"/>
      <c r="J11" s="28"/>
      <c r="K11" s="28"/>
      <c r="L11" s="28"/>
      <c r="M11" s="28"/>
      <c r="N11" s="28"/>
    </row>
    <row r="12" spans="4:18" ht="24.75" customHeight="1">
      <c r="D12" s="7">
        <v>1</v>
      </c>
      <c r="E12" s="6" t="s">
        <v>158</v>
      </c>
      <c r="F12" s="6" t="s">
        <v>13</v>
      </c>
      <c r="G12" s="7">
        <v>15</v>
      </c>
      <c r="H12" s="31">
        <v>19391</v>
      </c>
      <c r="I12" s="31">
        <v>19391</v>
      </c>
      <c r="J12" s="31"/>
      <c r="K12" s="31">
        <v>3700.24</v>
      </c>
      <c r="L12" s="31">
        <v>0</v>
      </c>
      <c r="M12" s="31">
        <f>I12+J12-K12-L12</f>
        <v>15690.76</v>
      </c>
      <c r="N12" s="31"/>
      <c r="O12" s="24">
        <f aca="true" t="shared" si="0" ref="O12:O35">H12*2</f>
        <v>38782</v>
      </c>
      <c r="Q12" s="123">
        <v>38782</v>
      </c>
      <c r="R12" s="125">
        <f>Q12/2</f>
        <v>19391</v>
      </c>
    </row>
    <row r="13" spans="4:18" ht="24.75" customHeight="1">
      <c r="D13" s="7">
        <v>2</v>
      </c>
      <c r="E13" s="6" t="s">
        <v>88</v>
      </c>
      <c r="F13" s="6" t="s">
        <v>270</v>
      </c>
      <c r="G13" s="7">
        <v>15</v>
      </c>
      <c r="H13" s="31">
        <v>5200</v>
      </c>
      <c r="I13" s="31">
        <v>5200</v>
      </c>
      <c r="J13" s="31"/>
      <c r="K13" s="31">
        <v>497.48</v>
      </c>
      <c r="L13" s="31">
        <v>0</v>
      </c>
      <c r="M13" s="31">
        <f aca="true" t="shared" si="1" ref="M13:M33">I13+J13-K13-L13</f>
        <v>4702.52</v>
      </c>
      <c r="N13" s="31"/>
      <c r="O13" s="24">
        <f t="shared" si="0"/>
        <v>10400</v>
      </c>
      <c r="Q13" s="123">
        <v>10400</v>
      </c>
      <c r="R13" s="125">
        <f aca="true" t="shared" si="2" ref="R13:R103">Q13/2</f>
        <v>5200</v>
      </c>
    </row>
    <row r="14" spans="1:18" ht="24.75" customHeight="1">
      <c r="A14" s="56"/>
      <c r="D14" s="7">
        <v>3</v>
      </c>
      <c r="E14" s="6" t="s">
        <v>126</v>
      </c>
      <c r="F14" s="6" t="s">
        <v>97</v>
      </c>
      <c r="G14" s="7">
        <v>15</v>
      </c>
      <c r="H14" s="31">
        <v>3280.55</v>
      </c>
      <c r="I14" s="31">
        <v>3280.55</v>
      </c>
      <c r="J14" s="31"/>
      <c r="K14" s="31">
        <v>110.49</v>
      </c>
      <c r="L14" s="31" t="s">
        <v>266</v>
      </c>
      <c r="M14" s="31">
        <f>I14-K14</f>
        <v>3170.0600000000004</v>
      </c>
      <c r="N14" s="31"/>
      <c r="O14" s="24">
        <f t="shared" si="0"/>
        <v>6561.1</v>
      </c>
      <c r="Q14" s="123">
        <v>4224</v>
      </c>
      <c r="R14" s="125">
        <f t="shared" si="2"/>
        <v>2112</v>
      </c>
    </row>
    <row r="15" spans="4:18" ht="24.75" customHeight="1">
      <c r="D15" s="7">
        <v>4</v>
      </c>
      <c r="E15" s="6" t="s">
        <v>15</v>
      </c>
      <c r="F15" s="6" t="s">
        <v>16</v>
      </c>
      <c r="G15" s="7">
        <v>15</v>
      </c>
      <c r="H15" s="31">
        <v>3475</v>
      </c>
      <c r="I15" s="31">
        <v>3475</v>
      </c>
      <c r="J15" s="31"/>
      <c r="K15" s="31">
        <v>131.65</v>
      </c>
      <c r="L15" s="31">
        <v>200</v>
      </c>
      <c r="M15" s="31">
        <f t="shared" si="1"/>
        <v>3143.35</v>
      </c>
      <c r="N15" s="31"/>
      <c r="O15" s="24">
        <f t="shared" si="0"/>
        <v>6950</v>
      </c>
      <c r="Q15" s="123">
        <v>6370</v>
      </c>
      <c r="R15" s="125">
        <f t="shared" si="2"/>
        <v>3185</v>
      </c>
    </row>
    <row r="16" spans="4:18" ht="24.75" customHeight="1">
      <c r="D16" s="7">
        <v>5</v>
      </c>
      <c r="E16" s="6" t="s">
        <v>17</v>
      </c>
      <c r="F16" s="6" t="s">
        <v>18</v>
      </c>
      <c r="G16" s="7">
        <v>15</v>
      </c>
      <c r="H16" s="31">
        <v>1761.3</v>
      </c>
      <c r="I16" s="31">
        <v>1761.3</v>
      </c>
      <c r="J16" s="31">
        <v>88.78</v>
      </c>
      <c r="K16" s="31"/>
      <c r="L16" s="31">
        <v>0</v>
      </c>
      <c r="M16" s="31">
        <f t="shared" si="1"/>
        <v>1850.08</v>
      </c>
      <c r="N16" s="31"/>
      <c r="O16" s="24">
        <f t="shared" si="0"/>
        <v>3522.6</v>
      </c>
      <c r="Q16" s="123">
        <v>3420</v>
      </c>
      <c r="R16" s="125">
        <f t="shared" si="2"/>
        <v>1710</v>
      </c>
    </row>
    <row r="17" spans="4:18" ht="24.75" customHeight="1">
      <c r="D17" s="7"/>
      <c r="E17" s="12" t="s">
        <v>216</v>
      </c>
      <c r="F17" s="47"/>
      <c r="G17" s="180"/>
      <c r="H17" s="228"/>
      <c r="I17" s="229"/>
      <c r="J17" s="181"/>
      <c r="K17" s="146"/>
      <c r="L17" s="31"/>
      <c r="M17" s="31"/>
      <c r="N17" s="31"/>
      <c r="O17" s="24">
        <f t="shared" si="0"/>
        <v>0</v>
      </c>
      <c r="Q17" s="123"/>
      <c r="R17" s="125">
        <f t="shared" si="2"/>
        <v>0</v>
      </c>
    </row>
    <row r="18" spans="4:18" ht="24.75" customHeight="1">
      <c r="D18" s="7">
        <v>6</v>
      </c>
      <c r="E18" s="6" t="s">
        <v>128</v>
      </c>
      <c r="F18" s="6" t="s">
        <v>19</v>
      </c>
      <c r="G18" s="7">
        <v>0</v>
      </c>
      <c r="H18" s="31">
        <v>0</v>
      </c>
      <c r="I18" s="31">
        <v>0</v>
      </c>
      <c r="J18" s="31"/>
      <c r="K18" s="31">
        <v>0</v>
      </c>
      <c r="L18" s="31">
        <v>0</v>
      </c>
      <c r="M18" s="31">
        <f t="shared" si="1"/>
        <v>0</v>
      </c>
      <c r="N18" s="31"/>
      <c r="O18" s="24">
        <f t="shared" si="0"/>
        <v>0</v>
      </c>
      <c r="Q18" s="123">
        <v>17322</v>
      </c>
      <c r="R18" s="125">
        <f t="shared" si="2"/>
        <v>8661</v>
      </c>
    </row>
    <row r="19" spans="4:18" ht="24.75" customHeight="1">
      <c r="D19" s="7"/>
      <c r="E19" s="12" t="s">
        <v>129</v>
      </c>
      <c r="F19" s="6"/>
      <c r="G19" s="7"/>
      <c r="H19" s="31"/>
      <c r="I19" s="31"/>
      <c r="J19" s="31"/>
      <c r="K19" s="31"/>
      <c r="L19" s="31"/>
      <c r="M19" s="31"/>
      <c r="N19" s="31"/>
      <c r="O19" s="24">
        <f t="shared" si="0"/>
        <v>0</v>
      </c>
      <c r="Q19" s="123"/>
      <c r="R19" s="125">
        <f t="shared" si="2"/>
        <v>0</v>
      </c>
    </row>
    <row r="20" spans="4:18" ht="24.75" customHeight="1">
      <c r="D20" s="7">
        <v>7</v>
      </c>
      <c r="E20" s="6" t="s">
        <v>60</v>
      </c>
      <c r="F20" s="6" t="s">
        <v>81</v>
      </c>
      <c r="G20" s="7">
        <v>15</v>
      </c>
      <c r="H20" s="31">
        <v>2652.25</v>
      </c>
      <c r="I20" s="31">
        <v>2652.25</v>
      </c>
      <c r="J20" s="31"/>
      <c r="K20" s="31">
        <v>21.86</v>
      </c>
      <c r="L20" s="31">
        <v>150</v>
      </c>
      <c r="M20" s="31">
        <f t="shared" si="1"/>
        <v>2480.39</v>
      </c>
      <c r="N20" s="31"/>
      <c r="O20" s="24">
        <f t="shared" si="0"/>
        <v>5304.5</v>
      </c>
      <c r="Q20" s="123">
        <v>3854</v>
      </c>
      <c r="R20" s="125">
        <f t="shared" si="2"/>
        <v>1927</v>
      </c>
    </row>
    <row r="21" spans="4:18" ht="24.75" customHeight="1">
      <c r="D21" s="7"/>
      <c r="E21" s="12" t="s">
        <v>21</v>
      </c>
      <c r="F21" s="6"/>
      <c r="G21" s="7"/>
      <c r="H21" s="31"/>
      <c r="I21" s="31"/>
      <c r="J21" s="31"/>
      <c r="K21" s="31"/>
      <c r="L21" s="31"/>
      <c r="M21" s="31"/>
      <c r="N21" s="31"/>
      <c r="O21" s="24">
        <f t="shared" si="0"/>
        <v>0</v>
      </c>
      <c r="Q21" s="123"/>
      <c r="R21" s="125">
        <f t="shared" si="2"/>
        <v>0</v>
      </c>
    </row>
    <row r="22" spans="4:18" ht="24.75" customHeight="1">
      <c r="D22" s="7">
        <v>8</v>
      </c>
      <c r="E22" s="6" t="s">
        <v>212</v>
      </c>
      <c r="F22" s="6" t="s">
        <v>267</v>
      </c>
      <c r="G22" s="182">
        <v>15</v>
      </c>
      <c r="H22" s="31">
        <v>3475.22</v>
      </c>
      <c r="I22" s="31">
        <v>3475.22</v>
      </c>
      <c r="J22" s="31"/>
      <c r="K22" s="31">
        <v>131.67</v>
      </c>
      <c r="L22" s="31">
        <v>0</v>
      </c>
      <c r="M22" s="31">
        <f t="shared" si="1"/>
        <v>3343.5499999999997</v>
      </c>
      <c r="N22" s="31"/>
      <c r="O22" s="24">
        <f t="shared" si="0"/>
        <v>6950.44</v>
      </c>
      <c r="Q22" s="123">
        <v>4342</v>
      </c>
      <c r="R22" s="125">
        <f t="shared" si="2"/>
        <v>2171</v>
      </c>
    </row>
    <row r="23" spans="4:18" ht="24.75" customHeight="1">
      <c r="D23" s="7"/>
      <c r="E23" s="12" t="s">
        <v>130</v>
      </c>
      <c r="F23" s="6"/>
      <c r="G23" s="7"/>
      <c r="H23" s="31"/>
      <c r="I23" s="31"/>
      <c r="J23" s="31"/>
      <c r="K23" s="31"/>
      <c r="L23" s="31"/>
      <c r="M23" s="31"/>
      <c r="N23" s="31"/>
      <c r="O23" s="24">
        <f t="shared" si="0"/>
        <v>0</v>
      </c>
      <c r="Q23" s="123"/>
      <c r="R23" s="125">
        <f t="shared" si="2"/>
        <v>0</v>
      </c>
    </row>
    <row r="24" spans="4:18" ht="24.75" customHeight="1">
      <c r="D24" s="7">
        <v>9</v>
      </c>
      <c r="E24" s="6" t="s">
        <v>196</v>
      </c>
      <c r="F24" s="6" t="s">
        <v>131</v>
      </c>
      <c r="G24" s="7">
        <v>15</v>
      </c>
      <c r="H24" s="31">
        <v>3475.22</v>
      </c>
      <c r="I24" s="31">
        <v>3475.22</v>
      </c>
      <c r="J24" s="31"/>
      <c r="K24" s="31">
        <v>131.67</v>
      </c>
      <c r="L24" s="31">
        <v>0</v>
      </c>
      <c r="M24" s="31">
        <f t="shared" si="1"/>
        <v>3343.5499999999997</v>
      </c>
      <c r="N24" s="31"/>
      <c r="O24" s="24">
        <f t="shared" si="0"/>
        <v>6950.44</v>
      </c>
      <c r="Q24" s="123">
        <v>6748</v>
      </c>
      <c r="R24" s="125">
        <f t="shared" si="2"/>
        <v>3374</v>
      </c>
    </row>
    <row r="25" spans="4:18" ht="24.75" customHeight="1">
      <c r="D25" s="7"/>
      <c r="E25" s="12" t="s">
        <v>115</v>
      </c>
      <c r="F25" s="6"/>
      <c r="G25" s="7"/>
      <c r="H25" s="31"/>
      <c r="I25" s="31"/>
      <c r="J25" s="31"/>
      <c r="K25" s="31"/>
      <c r="L25" s="31"/>
      <c r="M25" s="31"/>
      <c r="N25" s="31"/>
      <c r="O25" s="24">
        <f t="shared" si="0"/>
        <v>0</v>
      </c>
      <c r="Q25" s="123"/>
      <c r="R25" s="125">
        <f t="shared" si="2"/>
        <v>0</v>
      </c>
    </row>
    <row r="26" spans="4:18" ht="24.75" customHeight="1">
      <c r="D26" s="7">
        <v>10</v>
      </c>
      <c r="E26" s="6" t="s">
        <v>132</v>
      </c>
      <c r="F26" s="6" t="s">
        <v>223</v>
      </c>
      <c r="G26" s="7">
        <v>15</v>
      </c>
      <c r="H26" s="31">
        <v>3475.22</v>
      </c>
      <c r="I26" s="31">
        <v>3475.22</v>
      </c>
      <c r="J26" s="31"/>
      <c r="K26" s="31">
        <v>131.67</v>
      </c>
      <c r="L26" s="31">
        <v>0</v>
      </c>
      <c r="M26" s="31">
        <f t="shared" si="1"/>
        <v>3343.5499999999997</v>
      </c>
      <c r="N26" s="31"/>
      <c r="O26" s="24">
        <f t="shared" si="0"/>
        <v>6950.44</v>
      </c>
      <c r="Q26" s="123">
        <v>6748</v>
      </c>
      <c r="R26" s="125">
        <f t="shared" si="2"/>
        <v>3374</v>
      </c>
    </row>
    <row r="27" spans="4:18" ht="24.75" customHeight="1">
      <c r="D27" s="7">
        <v>11</v>
      </c>
      <c r="E27" s="6" t="s">
        <v>224</v>
      </c>
      <c r="F27" s="6" t="s">
        <v>82</v>
      </c>
      <c r="G27" s="7">
        <v>15</v>
      </c>
      <c r="H27" s="31">
        <v>3475.22</v>
      </c>
      <c r="I27" s="31">
        <v>3475.22</v>
      </c>
      <c r="J27" s="31"/>
      <c r="K27" s="31">
        <v>131.67</v>
      </c>
      <c r="L27" s="31">
        <v>0</v>
      </c>
      <c r="M27" s="31">
        <f t="shared" si="1"/>
        <v>3343.5499999999997</v>
      </c>
      <c r="N27" s="31"/>
      <c r="O27" s="24">
        <f t="shared" si="0"/>
        <v>6950.44</v>
      </c>
      <c r="Q27" s="123">
        <v>6748</v>
      </c>
      <c r="R27" s="125">
        <f t="shared" si="2"/>
        <v>3374</v>
      </c>
    </row>
    <row r="28" spans="4:18" ht="24.75" customHeight="1">
      <c r="D28" s="7">
        <v>12</v>
      </c>
      <c r="E28" s="6" t="s">
        <v>197</v>
      </c>
      <c r="F28" s="6" t="s">
        <v>198</v>
      </c>
      <c r="G28" s="7">
        <v>15</v>
      </c>
      <c r="H28" s="8">
        <v>2111.5</v>
      </c>
      <c r="I28" s="47">
        <v>2111.5</v>
      </c>
      <c r="J28" s="8">
        <v>66.37</v>
      </c>
      <c r="K28" s="8">
        <v>0</v>
      </c>
      <c r="L28" s="8">
        <v>0</v>
      </c>
      <c r="M28" s="31">
        <f t="shared" si="1"/>
        <v>2177.87</v>
      </c>
      <c r="N28" s="31"/>
      <c r="Q28" s="123"/>
      <c r="R28" s="125"/>
    </row>
    <row r="29" spans="4:18" ht="24.75" customHeight="1">
      <c r="D29" s="7"/>
      <c r="E29" s="12" t="s">
        <v>90</v>
      </c>
      <c r="F29" s="6"/>
      <c r="G29" s="7"/>
      <c r="H29" s="31"/>
      <c r="I29" s="31"/>
      <c r="J29" s="31"/>
      <c r="K29" s="31"/>
      <c r="L29" s="31"/>
      <c r="M29" s="31"/>
      <c r="N29" s="31"/>
      <c r="O29" s="24">
        <f t="shared" si="0"/>
        <v>0</v>
      </c>
      <c r="Q29" s="123"/>
      <c r="R29" s="125">
        <f t="shared" si="2"/>
        <v>0</v>
      </c>
    </row>
    <row r="30" spans="4:18" ht="24.75" customHeight="1">
      <c r="D30" s="7">
        <v>13</v>
      </c>
      <c r="E30" s="6" t="s">
        <v>133</v>
      </c>
      <c r="F30" s="6" t="s">
        <v>23</v>
      </c>
      <c r="G30" s="7">
        <v>15</v>
      </c>
      <c r="H30" s="31">
        <v>3185</v>
      </c>
      <c r="I30" s="31">
        <v>3185</v>
      </c>
      <c r="J30" s="31"/>
      <c r="K30" s="31">
        <v>100.09</v>
      </c>
      <c r="L30" s="31">
        <v>0</v>
      </c>
      <c r="M30" s="31">
        <f t="shared" si="1"/>
        <v>3084.91</v>
      </c>
      <c r="N30" s="31"/>
      <c r="O30" s="24">
        <f t="shared" si="0"/>
        <v>6370</v>
      </c>
      <c r="Q30" s="123">
        <v>5356</v>
      </c>
      <c r="R30" s="125">
        <f t="shared" si="2"/>
        <v>2678</v>
      </c>
    </row>
    <row r="31" spans="4:18" ht="24.75" customHeight="1">
      <c r="D31" s="7"/>
      <c r="E31" s="12" t="s">
        <v>24</v>
      </c>
      <c r="F31" s="6"/>
      <c r="G31" s="7"/>
      <c r="H31" s="31"/>
      <c r="I31" s="31"/>
      <c r="J31" s="31"/>
      <c r="K31" s="31"/>
      <c r="L31" s="31"/>
      <c r="M31" s="31"/>
      <c r="N31" s="31"/>
      <c r="O31" s="24">
        <f t="shared" si="0"/>
        <v>0</v>
      </c>
      <c r="Q31" s="123"/>
      <c r="R31" s="125">
        <f t="shared" si="2"/>
        <v>0</v>
      </c>
    </row>
    <row r="32" spans="4:18" ht="24.75" customHeight="1">
      <c r="D32" s="7">
        <v>14</v>
      </c>
      <c r="E32" s="6" t="s">
        <v>137</v>
      </c>
      <c r="F32" s="6" t="s">
        <v>25</v>
      </c>
      <c r="G32" s="7">
        <v>15</v>
      </c>
      <c r="H32" s="31">
        <v>3475</v>
      </c>
      <c r="I32" s="31">
        <v>3475</v>
      </c>
      <c r="J32" s="31"/>
      <c r="K32" s="31">
        <v>131.65</v>
      </c>
      <c r="L32" s="31">
        <v>0</v>
      </c>
      <c r="M32" s="31">
        <f t="shared" si="1"/>
        <v>3343.35</v>
      </c>
      <c r="N32" s="31"/>
      <c r="O32" s="24">
        <f t="shared" si="0"/>
        <v>6950</v>
      </c>
      <c r="Q32" s="123">
        <v>6950</v>
      </c>
      <c r="R32" s="125">
        <f t="shared" si="2"/>
        <v>3475</v>
      </c>
    </row>
    <row r="33" spans="4:18" ht="24.75" customHeight="1">
      <c r="D33" s="7">
        <v>15</v>
      </c>
      <c r="E33" s="6" t="s">
        <v>22</v>
      </c>
      <c r="F33" s="6" t="s">
        <v>91</v>
      </c>
      <c r="G33" s="7">
        <v>15</v>
      </c>
      <c r="H33" s="31">
        <v>0</v>
      </c>
      <c r="I33" s="31">
        <v>0</v>
      </c>
      <c r="J33" s="31"/>
      <c r="K33" s="31">
        <v>0</v>
      </c>
      <c r="L33" s="31">
        <v>0</v>
      </c>
      <c r="M33" s="31">
        <f t="shared" si="1"/>
        <v>0</v>
      </c>
      <c r="N33" s="31"/>
      <c r="O33" s="24">
        <f t="shared" si="0"/>
        <v>0</v>
      </c>
      <c r="Q33" s="123">
        <v>7566</v>
      </c>
      <c r="R33" s="125">
        <f t="shared" si="2"/>
        <v>3783</v>
      </c>
    </row>
    <row r="34" spans="4:18" ht="24.75" customHeight="1">
      <c r="D34" s="7"/>
      <c r="E34" s="12" t="s">
        <v>98</v>
      </c>
      <c r="F34" s="6"/>
      <c r="G34" s="7"/>
      <c r="H34" s="31"/>
      <c r="I34" s="31"/>
      <c r="J34" s="31"/>
      <c r="K34" s="31"/>
      <c r="L34" s="31"/>
      <c r="M34" s="31"/>
      <c r="N34" s="31"/>
      <c r="O34" s="24">
        <f t="shared" si="0"/>
        <v>0</v>
      </c>
      <c r="Q34" s="123"/>
      <c r="R34" s="125">
        <f t="shared" si="2"/>
        <v>0</v>
      </c>
    </row>
    <row r="35" spans="4:18" ht="24.75" customHeight="1">
      <c r="D35" s="7">
        <v>16</v>
      </c>
      <c r="E35" s="6" t="s">
        <v>92</v>
      </c>
      <c r="F35" s="6" t="s">
        <v>93</v>
      </c>
      <c r="G35" s="7">
        <v>15</v>
      </c>
      <c r="H35" s="31">
        <v>3475</v>
      </c>
      <c r="I35" s="31">
        <v>3475</v>
      </c>
      <c r="J35" s="31"/>
      <c r="K35" s="31">
        <v>131.65</v>
      </c>
      <c r="L35" s="31">
        <v>0</v>
      </c>
      <c r="M35" s="31">
        <f>I35+J35-K35-L35</f>
        <v>3343.35</v>
      </c>
      <c r="N35" s="31"/>
      <c r="O35" s="24">
        <f t="shared" si="0"/>
        <v>6950</v>
      </c>
      <c r="Q35" s="123">
        <v>6748</v>
      </c>
      <c r="R35" s="125">
        <f t="shared" si="2"/>
        <v>3374</v>
      </c>
    </row>
    <row r="36" spans="4:18" ht="24.75" customHeight="1">
      <c r="D36" s="210"/>
      <c r="E36" s="211"/>
      <c r="F36" s="211"/>
      <c r="G36" s="210"/>
      <c r="H36" s="212"/>
      <c r="I36" s="195"/>
      <c r="J36" s="195"/>
      <c r="K36" s="195"/>
      <c r="L36" s="195"/>
      <c r="M36" s="195"/>
      <c r="N36" s="213"/>
      <c r="Q36" s="123"/>
      <c r="R36" s="125"/>
    </row>
    <row r="37" spans="2:18" ht="21.75" customHeight="1">
      <c r="B37" s="56"/>
      <c r="C37" s="56"/>
      <c r="D37" s="249" t="s">
        <v>12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Q37" s="123"/>
      <c r="R37" s="125"/>
    </row>
    <row r="38" spans="2:18" ht="21.75" customHeight="1">
      <c r="B38" s="56"/>
      <c r="C38" s="56"/>
      <c r="D38" s="249" t="s">
        <v>248</v>
      </c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Q38" s="123"/>
      <c r="R38" s="125"/>
    </row>
    <row r="39" spans="2:18" ht="21.75" customHeight="1">
      <c r="B39" s="56"/>
      <c r="C39" s="56"/>
      <c r="D39" s="248" t="str">
        <f>D5</f>
        <v>SUELDOS 1RA QUINCENA DEL MES DE ENERO DE 2018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Q39" s="123"/>
      <c r="R39" s="125"/>
    </row>
    <row r="40" spans="2:18" ht="21.75" customHeight="1">
      <c r="B40" s="56"/>
      <c r="C40" s="56"/>
      <c r="D40" s="248" t="s">
        <v>231</v>
      </c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Q40" s="123"/>
      <c r="R40" s="125"/>
    </row>
    <row r="41" spans="2:18" ht="18.75" customHeight="1">
      <c r="B41" s="56"/>
      <c r="C41" s="56"/>
      <c r="D41" s="25"/>
      <c r="E41" s="88"/>
      <c r="F41" s="88"/>
      <c r="G41" s="90" t="s">
        <v>4</v>
      </c>
      <c r="H41" s="188"/>
      <c r="I41" s="252" t="s">
        <v>230</v>
      </c>
      <c r="J41" s="253"/>
      <c r="K41" s="252"/>
      <c r="L41" s="254"/>
      <c r="M41" s="254"/>
      <c r="N41" s="90"/>
      <c r="Q41" s="123"/>
      <c r="R41" s="125"/>
    </row>
    <row r="42" spans="2:18" ht="12" customHeight="1">
      <c r="B42" s="56"/>
      <c r="C42" s="56"/>
      <c r="D42" s="27" t="s">
        <v>3</v>
      </c>
      <c r="E42" s="89"/>
      <c r="F42" s="89"/>
      <c r="G42" s="92" t="s">
        <v>5</v>
      </c>
      <c r="H42" s="90" t="s">
        <v>1</v>
      </c>
      <c r="I42" s="90" t="s">
        <v>234</v>
      </c>
      <c r="J42" s="107" t="s">
        <v>238</v>
      </c>
      <c r="K42" s="91"/>
      <c r="L42" s="91" t="s">
        <v>255</v>
      </c>
      <c r="M42" s="91" t="s">
        <v>237</v>
      </c>
      <c r="N42" s="89" t="s">
        <v>242</v>
      </c>
      <c r="Q42" s="123"/>
      <c r="R42" s="125"/>
    </row>
    <row r="43" spans="2:18" ht="18.75" customHeight="1">
      <c r="B43" s="56"/>
      <c r="C43" s="56"/>
      <c r="D43" s="27"/>
      <c r="E43" s="94"/>
      <c r="F43" s="94" t="s">
        <v>10</v>
      </c>
      <c r="G43" s="89"/>
      <c r="H43" s="89" t="s">
        <v>7</v>
      </c>
      <c r="I43" s="89" t="s">
        <v>237</v>
      </c>
      <c r="J43" s="108" t="s">
        <v>239</v>
      </c>
      <c r="K43" s="90" t="s">
        <v>240</v>
      </c>
      <c r="L43" s="90" t="s">
        <v>256</v>
      </c>
      <c r="M43" s="90" t="s">
        <v>243</v>
      </c>
      <c r="N43" s="89"/>
      <c r="Q43" s="123"/>
      <c r="R43" s="125"/>
    </row>
    <row r="44" spans="2:18" ht="14.25" customHeight="1">
      <c r="B44" s="56"/>
      <c r="C44" s="56"/>
      <c r="D44" s="26"/>
      <c r="E44" s="95" t="s">
        <v>14</v>
      </c>
      <c r="F44" s="95" t="s">
        <v>9</v>
      </c>
      <c r="G44" s="91"/>
      <c r="H44" s="91"/>
      <c r="I44" s="91"/>
      <c r="J44" s="91"/>
      <c r="K44" s="91"/>
      <c r="L44" s="91"/>
      <c r="M44" s="91"/>
      <c r="N44" s="91"/>
      <c r="Q44" s="123"/>
      <c r="R44" s="125"/>
    </row>
    <row r="45" spans="4:18" ht="24.75" customHeight="1">
      <c r="D45" s="61">
        <v>17</v>
      </c>
      <c r="E45" s="60" t="s">
        <v>96</v>
      </c>
      <c r="F45" s="60" t="s">
        <v>26</v>
      </c>
      <c r="G45" s="145">
        <v>15</v>
      </c>
      <c r="H45" s="146">
        <v>4680</v>
      </c>
      <c r="I45" s="146">
        <v>4680</v>
      </c>
      <c r="J45" s="146"/>
      <c r="K45" s="146">
        <v>409.47</v>
      </c>
      <c r="L45" s="146">
        <v>0</v>
      </c>
      <c r="M45" s="146">
        <f>I45+J45-K45-L45</f>
        <v>4270.53</v>
      </c>
      <c r="N45" s="146"/>
      <c r="O45" s="24">
        <f aca="true" t="shared" si="3" ref="O45:O67">H45*2</f>
        <v>9360</v>
      </c>
      <c r="Q45" s="123">
        <v>9360</v>
      </c>
      <c r="R45" s="125">
        <f t="shared" si="2"/>
        <v>4680</v>
      </c>
    </row>
    <row r="46" spans="4:18" ht="24.75" customHeight="1">
      <c r="D46" s="7">
        <v>18</v>
      </c>
      <c r="E46" s="22" t="s">
        <v>189</v>
      </c>
      <c r="F46" s="106" t="s">
        <v>190</v>
      </c>
      <c r="G46" s="7">
        <v>15</v>
      </c>
      <c r="H46" s="8">
        <v>3280.55</v>
      </c>
      <c r="I46" s="8">
        <v>3280.55</v>
      </c>
      <c r="J46" s="31"/>
      <c r="K46" s="31">
        <v>110.49</v>
      </c>
      <c r="L46" s="31">
        <v>0</v>
      </c>
      <c r="M46" s="146">
        <f aca="true" t="shared" si="4" ref="M46:M68">I46+J46-K46-L46</f>
        <v>3170.0600000000004</v>
      </c>
      <c r="N46" s="31"/>
      <c r="O46" s="24">
        <f t="shared" si="3"/>
        <v>6561.1</v>
      </c>
      <c r="Q46" s="123">
        <v>5218</v>
      </c>
      <c r="R46" s="125">
        <f t="shared" si="2"/>
        <v>2609</v>
      </c>
    </row>
    <row r="47" spans="4:18" ht="24.75" customHeight="1">
      <c r="D47" s="7"/>
      <c r="E47" s="12" t="s">
        <v>27</v>
      </c>
      <c r="F47" s="6"/>
      <c r="G47" s="7"/>
      <c r="H47" s="31"/>
      <c r="I47" s="31"/>
      <c r="J47" s="31"/>
      <c r="K47" s="31"/>
      <c r="L47" s="31"/>
      <c r="M47" s="146"/>
      <c r="N47" s="31"/>
      <c r="O47" s="24">
        <f t="shared" si="3"/>
        <v>0</v>
      </c>
      <c r="Q47" s="123"/>
      <c r="R47" s="125">
        <f t="shared" si="2"/>
        <v>0</v>
      </c>
    </row>
    <row r="48" spans="4:18" ht="24.75" customHeight="1">
      <c r="D48" s="7">
        <v>19</v>
      </c>
      <c r="E48" s="6" t="s">
        <v>282</v>
      </c>
      <c r="F48" s="6" t="s">
        <v>28</v>
      </c>
      <c r="G48" s="7">
        <v>15</v>
      </c>
      <c r="H48" s="31">
        <v>12853</v>
      </c>
      <c r="I48" s="31">
        <v>12853</v>
      </c>
      <c r="J48" s="31"/>
      <c r="K48" s="31">
        <v>2126.65</v>
      </c>
      <c r="L48" s="31">
        <v>0</v>
      </c>
      <c r="M48" s="146">
        <f t="shared" si="4"/>
        <v>10726.35</v>
      </c>
      <c r="N48" s="31"/>
      <c r="O48" s="24">
        <f t="shared" si="3"/>
        <v>25706</v>
      </c>
      <c r="Q48" s="123">
        <v>25706</v>
      </c>
      <c r="R48" s="125">
        <f t="shared" si="2"/>
        <v>12853</v>
      </c>
    </row>
    <row r="49" spans="4:18" ht="24.75" customHeight="1">
      <c r="D49" s="7">
        <v>20</v>
      </c>
      <c r="E49" s="6" t="s">
        <v>29</v>
      </c>
      <c r="F49" s="6" t="s">
        <v>16</v>
      </c>
      <c r="G49" s="7">
        <v>15</v>
      </c>
      <c r="H49" s="31">
        <v>3564.83</v>
      </c>
      <c r="I49" s="31">
        <v>3564.83</v>
      </c>
      <c r="J49" s="31"/>
      <c r="K49" s="31">
        <v>159.15</v>
      </c>
      <c r="L49" s="31">
        <v>0</v>
      </c>
      <c r="M49" s="146">
        <f t="shared" si="4"/>
        <v>3405.68</v>
      </c>
      <c r="N49" s="31"/>
      <c r="O49" s="24">
        <f t="shared" si="3"/>
        <v>7129.66</v>
      </c>
      <c r="Q49" s="123">
        <v>6922</v>
      </c>
      <c r="R49" s="125">
        <f t="shared" si="2"/>
        <v>3461</v>
      </c>
    </row>
    <row r="50" spans="4:18" ht="24.75" customHeight="1">
      <c r="D50" s="7">
        <v>21</v>
      </c>
      <c r="E50" s="6" t="s">
        <v>139</v>
      </c>
      <c r="F50" s="6" t="s">
        <v>16</v>
      </c>
      <c r="G50" s="7">
        <v>15</v>
      </c>
      <c r="H50" s="8">
        <v>3280.55</v>
      </c>
      <c r="I50" s="8">
        <v>3280.55</v>
      </c>
      <c r="J50" s="8"/>
      <c r="K50" s="31">
        <v>110.49</v>
      </c>
      <c r="L50" s="31">
        <v>0</v>
      </c>
      <c r="M50" s="146">
        <f t="shared" si="4"/>
        <v>3170.0600000000004</v>
      </c>
      <c r="N50" s="31"/>
      <c r="O50" s="24">
        <f t="shared" si="3"/>
        <v>6561.1</v>
      </c>
      <c r="Q50" s="123">
        <v>6922</v>
      </c>
      <c r="R50" s="125">
        <f t="shared" si="2"/>
        <v>3461</v>
      </c>
    </row>
    <row r="51" spans="4:18" ht="25.5" customHeight="1">
      <c r="D51" s="7"/>
      <c r="E51" s="12" t="s">
        <v>110</v>
      </c>
      <c r="F51" s="6"/>
      <c r="G51" s="7"/>
      <c r="H51" s="31"/>
      <c r="I51" s="31"/>
      <c r="J51" s="31"/>
      <c r="K51" s="31"/>
      <c r="L51" s="31"/>
      <c r="M51" s="146"/>
      <c r="N51" s="31"/>
      <c r="O51" s="24">
        <f t="shared" si="3"/>
        <v>0</v>
      </c>
      <c r="Q51" s="123"/>
      <c r="R51" s="125">
        <f t="shared" si="2"/>
        <v>0</v>
      </c>
    </row>
    <row r="52" spans="4:18" ht="1.5" customHeight="1" hidden="1">
      <c r="D52" s="7"/>
      <c r="E52" s="6"/>
      <c r="F52" s="6"/>
      <c r="G52" s="7"/>
      <c r="H52" s="31">
        <v>0</v>
      </c>
      <c r="I52" s="31">
        <v>0</v>
      </c>
      <c r="J52" s="31"/>
      <c r="K52" s="31"/>
      <c r="L52" s="31"/>
      <c r="M52" s="146">
        <f t="shared" si="4"/>
        <v>0</v>
      </c>
      <c r="N52" s="31"/>
      <c r="O52" s="24">
        <f t="shared" si="3"/>
        <v>0</v>
      </c>
      <c r="Q52" s="123"/>
      <c r="R52" s="125">
        <f t="shared" si="2"/>
        <v>0</v>
      </c>
    </row>
    <row r="53" spans="4:18" ht="24.75" customHeight="1">
      <c r="D53" s="7">
        <v>22</v>
      </c>
      <c r="E53" s="6" t="s">
        <v>61</v>
      </c>
      <c r="F53" s="6" t="s">
        <v>222</v>
      </c>
      <c r="G53" s="7">
        <v>15</v>
      </c>
      <c r="H53" s="31">
        <v>3475.22</v>
      </c>
      <c r="I53" s="31">
        <v>3475.22</v>
      </c>
      <c r="J53" s="31"/>
      <c r="K53" s="31">
        <v>131.67</v>
      </c>
      <c r="L53" s="31">
        <v>100</v>
      </c>
      <c r="M53" s="146">
        <f t="shared" si="4"/>
        <v>3243.5499999999997</v>
      </c>
      <c r="N53" s="31"/>
      <c r="O53" s="24">
        <f t="shared" si="3"/>
        <v>6950.44</v>
      </c>
      <c r="Q53" s="123">
        <v>6748</v>
      </c>
      <c r="R53" s="125">
        <f t="shared" si="2"/>
        <v>3374</v>
      </c>
    </row>
    <row r="54" spans="4:18" ht="24.75" customHeight="1">
      <c r="D54" s="7"/>
      <c r="E54" s="12" t="s">
        <v>111</v>
      </c>
      <c r="F54" s="6"/>
      <c r="G54" s="7"/>
      <c r="H54" s="31"/>
      <c r="I54" s="31"/>
      <c r="J54" s="31"/>
      <c r="K54" s="31"/>
      <c r="L54" s="31"/>
      <c r="M54" s="146"/>
      <c r="N54" s="31"/>
      <c r="O54" s="24">
        <f t="shared" si="3"/>
        <v>0</v>
      </c>
      <c r="Q54" s="123"/>
      <c r="R54" s="125">
        <f t="shared" si="2"/>
        <v>0</v>
      </c>
    </row>
    <row r="55" spans="4:18" ht="24.75" customHeight="1">
      <c r="D55" s="7">
        <v>23</v>
      </c>
      <c r="E55" s="6" t="s">
        <v>30</v>
      </c>
      <c r="F55" s="6" t="s">
        <v>16</v>
      </c>
      <c r="G55" s="7">
        <v>15</v>
      </c>
      <c r="H55" s="31">
        <v>3564.83</v>
      </c>
      <c r="I55" s="31">
        <v>3564.83</v>
      </c>
      <c r="J55" s="31"/>
      <c r="K55" s="31">
        <v>159.15</v>
      </c>
      <c r="L55" s="31">
        <v>0</v>
      </c>
      <c r="M55" s="146">
        <f t="shared" si="4"/>
        <v>3405.68</v>
      </c>
      <c r="N55" s="31"/>
      <c r="O55" s="24">
        <f t="shared" si="3"/>
        <v>7129.66</v>
      </c>
      <c r="Q55" s="123">
        <v>6922</v>
      </c>
      <c r="R55" s="125">
        <f t="shared" si="2"/>
        <v>3461</v>
      </c>
    </row>
    <row r="56" spans="4:18" ht="24.75" customHeight="1">
      <c r="D56" s="7"/>
      <c r="E56" s="12" t="s">
        <v>31</v>
      </c>
      <c r="F56" s="6"/>
      <c r="G56" s="7"/>
      <c r="H56" s="31">
        <v>0</v>
      </c>
      <c r="I56" s="31">
        <v>0</v>
      </c>
      <c r="J56" s="31"/>
      <c r="K56" s="31"/>
      <c r="L56" s="31"/>
      <c r="M56" s="146"/>
      <c r="N56" s="31"/>
      <c r="O56" s="24">
        <f t="shared" si="3"/>
        <v>0</v>
      </c>
      <c r="Q56" s="123"/>
      <c r="R56" s="125">
        <f t="shared" si="2"/>
        <v>0</v>
      </c>
    </row>
    <row r="57" spans="4:18" ht="24.75" customHeight="1">
      <c r="D57" s="7">
        <v>24</v>
      </c>
      <c r="E57" s="6" t="s">
        <v>134</v>
      </c>
      <c r="F57" s="6" t="s">
        <v>32</v>
      </c>
      <c r="G57" s="7">
        <v>15</v>
      </c>
      <c r="H57" s="31">
        <v>6864</v>
      </c>
      <c r="I57" s="31">
        <v>6864</v>
      </c>
      <c r="J57" s="31"/>
      <c r="K57" s="31">
        <v>927.93</v>
      </c>
      <c r="L57" s="31">
        <v>200</v>
      </c>
      <c r="M57" s="146">
        <f t="shared" si="4"/>
        <v>5736.07</v>
      </c>
      <c r="N57" s="31"/>
      <c r="O57" s="24">
        <f t="shared" si="3"/>
        <v>13728</v>
      </c>
      <c r="Q57" s="123">
        <v>13728</v>
      </c>
      <c r="R57" s="125">
        <f t="shared" si="2"/>
        <v>6864</v>
      </c>
    </row>
    <row r="58" spans="4:18" ht="24.75" customHeight="1">
      <c r="D58" s="7">
        <v>25</v>
      </c>
      <c r="E58" s="6" t="s">
        <v>94</v>
      </c>
      <c r="F58" s="6" t="s">
        <v>83</v>
      </c>
      <c r="G58" s="7">
        <v>0</v>
      </c>
      <c r="H58" s="31">
        <v>0</v>
      </c>
      <c r="I58" s="31">
        <v>0</v>
      </c>
      <c r="J58" s="31"/>
      <c r="K58" s="31">
        <v>0</v>
      </c>
      <c r="L58" s="31">
        <v>0</v>
      </c>
      <c r="M58" s="146">
        <f t="shared" si="4"/>
        <v>0</v>
      </c>
      <c r="N58" s="31"/>
      <c r="O58" s="24">
        <f t="shared" si="3"/>
        <v>0</v>
      </c>
      <c r="Q58" s="123">
        <v>8110</v>
      </c>
      <c r="R58" s="125">
        <f t="shared" si="2"/>
        <v>4055</v>
      </c>
    </row>
    <row r="59" spans="4:18" ht="24.75" customHeight="1">
      <c r="D59" s="7">
        <v>26</v>
      </c>
      <c r="E59" s="6" t="s">
        <v>253</v>
      </c>
      <c r="F59" s="6" t="s">
        <v>83</v>
      </c>
      <c r="G59" s="7">
        <v>15</v>
      </c>
      <c r="H59" s="31">
        <v>4055</v>
      </c>
      <c r="I59" s="31">
        <v>4055</v>
      </c>
      <c r="J59" s="31"/>
      <c r="K59" s="31">
        <v>319.85</v>
      </c>
      <c r="L59" s="31">
        <v>200</v>
      </c>
      <c r="M59" s="146">
        <f t="shared" si="4"/>
        <v>3535.15</v>
      </c>
      <c r="N59" s="31"/>
      <c r="O59" s="24">
        <f t="shared" si="3"/>
        <v>8110</v>
      </c>
      <c r="Q59" s="123">
        <v>6394</v>
      </c>
      <c r="R59" s="125">
        <f t="shared" si="2"/>
        <v>3197</v>
      </c>
    </row>
    <row r="60" spans="4:18" ht="24.75" customHeight="1">
      <c r="D60" s="7"/>
      <c r="E60" s="12" t="s">
        <v>33</v>
      </c>
      <c r="F60" s="6"/>
      <c r="G60" s="7"/>
      <c r="H60" s="31"/>
      <c r="I60" s="31"/>
      <c r="J60" s="31"/>
      <c r="K60" s="31"/>
      <c r="L60" s="31"/>
      <c r="M60" s="146"/>
      <c r="N60" s="31"/>
      <c r="O60" s="24">
        <f t="shared" si="3"/>
        <v>0</v>
      </c>
      <c r="Q60" s="123"/>
      <c r="R60" s="125">
        <f t="shared" si="2"/>
        <v>0</v>
      </c>
    </row>
    <row r="61" spans="4:18" ht="24.75" customHeight="1">
      <c r="D61" s="7">
        <v>27</v>
      </c>
      <c r="E61" s="6" t="s">
        <v>37</v>
      </c>
      <c r="F61" s="6" t="s">
        <v>34</v>
      </c>
      <c r="G61" s="7">
        <v>15</v>
      </c>
      <c r="H61" s="31">
        <v>3475.22</v>
      </c>
      <c r="I61" s="31">
        <v>3475.22</v>
      </c>
      <c r="J61" s="31"/>
      <c r="K61" s="31">
        <v>131.67</v>
      </c>
      <c r="L61" s="31">
        <v>0</v>
      </c>
      <c r="M61" s="146">
        <f t="shared" si="4"/>
        <v>3343.5499999999997</v>
      </c>
      <c r="N61" s="31"/>
      <c r="O61" s="24">
        <f t="shared" si="3"/>
        <v>6950.44</v>
      </c>
      <c r="Q61" s="123">
        <v>6748</v>
      </c>
      <c r="R61" s="125">
        <f t="shared" si="2"/>
        <v>3374</v>
      </c>
    </row>
    <row r="62" spans="4:18" ht="24.75" customHeight="1">
      <c r="D62" s="7">
        <v>28</v>
      </c>
      <c r="E62" s="6" t="s">
        <v>36</v>
      </c>
      <c r="F62" s="6" t="s">
        <v>35</v>
      </c>
      <c r="G62" s="7">
        <v>15</v>
      </c>
      <c r="H62" s="31">
        <v>3486.55</v>
      </c>
      <c r="I62" s="31">
        <v>3486.55</v>
      </c>
      <c r="J62" s="31"/>
      <c r="K62" s="31">
        <v>132.9</v>
      </c>
      <c r="L62" s="31">
        <v>0</v>
      </c>
      <c r="M62" s="146">
        <f t="shared" si="4"/>
        <v>3353.65</v>
      </c>
      <c r="N62" s="31"/>
      <c r="O62" s="24">
        <f t="shared" si="3"/>
        <v>6973.1</v>
      </c>
      <c r="Q62" s="123">
        <v>6770</v>
      </c>
      <c r="R62" s="125">
        <f t="shared" si="2"/>
        <v>3385</v>
      </c>
    </row>
    <row r="63" spans="4:18" ht="24.75" customHeight="1">
      <c r="D63" s="7">
        <v>29</v>
      </c>
      <c r="E63" s="6" t="s">
        <v>95</v>
      </c>
      <c r="F63" s="6" t="s">
        <v>35</v>
      </c>
      <c r="G63" s="7">
        <v>15</v>
      </c>
      <c r="H63" s="31">
        <v>2854</v>
      </c>
      <c r="I63" s="31">
        <v>2854</v>
      </c>
      <c r="J63" s="31"/>
      <c r="K63" s="31">
        <v>43.81</v>
      </c>
      <c r="L63" s="31">
        <v>0</v>
      </c>
      <c r="M63" s="146">
        <f t="shared" si="4"/>
        <v>2810.19</v>
      </c>
      <c r="N63" s="31"/>
      <c r="O63" s="24">
        <f t="shared" si="3"/>
        <v>5708</v>
      </c>
      <c r="Q63" s="123">
        <v>5708</v>
      </c>
      <c r="R63" s="125">
        <f t="shared" si="2"/>
        <v>2854</v>
      </c>
    </row>
    <row r="64" spans="4:18" ht="24.75" customHeight="1">
      <c r="D64" s="7">
        <v>30</v>
      </c>
      <c r="E64" s="6" t="s">
        <v>38</v>
      </c>
      <c r="F64" s="6" t="s">
        <v>35</v>
      </c>
      <c r="G64" s="7">
        <v>15</v>
      </c>
      <c r="H64" s="31">
        <v>2254.67</v>
      </c>
      <c r="I64" s="31">
        <v>2254.67</v>
      </c>
      <c r="J64" s="31">
        <v>43.27</v>
      </c>
      <c r="K64" s="31"/>
      <c r="L64" s="31">
        <v>0</v>
      </c>
      <c r="M64" s="146">
        <f t="shared" si="4"/>
        <v>2297.94</v>
      </c>
      <c r="N64" s="31"/>
      <c r="O64" s="24">
        <f t="shared" si="3"/>
        <v>4509.34</v>
      </c>
      <c r="Q64" s="123">
        <v>4378</v>
      </c>
      <c r="R64" s="125">
        <f t="shared" si="2"/>
        <v>2189</v>
      </c>
    </row>
    <row r="65" spans="4:18" ht="24.75" customHeight="1">
      <c r="D65" s="7">
        <v>31</v>
      </c>
      <c r="E65" s="6" t="s">
        <v>40</v>
      </c>
      <c r="F65" s="6" t="s">
        <v>41</v>
      </c>
      <c r="G65" s="7">
        <v>15</v>
      </c>
      <c r="H65" s="31">
        <v>2800.57</v>
      </c>
      <c r="I65" s="31">
        <v>2800.57</v>
      </c>
      <c r="J65" s="31"/>
      <c r="K65" s="31">
        <v>37.99</v>
      </c>
      <c r="L65" s="31">
        <v>0</v>
      </c>
      <c r="M65" s="146">
        <f t="shared" si="4"/>
        <v>2762.5800000000004</v>
      </c>
      <c r="N65" s="31"/>
      <c r="O65" s="24">
        <f t="shared" si="3"/>
        <v>5601.14</v>
      </c>
      <c r="Q65" s="123">
        <v>5438</v>
      </c>
      <c r="R65" s="125">
        <f t="shared" si="2"/>
        <v>2719</v>
      </c>
    </row>
    <row r="66" spans="4:18" ht="24.75" customHeight="1">
      <c r="D66" s="7">
        <v>32</v>
      </c>
      <c r="E66" s="6" t="s">
        <v>85</v>
      </c>
      <c r="F66" s="6" t="s">
        <v>41</v>
      </c>
      <c r="G66" s="7">
        <v>15</v>
      </c>
      <c r="H66" s="31">
        <v>2800.57</v>
      </c>
      <c r="I66" s="31">
        <v>2800.57</v>
      </c>
      <c r="J66" s="31"/>
      <c r="K66" s="31">
        <v>37.99</v>
      </c>
      <c r="L66" s="31">
        <v>0</v>
      </c>
      <c r="M66" s="146">
        <f t="shared" si="4"/>
        <v>2762.5800000000004</v>
      </c>
      <c r="N66" s="31"/>
      <c r="O66" s="24">
        <f t="shared" si="3"/>
        <v>5601.14</v>
      </c>
      <c r="Q66" s="123">
        <v>5438</v>
      </c>
      <c r="R66" s="125">
        <f t="shared" si="2"/>
        <v>2719</v>
      </c>
    </row>
    <row r="67" spans="4:18" ht="24.75" customHeight="1">
      <c r="D67" s="59">
        <v>33</v>
      </c>
      <c r="E67" s="58" t="s">
        <v>211</v>
      </c>
      <c r="F67" s="6" t="s">
        <v>35</v>
      </c>
      <c r="G67" s="7">
        <v>15</v>
      </c>
      <c r="H67" s="8">
        <v>2758.34</v>
      </c>
      <c r="I67" s="8">
        <v>2758.34</v>
      </c>
      <c r="J67" s="8"/>
      <c r="K67" s="31">
        <v>33.4</v>
      </c>
      <c r="L67" s="31">
        <v>0</v>
      </c>
      <c r="M67" s="146">
        <f t="shared" si="4"/>
        <v>2724.94</v>
      </c>
      <c r="N67" s="31"/>
      <c r="O67" s="24">
        <f t="shared" si="3"/>
        <v>5516.68</v>
      </c>
      <c r="Q67" s="123">
        <v>5356</v>
      </c>
      <c r="R67" s="125">
        <f t="shared" si="2"/>
        <v>2678</v>
      </c>
    </row>
    <row r="68" spans="2:18" ht="24.75" customHeight="1">
      <c r="B68" s="56"/>
      <c r="C68" s="56"/>
      <c r="D68" s="179">
        <v>34</v>
      </c>
      <c r="E68" s="6" t="s">
        <v>199</v>
      </c>
      <c r="F68" s="6" t="s">
        <v>35</v>
      </c>
      <c r="G68" s="7">
        <v>15</v>
      </c>
      <c r="H68" s="8">
        <v>2130.04</v>
      </c>
      <c r="I68" s="8">
        <v>2130.04</v>
      </c>
      <c r="J68" s="8">
        <v>65.18</v>
      </c>
      <c r="K68" s="8">
        <v>0</v>
      </c>
      <c r="L68" s="8">
        <v>0</v>
      </c>
      <c r="M68" s="146">
        <f t="shared" si="4"/>
        <v>2195.22</v>
      </c>
      <c r="N68" s="31"/>
      <c r="Q68" s="123"/>
      <c r="R68" s="125"/>
    </row>
    <row r="69" spans="2:18" ht="21.75" customHeight="1">
      <c r="B69" s="56"/>
      <c r="C69" s="56"/>
      <c r="D69" s="249" t="s">
        <v>12</v>
      </c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Q69" s="123"/>
      <c r="R69" s="125"/>
    </row>
    <row r="70" spans="2:18" ht="21.75" customHeight="1">
      <c r="B70" s="56"/>
      <c r="C70" s="56"/>
      <c r="D70" s="249" t="s">
        <v>248</v>
      </c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Q70" s="123"/>
      <c r="R70" s="125"/>
    </row>
    <row r="71" spans="2:18" ht="21.75" customHeight="1">
      <c r="B71" s="56"/>
      <c r="C71" s="56"/>
      <c r="D71" s="248" t="str">
        <f>D39</f>
        <v>SUELDOS 1RA QUINCENA DEL MES DE ENERO DE 2018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Q71" s="123"/>
      <c r="R71" s="125"/>
    </row>
    <row r="72" spans="2:18" ht="21.75" customHeight="1">
      <c r="B72" s="56"/>
      <c r="C72" s="56"/>
      <c r="D72" s="248" t="s">
        <v>231</v>
      </c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Q72" s="123"/>
      <c r="R72" s="125"/>
    </row>
    <row r="73" spans="2:18" ht="21.75" customHeight="1">
      <c r="B73" s="56"/>
      <c r="C73" s="56"/>
      <c r="D73" s="25"/>
      <c r="E73" s="88"/>
      <c r="F73" s="88"/>
      <c r="G73" s="90" t="s">
        <v>4</v>
      </c>
      <c r="H73" s="188"/>
      <c r="I73" s="252" t="s">
        <v>230</v>
      </c>
      <c r="J73" s="253"/>
      <c r="K73" s="252"/>
      <c r="L73" s="254"/>
      <c r="M73" s="254"/>
      <c r="N73" s="90"/>
      <c r="Q73" s="123"/>
      <c r="R73" s="125"/>
    </row>
    <row r="74" spans="2:18" ht="18.75" customHeight="1">
      <c r="B74" s="56"/>
      <c r="C74" s="56"/>
      <c r="D74" s="27" t="s">
        <v>3</v>
      </c>
      <c r="E74" s="89"/>
      <c r="F74" s="89"/>
      <c r="G74" s="92" t="s">
        <v>5</v>
      </c>
      <c r="H74" s="90" t="s">
        <v>1</v>
      </c>
      <c r="I74" s="90" t="s">
        <v>234</v>
      </c>
      <c r="J74" s="107" t="s">
        <v>238</v>
      </c>
      <c r="K74" s="91"/>
      <c r="L74" s="91" t="s">
        <v>254</v>
      </c>
      <c r="M74" s="91" t="s">
        <v>237</v>
      </c>
      <c r="N74" s="89" t="s">
        <v>242</v>
      </c>
      <c r="Q74" s="123"/>
      <c r="R74" s="125"/>
    </row>
    <row r="75" spans="2:18" ht="21.75" customHeight="1">
      <c r="B75" s="56"/>
      <c r="C75" s="56"/>
      <c r="D75" s="27"/>
      <c r="E75" s="94"/>
      <c r="F75" s="94" t="s">
        <v>10</v>
      </c>
      <c r="G75" s="89"/>
      <c r="H75" s="89" t="s">
        <v>7</v>
      </c>
      <c r="I75" s="89" t="s">
        <v>237</v>
      </c>
      <c r="J75" s="108" t="s">
        <v>239</v>
      </c>
      <c r="K75" s="90" t="s">
        <v>240</v>
      </c>
      <c r="L75" s="90" t="s">
        <v>256</v>
      </c>
      <c r="M75" s="90" t="s">
        <v>243</v>
      </c>
      <c r="N75" s="89"/>
      <c r="Q75" s="123"/>
      <c r="R75" s="125"/>
    </row>
    <row r="76" spans="2:18" ht="21.75" customHeight="1">
      <c r="B76" s="56"/>
      <c r="C76" s="56"/>
      <c r="D76" s="209"/>
      <c r="E76" s="95" t="s">
        <v>14</v>
      </c>
      <c r="F76" s="95" t="s">
        <v>9</v>
      </c>
      <c r="G76" s="91"/>
      <c r="H76" s="91"/>
      <c r="I76" s="91"/>
      <c r="J76" s="91"/>
      <c r="K76" s="91"/>
      <c r="L76" s="91"/>
      <c r="M76" s="91"/>
      <c r="N76" s="91"/>
      <c r="Q76" s="123"/>
      <c r="R76" s="125"/>
    </row>
    <row r="77" spans="4:18" ht="24.75" customHeight="1">
      <c r="D77" s="7"/>
      <c r="E77" s="147" t="s">
        <v>42</v>
      </c>
      <c r="F77" s="60"/>
      <c r="G77" s="145"/>
      <c r="H77" s="146"/>
      <c r="I77" s="146"/>
      <c r="J77" s="146"/>
      <c r="K77" s="146"/>
      <c r="L77" s="146"/>
      <c r="M77" s="146"/>
      <c r="N77" s="146"/>
      <c r="O77" s="24">
        <f aca="true" t="shared" si="5" ref="O77:O90">H77*2</f>
        <v>0</v>
      </c>
      <c r="Q77" s="123"/>
      <c r="R77" s="125">
        <f t="shared" si="2"/>
        <v>0</v>
      </c>
    </row>
    <row r="78" spans="4:18" ht="24.75" customHeight="1">
      <c r="D78" s="7">
        <v>35</v>
      </c>
      <c r="E78" s="6" t="s">
        <v>112</v>
      </c>
      <c r="F78" s="6" t="s">
        <v>43</v>
      </c>
      <c r="G78" s="7">
        <v>15</v>
      </c>
      <c r="H78" s="31">
        <v>2147.55</v>
      </c>
      <c r="I78" s="31">
        <v>2147.55</v>
      </c>
      <c r="J78" s="31">
        <v>64.06</v>
      </c>
      <c r="K78" s="31"/>
      <c r="L78" s="31">
        <v>0</v>
      </c>
      <c r="M78" s="31">
        <f>I78+J78-K78-L78</f>
        <v>2211.61</v>
      </c>
      <c r="N78" s="31"/>
      <c r="O78" s="24">
        <f t="shared" si="5"/>
        <v>4295.1</v>
      </c>
      <c r="Q78" s="123">
        <v>4170</v>
      </c>
      <c r="R78" s="125">
        <f t="shared" si="2"/>
        <v>2085</v>
      </c>
    </row>
    <row r="79" spans="4:18" ht="24.75" customHeight="1">
      <c r="D79" s="7"/>
      <c r="E79" s="12" t="s">
        <v>257</v>
      </c>
      <c r="F79" s="6"/>
      <c r="G79" s="7"/>
      <c r="H79" s="31"/>
      <c r="I79" s="31"/>
      <c r="J79" s="31"/>
      <c r="K79" s="31"/>
      <c r="L79" s="31"/>
      <c r="M79" s="31"/>
      <c r="N79" s="31"/>
      <c r="Q79" s="123"/>
      <c r="R79" s="125"/>
    </row>
    <row r="80" spans="4:18" ht="24.75" customHeight="1">
      <c r="D80" s="7">
        <v>36</v>
      </c>
      <c r="E80" s="6" t="s">
        <v>258</v>
      </c>
      <c r="F80" s="6"/>
      <c r="G80" s="7">
        <v>15</v>
      </c>
      <c r="H80" s="31">
        <v>2785</v>
      </c>
      <c r="I80" s="31">
        <v>2785</v>
      </c>
      <c r="J80" s="31"/>
      <c r="K80" s="31">
        <v>36.3</v>
      </c>
      <c r="L80" s="31">
        <v>0</v>
      </c>
      <c r="M80" s="31">
        <f aca="true" t="shared" si="6" ref="M80:M90">I80+J80-K80-L80</f>
        <v>2748.7</v>
      </c>
      <c r="N80" s="31"/>
      <c r="Q80" s="123"/>
      <c r="R80" s="125"/>
    </row>
    <row r="81" spans="4:18" ht="24.75" customHeight="1">
      <c r="D81" s="182">
        <v>37</v>
      </c>
      <c r="E81" s="6" t="s">
        <v>45</v>
      </c>
      <c r="F81" s="6" t="s">
        <v>46</v>
      </c>
      <c r="G81" s="7">
        <v>15</v>
      </c>
      <c r="H81" s="31">
        <v>2216.56</v>
      </c>
      <c r="I81" s="31">
        <v>2216.56</v>
      </c>
      <c r="J81" s="31">
        <v>45.71</v>
      </c>
      <c r="K81" s="31"/>
      <c r="L81" s="31">
        <v>0</v>
      </c>
      <c r="M81" s="31">
        <f t="shared" si="6"/>
        <v>2262.27</v>
      </c>
      <c r="N81" s="31"/>
      <c r="O81" s="24">
        <f t="shared" si="5"/>
        <v>4433.12</v>
      </c>
      <c r="Q81" s="123">
        <v>4304</v>
      </c>
      <c r="R81" s="125">
        <f t="shared" si="2"/>
        <v>2152</v>
      </c>
    </row>
    <row r="82" spans="4:18" ht="24.75" customHeight="1">
      <c r="D82" s="182">
        <v>38</v>
      </c>
      <c r="E82" s="6" t="s">
        <v>47</v>
      </c>
      <c r="F82" s="6" t="s">
        <v>48</v>
      </c>
      <c r="G82" s="7">
        <v>15</v>
      </c>
      <c r="H82" s="31">
        <v>2652.25</v>
      </c>
      <c r="I82" s="31">
        <v>2652.25</v>
      </c>
      <c r="J82" s="31"/>
      <c r="K82" s="31">
        <v>21.86</v>
      </c>
      <c r="L82" s="31">
        <v>0</v>
      </c>
      <c r="M82" s="31">
        <f t="shared" si="6"/>
        <v>2630.39</v>
      </c>
      <c r="N82" s="31"/>
      <c r="O82" s="24">
        <f t="shared" si="5"/>
        <v>5304.5</v>
      </c>
      <c r="Q82" s="123">
        <v>5150</v>
      </c>
      <c r="R82" s="125">
        <f t="shared" si="2"/>
        <v>2575</v>
      </c>
    </row>
    <row r="83" spans="4:18" ht="24.75" customHeight="1">
      <c r="D83" s="182"/>
      <c r="E83" s="12" t="s">
        <v>191</v>
      </c>
      <c r="F83" s="6"/>
      <c r="G83" s="7"/>
      <c r="H83" s="31"/>
      <c r="I83" s="31"/>
      <c r="J83" s="31"/>
      <c r="K83" s="31"/>
      <c r="L83" s="31"/>
      <c r="M83" s="31"/>
      <c r="N83" s="31"/>
      <c r="O83" s="24">
        <f t="shared" si="5"/>
        <v>0</v>
      </c>
      <c r="Q83" s="123"/>
      <c r="R83" s="125">
        <f t="shared" si="2"/>
        <v>0</v>
      </c>
    </row>
    <row r="84" spans="4:18" ht="24.75" customHeight="1">
      <c r="D84" s="7">
        <v>39</v>
      </c>
      <c r="E84" s="6" t="s">
        <v>171</v>
      </c>
      <c r="F84" s="6" t="s">
        <v>136</v>
      </c>
      <c r="G84" s="7">
        <v>15</v>
      </c>
      <c r="H84" s="31">
        <v>4500</v>
      </c>
      <c r="I84" s="31">
        <v>4500</v>
      </c>
      <c r="J84" s="31"/>
      <c r="K84" s="31">
        <v>380.67</v>
      </c>
      <c r="L84" s="31">
        <v>0</v>
      </c>
      <c r="M84" s="31">
        <f t="shared" si="6"/>
        <v>4119.33</v>
      </c>
      <c r="N84" s="31"/>
      <c r="O84" s="24">
        <f t="shared" si="5"/>
        <v>9000</v>
      </c>
      <c r="Q84" s="123">
        <v>8998</v>
      </c>
      <c r="R84" s="125">
        <f t="shared" si="2"/>
        <v>4499</v>
      </c>
    </row>
    <row r="85" spans="4:18" ht="24.75" customHeight="1">
      <c r="D85" s="7"/>
      <c r="E85" s="12" t="s">
        <v>192</v>
      </c>
      <c r="F85" s="6"/>
      <c r="G85" s="7"/>
      <c r="H85" s="31"/>
      <c r="I85" s="31"/>
      <c r="J85" s="31"/>
      <c r="K85" s="31"/>
      <c r="L85" s="31"/>
      <c r="M85" s="31"/>
      <c r="N85" s="31"/>
      <c r="O85" s="24">
        <f t="shared" si="5"/>
        <v>0</v>
      </c>
      <c r="Q85" s="123"/>
      <c r="R85" s="125">
        <f t="shared" si="2"/>
        <v>0</v>
      </c>
    </row>
    <row r="86" spans="4:18" ht="24.75" customHeight="1">
      <c r="D86" s="7">
        <v>40</v>
      </c>
      <c r="E86" s="6" t="s">
        <v>201</v>
      </c>
      <c r="F86" s="6" t="s">
        <v>16</v>
      </c>
      <c r="G86" s="7">
        <v>15</v>
      </c>
      <c r="H86" s="31">
        <v>3564.83</v>
      </c>
      <c r="I86" s="31">
        <v>3564.83</v>
      </c>
      <c r="J86" s="31"/>
      <c r="K86" s="31">
        <v>159.15</v>
      </c>
      <c r="L86" s="31">
        <v>0</v>
      </c>
      <c r="M86" s="31">
        <f t="shared" si="6"/>
        <v>3405.68</v>
      </c>
      <c r="N86" s="31"/>
      <c r="O86" s="24">
        <f t="shared" si="5"/>
        <v>7129.66</v>
      </c>
      <c r="Q86" s="123">
        <v>6922</v>
      </c>
      <c r="R86" s="125">
        <f t="shared" si="2"/>
        <v>3461</v>
      </c>
    </row>
    <row r="87" spans="4:18" ht="24.75" customHeight="1">
      <c r="D87" s="7"/>
      <c r="E87" s="12" t="s">
        <v>49</v>
      </c>
      <c r="F87" s="6"/>
      <c r="G87" s="7"/>
      <c r="H87" s="31"/>
      <c r="I87" s="31"/>
      <c r="J87" s="31"/>
      <c r="K87" s="31"/>
      <c r="L87" s="31"/>
      <c r="M87" s="31"/>
      <c r="N87" s="31"/>
      <c r="O87" s="24">
        <f t="shared" si="5"/>
        <v>0</v>
      </c>
      <c r="Q87" s="123"/>
      <c r="R87" s="125">
        <f t="shared" si="2"/>
        <v>0</v>
      </c>
    </row>
    <row r="88" spans="4:18" ht="24.75" customHeight="1">
      <c r="D88" s="7">
        <v>41</v>
      </c>
      <c r="E88" s="6" t="s">
        <v>135</v>
      </c>
      <c r="F88" s="6" t="s">
        <v>50</v>
      </c>
      <c r="G88" s="7">
        <v>15</v>
      </c>
      <c r="H88" s="31">
        <v>6800</v>
      </c>
      <c r="I88" s="31">
        <v>6800</v>
      </c>
      <c r="J88" s="31"/>
      <c r="K88" s="31">
        <v>814.26</v>
      </c>
      <c r="L88" s="31">
        <v>0</v>
      </c>
      <c r="M88" s="31">
        <f t="shared" si="6"/>
        <v>5985.74</v>
      </c>
      <c r="N88" s="31"/>
      <c r="O88" s="24">
        <f t="shared" si="5"/>
        <v>13600</v>
      </c>
      <c r="Q88" s="123">
        <v>9360</v>
      </c>
      <c r="R88" s="125">
        <f t="shared" si="2"/>
        <v>4680</v>
      </c>
    </row>
    <row r="89" spans="4:18" ht="24.75" customHeight="1">
      <c r="D89" s="7"/>
      <c r="E89" s="12" t="s">
        <v>51</v>
      </c>
      <c r="F89" s="6"/>
      <c r="G89" s="7"/>
      <c r="H89" s="31"/>
      <c r="I89" s="31"/>
      <c r="J89" s="31"/>
      <c r="K89" s="31"/>
      <c r="L89" s="31"/>
      <c r="M89" s="31"/>
      <c r="N89" s="31"/>
      <c r="O89" s="24">
        <f t="shared" si="5"/>
        <v>0</v>
      </c>
      <c r="Q89" s="123"/>
      <c r="R89" s="125">
        <f t="shared" si="2"/>
        <v>0</v>
      </c>
    </row>
    <row r="90" spans="4:18" ht="24.75" customHeight="1">
      <c r="D90" s="7">
        <v>42</v>
      </c>
      <c r="E90" s="6" t="s">
        <v>52</v>
      </c>
      <c r="F90" s="6" t="s">
        <v>105</v>
      </c>
      <c r="G90" s="7">
        <v>15</v>
      </c>
      <c r="H90" s="112">
        <v>1957</v>
      </c>
      <c r="I90" s="31">
        <f>H90</f>
        <v>1957</v>
      </c>
      <c r="J90" s="31">
        <v>76.25</v>
      </c>
      <c r="K90" s="31"/>
      <c r="L90" s="31">
        <v>0</v>
      </c>
      <c r="M90" s="31">
        <f t="shared" si="6"/>
        <v>2033.25</v>
      </c>
      <c r="N90" s="31"/>
      <c r="O90" s="24">
        <f t="shared" si="5"/>
        <v>3914</v>
      </c>
      <c r="Q90" s="123">
        <v>2102</v>
      </c>
      <c r="R90" s="125">
        <f t="shared" si="2"/>
        <v>1051</v>
      </c>
    </row>
    <row r="91" spans="4:18" ht="24.75" customHeight="1">
      <c r="D91" s="214"/>
      <c r="E91" s="215"/>
      <c r="F91" s="215"/>
      <c r="G91" s="198"/>
      <c r="H91" s="216"/>
      <c r="I91" s="217"/>
      <c r="J91" s="218"/>
      <c r="K91" s="216"/>
      <c r="L91" s="216"/>
      <c r="M91" s="203"/>
      <c r="N91" s="203"/>
      <c r="O91" s="219"/>
      <c r="Q91" s="123"/>
      <c r="R91" s="125"/>
    </row>
    <row r="92" spans="4:18" ht="21.75" customHeight="1">
      <c r="D92" s="249" t="s">
        <v>12</v>
      </c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Q92" s="123"/>
      <c r="R92" s="125"/>
    </row>
    <row r="93" spans="4:18" ht="21.75" customHeight="1">
      <c r="D93" s="249" t="s">
        <v>248</v>
      </c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Q93" s="123"/>
      <c r="R93" s="125"/>
    </row>
    <row r="94" spans="4:18" ht="21.75" customHeight="1">
      <c r="D94" s="248" t="str">
        <f>D71</f>
        <v>SUELDOS 1RA QUINCENA DEL MES DE ENERO DE 2018</v>
      </c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Q94" s="123"/>
      <c r="R94" s="125"/>
    </row>
    <row r="95" spans="4:18" ht="21.75" customHeight="1">
      <c r="D95" s="248" t="s">
        <v>231</v>
      </c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Q95" s="123"/>
      <c r="R95" s="125"/>
    </row>
    <row r="96" spans="4:18" ht="21.75" customHeight="1">
      <c r="D96" s="25"/>
      <c r="E96" s="88"/>
      <c r="F96" s="88"/>
      <c r="G96" s="90" t="s">
        <v>4</v>
      </c>
      <c r="H96" s="188"/>
      <c r="I96" s="252" t="s">
        <v>230</v>
      </c>
      <c r="J96" s="253"/>
      <c r="K96" s="252"/>
      <c r="L96" s="254"/>
      <c r="M96" s="254"/>
      <c r="N96" s="90"/>
      <c r="Q96" s="123"/>
      <c r="R96" s="125"/>
    </row>
    <row r="97" spans="4:18" ht="13.5" customHeight="1">
      <c r="D97" s="27" t="s">
        <v>3</v>
      </c>
      <c r="E97" s="89"/>
      <c r="F97" s="89"/>
      <c r="G97" s="92" t="s">
        <v>5</v>
      </c>
      <c r="H97" s="90" t="s">
        <v>1</v>
      </c>
      <c r="I97" s="90" t="s">
        <v>234</v>
      </c>
      <c r="J97" s="107" t="s">
        <v>238</v>
      </c>
      <c r="K97" s="91"/>
      <c r="L97" s="91" t="s">
        <v>255</v>
      </c>
      <c r="M97" s="91" t="s">
        <v>237</v>
      </c>
      <c r="N97" s="89" t="s">
        <v>242</v>
      </c>
      <c r="Q97" s="123"/>
      <c r="R97" s="125"/>
    </row>
    <row r="98" spans="4:18" ht="21.75" customHeight="1">
      <c r="D98" s="27"/>
      <c r="E98" s="94"/>
      <c r="F98" s="94" t="s">
        <v>10</v>
      </c>
      <c r="G98" s="89"/>
      <c r="H98" s="89" t="s">
        <v>7</v>
      </c>
      <c r="I98" s="89" t="s">
        <v>237</v>
      </c>
      <c r="J98" s="108" t="s">
        <v>239</v>
      </c>
      <c r="K98" s="90" t="s">
        <v>240</v>
      </c>
      <c r="L98" s="90" t="s">
        <v>256</v>
      </c>
      <c r="M98" s="90" t="s">
        <v>243</v>
      </c>
      <c r="N98" s="89"/>
      <c r="Q98" s="123"/>
      <c r="R98" s="125"/>
    </row>
    <row r="99" spans="4:18" ht="21.75" customHeight="1">
      <c r="D99" s="26"/>
      <c r="E99" s="95" t="s">
        <v>14</v>
      </c>
      <c r="F99" s="95" t="s">
        <v>9</v>
      </c>
      <c r="G99" s="91"/>
      <c r="H99" s="91"/>
      <c r="I99" s="91"/>
      <c r="J99" s="91"/>
      <c r="K99" s="91"/>
      <c r="L99" s="91"/>
      <c r="M99" s="91"/>
      <c r="N99" s="91"/>
      <c r="Q99" s="123"/>
      <c r="R99" s="125"/>
    </row>
    <row r="100" spans="4:18" ht="18" customHeight="1">
      <c r="D100" s="220"/>
      <c r="E100" s="156" t="s">
        <v>53</v>
      </c>
      <c r="F100" s="157"/>
      <c r="G100" s="155"/>
      <c r="H100" s="158"/>
      <c r="I100" s="158"/>
      <c r="J100" s="159"/>
      <c r="K100" s="146"/>
      <c r="L100" s="146"/>
      <c r="M100" s="146"/>
      <c r="N100" s="146"/>
      <c r="O100" s="24">
        <f aca="true" t="shared" si="7" ref="O100:O111">H100*2</f>
        <v>0</v>
      </c>
      <c r="Q100" s="123"/>
      <c r="R100" s="125">
        <f t="shared" si="2"/>
        <v>0</v>
      </c>
    </row>
    <row r="101" spans="4:18" ht="24.75" customHeight="1">
      <c r="D101" s="7">
        <v>43</v>
      </c>
      <c r="E101" s="6" t="s">
        <v>163</v>
      </c>
      <c r="F101" s="6" t="s">
        <v>164</v>
      </c>
      <c r="G101" s="7">
        <v>15</v>
      </c>
      <c r="H101" s="31">
        <v>1230.85</v>
      </c>
      <c r="I101" s="31">
        <v>1230.85</v>
      </c>
      <c r="J101" s="31">
        <v>134.75</v>
      </c>
      <c r="K101" s="31"/>
      <c r="L101" s="31">
        <v>0</v>
      </c>
      <c r="M101" s="31">
        <f>I101+J101-K101-L101</f>
        <v>1365.6</v>
      </c>
      <c r="N101" s="31"/>
      <c r="O101" s="24">
        <f t="shared" si="7"/>
        <v>2461.7</v>
      </c>
      <c r="Q101" s="123">
        <v>2390</v>
      </c>
      <c r="R101" s="125">
        <f t="shared" si="2"/>
        <v>1195</v>
      </c>
    </row>
    <row r="102" spans="4:18" ht="24.75" customHeight="1">
      <c r="D102" s="7">
        <v>44</v>
      </c>
      <c r="E102" s="6" t="s">
        <v>165</v>
      </c>
      <c r="F102" s="6" t="s">
        <v>106</v>
      </c>
      <c r="G102" s="7">
        <v>15</v>
      </c>
      <c r="H102" s="31">
        <v>1230.85</v>
      </c>
      <c r="I102" s="31">
        <v>1230.85</v>
      </c>
      <c r="J102" s="31">
        <v>134.75</v>
      </c>
      <c r="K102" s="31"/>
      <c r="L102" s="31">
        <v>0</v>
      </c>
      <c r="M102" s="31">
        <f aca="true" t="shared" si="8" ref="M102:M111">I102+J102-K102-L102</f>
        <v>1365.6</v>
      </c>
      <c r="N102" s="31"/>
      <c r="O102" s="24">
        <f t="shared" si="7"/>
        <v>2461.7</v>
      </c>
      <c r="Q102" s="123">
        <v>2390</v>
      </c>
      <c r="R102" s="125">
        <f t="shared" si="2"/>
        <v>1195</v>
      </c>
    </row>
    <row r="103" spans="4:18" ht="24.75" customHeight="1">
      <c r="D103" s="7">
        <v>45</v>
      </c>
      <c r="E103" s="6" t="s">
        <v>166</v>
      </c>
      <c r="F103" s="6" t="s">
        <v>113</v>
      </c>
      <c r="G103" s="7">
        <v>15</v>
      </c>
      <c r="H103" s="31">
        <v>1230.85</v>
      </c>
      <c r="I103" s="31">
        <v>1230.85</v>
      </c>
      <c r="J103" s="31">
        <v>134.75</v>
      </c>
      <c r="K103" s="31"/>
      <c r="L103" s="31">
        <v>0</v>
      </c>
      <c r="M103" s="31">
        <f t="shared" si="8"/>
        <v>1365.6</v>
      </c>
      <c r="N103" s="31"/>
      <c r="O103" s="24">
        <f t="shared" si="7"/>
        <v>2461.7</v>
      </c>
      <c r="Q103" s="123">
        <v>2390</v>
      </c>
      <c r="R103" s="125">
        <f t="shared" si="2"/>
        <v>1195</v>
      </c>
    </row>
    <row r="104" spans="4:18" ht="24.75" customHeight="1">
      <c r="D104" s="7">
        <v>46</v>
      </c>
      <c r="E104" s="6" t="s">
        <v>194</v>
      </c>
      <c r="F104" s="6" t="s">
        <v>114</v>
      </c>
      <c r="G104" s="7">
        <v>15</v>
      </c>
      <c r="H104" s="31">
        <v>1230.85</v>
      </c>
      <c r="I104" s="31">
        <v>1230.85</v>
      </c>
      <c r="J104" s="31">
        <v>134.75</v>
      </c>
      <c r="K104" s="31"/>
      <c r="L104" s="31">
        <v>0</v>
      </c>
      <c r="M104" s="31">
        <f t="shared" si="8"/>
        <v>1365.6</v>
      </c>
      <c r="N104" s="31"/>
      <c r="O104" s="24">
        <f t="shared" si="7"/>
        <v>2461.7</v>
      </c>
      <c r="Q104" s="123">
        <v>2390</v>
      </c>
      <c r="R104" s="125">
        <f aca="true" t="shared" si="9" ref="R104:R111">Q104/2</f>
        <v>1195</v>
      </c>
    </row>
    <row r="105" spans="4:18" ht="24.75" customHeight="1">
      <c r="D105" s="7">
        <v>47</v>
      </c>
      <c r="E105" s="6" t="s">
        <v>264</v>
      </c>
      <c r="F105" s="6" t="s">
        <v>167</v>
      </c>
      <c r="G105" s="7">
        <v>15</v>
      </c>
      <c r="H105" s="31">
        <v>1230.85</v>
      </c>
      <c r="I105" s="31">
        <v>1230.85</v>
      </c>
      <c r="J105" s="31">
        <v>134.75</v>
      </c>
      <c r="K105" s="31"/>
      <c r="L105" s="31">
        <v>0</v>
      </c>
      <c r="M105" s="31">
        <f t="shared" si="8"/>
        <v>1365.6</v>
      </c>
      <c r="N105" s="31"/>
      <c r="O105" s="24">
        <f t="shared" si="7"/>
        <v>2461.7</v>
      </c>
      <c r="Q105" s="123">
        <v>2390</v>
      </c>
      <c r="R105" s="125">
        <f t="shared" si="9"/>
        <v>1195</v>
      </c>
    </row>
    <row r="106" spans="4:18" ht="24.75" customHeight="1">
      <c r="D106" s="7">
        <v>48</v>
      </c>
      <c r="E106" s="6" t="s">
        <v>168</v>
      </c>
      <c r="F106" s="6" t="s">
        <v>169</v>
      </c>
      <c r="G106" s="7">
        <v>0</v>
      </c>
      <c r="H106" s="31">
        <v>0</v>
      </c>
      <c r="I106" s="31">
        <v>0</v>
      </c>
      <c r="J106" s="31">
        <v>0</v>
      </c>
      <c r="K106" s="31"/>
      <c r="L106" s="31">
        <v>0</v>
      </c>
      <c r="M106" s="31">
        <f t="shared" si="8"/>
        <v>0</v>
      </c>
      <c r="N106" s="31"/>
      <c r="O106" s="24">
        <f t="shared" si="7"/>
        <v>0</v>
      </c>
      <c r="Q106" s="123">
        <v>2390</v>
      </c>
      <c r="R106" s="125">
        <f t="shared" si="9"/>
        <v>1195</v>
      </c>
    </row>
    <row r="107" spans="4:18" ht="24.75" customHeight="1">
      <c r="D107" s="7">
        <v>49</v>
      </c>
      <c r="E107" s="6" t="s">
        <v>200</v>
      </c>
      <c r="F107" s="105" t="s">
        <v>170</v>
      </c>
      <c r="G107" s="7">
        <v>15</v>
      </c>
      <c r="H107" s="31">
        <v>1230.85</v>
      </c>
      <c r="I107" s="31">
        <v>1230.85</v>
      </c>
      <c r="J107" s="31">
        <v>134.75</v>
      </c>
      <c r="K107" s="31"/>
      <c r="L107" s="31">
        <v>0</v>
      </c>
      <c r="M107" s="31">
        <f t="shared" si="8"/>
        <v>1365.6</v>
      </c>
      <c r="N107" s="31"/>
      <c r="O107" s="24">
        <f t="shared" si="7"/>
        <v>2461.7</v>
      </c>
      <c r="Q107" s="123">
        <v>2390</v>
      </c>
      <c r="R107" s="125">
        <f t="shared" si="9"/>
        <v>1195</v>
      </c>
    </row>
    <row r="108" spans="4:18" ht="24.75" customHeight="1">
      <c r="D108" s="7"/>
      <c r="E108" s="12" t="s">
        <v>54</v>
      </c>
      <c r="F108" s="6"/>
      <c r="G108" s="7"/>
      <c r="H108" s="31"/>
      <c r="I108" s="31"/>
      <c r="J108" s="31"/>
      <c r="K108" s="31"/>
      <c r="L108" s="31"/>
      <c r="M108" s="31"/>
      <c r="N108" s="31"/>
      <c r="O108" s="24">
        <f t="shared" si="7"/>
        <v>0</v>
      </c>
      <c r="Q108" s="123"/>
      <c r="R108" s="125">
        <f t="shared" si="9"/>
        <v>0</v>
      </c>
    </row>
    <row r="109" spans="4:18" ht="24.75" customHeight="1">
      <c r="D109" s="7">
        <v>50</v>
      </c>
      <c r="E109" s="6" t="s">
        <v>104</v>
      </c>
      <c r="F109" s="6" t="s">
        <v>55</v>
      </c>
      <c r="G109" s="7">
        <v>15</v>
      </c>
      <c r="H109" s="31">
        <v>2982.88</v>
      </c>
      <c r="I109" s="31">
        <v>2982.88</v>
      </c>
      <c r="J109" s="31"/>
      <c r="K109" s="31">
        <v>57.83</v>
      </c>
      <c r="L109" s="31">
        <v>0</v>
      </c>
      <c r="M109" s="31">
        <f t="shared" si="8"/>
        <v>2925.05</v>
      </c>
      <c r="N109" s="31"/>
      <c r="O109" s="24">
        <f t="shared" si="7"/>
        <v>5965.76</v>
      </c>
      <c r="Q109" s="123">
        <v>5792</v>
      </c>
      <c r="R109" s="125">
        <f t="shared" si="9"/>
        <v>2896</v>
      </c>
    </row>
    <row r="110" spans="4:18" ht="24.75" customHeight="1">
      <c r="D110" s="7">
        <v>51</v>
      </c>
      <c r="E110" s="6" t="s">
        <v>56</v>
      </c>
      <c r="F110" s="6" t="s">
        <v>57</v>
      </c>
      <c r="G110" s="7">
        <v>15</v>
      </c>
      <c r="H110" s="31">
        <v>3678.13</v>
      </c>
      <c r="I110" s="31">
        <v>3678.13</v>
      </c>
      <c r="J110" s="31"/>
      <c r="K110" s="31">
        <v>278.85</v>
      </c>
      <c r="L110" s="31">
        <v>0</v>
      </c>
      <c r="M110" s="31">
        <f t="shared" si="8"/>
        <v>3399.28</v>
      </c>
      <c r="N110" s="31"/>
      <c r="O110" s="24">
        <f t="shared" si="7"/>
        <v>7356.26</v>
      </c>
      <c r="Q110" s="123">
        <v>7142</v>
      </c>
      <c r="R110" s="125">
        <f t="shared" si="9"/>
        <v>3571</v>
      </c>
    </row>
    <row r="111" spans="4:18" ht="24.75" customHeight="1">
      <c r="D111" s="7">
        <v>52</v>
      </c>
      <c r="E111" s="6" t="s">
        <v>58</v>
      </c>
      <c r="F111" s="6" t="s">
        <v>59</v>
      </c>
      <c r="G111" s="7">
        <v>15</v>
      </c>
      <c r="H111" s="31">
        <v>2982.88</v>
      </c>
      <c r="I111" s="31">
        <v>2982.88</v>
      </c>
      <c r="J111" s="31"/>
      <c r="K111" s="31">
        <v>57.83</v>
      </c>
      <c r="L111" s="31">
        <v>0</v>
      </c>
      <c r="M111" s="31">
        <f t="shared" si="8"/>
        <v>2925.05</v>
      </c>
      <c r="N111" s="31"/>
      <c r="O111" s="24">
        <f t="shared" si="7"/>
        <v>5965.76</v>
      </c>
      <c r="Q111" s="123">
        <v>5792</v>
      </c>
      <c r="R111" s="125">
        <f t="shared" si="9"/>
        <v>2896</v>
      </c>
    </row>
    <row r="112" spans="4:18" ht="24.75" customHeight="1">
      <c r="D112" s="178"/>
      <c r="E112" s="6"/>
      <c r="F112" s="6"/>
      <c r="G112" s="7"/>
      <c r="H112" s="31"/>
      <c r="I112" s="31"/>
      <c r="J112" s="31"/>
      <c r="K112" s="31"/>
      <c r="L112" s="31"/>
      <c r="M112" s="31"/>
      <c r="N112" s="31"/>
      <c r="Q112" s="123"/>
      <c r="R112" s="125"/>
    </row>
    <row r="113" spans="4:14" ht="12.75">
      <c r="D113" s="35"/>
      <c r="E113" s="35"/>
      <c r="F113" s="35"/>
      <c r="G113" s="187"/>
      <c r="H113" s="40"/>
      <c r="I113" s="41"/>
      <c r="J113" s="42"/>
      <c r="K113" s="42"/>
      <c r="L113" s="42"/>
      <c r="M113" s="42"/>
      <c r="N113" s="42"/>
    </row>
    <row r="114" spans="4:18" ht="15.75" thickBot="1">
      <c r="D114" s="232" t="s">
        <v>6</v>
      </c>
      <c r="E114" s="233"/>
      <c r="F114" s="233"/>
      <c r="G114" s="233"/>
      <c r="H114" s="43">
        <f aca="true" t="shared" si="10" ref="H114:M114">SUM(H12:H113)</f>
        <v>173737.60000000006</v>
      </c>
      <c r="I114" s="43">
        <f t="shared" si="10"/>
        <v>173737.60000000006</v>
      </c>
      <c r="J114" s="44">
        <f t="shared" si="10"/>
        <v>1258.12</v>
      </c>
      <c r="K114" s="44">
        <f t="shared" si="10"/>
        <v>12031.149999999996</v>
      </c>
      <c r="L114" s="44">
        <f t="shared" si="10"/>
        <v>850</v>
      </c>
      <c r="M114" s="44">
        <f t="shared" si="10"/>
        <v>162114.57</v>
      </c>
      <c r="N114" s="44"/>
      <c r="Q114" s="125">
        <f>SUM(Q12:Q111)</f>
        <v>347906</v>
      </c>
      <c r="R114" s="125">
        <f>SUM(R12:R111)</f>
        <v>173953</v>
      </c>
    </row>
    <row r="115" spans="8:13" ht="13.5" thickTop="1">
      <c r="H115" s="186"/>
      <c r="I115" s="186"/>
      <c r="J115" s="186"/>
      <c r="K115" s="186"/>
      <c r="L115" s="186"/>
      <c r="M115" s="186"/>
    </row>
    <row r="118" spans="5:14" ht="12.75">
      <c r="E118" s="24" t="s">
        <v>172</v>
      </c>
      <c r="M118" s="135"/>
      <c r="N118" s="135"/>
    </row>
    <row r="119" spans="5:14" ht="12.75">
      <c r="E119" s="45" t="s">
        <v>160</v>
      </c>
      <c r="M119" s="261" t="s">
        <v>273</v>
      </c>
      <c r="N119" s="261"/>
    </row>
    <row r="120" spans="5:14" ht="12.75">
      <c r="E120" s="46" t="s">
        <v>11</v>
      </c>
      <c r="F120" s="46"/>
      <c r="M120" s="262" t="s">
        <v>245</v>
      </c>
      <c r="N120" s="262"/>
    </row>
    <row r="121" spans="11:12" ht="12.75">
      <c r="K121" s="123"/>
      <c r="L121" s="123"/>
    </row>
    <row r="122" spans="11:12" ht="12.75">
      <c r="K122" s="123"/>
      <c r="L122" s="123"/>
    </row>
    <row r="123" spans="11:12" ht="12.75">
      <c r="K123" s="123"/>
      <c r="L123" s="123"/>
    </row>
    <row r="124" spans="11:12" ht="12.75">
      <c r="K124" s="123"/>
      <c r="L124" s="123"/>
    </row>
    <row r="125" spans="5:8" ht="12.75">
      <c r="E125" s="48"/>
      <c r="H125" s="45"/>
    </row>
    <row r="126" spans="5:14" ht="12.75">
      <c r="E126" s="49"/>
      <c r="F126" s="46"/>
      <c r="G126" s="46"/>
      <c r="H126" s="46"/>
      <c r="I126" s="46"/>
      <c r="J126" s="46"/>
      <c r="K126" s="46"/>
      <c r="L126" s="46"/>
      <c r="M126" s="46"/>
      <c r="N126" s="46"/>
    </row>
    <row r="131" spans="5:8" ht="12.75">
      <c r="E131" s="45"/>
      <c r="H131" s="45"/>
    </row>
    <row r="146" spans="5:8" ht="12.75">
      <c r="E146" s="45"/>
      <c r="H146" s="45"/>
    </row>
    <row r="147" spans="5:14" ht="12.75"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electLockedCells="1" selectUnlockedCells="1"/>
  <mergeCells count="27">
    <mergeCell ref="D114:G114"/>
    <mergeCell ref="M119:N119"/>
    <mergeCell ref="M120:N120"/>
    <mergeCell ref="D37:N37"/>
    <mergeCell ref="I41:J41"/>
    <mergeCell ref="K41:M41"/>
    <mergeCell ref="D69:N69"/>
    <mergeCell ref="I73:J73"/>
    <mergeCell ref="K73:M73"/>
    <mergeCell ref="D38:N38"/>
    <mergeCell ref="D4:N4"/>
    <mergeCell ref="D93:N93"/>
    <mergeCell ref="D94:N94"/>
    <mergeCell ref="D95:N95"/>
    <mergeCell ref="D3:N3"/>
    <mergeCell ref="D5:N5"/>
    <mergeCell ref="K7:M7"/>
    <mergeCell ref="I7:J7"/>
    <mergeCell ref="D6:N6"/>
    <mergeCell ref="D39:N39"/>
    <mergeCell ref="D40:N40"/>
    <mergeCell ref="D70:N70"/>
    <mergeCell ref="D71:N71"/>
    <mergeCell ref="D92:N92"/>
    <mergeCell ref="I96:J96"/>
    <mergeCell ref="K96:M96"/>
    <mergeCell ref="D72:N72"/>
  </mergeCells>
  <printOptions/>
  <pageMargins left="0.6692913385826772" right="0.15748031496062992" top="0" bottom="0" header="0.11811023622047245" footer="0.2362204724409449"/>
  <pageSetup fitToHeight="0" fitToWidth="1" horizontalDpi="600" verticalDpi="600" orientation="landscape" paperSize="5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IF100"/>
  <sheetViews>
    <sheetView zoomScale="90" zoomScaleNormal="90" zoomScalePageLayoutView="0" workbookViewId="0" topLeftCell="D7">
      <selection activeCell="H22" sqref="H22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37.421875" style="1" customWidth="1"/>
    <col min="6" max="6" width="40.140625" style="1" customWidth="1"/>
    <col min="7" max="7" width="5.8515625" style="1" customWidth="1"/>
    <col min="8" max="8" width="17.57421875" style="1" customWidth="1"/>
    <col min="9" max="9" width="10.57421875" style="1" customWidth="1"/>
    <col min="10" max="10" width="10.140625" style="1" bestFit="1" customWidth="1"/>
    <col min="11" max="11" width="9.7109375" style="1" bestFit="1" customWidth="1"/>
    <col min="12" max="12" width="13.421875" style="1" customWidth="1"/>
    <col min="13" max="13" width="13.57421875" style="1" customWidth="1"/>
    <col min="14" max="14" width="74.71093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4:14" ht="18" customHeight="1">
      <c r="D3" s="272" t="s">
        <v>12</v>
      </c>
      <c r="E3" s="273"/>
      <c r="F3" s="273"/>
      <c r="G3" s="273"/>
      <c r="H3" s="273"/>
      <c r="I3" s="273"/>
      <c r="J3" s="273"/>
      <c r="K3" s="273"/>
      <c r="L3" s="273"/>
      <c r="M3" s="273"/>
      <c r="N3" s="274"/>
    </row>
    <row r="4" spans="4:14" ht="18" customHeight="1">
      <c r="D4" s="270" t="s">
        <v>248</v>
      </c>
      <c r="E4" s="267"/>
      <c r="F4" s="267"/>
      <c r="G4" s="267"/>
      <c r="H4" s="267"/>
      <c r="I4" s="267"/>
      <c r="J4" s="267"/>
      <c r="K4" s="267"/>
      <c r="L4" s="267"/>
      <c r="M4" s="267"/>
      <c r="N4" s="271"/>
    </row>
    <row r="5" spans="4:14" ht="18" customHeight="1">
      <c r="D5" s="275" t="s">
        <v>284</v>
      </c>
      <c r="E5" s="269"/>
      <c r="F5" s="269"/>
      <c r="G5" s="269"/>
      <c r="H5" s="269"/>
      <c r="I5" s="269"/>
      <c r="J5" s="269"/>
      <c r="K5" s="269"/>
      <c r="L5" s="269"/>
      <c r="M5" s="269"/>
      <c r="N5" s="276"/>
    </row>
    <row r="6" spans="4:14" ht="18" customHeight="1">
      <c r="D6" s="277" t="s">
        <v>235</v>
      </c>
      <c r="E6" s="278"/>
      <c r="F6" s="278"/>
      <c r="G6" s="278"/>
      <c r="H6" s="278"/>
      <c r="I6" s="278"/>
      <c r="J6" s="278"/>
      <c r="K6" s="278"/>
      <c r="L6" s="278"/>
      <c r="M6" s="278"/>
      <c r="N6" s="279"/>
    </row>
    <row r="7" spans="4:14" ht="13.5" customHeight="1">
      <c r="D7" s="189"/>
      <c r="E7" s="122"/>
      <c r="F7" s="189"/>
      <c r="G7" s="114" t="s">
        <v>4</v>
      </c>
      <c r="H7" s="264" t="s">
        <v>0</v>
      </c>
      <c r="I7" s="265"/>
      <c r="J7" s="266"/>
      <c r="K7" s="117"/>
      <c r="L7" s="117"/>
      <c r="M7" s="114"/>
      <c r="N7" s="115"/>
    </row>
    <row r="8" spans="4:14" ht="13.5" customHeight="1">
      <c r="D8" s="115" t="s">
        <v>3</v>
      </c>
      <c r="E8" s="115"/>
      <c r="F8" s="114"/>
      <c r="G8" s="119" t="s">
        <v>5</v>
      </c>
      <c r="H8" s="116" t="s">
        <v>1</v>
      </c>
      <c r="I8" s="116" t="s">
        <v>234</v>
      </c>
      <c r="J8" s="116" t="s">
        <v>238</v>
      </c>
      <c r="K8" s="116"/>
      <c r="L8" s="114" t="s">
        <v>254</v>
      </c>
      <c r="M8" s="114" t="s">
        <v>237</v>
      </c>
      <c r="N8" s="118"/>
    </row>
    <row r="9" spans="4:14" ht="13.5" customHeight="1">
      <c r="D9" s="118"/>
      <c r="E9" s="120"/>
      <c r="F9" s="190" t="s">
        <v>10</v>
      </c>
      <c r="G9" s="114"/>
      <c r="H9" s="114" t="s">
        <v>7</v>
      </c>
      <c r="I9" s="114" t="s">
        <v>237</v>
      </c>
      <c r="J9" s="114" t="s">
        <v>239</v>
      </c>
      <c r="K9" s="114" t="s">
        <v>240</v>
      </c>
      <c r="L9" s="114" t="s">
        <v>256</v>
      </c>
      <c r="M9" s="114" t="s">
        <v>243</v>
      </c>
      <c r="N9" s="116" t="s">
        <v>246</v>
      </c>
    </row>
    <row r="10" spans="4:14" ht="19.5" customHeight="1">
      <c r="D10" s="114"/>
      <c r="E10" s="120" t="s">
        <v>89</v>
      </c>
      <c r="F10" s="120" t="s">
        <v>9</v>
      </c>
      <c r="G10" s="116"/>
      <c r="H10" s="116"/>
      <c r="I10" s="116"/>
      <c r="J10" s="116"/>
      <c r="K10" s="121"/>
      <c r="L10" s="121"/>
      <c r="M10" s="116"/>
      <c r="N10" s="116"/>
    </row>
    <row r="11" spans="4:14" s="13" customFormat="1" ht="30" customHeight="1">
      <c r="D11" s="81"/>
      <c r="E11" s="82" t="s">
        <v>20</v>
      </c>
      <c r="F11" s="82"/>
      <c r="G11" s="83"/>
      <c r="H11" s="83"/>
      <c r="I11" s="83"/>
      <c r="J11" s="83"/>
      <c r="K11" s="84"/>
      <c r="L11" s="84"/>
      <c r="M11" s="83"/>
      <c r="N11" s="83"/>
    </row>
    <row r="12" spans="4:17" ht="12.75" customHeight="1">
      <c r="D12" s="85"/>
      <c r="E12" s="64"/>
      <c r="F12" s="6"/>
      <c r="G12" s="7"/>
      <c r="H12" s="8"/>
      <c r="I12" s="9"/>
      <c r="J12" s="10"/>
      <c r="K12" s="10"/>
      <c r="L12" s="10"/>
      <c r="M12" s="8"/>
      <c r="N12" s="8"/>
      <c r="Q12" s="16"/>
    </row>
    <row r="13" spans="4:18" ht="30" customHeight="1">
      <c r="D13" s="85">
        <v>1</v>
      </c>
      <c r="E13" s="6" t="s">
        <v>127</v>
      </c>
      <c r="F13" s="6" t="s">
        <v>99</v>
      </c>
      <c r="G13" s="7">
        <v>15</v>
      </c>
      <c r="H13" s="133">
        <v>1761.3</v>
      </c>
      <c r="I13" s="31">
        <f>H13</f>
        <v>1761.3</v>
      </c>
      <c r="J13" s="31">
        <v>88.78</v>
      </c>
      <c r="K13" s="31"/>
      <c r="L13" s="31">
        <v>0</v>
      </c>
      <c r="M13" s="31">
        <f>I13+J13-K13-L13</f>
        <v>1850.08</v>
      </c>
      <c r="N13" s="31"/>
      <c r="Q13" s="127">
        <v>3420</v>
      </c>
      <c r="R13" s="129">
        <f>Q13/2</f>
        <v>1710</v>
      </c>
    </row>
    <row r="14" spans="4:18" ht="30" customHeight="1">
      <c r="D14" s="85"/>
      <c r="E14" s="65" t="s">
        <v>156</v>
      </c>
      <c r="F14" s="6"/>
      <c r="G14" s="7"/>
      <c r="H14" s="112"/>
      <c r="I14" s="31"/>
      <c r="J14" s="31"/>
      <c r="K14" s="31"/>
      <c r="L14" s="31"/>
      <c r="M14" s="31"/>
      <c r="N14" s="31"/>
      <c r="Q14" s="127"/>
      <c r="R14" s="129">
        <f aca="true" t="shared" si="0" ref="R14:R89">Q14/2</f>
        <v>0</v>
      </c>
    </row>
    <row r="15" spans="4:18" ht="30" customHeight="1">
      <c r="D15" s="85">
        <v>2</v>
      </c>
      <c r="E15" s="64" t="s">
        <v>157</v>
      </c>
      <c r="F15" s="6" t="s">
        <v>217</v>
      </c>
      <c r="G15" s="7">
        <v>15</v>
      </c>
      <c r="H15" s="112">
        <v>7280</v>
      </c>
      <c r="I15" s="31">
        <f aca="true" t="shared" si="1" ref="I15:I86">H15</f>
        <v>7280</v>
      </c>
      <c r="J15" s="31"/>
      <c r="K15" s="31">
        <v>916.79</v>
      </c>
      <c r="L15" s="31">
        <v>300</v>
      </c>
      <c r="M15" s="31">
        <f>I15+J15-K15-L15</f>
        <v>6063.21</v>
      </c>
      <c r="N15" s="31"/>
      <c r="Q15" s="127">
        <v>14560</v>
      </c>
      <c r="R15" s="129">
        <f t="shared" si="0"/>
        <v>7280</v>
      </c>
    </row>
    <row r="16" spans="4:18" ht="30" customHeight="1">
      <c r="D16" s="85"/>
      <c r="E16" s="65" t="s">
        <v>206</v>
      </c>
      <c r="F16" s="6"/>
      <c r="G16" s="7"/>
      <c r="H16" s="112"/>
      <c r="I16" s="31"/>
      <c r="J16" s="31"/>
      <c r="K16" s="31"/>
      <c r="L16" s="31"/>
      <c r="M16" s="31"/>
      <c r="N16" s="31"/>
      <c r="Q16" s="127"/>
      <c r="R16" s="129">
        <f t="shared" si="0"/>
        <v>0</v>
      </c>
    </row>
    <row r="17" spans="4:18" ht="30" customHeight="1">
      <c r="D17" s="85">
        <v>3</v>
      </c>
      <c r="E17" s="64" t="s">
        <v>208</v>
      </c>
      <c r="F17" s="6" t="s">
        <v>207</v>
      </c>
      <c r="G17" s="7">
        <v>15</v>
      </c>
      <c r="H17" s="112">
        <v>5356</v>
      </c>
      <c r="I17" s="31">
        <f t="shared" si="1"/>
        <v>5356</v>
      </c>
      <c r="J17" s="31"/>
      <c r="K17" s="31">
        <v>525.43</v>
      </c>
      <c r="L17" s="31">
        <v>250</v>
      </c>
      <c r="M17" s="31">
        <f>I17+J17-K17-L17</f>
        <v>4580.57</v>
      </c>
      <c r="N17" s="31"/>
      <c r="Q17" s="127">
        <v>10400</v>
      </c>
      <c r="R17" s="129">
        <f t="shared" si="0"/>
        <v>5200</v>
      </c>
    </row>
    <row r="18" spans="4:18" ht="30" customHeight="1">
      <c r="D18" s="85">
        <v>4</v>
      </c>
      <c r="E18" s="64" t="s">
        <v>259</v>
      </c>
      <c r="F18" s="6" t="s">
        <v>260</v>
      </c>
      <c r="G18" s="7">
        <v>15</v>
      </c>
      <c r="H18" s="112">
        <v>3280.55</v>
      </c>
      <c r="I18" s="31">
        <f>H18</f>
        <v>3280.55</v>
      </c>
      <c r="J18" s="31"/>
      <c r="K18" s="31">
        <v>110.49</v>
      </c>
      <c r="L18" s="31">
        <v>0</v>
      </c>
      <c r="M18" s="31">
        <f>I18+J18-K18-L18</f>
        <v>3170.0600000000004</v>
      </c>
      <c r="N18" s="31"/>
      <c r="Q18" s="127"/>
      <c r="R18" s="129"/>
    </row>
    <row r="19" spans="4:18" ht="30" customHeight="1">
      <c r="D19" s="85"/>
      <c r="E19" s="65" t="s">
        <v>175</v>
      </c>
      <c r="F19" s="6"/>
      <c r="G19" s="7"/>
      <c r="H19" s="112"/>
      <c r="I19" s="31"/>
      <c r="J19" s="31"/>
      <c r="K19" s="31"/>
      <c r="L19" s="31"/>
      <c r="M19" s="31"/>
      <c r="N19" s="31"/>
      <c r="Q19" s="127"/>
      <c r="R19" s="129">
        <f t="shared" si="0"/>
        <v>0</v>
      </c>
    </row>
    <row r="20" spans="4:18" ht="30" customHeight="1">
      <c r="D20" s="85">
        <v>5</v>
      </c>
      <c r="E20" s="64" t="s">
        <v>138</v>
      </c>
      <c r="F20" s="6" t="s">
        <v>83</v>
      </c>
      <c r="G20" s="7">
        <v>15</v>
      </c>
      <c r="H20" s="112">
        <v>2868.55</v>
      </c>
      <c r="I20" s="31">
        <f t="shared" si="1"/>
        <v>2868.55</v>
      </c>
      <c r="J20" s="31"/>
      <c r="K20" s="31">
        <v>45.39</v>
      </c>
      <c r="L20" s="31">
        <v>0</v>
      </c>
      <c r="M20" s="31">
        <f>I20+J20-K20-L20</f>
        <v>2823.1600000000003</v>
      </c>
      <c r="N20" s="31"/>
      <c r="Q20" s="127">
        <v>5570</v>
      </c>
      <c r="R20" s="129">
        <f t="shared" si="0"/>
        <v>2785</v>
      </c>
    </row>
    <row r="21" spans="4:18" ht="30" customHeight="1">
      <c r="D21" s="85"/>
      <c r="E21" s="65" t="s">
        <v>130</v>
      </c>
      <c r="F21" s="6"/>
      <c r="G21" s="7"/>
      <c r="H21" s="112"/>
      <c r="I21" s="31"/>
      <c r="J21" s="31"/>
      <c r="K21" s="31"/>
      <c r="L21" s="31"/>
      <c r="M21" s="31"/>
      <c r="N21" s="31"/>
      <c r="Q21" s="127"/>
      <c r="R21" s="129">
        <f t="shared" si="0"/>
        <v>0</v>
      </c>
    </row>
    <row r="22" spans="4:18" ht="30" customHeight="1">
      <c r="D22" s="85">
        <v>6</v>
      </c>
      <c r="E22" s="64" t="s">
        <v>215</v>
      </c>
      <c r="F22" s="6" t="s">
        <v>140</v>
      </c>
      <c r="G22" s="7">
        <v>15</v>
      </c>
      <c r="H22" s="112">
        <v>1984.81</v>
      </c>
      <c r="I22" s="31">
        <f>H22</f>
        <v>1984.81</v>
      </c>
      <c r="J22" s="31">
        <v>74.47</v>
      </c>
      <c r="K22" s="31"/>
      <c r="L22" s="31">
        <v>100</v>
      </c>
      <c r="M22" s="31">
        <f>I22+J22-K22-L22</f>
        <v>1959.2799999999997</v>
      </c>
      <c r="N22" s="31"/>
      <c r="Q22" s="127">
        <v>3854</v>
      </c>
      <c r="R22" s="129">
        <f t="shared" si="0"/>
        <v>1927</v>
      </c>
    </row>
    <row r="23" spans="4:18" ht="0.75" customHeight="1">
      <c r="D23" s="85"/>
      <c r="E23" s="64"/>
      <c r="F23" s="6"/>
      <c r="G23" s="7">
        <v>0</v>
      </c>
      <c r="H23" s="112">
        <v>0</v>
      </c>
      <c r="I23" s="31">
        <v>0</v>
      </c>
      <c r="J23" s="31"/>
      <c r="K23" s="31">
        <v>0</v>
      </c>
      <c r="L23" s="31">
        <v>0</v>
      </c>
      <c r="M23" s="31">
        <v>0</v>
      </c>
      <c r="N23" s="31"/>
      <c r="Q23" s="127">
        <v>5570</v>
      </c>
      <c r="R23" s="129">
        <f t="shared" si="0"/>
        <v>2785</v>
      </c>
    </row>
    <row r="24" spans="4:18" ht="30" customHeight="1">
      <c r="D24" s="85"/>
      <c r="E24" s="65" t="s">
        <v>103</v>
      </c>
      <c r="F24" s="6"/>
      <c r="G24" s="7"/>
      <c r="H24" s="112"/>
      <c r="I24" s="31"/>
      <c r="J24" s="31"/>
      <c r="K24" s="31"/>
      <c r="L24" s="31"/>
      <c r="M24" s="31"/>
      <c r="N24" s="31"/>
      <c r="Q24" s="127"/>
      <c r="R24" s="129">
        <f t="shared" si="0"/>
        <v>0</v>
      </c>
    </row>
    <row r="25" spans="4:18" ht="30" customHeight="1">
      <c r="D25" s="85">
        <v>7</v>
      </c>
      <c r="E25" s="64" t="s">
        <v>107</v>
      </c>
      <c r="F25" s="6" t="s">
        <v>16</v>
      </c>
      <c r="G25" s="7">
        <v>15</v>
      </c>
      <c r="H25" s="112">
        <v>1984.81</v>
      </c>
      <c r="I25" s="31">
        <f>H25</f>
        <v>1984.81</v>
      </c>
      <c r="J25" s="31">
        <v>74.47</v>
      </c>
      <c r="K25" s="31"/>
      <c r="L25" s="31">
        <v>0</v>
      </c>
      <c r="M25" s="31">
        <f>I25+J25-K25-L25</f>
        <v>2059.2799999999997</v>
      </c>
      <c r="N25" s="31"/>
      <c r="Q25" s="127">
        <v>3854</v>
      </c>
      <c r="R25" s="129">
        <f t="shared" si="0"/>
        <v>1927</v>
      </c>
    </row>
    <row r="26" spans="4:18" ht="30" customHeight="1">
      <c r="D26" s="86"/>
      <c r="E26" s="75" t="s">
        <v>109</v>
      </c>
      <c r="F26" s="6"/>
      <c r="G26" s="7"/>
      <c r="H26" s="112"/>
      <c r="I26" s="31"/>
      <c r="J26" s="31"/>
      <c r="K26" s="31"/>
      <c r="L26" s="31"/>
      <c r="M26" s="31"/>
      <c r="N26" s="31"/>
      <c r="Q26" s="127"/>
      <c r="R26" s="129">
        <f t="shared" si="0"/>
        <v>0</v>
      </c>
    </row>
    <row r="27" spans="4:18" ht="30" customHeight="1">
      <c r="D27" s="86">
        <v>8</v>
      </c>
      <c r="E27" s="76" t="s">
        <v>141</v>
      </c>
      <c r="F27" s="74" t="s">
        <v>16</v>
      </c>
      <c r="G27" s="7">
        <v>15</v>
      </c>
      <c r="H27" s="112">
        <v>2758.34</v>
      </c>
      <c r="I27" s="31">
        <f t="shared" si="1"/>
        <v>2758.34</v>
      </c>
      <c r="J27" s="31"/>
      <c r="K27" s="31">
        <v>33.4</v>
      </c>
      <c r="L27" s="31">
        <v>0</v>
      </c>
      <c r="M27" s="31">
        <f>I27+J27-K27-L27</f>
        <v>2724.94</v>
      </c>
      <c r="N27" s="31"/>
      <c r="Q27" s="127">
        <v>5356</v>
      </c>
      <c r="R27" s="129">
        <f t="shared" si="0"/>
        <v>2678</v>
      </c>
    </row>
    <row r="28" spans="4:18" ht="30" customHeight="1">
      <c r="D28" s="86"/>
      <c r="E28" s="73" t="s">
        <v>142</v>
      </c>
      <c r="F28" s="77"/>
      <c r="G28" s="7"/>
      <c r="H28" s="112"/>
      <c r="I28" s="31"/>
      <c r="J28" s="31"/>
      <c r="K28" s="31"/>
      <c r="L28" s="31"/>
      <c r="M28" s="31"/>
      <c r="N28" s="31"/>
      <c r="Q28" s="127"/>
      <c r="R28" s="129">
        <f t="shared" si="0"/>
        <v>0</v>
      </c>
    </row>
    <row r="29" spans="4:18" ht="30" customHeight="1">
      <c r="D29" s="86">
        <v>9</v>
      </c>
      <c r="E29" s="78" t="s">
        <v>63</v>
      </c>
      <c r="F29" s="77" t="s">
        <v>35</v>
      </c>
      <c r="G29" s="7">
        <v>15</v>
      </c>
      <c r="H29" s="112">
        <v>2034.25</v>
      </c>
      <c r="I29" s="31">
        <f t="shared" si="1"/>
        <v>2034.25</v>
      </c>
      <c r="J29" s="31">
        <v>71.31</v>
      </c>
      <c r="K29" s="31"/>
      <c r="L29" s="31">
        <v>0</v>
      </c>
      <c r="M29" s="31">
        <f>I29+J29-K29-L29</f>
        <v>2105.56</v>
      </c>
      <c r="N29" s="31"/>
      <c r="Q29" s="127">
        <v>3950</v>
      </c>
      <c r="R29" s="129">
        <f t="shared" si="0"/>
        <v>1975</v>
      </c>
    </row>
    <row r="30" spans="4:18" ht="30" customHeight="1">
      <c r="D30" s="86">
        <v>10</v>
      </c>
      <c r="E30" s="78" t="s">
        <v>143</v>
      </c>
      <c r="F30" s="77" t="s">
        <v>35</v>
      </c>
      <c r="G30" s="7">
        <v>15</v>
      </c>
      <c r="H30" s="112">
        <v>2034.25</v>
      </c>
      <c r="I30" s="31">
        <f t="shared" si="1"/>
        <v>2034.25</v>
      </c>
      <c r="J30" s="31">
        <v>71.31</v>
      </c>
      <c r="K30" s="31"/>
      <c r="L30" s="31">
        <v>0</v>
      </c>
      <c r="M30" s="31">
        <f>I30+J30-K30-L30</f>
        <v>2105.56</v>
      </c>
      <c r="N30" s="31"/>
      <c r="Q30" s="127">
        <v>3950</v>
      </c>
      <c r="R30" s="129">
        <f t="shared" si="0"/>
        <v>1975</v>
      </c>
    </row>
    <row r="31" spans="4:18" ht="30" customHeight="1">
      <c r="D31" s="148"/>
      <c r="E31" s="149"/>
      <c r="F31" s="191"/>
      <c r="G31" s="192"/>
      <c r="H31" s="193"/>
      <c r="I31" s="194"/>
      <c r="J31" s="194"/>
      <c r="K31" s="194"/>
      <c r="L31" s="194"/>
      <c r="M31" s="195"/>
      <c r="N31" s="196"/>
      <c r="Q31" s="127"/>
      <c r="R31" s="129"/>
    </row>
    <row r="32" spans="2:18" ht="30" customHeight="1">
      <c r="B32" s="150"/>
      <c r="C32" s="150"/>
      <c r="D32" s="267" t="s">
        <v>12</v>
      </c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Q32" s="127"/>
      <c r="R32" s="129"/>
    </row>
    <row r="33" spans="2:18" ht="30" customHeight="1">
      <c r="B33" s="150"/>
      <c r="C33" s="150"/>
      <c r="D33" s="267" t="s">
        <v>248</v>
      </c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Q33" s="127"/>
      <c r="R33" s="129"/>
    </row>
    <row r="34" spans="2:18" ht="30" customHeight="1">
      <c r="B34" s="150"/>
      <c r="C34" s="150"/>
      <c r="D34" s="269" t="str">
        <f>D5</f>
        <v>SUELDOS 1RA QUINCENA DE ENERO DE 2018</v>
      </c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Q34" s="127"/>
      <c r="R34" s="129"/>
    </row>
    <row r="35" spans="2:18" ht="30" customHeight="1">
      <c r="B35" s="150"/>
      <c r="C35" s="150"/>
      <c r="D35" s="269" t="s">
        <v>235</v>
      </c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Q35" s="127"/>
      <c r="R35" s="129"/>
    </row>
    <row r="36" spans="2:18" ht="21.75" customHeight="1">
      <c r="B36" s="150"/>
      <c r="C36" s="150"/>
      <c r="D36" s="122"/>
      <c r="E36" s="122"/>
      <c r="F36" s="122"/>
      <c r="G36" s="114" t="s">
        <v>4</v>
      </c>
      <c r="H36" s="264" t="s">
        <v>0</v>
      </c>
      <c r="I36" s="265"/>
      <c r="J36" s="266"/>
      <c r="K36" s="117"/>
      <c r="L36" s="117"/>
      <c r="M36" s="114"/>
      <c r="N36" s="115"/>
      <c r="Q36" s="127"/>
      <c r="R36" s="129"/>
    </row>
    <row r="37" spans="2:18" ht="18.75" customHeight="1">
      <c r="B37" s="150"/>
      <c r="C37" s="150"/>
      <c r="D37" s="114" t="s">
        <v>3</v>
      </c>
      <c r="E37" s="115"/>
      <c r="F37" s="114"/>
      <c r="G37" s="119" t="s">
        <v>5</v>
      </c>
      <c r="H37" s="116" t="s">
        <v>1</v>
      </c>
      <c r="I37" s="116" t="s">
        <v>234</v>
      </c>
      <c r="J37" s="116" t="s">
        <v>238</v>
      </c>
      <c r="K37" s="116"/>
      <c r="L37" s="114" t="s">
        <v>254</v>
      </c>
      <c r="M37" s="114" t="s">
        <v>237</v>
      </c>
      <c r="N37" s="118"/>
      <c r="Q37" s="127"/>
      <c r="R37" s="129"/>
    </row>
    <row r="38" spans="2:18" ht="21.75" customHeight="1">
      <c r="B38" s="150"/>
      <c r="C38" s="150"/>
      <c r="D38" s="115"/>
      <c r="E38" s="120"/>
      <c r="F38" s="190" t="s">
        <v>10</v>
      </c>
      <c r="G38" s="114"/>
      <c r="H38" s="114" t="s">
        <v>7</v>
      </c>
      <c r="I38" s="114" t="s">
        <v>237</v>
      </c>
      <c r="J38" s="114" t="s">
        <v>239</v>
      </c>
      <c r="K38" s="114" t="s">
        <v>240</v>
      </c>
      <c r="L38" s="114" t="s">
        <v>256</v>
      </c>
      <c r="M38" s="114" t="s">
        <v>243</v>
      </c>
      <c r="N38" s="116" t="s">
        <v>246</v>
      </c>
      <c r="Q38" s="127"/>
      <c r="R38" s="129"/>
    </row>
    <row r="39" spans="2:18" ht="21.75" customHeight="1">
      <c r="B39" s="150"/>
      <c r="C39" s="150"/>
      <c r="D39" s="114"/>
      <c r="E39" s="120" t="s">
        <v>89</v>
      </c>
      <c r="F39" s="120" t="s">
        <v>9</v>
      </c>
      <c r="G39" s="116"/>
      <c r="H39" s="116"/>
      <c r="I39" s="116"/>
      <c r="J39" s="116"/>
      <c r="K39" s="121"/>
      <c r="L39" s="121"/>
      <c r="M39" s="116"/>
      <c r="N39" s="116"/>
      <c r="Q39" s="127"/>
      <c r="R39" s="129"/>
    </row>
    <row r="40" spans="4:18" ht="30" customHeight="1">
      <c r="D40" s="151"/>
      <c r="E40" s="152" t="s">
        <v>147</v>
      </c>
      <c r="F40" s="60"/>
      <c r="G40" s="145"/>
      <c r="H40" s="153"/>
      <c r="I40" s="154"/>
      <c r="J40" s="154"/>
      <c r="K40" s="154"/>
      <c r="L40" s="154"/>
      <c r="M40" s="146"/>
      <c r="N40" s="146"/>
      <c r="Q40" s="127"/>
      <c r="R40" s="129">
        <f t="shared" si="0"/>
        <v>0</v>
      </c>
    </row>
    <row r="41" spans="4:18" ht="30" customHeight="1">
      <c r="D41" s="85">
        <v>11</v>
      </c>
      <c r="E41" s="64" t="s">
        <v>150</v>
      </c>
      <c r="F41" s="6" t="s">
        <v>149</v>
      </c>
      <c r="G41" s="7">
        <v>15</v>
      </c>
      <c r="H41" s="112">
        <v>2982.88</v>
      </c>
      <c r="I41" s="31">
        <f t="shared" si="1"/>
        <v>2982.88</v>
      </c>
      <c r="J41" s="31"/>
      <c r="K41" s="31">
        <v>57.83</v>
      </c>
      <c r="L41" s="31">
        <v>0</v>
      </c>
      <c r="M41" s="31">
        <f>I41+J41-K41-L41</f>
        <v>2925.05</v>
      </c>
      <c r="N41" s="31"/>
      <c r="Q41" s="127">
        <v>5792</v>
      </c>
      <c r="R41" s="129">
        <f t="shared" si="0"/>
        <v>2896</v>
      </c>
    </row>
    <row r="42" spans="4:18" ht="30" customHeight="1">
      <c r="D42" s="85">
        <v>12</v>
      </c>
      <c r="E42" s="66" t="s">
        <v>195</v>
      </c>
      <c r="F42" s="6" t="s">
        <v>193</v>
      </c>
      <c r="G42" s="7">
        <v>15</v>
      </c>
      <c r="H42" s="112">
        <v>2147.55</v>
      </c>
      <c r="I42" s="31">
        <f t="shared" si="1"/>
        <v>2147.55</v>
      </c>
      <c r="J42" s="31">
        <v>64.06</v>
      </c>
      <c r="K42" s="31"/>
      <c r="L42" s="31">
        <v>0</v>
      </c>
      <c r="M42" s="31">
        <f aca="true" t="shared" si="2" ref="M42:M56">I42+J42-K42-L42</f>
        <v>2211.61</v>
      </c>
      <c r="N42" s="31"/>
      <c r="Q42" s="127">
        <v>3950</v>
      </c>
      <c r="R42" s="129">
        <f t="shared" si="0"/>
        <v>1975</v>
      </c>
    </row>
    <row r="43" spans="4:18" ht="30" customHeight="1">
      <c r="D43" s="85">
        <v>13</v>
      </c>
      <c r="E43" s="64" t="s">
        <v>263</v>
      </c>
      <c r="F43" s="6" t="s">
        <v>41</v>
      </c>
      <c r="G43" s="7">
        <v>15</v>
      </c>
      <c r="H43" s="112">
        <v>2575</v>
      </c>
      <c r="I43" s="31">
        <f t="shared" si="1"/>
        <v>2575</v>
      </c>
      <c r="J43" s="31">
        <v>1.47</v>
      </c>
      <c r="K43" s="31"/>
      <c r="L43" s="31">
        <v>0</v>
      </c>
      <c r="M43" s="31">
        <f t="shared" si="2"/>
        <v>2576.47</v>
      </c>
      <c r="N43" s="31"/>
      <c r="Q43" s="127">
        <v>4170</v>
      </c>
      <c r="R43" s="129">
        <f t="shared" si="0"/>
        <v>2085</v>
      </c>
    </row>
    <row r="44" spans="4:18" ht="30" customHeight="1">
      <c r="D44" s="85">
        <v>14</v>
      </c>
      <c r="E44" s="64" t="s">
        <v>117</v>
      </c>
      <c r="F44" s="6" t="s">
        <v>35</v>
      </c>
      <c r="G44" s="7">
        <v>15</v>
      </c>
      <c r="H44" s="112">
        <v>2896</v>
      </c>
      <c r="I44" s="31">
        <f t="shared" si="1"/>
        <v>2896</v>
      </c>
      <c r="J44" s="31"/>
      <c r="K44" s="31">
        <v>48.38</v>
      </c>
      <c r="L44" s="31">
        <v>0</v>
      </c>
      <c r="M44" s="31">
        <f t="shared" si="2"/>
        <v>2847.62</v>
      </c>
      <c r="N44" s="31"/>
      <c r="Q44" s="127">
        <v>4170</v>
      </c>
      <c r="R44" s="129">
        <f t="shared" si="0"/>
        <v>2085</v>
      </c>
    </row>
    <row r="45" spans="4:18" ht="30" customHeight="1">
      <c r="D45" s="85">
        <v>15</v>
      </c>
      <c r="E45" s="64" t="s">
        <v>100</v>
      </c>
      <c r="F45" s="6" t="s">
        <v>62</v>
      </c>
      <c r="G45" s="7">
        <v>15</v>
      </c>
      <c r="H45" s="112">
        <v>2147.55</v>
      </c>
      <c r="I45" s="31">
        <f t="shared" si="1"/>
        <v>2147.55</v>
      </c>
      <c r="J45" s="31">
        <v>64.06</v>
      </c>
      <c r="K45" s="31"/>
      <c r="L45" s="31">
        <v>0</v>
      </c>
      <c r="M45" s="31">
        <f t="shared" si="2"/>
        <v>2211.61</v>
      </c>
      <c r="N45" s="31"/>
      <c r="Q45" s="127">
        <v>4170</v>
      </c>
      <c r="R45" s="129">
        <f t="shared" si="0"/>
        <v>2085</v>
      </c>
    </row>
    <row r="46" spans="4:18" ht="30" customHeight="1">
      <c r="D46" s="85">
        <v>16</v>
      </c>
      <c r="E46" s="64" t="s">
        <v>151</v>
      </c>
      <c r="F46" s="6" t="s">
        <v>35</v>
      </c>
      <c r="G46" s="7">
        <v>15</v>
      </c>
      <c r="H46" s="112">
        <v>2147.55</v>
      </c>
      <c r="I46" s="31">
        <f t="shared" si="1"/>
        <v>2147.55</v>
      </c>
      <c r="J46" s="31">
        <v>64.06</v>
      </c>
      <c r="K46" s="31"/>
      <c r="L46" s="31">
        <v>0</v>
      </c>
      <c r="M46" s="31">
        <f t="shared" si="2"/>
        <v>2211.61</v>
      </c>
      <c r="N46" s="31"/>
      <c r="Q46" s="127">
        <v>4170</v>
      </c>
      <c r="R46" s="129">
        <f t="shared" si="0"/>
        <v>2085</v>
      </c>
    </row>
    <row r="47" spans="4:18" ht="30" customHeight="1">
      <c r="D47" s="85">
        <v>17</v>
      </c>
      <c r="E47" s="64" t="s">
        <v>123</v>
      </c>
      <c r="F47" s="6" t="s">
        <v>35</v>
      </c>
      <c r="G47" s="7">
        <v>15</v>
      </c>
      <c r="H47" s="112">
        <v>2982.88</v>
      </c>
      <c r="I47" s="31">
        <f t="shared" si="1"/>
        <v>2982.88</v>
      </c>
      <c r="J47" s="31"/>
      <c r="K47" s="31">
        <v>57.83</v>
      </c>
      <c r="L47" s="31">
        <v>0</v>
      </c>
      <c r="M47" s="31">
        <f t="shared" si="2"/>
        <v>2925.05</v>
      </c>
      <c r="N47" s="31"/>
      <c r="Q47" s="127">
        <v>5792</v>
      </c>
      <c r="R47" s="129">
        <f t="shared" si="0"/>
        <v>2896</v>
      </c>
    </row>
    <row r="48" spans="4:18" ht="30" customHeight="1">
      <c r="D48" s="85">
        <v>18</v>
      </c>
      <c r="E48" s="64" t="s">
        <v>152</v>
      </c>
      <c r="F48" s="6" t="s">
        <v>35</v>
      </c>
      <c r="G48" s="7">
        <v>15</v>
      </c>
      <c r="H48" s="112">
        <v>1957</v>
      </c>
      <c r="I48" s="31">
        <f t="shared" si="1"/>
        <v>1957</v>
      </c>
      <c r="J48" s="31">
        <v>76.25</v>
      </c>
      <c r="K48" s="31"/>
      <c r="L48" s="31">
        <v>0</v>
      </c>
      <c r="M48" s="31">
        <f t="shared" si="2"/>
        <v>2033.25</v>
      </c>
      <c r="N48" s="31"/>
      <c r="Q48" s="127">
        <v>3800</v>
      </c>
      <c r="R48" s="129">
        <f t="shared" si="0"/>
        <v>1900</v>
      </c>
    </row>
    <row r="49" spans="4:18" ht="30" customHeight="1">
      <c r="D49" s="85">
        <v>19</v>
      </c>
      <c r="E49" s="64" t="s">
        <v>148</v>
      </c>
      <c r="F49" s="6" t="s">
        <v>35</v>
      </c>
      <c r="G49" s="7">
        <v>15</v>
      </c>
      <c r="H49" s="112">
        <v>2237.16</v>
      </c>
      <c r="I49" s="31">
        <f t="shared" si="1"/>
        <v>2237.16</v>
      </c>
      <c r="J49" s="31">
        <v>44.39</v>
      </c>
      <c r="K49" s="31"/>
      <c r="L49" s="31">
        <v>0</v>
      </c>
      <c r="M49" s="31">
        <f t="shared" si="2"/>
        <v>2281.5499999999997</v>
      </c>
      <c r="N49" s="31"/>
      <c r="Q49" s="127">
        <v>4344</v>
      </c>
      <c r="R49" s="129">
        <f t="shared" si="0"/>
        <v>2172</v>
      </c>
    </row>
    <row r="50" spans="4:18" ht="30" customHeight="1">
      <c r="D50" s="85">
        <v>20</v>
      </c>
      <c r="E50" s="66" t="s">
        <v>214</v>
      </c>
      <c r="F50" s="6" t="s">
        <v>35</v>
      </c>
      <c r="G50" s="7">
        <v>15</v>
      </c>
      <c r="H50" s="112">
        <v>2022.92</v>
      </c>
      <c r="I50" s="31">
        <f t="shared" si="1"/>
        <v>2022.92</v>
      </c>
      <c r="J50" s="31">
        <v>72.03</v>
      </c>
      <c r="K50" s="31"/>
      <c r="L50" s="31">
        <v>0</v>
      </c>
      <c r="M50" s="31">
        <f t="shared" si="2"/>
        <v>2094.9500000000003</v>
      </c>
      <c r="N50" s="31"/>
      <c r="Q50" s="127">
        <v>3928</v>
      </c>
      <c r="R50" s="129">
        <f t="shared" si="0"/>
        <v>1964</v>
      </c>
    </row>
    <row r="51" spans="4:18" ht="30" customHeight="1">
      <c r="D51" s="85">
        <v>21</v>
      </c>
      <c r="E51" s="64" t="s">
        <v>146</v>
      </c>
      <c r="F51" s="6" t="s">
        <v>35</v>
      </c>
      <c r="G51" s="7">
        <v>15</v>
      </c>
      <c r="H51" s="112">
        <v>2896</v>
      </c>
      <c r="I51" s="31">
        <f t="shared" si="1"/>
        <v>2896</v>
      </c>
      <c r="J51" s="31"/>
      <c r="K51" s="31">
        <v>48.38</v>
      </c>
      <c r="L51" s="31">
        <v>0</v>
      </c>
      <c r="M51" s="31">
        <f t="shared" si="2"/>
        <v>2847.62</v>
      </c>
      <c r="N51" s="31"/>
      <c r="Q51" s="127">
        <v>3928</v>
      </c>
      <c r="R51" s="129">
        <f t="shared" si="0"/>
        <v>1964</v>
      </c>
    </row>
    <row r="52" spans="2:240" ht="30" customHeight="1">
      <c r="B52" s="22"/>
      <c r="C52" s="79"/>
      <c r="D52" s="85">
        <v>22</v>
      </c>
      <c r="E52" s="67" t="s">
        <v>159</v>
      </c>
      <c r="F52" s="6" t="s">
        <v>41</v>
      </c>
      <c r="G52" s="7">
        <v>15</v>
      </c>
      <c r="H52" s="112">
        <v>2719</v>
      </c>
      <c r="I52" s="31">
        <f t="shared" si="1"/>
        <v>2719</v>
      </c>
      <c r="J52" s="31"/>
      <c r="K52" s="31">
        <v>29.12</v>
      </c>
      <c r="L52" s="31">
        <v>0</v>
      </c>
      <c r="M52" s="31">
        <f t="shared" si="2"/>
        <v>2689.88</v>
      </c>
      <c r="N52" s="31"/>
      <c r="O52" s="132"/>
      <c r="P52" s="130"/>
      <c r="Q52" s="131">
        <v>5438</v>
      </c>
      <c r="R52" s="129">
        <f t="shared" si="0"/>
        <v>2719</v>
      </c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80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</row>
    <row r="53" spans="4:18" ht="30" customHeight="1">
      <c r="D53" s="85">
        <v>23</v>
      </c>
      <c r="E53" s="64" t="s">
        <v>120</v>
      </c>
      <c r="F53" s="6" t="s">
        <v>39</v>
      </c>
      <c r="G53" s="7">
        <v>15</v>
      </c>
      <c r="H53" s="112">
        <v>1449.21</v>
      </c>
      <c r="I53" s="31">
        <f t="shared" si="1"/>
        <v>1449.21</v>
      </c>
      <c r="J53" s="31">
        <v>120.67</v>
      </c>
      <c r="K53" s="31"/>
      <c r="L53" s="31">
        <v>0</v>
      </c>
      <c r="M53" s="31">
        <f t="shared" si="2"/>
        <v>1569.88</v>
      </c>
      <c r="N53" s="31"/>
      <c r="P53" s="71"/>
      <c r="Q53" s="128">
        <v>2814</v>
      </c>
      <c r="R53" s="129">
        <f t="shared" si="0"/>
        <v>1407</v>
      </c>
    </row>
    <row r="54" spans="4:18" ht="30" customHeight="1">
      <c r="D54" s="85">
        <v>24</v>
      </c>
      <c r="E54" s="64" t="s">
        <v>121</v>
      </c>
      <c r="F54" s="6" t="s">
        <v>39</v>
      </c>
      <c r="G54" s="7">
        <v>15</v>
      </c>
      <c r="H54" s="112">
        <v>1449.21</v>
      </c>
      <c r="I54" s="31">
        <f t="shared" si="1"/>
        <v>1449.21</v>
      </c>
      <c r="J54" s="31">
        <v>120.67</v>
      </c>
      <c r="K54" s="31"/>
      <c r="L54" s="31">
        <v>0</v>
      </c>
      <c r="M54" s="31">
        <f t="shared" si="2"/>
        <v>1569.88</v>
      </c>
      <c r="N54" s="31"/>
      <c r="Q54" s="127">
        <v>2814</v>
      </c>
      <c r="R54" s="129">
        <f t="shared" si="0"/>
        <v>1407</v>
      </c>
    </row>
    <row r="55" spans="4:18" ht="30" customHeight="1">
      <c r="D55" s="85">
        <v>25</v>
      </c>
      <c r="E55" s="64" t="s">
        <v>64</v>
      </c>
      <c r="F55" s="6" t="s">
        <v>108</v>
      </c>
      <c r="G55" s="7">
        <v>15</v>
      </c>
      <c r="H55" s="112">
        <v>1718.04</v>
      </c>
      <c r="I55" s="31">
        <f t="shared" si="1"/>
        <v>1718.04</v>
      </c>
      <c r="J55" s="31">
        <v>96.63</v>
      </c>
      <c r="K55" s="31"/>
      <c r="L55" s="31">
        <v>0</v>
      </c>
      <c r="M55" s="31">
        <f t="shared" si="2"/>
        <v>1814.67</v>
      </c>
      <c r="N55" s="31"/>
      <c r="Q55" s="127">
        <v>3336</v>
      </c>
      <c r="R55" s="129">
        <f t="shared" si="0"/>
        <v>1668</v>
      </c>
    </row>
    <row r="56" spans="4:18" ht="30" customHeight="1">
      <c r="D56" s="85">
        <v>26</v>
      </c>
      <c r="E56" s="64" t="s">
        <v>221</v>
      </c>
      <c r="F56" s="6" t="s">
        <v>218</v>
      </c>
      <c r="G56" s="7">
        <v>15</v>
      </c>
      <c r="H56" s="231">
        <v>2254.67</v>
      </c>
      <c r="I56" s="31">
        <f t="shared" si="1"/>
        <v>2254.67</v>
      </c>
      <c r="J56" s="31">
        <v>43.27</v>
      </c>
      <c r="K56" s="31"/>
      <c r="L56" s="31">
        <v>0</v>
      </c>
      <c r="M56" s="31">
        <f t="shared" si="2"/>
        <v>2297.94</v>
      </c>
      <c r="N56" s="31"/>
      <c r="Q56" s="127">
        <v>3828</v>
      </c>
      <c r="R56" s="129">
        <f t="shared" si="0"/>
        <v>1914</v>
      </c>
    </row>
    <row r="57" spans="4:18" ht="30" customHeight="1">
      <c r="D57" s="86"/>
      <c r="E57" s="78"/>
      <c r="F57" s="197"/>
      <c r="G57" s="198"/>
      <c r="H57" s="199"/>
      <c r="I57" s="200"/>
      <c r="J57" s="200"/>
      <c r="K57" s="201"/>
      <c r="L57" s="202"/>
      <c r="M57" s="203"/>
      <c r="N57" s="204"/>
      <c r="Q57" s="127"/>
      <c r="R57" s="129"/>
    </row>
    <row r="58" spans="4:18" ht="19.5" customHeight="1">
      <c r="D58" s="267" t="s">
        <v>12</v>
      </c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Q58" s="127"/>
      <c r="R58" s="129"/>
    </row>
    <row r="59" spans="4:18" ht="19.5" customHeight="1">
      <c r="D59" s="267" t="s">
        <v>248</v>
      </c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Q59" s="127"/>
      <c r="R59" s="129"/>
    </row>
    <row r="60" spans="4:18" ht="19.5" customHeight="1">
      <c r="D60" s="269" t="str">
        <f>D5</f>
        <v>SUELDOS 1RA QUINCENA DE ENERO DE 2018</v>
      </c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Q60" s="127"/>
      <c r="R60" s="129"/>
    </row>
    <row r="61" spans="4:18" ht="19.5" customHeight="1">
      <c r="D61" s="269" t="s">
        <v>235</v>
      </c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Q61" s="127"/>
      <c r="R61" s="129"/>
    </row>
    <row r="62" spans="4:18" ht="24" customHeight="1">
      <c r="D62" s="122"/>
      <c r="E62" s="122"/>
      <c r="F62" s="122"/>
      <c r="G62" s="114" t="s">
        <v>4</v>
      </c>
      <c r="H62" s="264" t="s">
        <v>0</v>
      </c>
      <c r="I62" s="265"/>
      <c r="J62" s="266"/>
      <c r="K62" s="117"/>
      <c r="L62" s="117"/>
      <c r="M62" s="114"/>
      <c r="N62" s="115"/>
      <c r="Q62" s="127"/>
      <c r="R62" s="129"/>
    </row>
    <row r="63" spans="4:18" ht="27.75" customHeight="1">
      <c r="D63" s="114" t="s">
        <v>3</v>
      </c>
      <c r="E63" s="114"/>
      <c r="F63" s="205"/>
      <c r="G63" s="119" t="s">
        <v>5</v>
      </c>
      <c r="H63" s="116" t="s">
        <v>1</v>
      </c>
      <c r="I63" s="116" t="s">
        <v>234</v>
      </c>
      <c r="J63" s="116" t="s">
        <v>238</v>
      </c>
      <c r="K63" s="116"/>
      <c r="L63" s="114" t="s">
        <v>254</v>
      </c>
      <c r="M63" s="114" t="s">
        <v>237</v>
      </c>
      <c r="N63" s="118"/>
      <c r="Q63" s="127"/>
      <c r="R63" s="129"/>
    </row>
    <row r="64" spans="4:18" ht="19.5" customHeight="1">
      <c r="D64" s="115"/>
      <c r="E64" s="120"/>
      <c r="F64" s="120" t="s">
        <v>10</v>
      </c>
      <c r="G64" s="114"/>
      <c r="H64" s="114" t="s">
        <v>7</v>
      </c>
      <c r="I64" s="114" t="s">
        <v>237</v>
      </c>
      <c r="J64" s="114" t="s">
        <v>239</v>
      </c>
      <c r="K64" s="114" t="s">
        <v>240</v>
      </c>
      <c r="L64" s="114" t="s">
        <v>256</v>
      </c>
      <c r="M64" s="114" t="s">
        <v>243</v>
      </c>
      <c r="N64" s="116" t="s">
        <v>246</v>
      </c>
      <c r="Q64" s="127"/>
      <c r="R64" s="129"/>
    </row>
    <row r="65" spans="4:18" ht="22.5" customHeight="1">
      <c r="D65" s="114"/>
      <c r="E65" s="120" t="s">
        <v>89</v>
      </c>
      <c r="F65" s="120" t="s">
        <v>9</v>
      </c>
      <c r="G65" s="116"/>
      <c r="H65" s="116"/>
      <c r="I65" s="116"/>
      <c r="J65" s="116"/>
      <c r="K65" s="121"/>
      <c r="L65" s="121"/>
      <c r="M65" s="116"/>
      <c r="N65" s="116"/>
      <c r="Q65" s="127"/>
      <c r="R65" s="129"/>
    </row>
    <row r="66" spans="2:18" ht="21.75" customHeight="1">
      <c r="B66" s="206"/>
      <c r="D66" s="85"/>
      <c r="E66" s="65" t="s">
        <v>65</v>
      </c>
      <c r="F66" s="6"/>
      <c r="G66" s="7"/>
      <c r="H66" s="112"/>
      <c r="I66" s="32"/>
      <c r="J66" s="32"/>
      <c r="K66" s="32"/>
      <c r="L66" s="32"/>
      <c r="M66" s="31"/>
      <c r="N66" s="31"/>
      <c r="Q66" s="127"/>
      <c r="R66" s="129">
        <f t="shared" si="0"/>
        <v>0</v>
      </c>
    </row>
    <row r="67" spans="4:18" ht="21.75" customHeight="1">
      <c r="D67" s="57">
        <v>27</v>
      </c>
      <c r="E67" s="68" t="s">
        <v>101</v>
      </c>
      <c r="F67" s="58" t="s">
        <v>102</v>
      </c>
      <c r="G67" s="59">
        <v>15</v>
      </c>
      <c r="H67" s="230">
        <v>2028.07</v>
      </c>
      <c r="I67" s="31">
        <f t="shared" si="1"/>
        <v>2028.07</v>
      </c>
      <c r="J67" s="31">
        <v>71.7</v>
      </c>
      <c r="K67" s="31"/>
      <c r="L67" s="31">
        <v>0</v>
      </c>
      <c r="M67" s="31">
        <f>I67+J67-K67-L67</f>
        <v>2099.77</v>
      </c>
      <c r="N67" s="31"/>
      <c r="Q67" s="127">
        <v>3938</v>
      </c>
      <c r="R67" s="129">
        <f t="shared" si="0"/>
        <v>1969</v>
      </c>
    </row>
    <row r="68" spans="4:18" ht="21.75" customHeight="1">
      <c r="D68" s="5"/>
      <c r="E68" s="65" t="s">
        <v>51</v>
      </c>
      <c r="F68" s="6"/>
      <c r="G68" s="7"/>
      <c r="H68" s="112"/>
      <c r="I68" s="32"/>
      <c r="J68" s="32"/>
      <c r="K68" s="32"/>
      <c r="L68" s="32"/>
      <c r="M68" s="31"/>
      <c r="N68" s="31"/>
      <c r="Q68" s="127"/>
      <c r="R68" s="129">
        <f t="shared" si="0"/>
        <v>0</v>
      </c>
    </row>
    <row r="69" spans="4:18" ht="21.75" customHeight="1">
      <c r="D69" s="5">
        <v>28</v>
      </c>
      <c r="E69" s="64" t="s">
        <v>118</v>
      </c>
      <c r="F69" s="6" t="s">
        <v>39</v>
      </c>
      <c r="G69" s="7">
        <v>15</v>
      </c>
      <c r="H69" s="112">
        <v>681.86</v>
      </c>
      <c r="I69" s="32">
        <f t="shared" si="1"/>
        <v>681.86</v>
      </c>
      <c r="J69" s="32">
        <v>169.98</v>
      </c>
      <c r="K69" s="32"/>
      <c r="L69" s="32">
        <v>0</v>
      </c>
      <c r="M69" s="31">
        <f aca="true" t="shared" si="3" ref="M69:M86">I69+J69-K69-L69</f>
        <v>851.84</v>
      </c>
      <c r="N69" s="31"/>
      <c r="Q69" s="127">
        <v>1324</v>
      </c>
      <c r="R69" s="129">
        <f t="shared" si="0"/>
        <v>662</v>
      </c>
    </row>
    <row r="70" spans="4:18" ht="30" customHeight="1">
      <c r="D70" s="5">
        <v>29</v>
      </c>
      <c r="E70" s="64" t="s">
        <v>202</v>
      </c>
      <c r="F70" s="6" t="s">
        <v>39</v>
      </c>
      <c r="G70" s="7">
        <v>15</v>
      </c>
      <c r="H70" s="112">
        <v>681.86</v>
      </c>
      <c r="I70" s="32">
        <f t="shared" si="1"/>
        <v>681.86</v>
      </c>
      <c r="J70" s="32">
        <v>169.98</v>
      </c>
      <c r="K70" s="32"/>
      <c r="L70" s="32">
        <v>0</v>
      </c>
      <c r="M70" s="31">
        <f t="shared" si="3"/>
        <v>851.84</v>
      </c>
      <c r="N70" s="31"/>
      <c r="Q70" s="127">
        <v>1324</v>
      </c>
      <c r="R70" s="129">
        <f t="shared" si="0"/>
        <v>662</v>
      </c>
    </row>
    <row r="71" spans="4:18" ht="30" customHeight="1">
      <c r="D71" s="5">
        <v>30</v>
      </c>
      <c r="E71" s="64" t="s">
        <v>66</v>
      </c>
      <c r="F71" s="6" t="s">
        <v>39</v>
      </c>
      <c r="G71" s="7">
        <v>15</v>
      </c>
      <c r="H71" s="112">
        <v>681.86</v>
      </c>
      <c r="I71" s="32">
        <f t="shared" si="1"/>
        <v>681.86</v>
      </c>
      <c r="J71" s="32">
        <v>169.98</v>
      </c>
      <c r="K71" s="32"/>
      <c r="L71" s="32">
        <v>0</v>
      </c>
      <c r="M71" s="31">
        <f t="shared" si="3"/>
        <v>851.84</v>
      </c>
      <c r="N71" s="31"/>
      <c r="Q71" s="127">
        <v>1324</v>
      </c>
      <c r="R71" s="129">
        <f t="shared" si="0"/>
        <v>662</v>
      </c>
    </row>
    <row r="72" spans="4:18" ht="30" customHeight="1">
      <c r="D72" s="5">
        <v>31</v>
      </c>
      <c r="E72" s="64" t="s">
        <v>153</v>
      </c>
      <c r="F72" s="6" t="s">
        <v>39</v>
      </c>
      <c r="G72" s="7">
        <v>15</v>
      </c>
      <c r="H72" s="112">
        <v>681.86</v>
      </c>
      <c r="I72" s="32">
        <f t="shared" si="1"/>
        <v>681.86</v>
      </c>
      <c r="J72" s="32">
        <v>169.98</v>
      </c>
      <c r="K72" s="32"/>
      <c r="L72" s="32">
        <v>0</v>
      </c>
      <c r="M72" s="31">
        <f t="shared" si="3"/>
        <v>851.84</v>
      </c>
      <c r="N72" s="31"/>
      <c r="Q72" s="127">
        <v>1324</v>
      </c>
      <c r="R72" s="129">
        <f t="shared" si="0"/>
        <v>662</v>
      </c>
    </row>
    <row r="73" spans="4:18" ht="30" customHeight="1">
      <c r="D73" s="5">
        <v>32</v>
      </c>
      <c r="E73" s="64" t="s">
        <v>204</v>
      </c>
      <c r="F73" s="6" t="s">
        <v>43</v>
      </c>
      <c r="G73" s="7">
        <v>15</v>
      </c>
      <c r="H73" s="112">
        <v>681.86</v>
      </c>
      <c r="I73" s="32">
        <f t="shared" si="1"/>
        <v>681.86</v>
      </c>
      <c r="J73" s="32">
        <v>169.98</v>
      </c>
      <c r="K73" s="32"/>
      <c r="L73" s="32">
        <v>0</v>
      </c>
      <c r="M73" s="31">
        <f t="shared" si="3"/>
        <v>851.84</v>
      </c>
      <c r="N73" s="31"/>
      <c r="Q73" s="127">
        <v>1324</v>
      </c>
      <c r="R73" s="129">
        <f t="shared" si="0"/>
        <v>662</v>
      </c>
    </row>
    <row r="74" spans="4:18" ht="30" customHeight="1">
      <c r="D74" s="5">
        <v>33</v>
      </c>
      <c r="E74" s="64" t="s">
        <v>203</v>
      </c>
      <c r="F74" s="6" t="s">
        <v>39</v>
      </c>
      <c r="G74" s="7">
        <v>15</v>
      </c>
      <c r="H74" s="112">
        <v>681.86</v>
      </c>
      <c r="I74" s="32">
        <f t="shared" si="1"/>
        <v>681.86</v>
      </c>
      <c r="J74" s="32">
        <v>169.98</v>
      </c>
      <c r="K74" s="32"/>
      <c r="L74" s="32">
        <v>0</v>
      </c>
      <c r="M74" s="31">
        <f t="shared" si="3"/>
        <v>851.84</v>
      </c>
      <c r="N74" s="31"/>
      <c r="Q74" s="127">
        <v>1324</v>
      </c>
      <c r="R74" s="129">
        <f t="shared" si="0"/>
        <v>662</v>
      </c>
    </row>
    <row r="75" spans="4:18" ht="30" customHeight="1">
      <c r="D75" s="5">
        <v>34</v>
      </c>
      <c r="E75" s="64" t="s">
        <v>154</v>
      </c>
      <c r="F75" s="6" t="s">
        <v>155</v>
      </c>
      <c r="G75" s="7">
        <v>15</v>
      </c>
      <c r="H75" s="112">
        <v>681.86</v>
      </c>
      <c r="I75" s="32">
        <f t="shared" si="1"/>
        <v>681.86</v>
      </c>
      <c r="J75" s="32">
        <v>169.98</v>
      </c>
      <c r="K75" s="32"/>
      <c r="L75" s="32">
        <v>0</v>
      </c>
      <c r="M75" s="31">
        <f t="shared" si="3"/>
        <v>851.84</v>
      </c>
      <c r="N75" s="31"/>
      <c r="Q75" s="127">
        <v>1324</v>
      </c>
      <c r="R75" s="129">
        <f t="shared" si="0"/>
        <v>662</v>
      </c>
    </row>
    <row r="76" spans="4:18" ht="30" customHeight="1">
      <c r="D76" s="5">
        <v>35</v>
      </c>
      <c r="E76" s="64" t="s">
        <v>116</v>
      </c>
      <c r="F76" s="6" t="s">
        <v>67</v>
      </c>
      <c r="G76" s="7">
        <v>15</v>
      </c>
      <c r="H76" s="112">
        <v>728.21</v>
      </c>
      <c r="I76" s="32">
        <f t="shared" si="1"/>
        <v>728.21</v>
      </c>
      <c r="J76" s="32">
        <v>167.01</v>
      </c>
      <c r="K76" s="32"/>
      <c r="L76" s="32">
        <v>0</v>
      </c>
      <c r="M76" s="31">
        <f t="shared" si="3"/>
        <v>895.22</v>
      </c>
      <c r="N76" s="31"/>
      <c r="Q76" s="127">
        <v>1414</v>
      </c>
      <c r="R76" s="129">
        <f t="shared" si="0"/>
        <v>707</v>
      </c>
    </row>
    <row r="77" spans="4:18" ht="30" customHeight="1">
      <c r="D77" s="5">
        <v>36</v>
      </c>
      <c r="E77" s="64" t="s">
        <v>205</v>
      </c>
      <c r="F77" s="6" t="s">
        <v>210</v>
      </c>
      <c r="G77" s="7">
        <v>15</v>
      </c>
      <c r="H77" s="112">
        <v>695.25</v>
      </c>
      <c r="I77" s="32">
        <f t="shared" si="1"/>
        <v>695.25</v>
      </c>
      <c r="J77" s="32">
        <v>169.12</v>
      </c>
      <c r="K77" s="32"/>
      <c r="L77" s="32">
        <v>0</v>
      </c>
      <c r="M77" s="31">
        <f t="shared" si="3"/>
        <v>864.37</v>
      </c>
      <c r="N77" s="31"/>
      <c r="Q77" s="127">
        <v>1350</v>
      </c>
      <c r="R77" s="129">
        <f t="shared" si="0"/>
        <v>675</v>
      </c>
    </row>
    <row r="78" spans="4:18" ht="30" customHeight="1">
      <c r="D78" s="5">
        <v>37</v>
      </c>
      <c r="E78" s="64" t="s">
        <v>265</v>
      </c>
      <c r="F78" s="6" t="s">
        <v>39</v>
      </c>
      <c r="G78" s="7">
        <v>15</v>
      </c>
      <c r="H78" s="112">
        <v>606.67</v>
      </c>
      <c r="I78" s="32">
        <f t="shared" si="1"/>
        <v>606.67</v>
      </c>
      <c r="J78" s="32">
        <v>174.79</v>
      </c>
      <c r="K78" s="32"/>
      <c r="L78" s="32">
        <v>0</v>
      </c>
      <c r="M78" s="31">
        <f t="shared" si="3"/>
        <v>781.4599999999999</v>
      </c>
      <c r="N78" s="31"/>
      <c r="Q78" s="127"/>
      <c r="R78" s="129"/>
    </row>
    <row r="79" spans="4:18" ht="30" customHeight="1">
      <c r="D79" s="5"/>
      <c r="E79" s="65" t="s">
        <v>68</v>
      </c>
      <c r="F79" s="6"/>
      <c r="G79" s="7"/>
      <c r="H79" s="112"/>
      <c r="I79" s="32"/>
      <c r="J79" s="32"/>
      <c r="K79" s="32"/>
      <c r="L79" s="32"/>
      <c r="M79" s="31"/>
      <c r="N79" s="31"/>
      <c r="Q79" s="127"/>
      <c r="R79" s="129">
        <f t="shared" si="0"/>
        <v>0</v>
      </c>
    </row>
    <row r="80" spans="4:18" ht="33.75" customHeight="1">
      <c r="D80" s="5">
        <v>38</v>
      </c>
      <c r="E80" s="64" t="s">
        <v>69</v>
      </c>
      <c r="F80" s="6" t="s">
        <v>70</v>
      </c>
      <c r="G80" s="7">
        <v>15</v>
      </c>
      <c r="H80" s="112">
        <v>722.03</v>
      </c>
      <c r="I80" s="32">
        <f t="shared" si="1"/>
        <v>722.03</v>
      </c>
      <c r="J80" s="32">
        <v>167.41</v>
      </c>
      <c r="K80" s="32"/>
      <c r="L80" s="32">
        <v>0</v>
      </c>
      <c r="M80" s="31">
        <f t="shared" si="3"/>
        <v>889.4399999999999</v>
      </c>
      <c r="N80" s="31"/>
      <c r="Q80" s="127">
        <v>1402</v>
      </c>
      <c r="R80" s="129">
        <f t="shared" si="0"/>
        <v>701</v>
      </c>
    </row>
    <row r="81" spans="4:18" ht="0.75" customHeight="1" hidden="1">
      <c r="D81" s="207"/>
      <c r="E81" s="66"/>
      <c r="F81" s="23"/>
      <c r="G81" s="182"/>
      <c r="H81" s="112">
        <v>701</v>
      </c>
      <c r="I81" s="32">
        <f t="shared" si="1"/>
        <v>701</v>
      </c>
      <c r="J81" s="32">
        <v>169.75</v>
      </c>
      <c r="K81" s="32"/>
      <c r="L81" s="32">
        <v>0</v>
      </c>
      <c r="M81" s="31">
        <f t="shared" si="3"/>
        <v>870.75</v>
      </c>
      <c r="N81" s="31"/>
      <c r="Q81" s="127">
        <v>3680</v>
      </c>
      <c r="R81" s="129">
        <f t="shared" si="0"/>
        <v>1840</v>
      </c>
    </row>
    <row r="82" spans="4:18" ht="36.75" customHeight="1">
      <c r="D82" s="207">
        <v>39</v>
      </c>
      <c r="E82" s="66" t="s">
        <v>268</v>
      </c>
      <c r="F82" s="23" t="s">
        <v>269</v>
      </c>
      <c r="G82" s="182">
        <v>15</v>
      </c>
      <c r="H82" s="112">
        <v>2583.24</v>
      </c>
      <c r="I82" s="32">
        <f>H82</f>
        <v>2583.24</v>
      </c>
      <c r="J82" s="32">
        <v>0.57</v>
      </c>
      <c r="K82" s="32"/>
      <c r="L82" s="32">
        <v>0</v>
      </c>
      <c r="M82" s="31">
        <f t="shared" si="3"/>
        <v>2583.81</v>
      </c>
      <c r="N82" s="31"/>
      <c r="Q82" s="127"/>
      <c r="R82" s="129"/>
    </row>
    <row r="83" spans="4:20" ht="30" customHeight="1">
      <c r="D83" s="5">
        <v>40</v>
      </c>
      <c r="E83" s="66" t="s">
        <v>220</v>
      </c>
      <c r="F83" s="6" t="s">
        <v>219</v>
      </c>
      <c r="G83" s="7">
        <v>14</v>
      </c>
      <c r="H83" s="134">
        <v>2004.38</v>
      </c>
      <c r="I83" s="32">
        <v>2004.38</v>
      </c>
      <c r="J83" s="32">
        <v>59.78</v>
      </c>
      <c r="K83" s="32"/>
      <c r="L83" s="32">
        <v>150</v>
      </c>
      <c r="M83" s="31">
        <f t="shared" si="3"/>
        <v>1914.1600000000003</v>
      </c>
      <c r="N83" s="31"/>
      <c r="Q83" s="127">
        <v>4170</v>
      </c>
      <c r="R83" s="129">
        <f t="shared" si="0"/>
        <v>2085</v>
      </c>
      <c r="T83" s="1">
        <f>2153.9/15</f>
        <v>143.59333333333333</v>
      </c>
    </row>
    <row r="84" spans="4:18" ht="30" customHeight="1">
      <c r="D84" s="5"/>
      <c r="E84" s="65" t="s">
        <v>119</v>
      </c>
      <c r="F84" s="6"/>
      <c r="G84" s="7"/>
      <c r="H84" s="112"/>
      <c r="I84" s="32"/>
      <c r="J84" s="32"/>
      <c r="K84" s="32"/>
      <c r="L84" s="32"/>
      <c r="M84" s="31"/>
      <c r="N84" s="31"/>
      <c r="Q84" s="127"/>
      <c r="R84" s="129">
        <f t="shared" si="0"/>
        <v>0</v>
      </c>
    </row>
    <row r="85" spans="4:20" ht="30" customHeight="1">
      <c r="D85" s="5">
        <v>41</v>
      </c>
      <c r="E85" s="64" t="s">
        <v>144</v>
      </c>
      <c r="F85" s="6" t="s">
        <v>145</v>
      </c>
      <c r="G85" s="7">
        <v>15</v>
      </c>
      <c r="H85" s="112">
        <v>1984.81</v>
      </c>
      <c r="I85" s="32">
        <v>1984.81</v>
      </c>
      <c r="J85" s="32">
        <v>74.47</v>
      </c>
      <c r="K85" s="32"/>
      <c r="L85" s="32">
        <v>0</v>
      </c>
      <c r="M85" s="31">
        <f t="shared" si="3"/>
        <v>2059.2799999999997</v>
      </c>
      <c r="N85" s="31"/>
      <c r="Q85" s="127">
        <v>3854</v>
      </c>
      <c r="R85" s="129">
        <f t="shared" si="0"/>
        <v>1927</v>
      </c>
      <c r="T85" s="1">
        <f>143.59*11</f>
        <v>1579.49</v>
      </c>
    </row>
    <row r="86" spans="4:18" ht="30" customHeight="1">
      <c r="D86" s="5">
        <v>42</v>
      </c>
      <c r="E86" s="64" t="s">
        <v>209</v>
      </c>
      <c r="F86" s="6" t="s">
        <v>18</v>
      </c>
      <c r="G86" s="7">
        <v>15</v>
      </c>
      <c r="H86" s="112">
        <v>1761.3</v>
      </c>
      <c r="I86" s="32">
        <f t="shared" si="1"/>
        <v>1761.3</v>
      </c>
      <c r="J86" s="32">
        <v>88.78</v>
      </c>
      <c r="K86" s="32"/>
      <c r="L86" s="32">
        <v>0</v>
      </c>
      <c r="M86" s="31">
        <f t="shared" si="3"/>
        <v>1850.08</v>
      </c>
      <c r="N86" s="31"/>
      <c r="Q86" s="127">
        <v>3420</v>
      </c>
      <c r="R86" s="129">
        <f t="shared" si="0"/>
        <v>1710</v>
      </c>
    </row>
    <row r="87" spans="4:18" ht="30" customHeight="1">
      <c r="D87" s="5">
        <v>43</v>
      </c>
      <c r="E87" s="64" t="s">
        <v>124</v>
      </c>
      <c r="F87" s="6" t="s">
        <v>122</v>
      </c>
      <c r="G87" s="7">
        <v>15</v>
      </c>
      <c r="H87" s="112">
        <v>2575</v>
      </c>
      <c r="I87" s="32">
        <f>H87</f>
        <v>2575</v>
      </c>
      <c r="J87" s="32">
        <v>1.47</v>
      </c>
      <c r="K87" s="32"/>
      <c r="L87" s="32">
        <v>0</v>
      </c>
      <c r="M87" s="31">
        <f>I87+J87-K87-L87</f>
        <v>2576.47</v>
      </c>
      <c r="N87" s="31"/>
      <c r="Q87" s="127"/>
      <c r="R87" s="129"/>
    </row>
    <row r="88" spans="4:18" ht="30" customHeight="1">
      <c r="D88" s="5"/>
      <c r="E88" s="65" t="s">
        <v>277</v>
      </c>
      <c r="F88" s="6"/>
      <c r="G88" s="7"/>
      <c r="H88" s="112"/>
      <c r="I88" s="32"/>
      <c r="J88" s="32"/>
      <c r="K88" s="32"/>
      <c r="L88" s="32"/>
      <c r="M88" s="31"/>
      <c r="N88" s="31"/>
      <c r="Q88" s="127"/>
      <c r="R88" s="129"/>
    </row>
    <row r="89" spans="4:18" ht="30" customHeight="1">
      <c r="D89" s="5">
        <v>44</v>
      </c>
      <c r="E89" s="64" t="s">
        <v>278</v>
      </c>
      <c r="F89" s="6" t="s">
        <v>279</v>
      </c>
      <c r="G89" s="7">
        <v>15</v>
      </c>
      <c r="H89" s="31">
        <v>3374</v>
      </c>
      <c r="I89" s="31">
        <v>3374</v>
      </c>
      <c r="J89" s="31"/>
      <c r="K89" s="31">
        <v>120.66</v>
      </c>
      <c r="L89" s="31">
        <v>0</v>
      </c>
      <c r="M89" s="31">
        <f>I89+J89-K89-L89</f>
        <v>3253.34</v>
      </c>
      <c r="N89" s="31"/>
      <c r="Q89" s="127">
        <v>4344</v>
      </c>
      <c r="R89" s="129">
        <f t="shared" si="0"/>
        <v>2172</v>
      </c>
    </row>
    <row r="90" spans="4:18" ht="30" customHeight="1" thickBot="1">
      <c r="D90" s="20"/>
      <c r="E90" s="21"/>
      <c r="F90" s="137"/>
      <c r="G90" s="138" t="s">
        <v>6</v>
      </c>
      <c r="H90" s="139">
        <f aca="true" t="shared" si="4" ref="H90:M90">H89+H87+H86+H85+H83+H82+H80+H78+H77+H76+H75+H74+H73+H72+H71+H70+H69+H67+H56+H55+H54+H53+H52+H51+H50+H49+H48+H47+H46+H45+H44+H43+H42+H41+H30+H29+H27+H25+H22+H20+H18+H17+H15+H13</f>
        <v>91761.46</v>
      </c>
      <c r="I90" s="139">
        <f t="shared" si="4"/>
        <v>91761.46</v>
      </c>
      <c r="J90" s="139">
        <f t="shared" si="4"/>
        <v>3312.859999999999</v>
      </c>
      <c r="K90" s="139">
        <f t="shared" si="4"/>
        <v>1993.6999999999998</v>
      </c>
      <c r="L90" s="139">
        <f t="shared" si="4"/>
        <v>800</v>
      </c>
      <c r="M90" s="139">
        <f t="shared" si="4"/>
        <v>92280.62000000002</v>
      </c>
      <c r="N90" s="4"/>
      <c r="Q90" s="129">
        <f>SUM(Q13:Q89)</f>
        <v>163768</v>
      </c>
      <c r="R90" s="129">
        <f>SUM(R13:R89)</f>
        <v>81884</v>
      </c>
    </row>
    <row r="91" ht="13.5" thickTop="1"/>
    <row r="92" ht="12.75">
      <c r="M92" s="16"/>
    </row>
    <row r="94" ht="12.75">
      <c r="H94" s="16"/>
    </row>
    <row r="96" spans="5:14" ht="12.75">
      <c r="E96" s="1" t="s">
        <v>173</v>
      </c>
      <c r="H96" s="16"/>
      <c r="I96" s="208"/>
      <c r="M96" s="136"/>
      <c r="N96" s="136"/>
    </row>
    <row r="97" spans="5:14" ht="14.25">
      <c r="E97" s="69" t="s">
        <v>276</v>
      </c>
      <c r="F97" s="24"/>
      <c r="G97" s="24"/>
      <c r="H97" s="24"/>
      <c r="I97" s="24"/>
      <c r="J97" s="24"/>
      <c r="K97" s="24"/>
      <c r="L97" s="24"/>
      <c r="M97" s="268" t="s">
        <v>272</v>
      </c>
      <c r="N97" s="268"/>
    </row>
    <row r="98" spans="5:14" ht="15">
      <c r="E98" s="70" t="s">
        <v>11</v>
      </c>
      <c r="F98" s="46"/>
      <c r="G98" s="46"/>
      <c r="H98" s="46"/>
      <c r="I98" s="46"/>
      <c r="J98" s="46"/>
      <c r="K98" s="46"/>
      <c r="L98" s="46"/>
      <c r="M98" s="263" t="s">
        <v>247</v>
      </c>
      <c r="N98" s="263"/>
    </row>
    <row r="99" spans="5:14" s="24" customFormat="1" ht="12.75"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5:14" s="24" customFormat="1" ht="12.75">
      <c r="E100" s="49"/>
      <c r="F100" s="46"/>
      <c r="G100" s="46"/>
      <c r="H100" s="46"/>
      <c r="I100" s="46"/>
      <c r="J100" s="46"/>
      <c r="K100" s="46"/>
      <c r="L100" s="46"/>
      <c r="M100" s="46"/>
      <c r="N100" s="46"/>
    </row>
  </sheetData>
  <sheetProtection selectLockedCells="1" selectUnlockedCells="1"/>
  <mergeCells count="17">
    <mergeCell ref="D61:N61"/>
    <mergeCell ref="D4:N4"/>
    <mergeCell ref="D3:N3"/>
    <mergeCell ref="D5:N5"/>
    <mergeCell ref="H7:J7"/>
    <mergeCell ref="D6:N6"/>
    <mergeCell ref="D32:N32"/>
    <mergeCell ref="M98:N98"/>
    <mergeCell ref="H36:J36"/>
    <mergeCell ref="D58:N58"/>
    <mergeCell ref="H62:J62"/>
    <mergeCell ref="M97:N97"/>
    <mergeCell ref="D33:N33"/>
    <mergeCell ref="D34:N34"/>
    <mergeCell ref="D35:N35"/>
    <mergeCell ref="D59:N59"/>
    <mergeCell ref="D60:N60"/>
  </mergeCells>
  <printOptions/>
  <pageMargins left="0" right="0" top="0" bottom="0" header="0.15748031496062992" footer="0.31496062992125984"/>
  <pageSetup fitToHeight="1" fitToWidth="1" horizontalDpi="600" verticalDpi="600" orientation="landscape" paperSize="5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P80"/>
  <sheetViews>
    <sheetView tabSelected="1" zoomScalePageLayoutView="0" workbookViewId="0" topLeftCell="A35">
      <selection activeCell="D31" sqref="D31"/>
    </sheetView>
  </sheetViews>
  <sheetFormatPr defaultColWidth="11.421875" defaultRowHeight="12.75"/>
  <cols>
    <col min="1" max="1" width="4.7109375" style="24" customWidth="1"/>
    <col min="2" max="2" width="5.140625" style="24" customWidth="1"/>
    <col min="3" max="3" width="4.421875" style="24" customWidth="1"/>
    <col min="4" max="4" width="44.7109375" style="24" customWidth="1"/>
    <col min="5" max="5" width="29.8515625" style="24" customWidth="1"/>
    <col min="6" max="6" width="10.7109375" style="24" bestFit="1" customWidth="1"/>
    <col min="7" max="7" width="11.8515625" style="24" bestFit="1" customWidth="1"/>
    <col min="8" max="8" width="13.57421875" style="24" bestFit="1" customWidth="1"/>
    <col min="9" max="10" width="12.28125" style="24" customWidth="1"/>
    <col min="11" max="11" width="13.140625" style="24" customWidth="1"/>
    <col min="12" max="12" width="66.140625" style="24" customWidth="1"/>
    <col min="13" max="14" width="11.421875" style="24" customWidth="1"/>
    <col min="15" max="15" width="12.8515625" style="24" bestFit="1" customWidth="1"/>
    <col min="16" max="16384" width="11.421875" style="24" customWidth="1"/>
  </cols>
  <sheetData>
    <row r="1" spans="2:12" ht="5.25" customHeight="1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5.75" customHeight="1">
      <c r="B2" s="52"/>
      <c r="C2" s="109"/>
      <c r="D2" s="110"/>
      <c r="E2" s="110"/>
      <c r="F2" s="110"/>
      <c r="G2" s="110"/>
      <c r="H2" s="110"/>
      <c r="I2" s="110"/>
      <c r="J2" s="110"/>
      <c r="K2" s="110"/>
      <c r="L2" s="111"/>
    </row>
    <row r="3" spans="2:12" ht="18">
      <c r="B3" s="52"/>
      <c r="C3" s="255" t="s">
        <v>12</v>
      </c>
      <c r="D3" s="249"/>
      <c r="E3" s="249"/>
      <c r="F3" s="249"/>
      <c r="G3" s="249"/>
      <c r="H3" s="249"/>
      <c r="I3" s="249"/>
      <c r="J3" s="249"/>
      <c r="K3" s="249"/>
      <c r="L3" s="256"/>
    </row>
    <row r="4" spans="2:12" ht="18">
      <c r="B4" s="52"/>
      <c r="C4" s="255" t="s">
        <v>248</v>
      </c>
      <c r="D4" s="249"/>
      <c r="E4" s="249"/>
      <c r="F4" s="249"/>
      <c r="G4" s="249"/>
      <c r="H4" s="249"/>
      <c r="I4" s="249"/>
      <c r="J4" s="249"/>
      <c r="K4" s="249"/>
      <c r="L4" s="256"/>
    </row>
    <row r="5" spans="2:12" ht="15">
      <c r="B5" s="52"/>
      <c r="C5" s="258" t="s">
        <v>281</v>
      </c>
      <c r="D5" s="248"/>
      <c r="E5" s="248"/>
      <c r="F5" s="248"/>
      <c r="G5" s="248"/>
      <c r="H5" s="248"/>
      <c r="I5" s="248"/>
      <c r="J5" s="248"/>
      <c r="K5" s="248"/>
      <c r="L5" s="260"/>
    </row>
    <row r="6" spans="2:12" ht="15">
      <c r="B6" s="52"/>
      <c r="C6" s="258" t="s">
        <v>232</v>
      </c>
      <c r="D6" s="248"/>
      <c r="E6" s="248"/>
      <c r="F6" s="248"/>
      <c r="G6" s="248"/>
      <c r="H6" s="248"/>
      <c r="I6" s="248"/>
      <c r="J6" s="248"/>
      <c r="K6" s="248"/>
      <c r="L6" s="260"/>
    </row>
    <row r="7" spans="3:12" ht="12.75">
      <c r="C7" s="96"/>
      <c r="D7" s="96"/>
      <c r="E7" s="96"/>
      <c r="F7" s="124"/>
      <c r="G7" s="280"/>
      <c r="H7" s="281"/>
      <c r="I7" s="281"/>
      <c r="J7" s="281"/>
      <c r="K7" s="281"/>
      <c r="L7" s="282"/>
    </row>
    <row r="8" spans="3:12" ht="12.75">
      <c r="C8" s="97" t="s">
        <v>3</v>
      </c>
      <c r="D8" s="97"/>
      <c r="E8" s="97"/>
      <c r="F8" s="98" t="s">
        <v>1</v>
      </c>
      <c r="G8" s="99" t="s">
        <v>234</v>
      </c>
      <c r="H8" s="99" t="s">
        <v>238</v>
      </c>
      <c r="I8" s="99"/>
      <c r="J8" s="97" t="s">
        <v>255</v>
      </c>
      <c r="K8" s="97" t="s">
        <v>244</v>
      </c>
      <c r="L8" s="97"/>
    </row>
    <row r="9" spans="3:12" ht="12.75">
      <c r="C9" s="100"/>
      <c r="D9" s="98"/>
      <c r="E9" s="98" t="s">
        <v>10</v>
      </c>
      <c r="F9" s="97" t="s">
        <v>236</v>
      </c>
      <c r="G9" s="98" t="s">
        <v>237</v>
      </c>
      <c r="H9" s="98" t="s">
        <v>239</v>
      </c>
      <c r="I9" s="98" t="s">
        <v>240</v>
      </c>
      <c r="J9" s="97" t="s">
        <v>256</v>
      </c>
      <c r="K9" s="97" t="s">
        <v>243</v>
      </c>
      <c r="L9" s="97" t="s">
        <v>242</v>
      </c>
    </row>
    <row r="10" spans="3:12" ht="12.75">
      <c r="C10" s="97"/>
      <c r="D10" s="99" t="s">
        <v>71</v>
      </c>
      <c r="E10" s="99" t="s">
        <v>9</v>
      </c>
      <c r="F10" s="99"/>
      <c r="G10" s="99"/>
      <c r="H10" s="99"/>
      <c r="I10" s="99"/>
      <c r="J10" s="99"/>
      <c r="K10" s="99"/>
      <c r="L10" s="99"/>
    </row>
    <row r="11" spans="3:16" ht="25.5" customHeight="1">
      <c r="C11" s="61">
        <v>1</v>
      </c>
      <c r="D11" s="63"/>
      <c r="E11" s="6" t="s">
        <v>72</v>
      </c>
      <c r="F11" s="32">
        <v>6800</v>
      </c>
      <c r="G11" s="31">
        <f>F11</f>
        <v>6800</v>
      </c>
      <c r="H11" s="31">
        <v>0</v>
      </c>
      <c r="I11" s="31">
        <v>814.26</v>
      </c>
      <c r="J11" s="31">
        <v>0</v>
      </c>
      <c r="K11" s="31">
        <f>G11-I11-J11</f>
        <v>5985.74</v>
      </c>
      <c r="L11" s="31"/>
      <c r="O11" s="123">
        <v>13600</v>
      </c>
      <c r="P11" s="125">
        <f>O11/2</f>
        <v>6800</v>
      </c>
    </row>
    <row r="12" spans="3:16" ht="25.5" customHeight="1">
      <c r="C12" s="7">
        <v>2</v>
      </c>
      <c r="D12" s="23"/>
      <c r="E12" s="6" t="s">
        <v>74</v>
      </c>
      <c r="F12" s="32">
        <v>4326</v>
      </c>
      <c r="G12" s="31">
        <v>4326</v>
      </c>
      <c r="H12" s="31">
        <v>0</v>
      </c>
      <c r="I12" s="31">
        <v>352.83</v>
      </c>
      <c r="J12" s="31">
        <v>100</v>
      </c>
      <c r="K12" s="31">
        <f aca="true" t="shared" si="0" ref="K12:K21">G12-I12-J12</f>
        <v>3873.17</v>
      </c>
      <c r="L12" s="31"/>
      <c r="O12" s="123">
        <v>8400</v>
      </c>
      <c r="P12" s="125">
        <f aca="true" t="shared" si="1" ref="P12:P20">O12/2</f>
        <v>4200</v>
      </c>
    </row>
    <row r="13" spans="3:16" ht="25.5" customHeight="1">
      <c r="C13" s="7">
        <v>3</v>
      </c>
      <c r="D13" s="6"/>
      <c r="E13" s="6" t="s">
        <v>225</v>
      </c>
      <c r="F13" s="32">
        <v>3754</v>
      </c>
      <c r="G13" s="31">
        <f aca="true" t="shared" si="2" ref="G13:G21">F13</f>
        <v>3754</v>
      </c>
      <c r="H13" s="31">
        <v>0</v>
      </c>
      <c r="I13" s="31">
        <v>287.1</v>
      </c>
      <c r="J13" s="31">
        <v>0</v>
      </c>
      <c r="K13" s="31">
        <f t="shared" si="0"/>
        <v>3466.9</v>
      </c>
      <c r="L13" s="31"/>
      <c r="O13" s="123">
        <v>7508</v>
      </c>
      <c r="P13" s="125">
        <f t="shared" si="1"/>
        <v>3754</v>
      </c>
    </row>
    <row r="14" spans="3:16" ht="25.5" customHeight="1">
      <c r="C14" s="7">
        <v>4</v>
      </c>
      <c r="D14" s="60"/>
      <c r="E14" s="60" t="s">
        <v>73</v>
      </c>
      <c r="F14" s="32">
        <v>4017</v>
      </c>
      <c r="G14" s="31">
        <v>4017</v>
      </c>
      <c r="H14" s="31">
        <v>0</v>
      </c>
      <c r="I14" s="31">
        <v>315.72</v>
      </c>
      <c r="J14" s="31">
        <v>100</v>
      </c>
      <c r="K14" s="31">
        <f t="shared" si="0"/>
        <v>3601.2799999999997</v>
      </c>
      <c r="L14" s="31"/>
      <c r="O14" s="123">
        <v>7800</v>
      </c>
      <c r="P14" s="125">
        <f t="shared" si="1"/>
        <v>3900</v>
      </c>
    </row>
    <row r="15" spans="3:16" ht="25.5" customHeight="1">
      <c r="C15" s="7">
        <v>5</v>
      </c>
      <c r="D15" s="63"/>
      <c r="E15" s="6" t="s">
        <v>73</v>
      </c>
      <c r="F15" s="32">
        <v>4017</v>
      </c>
      <c r="G15" s="31">
        <f t="shared" si="2"/>
        <v>4017</v>
      </c>
      <c r="H15" s="31">
        <v>0</v>
      </c>
      <c r="I15" s="31">
        <v>315.72</v>
      </c>
      <c r="J15" s="31">
        <v>100</v>
      </c>
      <c r="K15" s="31">
        <f t="shared" si="0"/>
        <v>3601.2799999999997</v>
      </c>
      <c r="L15" s="31"/>
      <c r="O15" s="123">
        <v>7800</v>
      </c>
      <c r="P15" s="125">
        <f t="shared" si="1"/>
        <v>3900</v>
      </c>
    </row>
    <row r="16" spans="3:16" ht="25.5" customHeight="1">
      <c r="C16" s="7">
        <v>6</v>
      </c>
      <c r="D16" s="60"/>
      <c r="E16" s="6" t="s">
        <v>73</v>
      </c>
      <c r="F16" s="32">
        <v>4017</v>
      </c>
      <c r="G16" s="31">
        <f t="shared" si="2"/>
        <v>4017</v>
      </c>
      <c r="H16" s="31">
        <v>0</v>
      </c>
      <c r="I16" s="31">
        <v>315.72</v>
      </c>
      <c r="J16" s="31">
        <v>0</v>
      </c>
      <c r="K16" s="31">
        <f t="shared" si="0"/>
        <v>3701.2799999999997</v>
      </c>
      <c r="L16" s="31"/>
      <c r="O16" s="123">
        <v>7800</v>
      </c>
      <c r="P16" s="125">
        <f t="shared" si="1"/>
        <v>3900</v>
      </c>
    </row>
    <row r="17" spans="3:16" ht="25.5" customHeight="1">
      <c r="C17" s="7">
        <v>7</v>
      </c>
      <c r="D17" s="63"/>
      <c r="E17" s="60" t="s">
        <v>73</v>
      </c>
      <c r="F17" s="32">
        <v>4017</v>
      </c>
      <c r="G17" s="31">
        <f t="shared" si="2"/>
        <v>4017</v>
      </c>
      <c r="H17" s="31">
        <v>0</v>
      </c>
      <c r="I17" s="31">
        <v>315.72</v>
      </c>
      <c r="J17" s="31">
        <v>0</v>
      </c>
      <c r="K17" s="31">
        <f t="shared" si="0"/>
        <v>3701.2799999999997</v>
      </c>
      <c r="L17" s="31"/>
      <c r="O17" s="123">
        <v>7800</v>
      </c>
      <c r="P17" s="125">
        <f t="shared" si="1"/>
        <v>3900</v>
      </c>
    </row>
    <row r="18" spans="3:16" ht="25.5" customHeight="1">
      <c r="C18" s="7">
        <v>8</v>
      </c>
      <c r="D18" s="72"/>
      <c r="E18" s="60" t="s">
        <v>73</v>
      </c>
      <c r="F18" s="32">
        <v>4017</v>
      </c>
      <c r="G18" s="31">
        <f t="shared" si="2"/>
        <v>4017</v>
      </c>
      <c r="H18" s="31">
        <v>0</v>
      </c>
      <c r="I18" s="31">
        <v>315.72</v>
      </c>
      <c r="J18" s="31">
        <v>0</v>
      </c>
      <c r="K18" s="31">
        <f t="shared" si="0"/>
        <v>3701.2799999999997</v>
      </c>
      <c r="L18" s="31"/>
      <c r="O18" s="123">
        <v>7800</v>
      </c>
      <c r="P18" s="125">
        <f t="shared" si="1"/>
        <v>3900</v>
      </c>
    </row>
    <row r="19" spans="3:16" ht="25.5" customHeight="1">
      <c r="C19" s="7">
        <v>9</v>
      </c>
      <c r="D19" s="72"/>
      <c r="E19" s="60" t="s">
        <v>73</v>
      </c>
      <c r="F19" s="32">
        <v>4017</v>
      </c>
      <c r="G19" s="31">
        <f t="shared" si="2"/>
        <v>4017</v>
      </c>
      <c r="H19" s="31">
        <v>0</v>
      </c>
      <c r="I19" s="31">
        <v>315.72</v>
      </c>
      <c r="J19" s="31">
        <v>0</v>
      </c>
      <c r="K19" s="31">
        <f t="shared" si="0"/>
        <v>3701.2799999999997</v>
      </c>
      <c r="L19" s="31"/>
      <c r="O19" s="123">
        <v>7508</v>
      </c>
      <c r="P19" s="125">
        <f t="shared" si="1"/>
        <v>3754</v>
      </c>
    </row>
    <row r="20" spans="3:16" ht="25.5" customHeight="1">
      <c r="C20" s="7">
        <v>10</v>
      </c>
      <c r="D20" s="63"/>
      <c r="E20" s="60" t="s">
        <v>73</v>
      </c>
      <c r="F20" s="32">
        <v>4017</v>
      </c>
      <c r="G20" s="31">
        <f t="shared" si="2"/>
        <v>4017</v>
      </c>
      <c r="H20" s="31">
        <v>0</v>
      </c>
      <c r="I20" s="31">
        <v>315.72</v>
      </c>
      <c r="J20" s="31">
        <v>0</v>
      </c>
      <c r="K20" s="31">
        <f t="shared" si="0"/>
        <v>3701.2799999999997</v>
      </c>
      <c r="L20" s="31"/>
      <c r="O20" s="123">
        <v>7800</v>
      </c>
      <c r="P20" s="125">
        <f t="shared" si="1"/>
        <v>3900</v>
      </c>
    </row>
    <row r="21" spans="3:16" ht="25.5" customHeight="1">
      <c r="C21" s="7">
        <v>11</v>
      </c>
      <c r="D21" s="63"/>
      <c r="E21" s="60" t="s">
        <v>73</v>
      </c>
      <c r="F21" s="32">
        <v>4017</v>
      </c>
      <c r="G21" s="31">
        <f t="shared" si="2"/>
        <v>4017</v>
      </c>
      <c r="H21" s="31">
        <v>0</v>
      </c>
      <c r="I21" s="31">
        <v>315.72</v>
      </c>
      <c r="J21" s="31">
        <v>0</v>
      </c>
      <c r="K21" s="224">
        <f t="shared" si="0"/>
        <v>3701.2799999999997</v>
      </c>
      <c r="L21" s="226"/>
      <c r="O21" s="123"/>
      <c r="P21" s="125"/>
    </row>
    <row r="22" spans="3:16" ht="25.5" customHeight="1">
      <c r="C22" s="7">
        <v>12</v>
      </c>
      <c r="D22" s="63"/>
      <c r="E22" s="60" t="s">
        <v>73</v>
      </c>
      <c r="F22" s="32">
        <v>4017</v>
      </c>
      <c r="G22" s="31">
        <f>F22</f>
        <v>4017</v>
      </c>
      <c r="H22" s="31">
        <v>0</v>
      </c>
      <c r="I22" s="31">
        <v>315.72</v>
      </c>
      <c r="J22" s="31">
        <v>0</v>
      </c>
      <c r="K22" s="224">
        <f>G22-I22-J22</f>
        <v>3701.2799999999997</v>
      </c>
      <c r="L22" s="225"/>
      <c r="O22" s="123"/>
      <c r="P22" s="125"/>
    </row>
    <row r="23" spans="3:16" ht="25.5" customHeight="1">
      <c r="C23" s="7">
        <v>13</v>
      </c>
      <c r="D23" s="87"/>
      <c r="E23" s="227" t="s">
        <v>73</v>
      </c>
      <c r="F23" s="31">
        <v>4017</v>
      </c>
      <c r="G23" s="31">
        <f>F23</f>
        <v>4017</v>
      </c>
      <c r="H23" s="31">
        <v>0</v>
      </c>
      <c r="I23" s="31">
        <v>315.72</v>
      </c>
      <c r="J23" s="31">
        <v>0</v>
      </c>
      <c r="K23" s="224">
        <f>G23-I23-J23</f>
        <v>3701.2799999999997</v>
      </c>
      <c r="L23" s="213"/>
      <c r="O23" s="123"/>
      <c r="P23" s="125"/>
    </row>
    <row r="24" spans="3:16" ht="25.5" customHeight="1">
      <c r="C24" s="7">
        <v>14</v>
      </c>
      <c r="D24" s="227"/>
      <c r="E24" s="23" t="s">
        <v>73</v>
      </c>
      <c r="F24" s="31">
        <v>4017</v>
      </c>
      <c r="G24" s="31">
        <f>F24</f>
        <v>4017</v>
      </c>
      <c r="H24" s="31">
        <v>0</v>
      </c>
      <c r="I24" s="31">
        <v>315.72</v>
      </c>
      <c r="J24" s="31">
        <v>0</v>
      </c>
      <c r="K24" s="31">
        <f>G24-I24-J24</f>
        <v>3701.2799999999997</v>
      </c>
      <c r="L24" s="213"/>
      <c r="O24" s="123"/>
      <c r="P24" s="125"/>
    </row>
    <row r="25" spans="3:16" ht="25.5" customHeight="1">
      <c r="C25" s="7">
        <v>15</v>
      </c>
      <c r="D25" s="87"/>
      <c r="E25" s="23" t="s">
        <v>73</v>
      </c>
      <c r="F25" s="31">
        <v>3475.22</v>
      </c>
      <c r="G25" s="31">
        <v>3475.22</v>
      </c>
      <c r="H25" s="31">
        <v>0</v>
      </c>
      <c r="I25" s="31">
        <v>131.67</v>
      </c>
      <c r="J25" s="31">
        <v>0</v>
      </c>
      <c r="K25" s="31">
        <f>G25+H25-I25-J25</f>
        <v>3343.5499999999997</v>
      </c>
      <c r="L25" s="213"/>
      <c r="O25" s="123"/>
      <c r="P25" s="125"/>
    </row>
    <row r="26" spans="3:16" ht="25.5" customHeight="1">
      <c r="C26" s="7">
        <v>16</v>
      </c>
      <c r="D26" s="87"/>
      <c r="E26" s="23" t="s">
        <v>73</v>
      </c>
      <c r="F26" s="31">
        <v>3243.52</v>
      </c>
      <c r="G26" s="31">
        <v>3243.52</v>
      </c>
      <c r="H26" s="31">
        <v>0</v>
      </c>
      <c r="I26" s="31">
        <v>122.78</v>
      </c>
      <c r="J26" s="31">
        <v>0</v>
      </c>
      <c r="K26" s="31">
        <f>G26+H26-I26-J26</f>
        <v>3120.74</v>
      </c>
      <c r="L26" s="213"/>
      <c r="O26" s="123"/>
      <c r="P26" s="125"/>
    </row>
    <row r="27" spans="3:16" ht="25.5" customHeight="1">
      <c r="C27" s="7">
        <v>17</v>
      </c>
      <c r="D27" s="87"/>
      <c r="E27" s="23" t="s">
        <v>73</v>
      </c>
      <c r="F27" s="31">
        <v>4017</v>
      </c>
      <c r="G27" s="31">
        <f>F27</f>
        <v>4017</v>
      </c>
      <c r="H27" s="31">
        <v>0</v>
      </c>
      <c r="I27" s="31">
        <v>315.72</v>
      </c>
      <c r="J27" s="31">
        <v>0</v>
      </c>
      <c r="K27" s="224">
        <f>G27-I27-J27</f>
        <v>3701.2799999999997</v>
      </c>
      <c r="L27" s="213"/>
      <c r="O27" s="123"/>
      <c r="P27" s="125"/>
    </row>
    <row r="28" spans="3:16" ht="25.5" customHeight="1">
      <c r="C28" s="7">
        <v>18</v>
      </c>
      <c r="D28" s="227"/>
      <c r="E28" s="23" t="s">
        <v>73</v>
      </c>
      <c r="F28" s="31">
        <v>4017</v>
      </c>
      <c r="G28" s="31">
        <f>F28</f>
        <v>4017</v>
      </c>
      <c r="H28" s="31">
        <v>0</v>
      </c>
      <c r="I28" s="31">
        <v>315.72</v>
      </c>
      <c r="J28" s="31">
        <v>0</v>
      </c>
      <c r="K28" s="224">
        <f>G28-I28-J28</f>
        <v>3701.2799999999997</v>
      </c>
      <c r="L28" s="213"/>
      <c r="O28" s="123"/>
      <c r="P28" s="125"/>
    </row>
    <row r="29" spans="3:16" ht="25.5" customHeight="1">
      <c r="C29" s="7">
        <v>19</v>
      </c>
      <c r="D29" s="87"/>
      <c r="E29" s="23" t="s">
        <v>73</v>
      </c>
      <c r="F29" s="31">
        <v>4017</v>
      </c>
      <c r="G29" s="31">
        <v>4017</v>
      </c>
      <c r="H29" s="31">
        <v>0</v>
      </c>
      <c r="I29" s="31">
        <v>315.72</v>
      </c>
      <c r="J29" s="31">
        <v>0</v>
      </c>
      <c r="K29" s="224">
        <f>G29-I29-J29</f>
        <v>3701.2799999999997</v>
      </c>
      <c r="L29" s="213"/>
      <c r="O29" s="123"/>
      <c r="P29" s="125"/>
    </row>
    <row r="30" spans="3:16" ht="25.5" customHeight="1">
      <c r="C30" s="7">
        <v>20</v>
      </c>
      <c r="D30" s="227"/>
      <c r="E30" s="23" t="s">
        <v>73</v>
      </c>
      <c r="F30" s="31">
        <v>4017</v>
      </c>
      <c r="G30" s="31">
        <v>4017</v>
      </c>
      <c r="H30" s="31">
        <v>0</v>
      </c>
      <c r="I30" s="31">
        <v>315.72</v>
      </c>
      <c r="J30" s="31">
        <v>0</v>
      </c>
      <c r="K30" s="224">
        <f>G30-I30-J30</f>
        <v>3701.2799999999997</v>
      </c>
      <c r="L30" s="213"/>
      <c r="O30" s="123"/>
      <c r="P30" s="125"/>
    </row>
    <row r="31" spans="3:16" ht="25.5" customHeight="1">
      <c r="C31" s="7">
        <v>21</v>
      </c>
      <c r="D31" s="227"/>
      <c r="E31" s="23" t="s">
        <v>73</v>
      </c>
      <c r="F31" s="31">
        <v>4017</v>
      </c>
      <c r="G31" s="31">
        <v>4017</v>
      </c>
      <c r="H31" s="31">
        <v>0</v>
      </c>
      <c r="I31" s="31">
        <v>315.72</v>
      </c>
      <c r="J31" s="31">
        <v>0</v>
      </c>
      <c r="K31" s="224">
        <f>G31-I31-J31</f>
        <v>3701.2799999999997</v>
      </c>
      <c r="L31" s="213"/>
      <c r="O31" s="123"/>
      <c r="P31" s="125"/>
    </row>
    <row r="32" spans="3:16" ht="25.5" customHeight="1">
      <c r="C32" s="7"/>
      <c r="D32" s="227"/>
      <c r="E32" s="23"/>
      <c r="F32" s="31"/>
      <c r="G32" s="31"/>
      <c r="H32" s="31"/>
      <c r="I32" s="31"/>
      <c r="J32" s="31"/>
      <c r="K32" s="224"/>
      <c r="L32" s="213"/>
      <c r="O32" s="123"/>
      <c r="P32" s="125"/>
    </row>
    <row r="33" spans="3:16" ht="25.5" customHeight="1">
      <c r="C33" s="7"/>
      <c r="D33" s="87"/>
      <c r="E33" s="23"/>
      <c r="F33" s="31"/>
      <c r="G33" s="31"/>
      <c r="H33" s="31"/>
      <c r="I33" s="31"/>
      <c r="J33" s="31"/>
      <c r="K33" s="224"/>
      <c r="L33" s="213"/>
      <c r="O33" s="123"/>
      <c r="P33" s="125"/>
    </row>
    <row r="34" spans="3:16" ht="25.5" customHeight="1">
      <c r="C34" s="7"/>
      <c r="D34" s="227"/>
      <c r="E34" s="23"/>
      <c r="F34" s="31"/>
      <c r="G34" s="31"/>
      <c r="H34" s="31"/>
      <c r="I34" s="31"/>
      <c r="J34" s="31"/>
      <c r="K34" s="224"/>
      <c r="L34" s="213"/>
      <c r="O34" s="123"/>
      <c r="P34" s="125"/>
    </row>
    <row r="35" spans="3:16" ht="25.5" customHeight="1">
      <c r="C35" s="7"/>
      <c r="D35" s="87"/>
      <c r="E35" s="227"/>
      <c r="F35" s="31"/>
      <c r="G35" s="31"/>
      <c r="H35" s="31"/>
      <c r="I35" s="31"/>
      <c r="J35" s="31"/>
      <c r="K35" s="224"/>
      <c r="L35" s="226"/>
      <c r="O35" s="123"/>
      <c r="P35" s="125"/>
    </row>
    <row r="36" spans="3:15" ht="25.5" customHeight="1">
      <c r="C36" s="53"/>
      <c r="D36" s="35"/>
      <c r="E36" s="35"/>
      <c r="F36" s="40"/>
      <c r="G36" s="42"/>
      <c r="H36" s="42"/>
      <c r="I36" s="42"/>
      <c r="J36" s="42"/>
      <c r="K36" s="42"/>
      <c r="L36" s="42"/>
      <c r="O36" s="123"/>
    </row>
    <row r="37" spans="3:16" ht="25.5" customHeight="1" thickBot="1">
      <c r="C37" s="232" t="s">
        <v>80</v>
      </c>
      <c r="D37" s="233"/>
      <c r="E37" s="233"/>
      <c r="F37" s="101">
        <f aca="true" t="shared" si="3" ref="F37:K37">SUM(F11:F35)</f>
        <v>85870.74</v>
      </c>
      <c r="G37" s="101">
        <f t="shared" si="3"/>
        <v>85870.74</v>
      </c>
      <c r="H37" s="101">
        <f t="shared" si="3"/>
        <v>0</v>
      </c>
      <c r="I37" s="101">
        <f t="shared" si="3"/>
        <v>6760.1600000000035</v>
      </c>
      <c r="J37" s="101">
        <f t="shared" si="3"/>
        <v>300</v>
      </c>
      <c r="K37" s="101">
        <f t="shared" si="3"/>
        <v>78810.57999999999</v>
      </c>
      <c r="L37" s="101"/>
      <c r="O37" s="123"/>
      <c r="P37" s="125">
        <f>SUM(P11:P36)</f>
        <v>41908</v>
      </c>
    </row>
    <row r="38" ht="13.5" thickTop="1">
      <c r="O38" s="123"/>
    </row>
    <row r="39" ht="12.75">
      <c r="O39" s="123"/>
    </row>
    <row r="40" ht="12.75">
      <c r="O40" s="123"/>
    </row>
    <row r="41" ht="12.75">
      <c r="O41" s="123"/>
    </row>
    <row r="42" ht="12.75">
      <c r="O42" s="123"/>
    </row>
    <row r="43" spans="4:15" ht="12.75">
      <c r="D43" s="46" t="s">
        <v>174</v>
      </c>
      <c r="F43" s="46"/>
      <c r="G43" s="46"/>
      <c r="H43" s="46"/>
      <c r="I43" s="46"/>
      <c r="J43" s="46"/>
      <c r="K43" s="140"/>
      <c r="L43" s="140"/>
      <c r="O43" s="123"/>
    </row>
    <row r="44" spans="4:15" ht="12.75">
      <c r="D44" s="45" t="s">
        <v>160</v>
      </c>
      <c r="K44" s="261" t="s">
        <v>273</v>
      </c>
      <c r="L44" s="261"/>
      <c r="O44" s="123"/>
    </row>
    <row r="45" spans="4:15" ht="12.75">
      <c r="D45" s="46" t="s">
        <v>11</v>
      </c>
      <c r="E45" s="46"/>
      <c r="F45" s="46"/>
      <c r="G45" s="46"/>
      <c r="H45" s="46"/>
      <c r="I45" s="46"/>
      <c r="J45" s="46"/>
      <c r="K45" s="262" t="s">
        <v>245</v>
      </c>
      <c r="L45" s="262"/>
      <c r="O45" s="123"/>
    </row>
    <row r="46" spans="12:15" ht="12.75">
      <c r="L46" s="123"/>
      <c r="O46" s="123"/>
    </row>
    <row r="47" ht="12.75">
      <c r="L47" s="123"/>
    </row>
    <row r="48" ht="12.75">
      <c r="L48" s="123"/>
    </row>
    <row r="49" ht="12.75">
      <c r="L49" s="123"/>
    </row>
    <row r="50" spans="3:12" ht="18">
      <c r="C50" s="289"/>
      <c r="D50" s="289"/>
      <c r="E50" s="289"/>
      <c r="F50" s="289"/>
      <c r="G50" s="289"/>
      <c r="H50" s="289"/>
      <c r="I50" s="289"/>
      <c r="J50" s="289"/>
      <c r="K50" s="289"/>
      <c r="L50" s="289"/>
    </row>
    <row r="51" spans="3:12" ht="34.5" customHeight="1">
      <c r="C51" s="283" t="s">
        <v>12</v>
      </c>
      <c r="D51" s="284"/>
      <c r="E51" s="284"/>
      <c r="F51" s="284"/>
      <c r="G51" s="284"/>
      <c r="H51" s="284"/>
      <c r="I51" s="284"/>
      <c r="J51" s="284"/>
      <c r="K51" s="284"/>
      <c r="L51" s="285"/>
    </row>
    <row r="52" spans="3:12" ht="34.5" customHeight="1">
      <c r="C52" s="258" t="str">
        <f>C5</f>
        <v>SUELDOS PRIMERA QUINCENA DE ENERO DE  2018</v>
      </c>
      <c r="D52" s="248"/>
      <c r="E52" s="248"/>
      <c r="F52" s="248"/>
      <c r="G52" s="248"/>
      <c r="H52" s="248"/>
      <c r="I52" s="248"/>
      <c r="J52" s="248"/>
      <c r="K52" s="248"/>
      <c r="L52" s="260"/>
    </row>
    <row r="53" spans="3:12" ht="34.5" customHeight="1">
      <c r="C53" s="286" t="s">
        <v>233</v>
      </c>
      <c r="D53" s="287"/>
      <c r="E53" s="287"/>
      <c r="F53" s="287"/>
      <c r="G53" s="287"/>
      <c r="H53" s="287"/>
      <c r="I53" s="287"/>
      <c r="J53" s="287"/>
      <c r="K53" s="287"/>
      <c r="L53" s="288"/>
    </row>
    <row r="54" spans="3:12" ht="12.75">
      <c r="C54" s="96"/>
      <c r="D54" s="96"/>
      <c r="E54" s="96"/>
      <c r="F54" s="124"/>
      <c r="G54" s="280"/>
      <c r="H54" s="281"/>
      <c r="I54" s="281"/>
      <c r="J54" s="281"/>
      <c r="K54" s="281"/>
      <c r="L54" s="282"/>
    </row>
    <row r="55" spans="3:12" ht="12.75">
      <c r="C55" s="100" t="s">
        <v>3</v>
      </c>
      <c r="D55" s="97"/>
      <c r="E55" s="97"/>
      <c r="F55" s="98" t="s">
        <v>1</v>
      </c>
      <c r="G55" s="99" t="s">
        <v>234</v>
      </c>
      <c r="H55" s="99" t="s">
        <v>238</v>
      </c>
      <c r="I55" s="99"/>
      <c r="J55" s="97" t="s">
        <v>254</v>
      </c>
      <c r="K55" s="97" t="s">
        <v>244</v>
      </c>
      <c r="L55" s="97"/>
    </row>
    <row r="56" spans="3:12" ht="12.75">
      <c r="C56" s="100"/>
      <c r="D56" s="98"/>
      <c r="E56" s="98" t="s">
        <v>10</v>
      </c>
      <c r="F56" s="97" t="s">
        <v>236</v>
      </c>
      <c r="G56" s="98" t="s">
        <v>237</v>
      </c>
      <c r="H56" s="98" t="s">
        <v>239</v>
      </c>
      <c r="I56" s="98" t="s">
        <v>240</v>
      </c>
      <c r="J56" s="97" t="s">
        <v>256</v>
      </c>
      <c r="K56" s="97" t="s">
        <v>243</v>
      </c>
      <c r="L56" s="97" t="s">
        <v>242</v>
      </c>
    </row>
    <row r="57" spans="3:12" ht="12.75">
      <c r="C57" s="99"/>
      <c r="D57" s="99" t="s">
        <v>249</v>
      </c>
      <c r="E57" s="99" t="s">
        <v>9</v>
      </c>
      <c r="F57" s="99"/>
      <c r="G57" s="99"/>
      <c r="H57" s="99"/>
      <c r="I57" s="99"/>
      <c r="J57" s="99"/>
      <c r="K57" s="99"/>
      <c r="L57" s="99"/>
    </row>
    <row r="58" spans="5:12" ht="12.75">
      <c r="E58" s="221"/>
      <c r="F58" s="221"/>
      <c r="G58" s="221"/>
      <c r="H58" s="221"/>
      <c r="I58" s="221"/>
      <c r="J58" s="221"/>
      <c r="K58" s="221"/>
      <c r="L58" s="221"/>
    </row>
    <row r="59" spans="3:16" ht="49.5" customHeight="1">
      <c r="C59" s="61">
        <v>1</v>
      </c>
      <c r="D59" s="222" t="s">
        <v>185</v>
      </c>
      <c r="E59" s="6" t="s">
        <v>186</v>
      </c>
      <c r="F59" s="32">
        <v>3486.55</v>
      </c>
      <c r="G59" s="31">
        <f>F59</f>
        <v>3486.55</v>
      </c>
      <c r="H59" s="31"/>
      <c r="I59" s="31">
        <v>132.9</v>
      </c>
      <c r="J59" s="31">
        <v>0</v>
      </c>
      <c r="K59" s="31">
        <f>G59+H59-I59-J59</f>
        <v>3353.65</v>
      </c>
      <c r="L59" s="31"/>
      <c r="O59" s="123">
        <v>6770</v>
      </c>
      <c r="P59" s="125">
        <f>O59/2</f>
        <v>3385</v>
      </c>
    </row>
    <row r="60" spans="3:16" ht="49.5" customHeight="1">
      <c r="C60" s="37">
        <v>2</v>
      </c>
      <c r="D60" s="6" t="s">
        <v>187</v>
      </c>
      <c r="E60" s="6" t="s">
        <v>188</v>
      </c>
      <c r="F60" s="32">
        <v>3486.55</v>
      </c>
      <c r="G60" s="31">
        <f>F60</f>
        <v>3486.55</v>
      </c>
      <c r="H60" s="31"/>
      <c r="I60" s="31">
        <v>132.9</v>
      </c>
      <c r="J60" s="31">
        <v>0</v>
      </c>
      <c r="K60" s="31">
        <f>G60+H60-I60-J60</f>
        <v>3353.65</v>
      </c>
      <c r="L60" s="31"/>
      <c r="O60" s="123">
        <v>6770</v>
      </c>
      <c r="P60" s="125">
        <f>O60/2</f>
        <v>3385</v>
      </c>
    </row>
    <row r="61" spans="3:16" ht="49.5" customHeight="1">
      <c r="C61" s="145">
        <v>3</v>
      </c>
      <c r="D61" s="6" t="s">
        <v>262</v>
      </c>
      <c r="E61" s="6" t="s">
        <v>188</v>
      </c>
      <c r="F61" s="32">
        <v>2575</v>
      </c>
      <c r="G61" s="31">
        <f>F61</f>
        <v>2575</v>
      </c>
      <c r="H61" s="31">
        <v>1.47</v>
      </c>
      <c r="I61" s="31">
        <v>0</v>
      </c>
      <c r="J61" s="31">
        <v>0</v>
      </c>
      <c r="K61" s="31">
        <f>G61+H61-I61-J61</f>
        <v>2576.47</v>
      </c>
      <c r="L61" s="31"/>
      <c r="O61" s="123">
        <v>4170</v>
      </c>
      <c r="P61" s="125">
        <f>O61/2</f>
        <v>2085</v>
      </c>
    </row>
    <row r="62" spans="3:16" ht="49.5" customHeight="1">
      <c r="C62" s="59">
        <v>4</v>
      </c>
      <c r="D62" s="6" t="s">
        <v>261</v>
      </c>
      <c r="E62" s="6" t="s">
        <v>41</v>
      </c>
      <c r="F62" s="32">
        <v>2575</v>
      </c>
      <c r="G62" s="31">
        <f>F62</f>
        <v>2575</v>
      </c>
      <c r="H62" s="31">
        <v>1.47</v>
      </c>
      <c r="I62" s="31">
        <v>0</v>
      </c>
      <c r="J62" s="31">
        <v>0</v>
      </c>
      <c r="K62" s="31">
        <f>G62+H62-I62-J62</f>
        <v>2576.47</v>
      </c>
      <c r="L62" s="31"/>
      <c r="O62" s="123">
        <v>4170</v>
      </c>
      <c r="P62" s="125">
        <f>O62/2</f>
        <v>2085</v>
      </c>
    </row>
    <row r="63" spans="3:6" ht="49.5" customHeight="1">
      <c r="C63" s="223"/>
      <c r="D63" s="17"/>
      <c r="E63" s="17"/>
      <c r="F63" s="55"/>
    </row>
    <row r="64" spans="3:12" ht="49.5" customHeight="1" thickBot="1">
      <c r="C64" s="232" t="s">
        <v>80</v>
      </c>
      <c r="D64" s="233"/>
      <c r="E64" s="233"/>
      <c r="F64" s="43">
        <f aca="true" t="shared" si="4" ref="F64:K64">SUM(F59:F63)</f>
        <v>12123.1</v>
      </c>
      <c r="G64" s="43">
        <f t="shared" si="4"/>
        <v>12123.1</v>
      </c>
      <c r="H64" s="43">
        <f t="shared" si="4"/>
        <v>2.94</v>
      </c>
      <c r="I64" s="43">
        <f t="shared" si="4"/>
        <v>265.8</v>
      </c>
      <c r="J64" s="43">
        <f t="shared" si="4"/>
        <v>0</v>
      </c>
      <c r="K64" s="43">
        <f t="shared" si="4"/>
        <v>11860.24</v>
      </c>
      <c r="L64" s="43"/>
    </row>
    <row r="65" ht="13.5" thickTop="1"/>
    <row r="72" spans="4:12" ht="12.75">
      <c r="D72" s="46" t="s">
        <v>174</v>
      </c>
      <c r="F72" s="46"/>
      <c r="G72" s="46"/>
      <c r="H72" s="46"/>
      <c r="I72" s="46"/>
      <c r="J72" s="46"/>
      <c r="K72" s="140"/>
      <c r="L72" s="140"/>
    </row>
    <row r="73" spans="4:12" ht="24.75" customHeight="1">
      <c r="D73" s="45" t="s">
        <v>160</v>
      </c>
      <c r="K73" s="261" t="s">
        <v>273</v>
      </c>
      <c r="L73" s="261"/>
    </row>
    <row r="74" spans="4:12" ht="12.75">
      <c r="D74" s="46" t="s">
        <v>11</v>
      </c>
      <c r="E74" s="46"/>
      <c r="F74" s="46"/>
      <c r="G74" s="46"/>
      <c r="H74" s="46"/>
      <c r="I74" s="46"/>
      <c r="J74" s="46"/>
      <c r="K74" s="262" t="s">
        <v>245</v>
      </c>
      <c r="L74" s="262"/>
    </row>
    <row r="77" spans="4:12" ht="24.75" customHeight="1">
      <c r="D77" s="56"/>
      <c r="E77" s="56"/>
      <c r="F77" s="56"/>
      <c r="G77" s="56"/>
      <c r="H77" s="56"/>
      <c r="I77" s="56"/>
      <c r="J77" s="56"/>
      <c r="K77" s="56"/>
      <c r="L77" s="56"/>
    </row>
    <row r="78" spans="4:12" ht="24.75" customHeight="1">
      <c r="D78" s="62"/>
      <c r="E78" s="56"/>
      <c r="F78" s="62"/>
      <c r="G78" s="62"/>
      <c r="H78" s="62"/>
      <c r="I78" s="62"/>
      <c r="J78" s="62"/>
      <c r="K78" s="62"/>
      <c r="L78" s="62"/>
    </row>
    <row r="79" spans="4:12" ht="12.75">
      <c r="D79" s="36"/>
      <c r="E79" s="56"/>
      <c r="F79" s="56"/>
      <c r="G79" s="56"/>
      <c r="H79" s="56"/>
      <c r="I79" s="56"/>
      <c r="J79" s="56"/>
      <c r="K79" s="56"/>
      <c r="L79" s="56"/>
    </row>
    <row r="80" spans="4:12" ht="12.75">
      <c r="D80" s="49"/>
      <c r="E80" s="46"/>
      <c r="F80" s="46"/>
      <c r="G80" s="46"/>
      <c r="H80" s="46"/>
      <c r="I80" s="46"/>
      <c r="J80" s="46"/>
      <c r="K80" s="46"/>
      <c r="L80" s="46"/>
    </row>
  </sheetData>
  <sheetProtection selectLockedCells="1" selectUnlockedCells="1"/>
  <mergeCells count="16">
    <mergeCell ref="C3:L3"/>
    <mergeCell ref="C5:L5"/>
    <mergeCell ref="G7:L7"/>
    <mergeCell ref="C6:L6"/>
    <mergeCell ref="C37:E37"/>
    <mergeCell ref="K44:L44"/>
    <mergeCell ref="G54:L54"/>
    <mergeCell ref="K74:L74"/>
    <mergeCell ref="K45:L45"/>
    <mergeCell ref="C4:L4"/>
    <mergeCell ref="C51:L51"/>
    <mergeCell ref="C52:L52"/>
    <mergeCell ref="C64:E64"/>
    <mergeCell ref="K73:L73"/>
    <mergeCell ref="C53:L53"/>
    <mergeCell ref="C50:L50"/>
  </mergeCells>
  <printOptions/>
  <pageMargins left="1.0236220472440944" right="0.15748031496062992" top="0" bottom="0" header="0.11811023622047245" footer="0.31496062992125984"/>
  <pageSetup fitToHeight="1" fitToWidth="1" orientation="landscape" paperSize="5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C2:L29"/>
  <sheetViews>
    <sheetView zoomScalePageLayoutView="0" workbookViewId="0" topLeftCell="C1">
      <selection activeCell="C3" sqref="C3:J22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34.140625" style="0" customWidth="1"/>
    <col min="5" max="5" width="30.42187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60.28125" style="0" customWidth="1"/>
  </cols>
  <sheetData>
    <row r="2" spans="3:10" ht="12.75">
      <c r="C2" s="19"/>
      <c r="D2" s="19"/>
      <c r="E2" s="19"/>
      <c r="F2" s="19"/>
      <c r="G2" s="19"/>
      <c r="H2" s="19"/>
      <c r="I2" s="19"/>
      <c r="J2" s="19"/>
    </row>
    <row r="3" spans="3:10" ht="18">
      <c r="C3" s="291" t="s">
        <v>12</v>
      </c>
      <c r="D3" s="292"/>
      <c r="E3" s="292"/>
      <c r="F3" s="292"/>
      <c r="G3" s="292"/>
      <c r="H3" s="292"/>
      <c r="I3" s="292"/>
      <c r="J3" s="293"/>
    </row>
    <row r="4" spans="3:10" ht="15" hidden="1">
      <c r="C4" s="294" t="s">
        <v>8</v>
      </c>
      <c r="D4" s="295"/>
      <c r="E4" s="295"/>
      <c r="F4" s="295"/>
      <c r="G4" s="295"/>
      <c r="H4" s="295"/>
      <c r="I4" s="295"/>
      <c r="J4" s="296"/>
    </row>
    <row r="5" spans="3:10" ht="15">
      <c r="C5" s="294" t="s">
        <v>248</v>
      </c>
      <c r="D5" s="295"/>
      <c r="E5" s="295"/>
      <c r="F5" s="295"/>
      <c r="G5" s="295"/>
      <c r="H5" s="295"/>
      <c r="I5" s="295"/>
      <c r="J5" s="296"/>
    </row>
    <row r="6" spans="3:10" ht="15">
      <c r="C6" s="294" t="s">
        <v>284</v>
      </c>
      <c r="D6" s="295"/>
      <c r="E6" s="295"/>
      <c r="F6" s="295"/>
      <c r="G6" s="295"/>
      <c r="H6" s="295"/>
      <c r="I6" s="295"/>
      <c r="J6" s="296"/>
    </row>
    <row r="7" spans="3:10" ht="12.75">
      <c r="C7" s="168"/>
      <c r="D7" s="168"/>
      <c r="E7" s="168"/>
      <c r="F7" s="169"/>
      <c r="G7" s="297" t="s">
        <v>0</v>
      </c>
      <c r="H7" s="298"/>
      <c r="I7" s="170"/>
      <c r="J7" s="171"/>
    </row>
    <row r="8" spans="3:10" ht="12.75">
      <c r="C8" s="169" t="s">
        <v>3</v>
      </c>
      <c r="D8" s="169"/>
      <c r="E8" s="169"/>
      <c r="F8" s="169"/>
      <c r="G8" s="172" t="s">
        <v>1</v>
      </c>
      <c r="H8" s="172"/>
      <c r="I8" s="170" t="s">
        <v>234</v>
      </c>
      <c r="J8" s="169" t="s">
        <v>246</v>
      </c>
    </row>
    <row r="9" spans="3:10" ht="15">
      <c r="C9" s="173"/>
      <c r="D9" s="174" t="s">
        <v>251</v>
      </c>
      <c r="E9" s="174" t="s">
        <v>252</v>
      </c>
      <c r="F9" s="169" t="s">
        <v>250</v>
      </c>
      <c r="G9" s="169" t="s">
        <v>7</v>
      </c>
      <c r="H9" s="169"/>
      <c r="I9" s="169" t="s">
        <v>237</v>
      </c>
      <c r="J9" s="169"/>
    </row>
    <row r="10" spans="3:10" ht="15">
      <c r="C10" s="169"/>
      <c r="D10" s="183" t="s">
        <v>84</v>
      </c>
      <c r="E10" s="175"/>
      <c r="F10" s="176"/>
      <c r="G10" s="176"/>
      <c r="H10" s="176"/>
      <c r="I10" s="177"/>
      <c r="J10" s="176"/>
    </row>
    <row r="11" spans="3:10" ht="34.5" customHeight="1">
      <c r="C11" s="14"/>
      <c r="D11" s="15"/>
      <c r="E11" s="15"/>
      <c r="F11" s="14"/>
      <c r="G11" s="14"/>
      <c r="H11" s="14"/>
      <c r="I11" s="3"/>
      <c r="J11" s="14"/>
    </row>
    <row r="12" spans="3:12" ht="34.5" customHeight="1">
      <c r="C12" s="160">
        <v>1</v>
      </c>
      <c r="D12" s="64" t="s">
        <v>75</v>
      </c>
      <c r="E12" s="64" t="s">
        <v>76</v>
      </c>
      <c r="F12" s="161">
        <v>15</v>
      </c>
      <c r="G12" s="162">
        <v>877.56</v>
      </c>
      <c r="H12" s="163"/>
      <c r="I12" s="184">
        <f>G12</f>
        <v>877.56</v>
      </c>
      <c r="J12" s="10"/>
      <c r="L12" s="10"/>
    </row>
    <row r="13" spans="3:12" ht="34.5" customHeight="1">
      <c r="C13" s="160">
        <v>2</v>
      </c>
      <c r="D13" s="64" t="s">
        <v>77</v>
      </c>
      <c r="E13" s="64" t="s">
        <v>44</v>
      </c>
      <c r="F13" s="161">
        <v>15</v>
      </c>
      <c r="G13" s="162">
        <v>1841.64</v>
      </c>
      <c r="H13" s="163"/>
      <c r="I13" s="185">
        <f>G13</f>
        <v>1841.64</v>
      </c>
      <c r="J13" s="10"/>
      <c r="L13" s="10"/>
    </row>
    <row r="14" spans="3:12" ht="34.5" customHeight="1">
      <c r="C14" s="160">
        <v>3</v>
      </c>
      <c r="D14" s="64" t="s">
        <v>78</v>
      </c>
      <c r="E14" s="64" t="s">
        <v>79</v>
      </c>
      <c r="F14" s="161">
        <v>15</v>
      </c>
      <c r="G14" s="162">
        <v>2248.49</v>
      </c>
      <c r="H14" s="163"/>
      <c r="I14" s="185">
        <f>G14</f>
        <v>2248.49</v>
      </c>
      <c r="J14" s="10"/>
      <c r="L14" s="10"/>
    </row>
    <row r="15" spans="3:12" ht="34.5" customHeight="1">
      <c r="C15" s="160"/>
      <c r="D15" s="64"/>
      <c r="E15" s="64"/>
      <c r="F15" s="161"/>
      <c r="G15" s="162"/>
      <c r="H15" s="163"/>
      <c r="I15" s="185"/>
      <c r="J15" s="10"/>
      <c r="L15" s="10"/>
    </row>
    <row r="16" spans="3:10" ht="34.5" customHeight="1">
      <c r="C16" s="164"/>
      <c r="D16" s="164"/>
      <c r="E16" s="164"/>
      <c r="F16" s="164"/>
      <c r="G16" s="164"/>
      <c r="H16" s="164"/>
      <c r="I16" s="164"/>
      <c r="J16" s="1"/>
    </row>
    <row r="17" spans="3:10" ht="34.5" customHeight="1">
      <c r="C17" s="164"/>
      <c r="D17" s="164"/>
      <c r="E17" s="165" t="s">
        <v>80</v>
      </c>
      <c r="F17" s="166"/>
      <c r="G17" s="167">
        <f>SUM(G12:G16)</f>
        <v>4967.69</v>
      </c>
      <c r="H17" s="167">
        <f>SUM(H12:H16)</f>
        <v>0</v>
      </c>
      <c r="I17" s="167">
        <f>SUM(I12:I16)</f>
        <v>4967.69</v>
      </c>
      <c r="J17" s="113"/>
    </row>
    <row r="18" spans="3:10" ht="34.5" customHeight="1">
      <c r="C18" s="1"/>
      <c r="D18" s="1"/>
      <c r="E18" s="1"/>
      <c r="F18" s="1"/>
      <c r="G18" s="1"/>
      <c r="H18" s="1"/>
      <c r="I18" s="1"/>
      <c r="J18" s="1"/>
    </row>
    <row r="19" spans="3:10" ht="12.75">
      <c r="C19" s="1"/>
      <c r="D19" s="1"/>
      <c r="E19" s="1"/>
      <c r="F19" s="1"/>
      <c r="G19" s="1"/>
      <c r="H19" s="1"/>
      <c r="I19" s="1"/>
      <c r="J19" s="1"/>
    </row>
    <row r="20" spans="3:10" ht="12.75">
      <c r="C20" s="1"/>
      <c r="D20" s="136"/>
      <c r="E20" s="1"/>
      <c r="F20" s="1"/>
      <c r="G20" s="1"/>
      <c r="H20" s="1"/>
      <c r="I20" s="136"/>
      <c r="J20" s="136"/>
    </row>
    <row r="21" spans="3:10" ht="12.75">
      <c r="C21" s="1"/>
      <c r="D21" s="45" t="s">
        <v>160</v>
      </c>
      <c r="E21" s="1"/>
      <c r="F21" s="1"/>
      <c r="G21" s="1"/>
      <c r="H21" s="1"/>
      <c r="I21" s="290" t="s">
        <v>274</v>
      </c>
      <c r="J21" s="290"/>
    </row>
    <row r="22" spans="3:10" ht="12.75">
      <c r="C22" s="1"/>
      <c r="D22" s="46" t="s">
        <v>11</v>
      </c>
      <c r="E22" s="11"/>
      <c r="F22" s="11"/>
      <c r="G22" s="11"/>
      <c r="H22" s="11"/>
      <c r="I22" s="262" t="s">
        <v>245</v>
      </c>
      <c r="J22" s="262"/>
    </row>
    <row r="23" spans="3:10" ht="12.75">
      <c r="C23" s="1"/>
      <c r="D23" s="1"/>
      <c r="E23" s="1"/>
      <c r="F23" s="1"/>
      <c r="G23" s="1"/>
      <c r="H23" s="1"/>
      <c r="I23" s="1"/>
      <c r="J23" s="1"/>
    </row>
    <row r="24" spans="3:10" ht="12.75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1"/>
      <c r="E26" s="1"/>
      <c r="F26" s="1"/>
      <c r="G26" s="1"/>
      <c r="H26" s="1"/>
      <c r="I26" s="1"/>
      <c r="J26" s="1"/>
    </row>
    <row r="27" spans="3:10" ht="12.75">
      <c r="C27" s="1"/>
      <c r="D27" s="2"/>
      <c r="E27" s="1"/>
      <c r="F27" s="1"/>
      <c r="G27" s="2"/>
      <c r="H27" s="1"/>
      <c r="I27" s="1"/>
      <c r="J27" s="1"/>
    </row>
    <row r="28" spans="3:10" ht="12.75">
      <c r="C28" s="1"/>
      <c r="D28" s="11"/>
      <c r="E28" s="11"/>
      <c r="F28" s="11"/>
      <c r="G28" s="11"/>
      <c r="H28" s="11"/>
      <c r="I28" s="11"/>
      <c r="J28" s="11"/>
    </row>
    <row r="29" spans="3:10" ht="12.75">
      <c r="C29" s="1"/>
      <c r="D29" s="1"/>
      <c r="E29" s="1"/>
      <c r="F29" s="1"/>
      <c r="G29" s="1"/>
      <c r="H29" s="1"/>
      <c r="I29" s="1"/>
      <c r="J29" s="1"/>
    </row>
  </sheetData>
  <sheetProtection selectLockedCells="1" selectUnlockedCells="1"/>
  <mergeCells count="7">
    <mergeCell ref="I21:J21"/>
    <mergeCell ref="I22:J22"/>
    <mergeCell ref="C3:J3"/>
    <mergeCell ref="C4:J4"/>
    <mergeCell ref="G7:H7"/>
    <mergeCell ref="C5:J5"/>
    <mergeCell ref="C6:J6"/>
  </mergeCells>
  <printOptions/>
  <pageMargins left="0.7874015748031497" right="0.31496062992125984" top="1.9291338582677167" bottom="0.7480314960629921" header="0.31496062992125984" footer="0.31496062992125984"/>
  <pageSetup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Ivan</cp:lastModifiedBy>
  <cp:lastPrinted>2018-01-15T22:13:55Z</cp:lastPrinted>
  <dcterms:created xsi:type="dcterms:W3CDTF">2000-05-05T04:08:27Z</dcterms:created>
  <dcterms:modified xsi:type="dcterms:W3CDTF">2018-02-12T17:55:00Z</dcterms:modified>
  <cp:category/>
  <cp:version/>
  <cp:contentType/>
  <cp:contentStatus/>
</cp:coreProperties>
</file>