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60" yWindow="135" windowWidth="10290" windowHeight="8265" tabRatio="810" activeTab="2"/>
  </bookViews>
  <sheets>
    <sheet name="BASE Y CONFIANZA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<sst xmlns="http://schemas.openxmlformats.org/spreadsheetml/2006/main" count="5186" uniqueCount="1505">
  <si>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</si>
  <si>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</si>
  <si>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</si>
  <si>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</si>
  <si>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</si>
  <si>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</si>
  <si>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</si>
  <si>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</si>
  <si>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</si>
  <si>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</si>
  <si>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</si>
  <si>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</si>
  <si>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</si>
  <si>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</si>
  <si>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</si>
  <si>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</si>
  <si>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</si>
  <si>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</si>
  <si>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</si>
  <si>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</si>
  <si>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</si>
  <si>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</si>
  <si>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</si>
  <si>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</si>
  <si>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</si>
  <si>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</si>
  <si>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</si>
  <si>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</si>
  <si>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</si>
  <si>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</si>
  <si>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</si>
  <si>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</si>
  <si>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</si>
  <si>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</si>
  <si>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</si>
  <si>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</si>
  <si>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</si>
  <si>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</si>
  <si>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</si>
  <si>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</si>
  <si>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</si>
  <si>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</si>
  <si>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</si>
  <si>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</si>
  <si>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</si>
  <si>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</si>
  <si>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</si>
  <si>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</si>
  <si>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</si>
  <si>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</si>
  <si>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</si>
  <si>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</si>
  <si>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</si>
  <si>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</si>
  <si>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</si>
  <si>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</si>
  <si>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</si>
  <si>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Departamento 1520 DEPARTAMENTO DE DIFUSION CULTURAL</t>
  </si>
  <si>
    <t>DIRECCION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</si>
  <si>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</si>
  <si>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</si>
  <si>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</si>
  <si>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</si>
  <si>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</si>
  <si>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</si>
  <si>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</si>
  <si>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</si>
  <si>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</si>
  <si>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</si>
  <si>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</si>
  <si>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</si>
  <si>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</si>
  <si>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</si>
  <si>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</si>
  <si>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</si>
  <si>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</si>
  <si>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</si>
  <si>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</si>
  <si>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</si>
  <si>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</si>
  <si>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</si>
  <si>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</si>
  <si>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</si>
  <si>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</si>
  <si>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</si>
  <si>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</si>
  <si>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</si>
  <si>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</si>
  <si>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</si>
  <si>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</si>
  <si>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</si>
  <si>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</si>
  <si>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</si>
  <si>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</si>
  <si>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</si>
  <si>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</si>
  <si>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</si>
  <si>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</si>
  <si>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</si>
  <si>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</si>
  <si>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</si>
  <si>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</si>
  <si>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</si>
  <si>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</si>
  <si>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</si>
  <si>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</si>
  <si>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</si>
  <si>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</si>
  <si>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</si>
  <si>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</si>
  <si>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</si>
  <si>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</si>
  <si>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</si>
  <si>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Castañeda Garcia Hortencia</t>
  </si>
  <si>
    <t>Recaudador</t>
  </si>
  <si>
    <t>Lomas Gonzalez Karina</t>
  </si>
  <si>
    <t>Salazar Olmedo Luis Fernando</t>
  </si>
  <si>
    <t>Departamento 520 DEPTO EGRESOS Y CONTROL PRESUPUESTAL</t>
  </si>
  <si>
    <t>Valdez Perez Gloria Alicia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</si>
  <si>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</si>
  <si>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</si>
  <si>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</si>
  <si>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</si>
  <si>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</si>
  <si>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</si>
  <si>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</si>
  <si>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</si>
  <si>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</si>
  <si>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</si>
  <si>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</si>
  <si>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</si>
  <si>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</si>
  <si>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</si>
  <si>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</si>
  <si>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</si>
  <si>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</si>
  <si>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Salcedo Luvian Salvador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</si>
  <si>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</si>
  <si>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</si>
  <si>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</si>
  <si>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</si>
  <si>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</si>
  <si>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</si>
  <si>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</si>
  <si>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</si>
  <si>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Oficial de Policia</t>
  </si>
  <si>
    <t>Garcia Gomez Alifonso</t>
  </si>
  <si>
    <t>GAGA-660501-</t>
  </si>
  <si>
    <t>Vergara Amezcua Gabriel</t>
  </si>
  <si>
    <t>Alonso Cortez Victor</t>
  </si>
  <si>
    <t>Vazquez Cueva Jose Reyes</t>
  </si>
  <si>
    <t>VACR-740106-</t>
  </si>
  <si>
    <t>Soto Rojas J Jesus</t>
  </si>
  <si>
    <t>SORJ-680415-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</si>
  <si>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</si>
  <si>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</si>
  <si>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</si>
  <si>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</si>
  <si>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</si>
  <si>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</si>
  <si>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</si>
  <si>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</si>
  <si>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Lomeli Espinoza Alma Mirna</t>
  </si>
  <si>
    <t>Perez Herrera Azucena</t>
  </si>
  <si>
    <t>PEHA-760114-</t>
  </si>
  <si>
    <t>Jimenez Martinez Marco Antonio</t>
  </si>
  <si>
    <t>JIMM-800510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</si>
  <si>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</si>
  <si>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</si>
  <si>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</si>
  <si>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</si>
  <si>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</si>
  <si>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</si>
  <si>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</si>
  <si>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</si>
  <si>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</si>
  <si>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</si>
  <si>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</si>
  <si>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</si>
  <si>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</si>
  <si>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</si>
  <si>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</si>
  <si>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</si>
  <si>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</si>
  <si>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</si>
  <si>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</si>
  <si>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</si>
  <si>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</si>
  <si>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</si>
  <si>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</si>
  <si>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</si>
  <si>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</si>
  <si>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</si>
  <si>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</si>
  <si>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</si>
  <si>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</si>
  <si>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</si>
  <si>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</si>
  <si>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</si>
  <si>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</si>
  <si>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</si>
  <si>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</si>
  <si>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</si>
  <si>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</si>
  <si>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</si>
  <si>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</si>
  <si>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</si>
  <si>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</si>
  <si>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</si>
  <si>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</si>
  <si>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</si>
  <si>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</si>
  <si>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</si>
  <si>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</si>
  <si>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</si>
  <si>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</si>
  <si>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</si>
  <si>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Salazar Jimenez Olga</t>
  </si>
  <si>
    <t>Saucedo Aguilar Felipe</t>
  </si>
  <si>
    <t>Alvarez Carmona Abel</t>
  </si>
  <si>
    <t>Mora Mendoza Silvia</t>
  </si>
  <si>
    <t>Daniel Cruz Jose Manuel</t>
  </si>
  <si>
    <t>Zarate Medina Gustavo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</si>
  <si>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</si>
  <si>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</si>
  <si>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</si>
  <si>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</si>
  <si>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</si>
  <si>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</si>
  <si>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</si>
  <si>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</si>
  <si>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</si>
  <si>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AATE-630427-</t>
  </si>
  <si>
    <t>Daniel Cuevas Jose</t>
  </si>
  <si>
    <t>Renteria Huerta Roberto</t>
  </si>
  <si>
    <t>REHR-680901-</t>
  </si>
  <si>
    <t>Lomeli Zuñiga Santos</t>
  </si>
  <si>
    <t>Cuevas Ortiz Maria Guadalupe</t>
  </si>
  <si>
    <t>Olivo Aguilar Aurelia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</si>
  <si>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</si>
  <si>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</si>
  <si>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</si>
  <si>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</si>
  <si>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</si>
  <si>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</si>
  <si>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</si>
  <si>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BARG-450814-</t>
  </si>
  <si>
    <t>Ornelas Flores Candido</t>
  </si>
  <si>
    <t>Sanchez Silva Nicolas</t>
  </si>
  <si>
    <t>Ornelas Flores Jose Luis</t>
  </si>
  <si>
    <t>Hernandez Valadez David</t>
  </si>
  <si>
    <t>HEVD-600318-</t>
  </si>
  <si>
    <t>barrandero</t>
  </si>
  <si>
    <t>Moreno Ordaz Humberto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</si>
  <si>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</si>
  <si>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</si>
  <si>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</si>
  <si>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</si>
  <si>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</si>
  <si>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Campos Salazar Heriberto</t>
  </si>
  <si>
    <t>Auxiliar Admvo</t>
  </si>
  <si>
    <t>Departamento 1310 DEPARTAMENTO ALUMBRADO PUBLICO</t>
  </si>
  <si>
    <t>Ramos Chora Martin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</si>
  <si>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</si>
  <si>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</si>
  <si>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</si>
  <si>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</si>
  <si>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</si>
  <si>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</si>
  <si>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</si>
  <si>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</si>
  <si>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</si>
  <si>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</si>
  <si>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</si>
  <si>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</si>
  <si>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</si>
  <si>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</si>
  <si>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</si>
  <si>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</si>
  <si>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</si>
  <si>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</si>
  <si>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</si>
  <si>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</si>
  <si>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</si>
  <si>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</si>
  <si>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</si>
  <si>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</si>
  <si>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</si>
  <si>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</si>
  <si>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</si>
  <si>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</si>
  <si>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</si>
  <si>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</si>
  <si>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</si>
  <si>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</si>
  <si>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</si>
  <si>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</si>
  <si>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</si>
  <si>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</si>
  <si>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HECR-650505-</t>
  </si>
  <si>
    <t>Camarena Luna Alejandro</t>
  </si>
  <si>
    <t>CALA-851028</t>
  </si>
  <si>
    <t>Reynoso Diaz Juan Pedro</t>
  </si>
  <si>
    <t>REDJ-800428</t>
  </si>
  <si>
    <t>MORJ-880927</t>
  </si>
  <si>
    <t>Campos Campos Jesus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</si>
  <si>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</si>
  <si>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</si>
  <si>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</si>
  <si>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</si>
  <si>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</si>
  <si>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</si>
  <si>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</si>
  <si>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</si>
  <si>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</si>
  <si>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</si>
  <si>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</si>
  <si>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</si>
  <si>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</si>
  <si>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</si>
  <si>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</si>
  <si>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</si>
  <si>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</si>
  <si>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</si>
  <si>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</si>
  <si>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</si>
  <si>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</si>
  <si>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</si>
  <si>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</si>
  <si>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</si>
  <si>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</si>
  <si>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</si>
  <si>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</si>
  <si>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</si>
  <si>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</si>
  <si>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</si>
  <si>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</si>
  <si>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</si>
  <si>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</si>
  <si>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</si>
  <si>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</si>
  <si>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</si>
  <si>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</si>
  <si>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</si>
  <si>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</si>
  <si>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</si>
  <si>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</si>
  <si>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</si>
  <si>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</si>
  <si>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</si>
  <si>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</si>
  <si>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</si>
  <si>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</si>
  <si>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</si>
  <si>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</si>
  <si>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</si>
  <si>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</si>
  <si>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</si>
  <si>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</si>
  <si>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</si>
  <si>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</si>
  <si>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</si>
  <si>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</si>
  <si>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</si>
  <si>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</si>
  <si>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</si>
  <si>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</si>
  <si>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</si>
  <si>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</si>
  <si>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</si>
  <si>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</si>
  <si>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</si>
  <si>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</si>
  <si>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</si>
  <si>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</si>
  <si>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</si>
  <si>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</si>
  <si>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</si>
  <si>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</si>
  <si>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</si>
  <si>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</si>
  <si>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</si>
  <si>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</si>
  <si>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</si>
  <si>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</si>
  <si>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</si>
  <si>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</si>
  <si>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</si>
  <si>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</si>
  <si>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</si>
  <si>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</si>
  <si>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</si>
  <si>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</si>
  <si>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</si>
  <si>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</si>
  <si>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</si>
  <si>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</si>
  <si>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</si>
  <si>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</si>
  <si>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</si>
  <si>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</si>
  <si>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</si>
  <si>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</si>
  <si>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</si>
  <si>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</si>
  <si>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GUDH-591114</t>
  </si>
  <si>
    <t>Cervantes Caballero Pedro</t>
  </si>
  <si>
    <t>CECP-400602</t>
  </si>
  <si>
    <t>EICF-801003</t>
  </si>
  <si>
    <t>LOHM-650316</t>
  </si>
  <si>
    <t>GUXR-831013</t>
  </si>
  <si>
    <t>MAGA-830214</t>
  </si>
  <si>
    <t>MOSE-790517</t>
  </si>
  <si>
    <t>RIGP-810226</t>
  </si>
  <si>
    <t>VEAR-510402</t>
  </si>
  <si>
    <t>GORJ-790319</t>
  </si>
  <si>
    <t>FESJ-670808</t>
  </si>
  <si>
    <t>VACC-880418</t>
  </si>
  <si>
    <t>VEBY-830207</t>
  </si>
  <si>
    <t>Departamento 500 HACIENDA MUNICIPAL</t>
  </si>
  <si>
    <t>Encargado Malecon</t>
  </si>
  <si>
    <t>Aux Operativo</t>
  </si>
  <si>
    <t>Mendoza Olmedo Antonio</t>
  </si>
  <si>
    <t>RADV-710110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</si>
  <si>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</si>
  <si>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</si>
  <si>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</si>
  <si>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</si>
  <si>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</si>
  <si>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</si>
  <si>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</si>
  <si>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</si>
  <si>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</si>
  <si>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PRESTAMO</t>
  </si>
  <si>
    <t>Departamento 304 DELEGACION DE POTERILLOS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</si>
  <si>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</si>
  <si>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</si>
  <si>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</si>
  <si>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</si>
  <si>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</si>
  <si>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</si>
  <si>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</si>
  <si>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</si>
  <si>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</si>
  <si>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</si>
  <si>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</si>
  <si>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</si>
  <si>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</si>
  <si>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</si>
  <si>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</si>
  <si>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</si>
  <si>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</si>
  <si>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</si>
  <si>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</si>
  <si>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</si>
  <si>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</si>
  <si>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</si>
  <si>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</si>
  <si>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</si>
  <si>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</si>
  <si>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</si>
  <si>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</si>
  <si>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</si>
  <si>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</si>
  <si>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</si>
  <si>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</si>
  <si>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</si>
  <si>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</si>
  <si>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</si>
  <si>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</si>
  <si>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</si>
  <si>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</si>
  <si>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</si>
  <si>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</si>
  <si>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</si>
  <si>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</si>
  <si>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</si>
  <si>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018</t>
  </si>
  <si>
    <t>Torres A la Torre J Refugio</t>
  </si>
  <si>
    <t>TOAJ-400801</t>
  </si>
  <si>
    <t>TOSP690427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</si>
  <si>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</si>
  <si>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</si>
  <si>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</si>
  <si>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</si>
  <si>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</si>
  <si>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</si>
  <si>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</si>
  <si>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</si>
  <si>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</si>
  <si>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</si>
  <si>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</si>
  <si>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</si>
  <si>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</si>
  <si>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</si>
  <si>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</si>
  <si>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</si>
  <si>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</si>
  <si>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</si>
  <si>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</si>
  <si>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</si>
  <si>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</si>
  <si>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</si>
  <si>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</si>
  <si>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</si>
  <si>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</si>
  <si>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</si>
  <si>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</si>
  <si>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</si>
  <si>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</si>
  <si>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</si>
  <si>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</si>
  <si>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</si>
  <si>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</si>
  <si>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</si>
  <si>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</si>
  <si>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</si>
  <si>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</si>
  <si>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</si>
  <si>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</si>
  <si>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</si>
  <si>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</si>
  <si>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</si>
  <si>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</si>
  <si>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</si>
  <si>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</si>
  <si>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</si>
  <si>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</si>
  <si>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</si>
  <si>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</si>
  <si>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</si>
  <si>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</si>
  <si>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</si>
  <si>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</si>
  <si>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Palos Perez Gabriel</t>
  </si>
  <si>
    <t>PAPG641018</t>
  </si>
  <si>
    <t>BAPA630208</t>
  </si>
  <si>
    <t>Jefe Depto Admvo</t>
  </si>
  <si>
    <t>Sindico</t>
  </si>
  <si>
    <t>Coordinador de Agenda Local</t>
  </si>
  <si>
    <t>Jefe Reglamentos</t>
  </si>
  <si>
    <t>Jefe Juridico</t>
  </si>
  <si>
    <t>Cuevas Ibarra Jesus Miguel</t>
  </si>
  <si>
    <t>Departamento 530 DEPTO DE PATRIMONIO</t>
  </si>
  <si>
    <t>Jefe de Apremios</t>
  </si>
  <si>
    <t>Jefe Proveeduria</t>
  </si>
  <si>
    <t>Jefe Control Vehicular</t>
  </si>
  <si>
    <t>Jefe Informatica</t>
  </si>
  <si>
    <t>Director Admon</t>
  </si>
  <si>
    <t>Director Desarrollo Economico</t>
  </si>
  <si>
    <t>Nuñez Mora Claudia Guadalupe</t>
  </si>
  <si>
    <t>Jefe Desarrollo Soc</t>
  </si>
  <si>
    <t>Subdirector Operativo</t>
  </si>
  <si>
    <t>Director Serv Púb</t>
  </si>
  <si>
    <t>Jefe Proyectos y Eduacion</t>
  </si>
  <si>
    <t>Director Cultura</t>
  </si>
  <si>
    <t>Jefe de Turismo</t>
  </si>
  <si>
    <t>Jefe Agricultura, Ganaderia y Des</t>
  </si>
  <si>
    <t>Camarena Sanchez Miguel Angel</t>
  </si>
  <si>
    <t>Departamento 3000 DIRECCION INSTITUTO MPAL ATENCION A LA JUVENTUD</t>
  </si>
  <si>
    <t>CUIJ861108</t>
  </si>
  <si>
    <t>NUMC811217</t>
  </si>
  <si>
    <t>Jefe Mercados</t>
  </si>
  <si>
    <t>CASM701014</t>
  </si>
  <si>
    <t>Comandante</t>
  </si>
  <si>
    <t>AOBM-790102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</si>
  <si>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</si>
  <si>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</si>
  <si>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</si>
  <si>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</si>
  <si>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</si>
  <si>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</si>
  <si>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</si>
  <si>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</si>
  <si>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</si>
  <si>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</si>
  <si>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COBR561111</t>
  </si>
  <si>
    <t>Departamento 910 DEPARTAMENTO TURISMO Y ARTESANIAS</t>
  </si>
  <si>
    <t>Delgado Mendoza Lizette</t>
  </si>
  <si>
    <t>Elvira Ibarra Maria</t>
  </si>
  <si>
    <t>Operativo</t>
  </si>
  <si>
    <t>DEML870912</t>
  </si>
  <si>
    <t>EIIM910815</t>
  </si>
  <si>
    <t>Carranza Cervantes Miguel</t>
  </si>
  <si>
    <t>CACM-590507</t>
  </si>
  <si>
    <t>Guzman Guzman Ma Cristina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</si>
  <si>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</si>
  <si>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</si>
  <si>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</si>
  <si>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</si>
  <si>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</si>
  <si>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</si>
  <si>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Sub Director</t>
  </si>
  <si>
    <t>Bahena Pinzon Amador</t>
  </si>
  <si>
    <t>Padron Carreon Jose David</t>
  </si>
  <si>
    <t>Jefe Egresos</t>
  </si>
  <si>
    <t>Departamento 910 DEPTO PROMOCION ECONOMICA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</si>
  <si>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</si>
  <si>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</si>
  <si>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</si>
  <si>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</si>
  <si>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</si>
  <si>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>Salcedo Oregel Jose Manuel</t>
  </si>
  <si>
    <t>Veterinario</t>
  </si>
  <si>
    <t>Departamento 307 DELEGACION CHANTEPEC</t>
  </si>
  <si>
    <t>Garcia Murillo Heliodoro</t>
  </si>
  <si>
    <t>GAMH</t>
  </si>
  <si>
    <t xml:space="preserve">          ENCARGADO DE HACIENDA MUNICIPAL</t>
  </si>
  <si>
    <t>GADM</t>
  </si>
  <si>
    <t>Departamento 650 DEPARTAMENTO DE LOGISTICA</t>
  </si>
  <si>
    <t>DIRECCION DE PLANEACION MUNICIPAL</t>
  </si>
  <si>
    <t>Departamento 900 COMITÉ DE PLANEACION MUNICIPAL</t>
  </si>
  <si>
    <t xml:space="preserve">              EVENTUAL INSTITUTO MUNICIPAL DE ATENCION A LA JUVENTUD</t>
  </si>
  <si>
    <t>Jefe de Fomento Industrial y Comercio</t>
  </si>
  <si>
    <t>Departamento 530 DEPARTAMENTO DE PATRIMONIO</t>
  </si>
  <si>
    <t>Ibarra Lopez Julio Cesar</t>
  </si>
  <si>
    <t>Zavala Ramirez Oscar</t>
  </si>
  <si>
    <t>Contreras Osorio Ma Nancy</t>
  </si>
  <si>
    <t>Alonzo Bravo Marisol</t>
  </si>
  <si>
    <t>Olmedo Ramos Luis Rigoberto</t>
  </si>
  <si>
    <t>Proyectista</t>
  </si>
  <si>
    <t>Bautista Rodriguez Guillermo</t>
  </si>
  <si>
    <t>BASE Y CONFIANZA MUNICIPIO DE JOCOTEPEC JALISCO</t>
  </si>
  <si>
    <t>Reynoso Espinosa Luz Patricia</t>
  </si>
  <si>
    <t>CORS540529-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</si>
  <si>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</si>
  <si>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</si>
  <si>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</si>
  <si>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</si>
  <si>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</si>
  <si>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</si>
  <si>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</si>
  <si>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Aldrete Gonzalez Javier</t>
  </si>
  <si>
    <t>AEGJ550112</t>
  </si>
  <si>
    <t>Hernandez Aguilar Rommel Israel</t>
  </si>
  <si>
    <t>HEAR750717</t>
  </si>
  <si>
    <t>Enc de Farmacia</t>
  </si>
  <si>
    <t>Lozano Ramos Raul</t>
  </si>
  <si>
    <t>LORR940128</t>
  </si>
  <si>
    <t xml:space="preserve">             JEFE EGRESOS</t>
  </si>
  <si>
    <t xml:space="preserve">            REVISÓ:</t>
  </si>
  <si>
    <t>Salazar Chavez Jose Manuel</t>
  </si>
  <si>
    <t>Duran Gonzalez Jose</t>
  </si>
  <si>
    <t>Cuevas Salvador</t>
  </si>
  <si>
    <t>CUXS-720102</t>
  </si>
  <si>
    <t>Bahena Perez Juan Carlos</t>
  </si>
  <si>
    <t>Supervisor de Obra</t>
  </si>
  <si>
    <t>Olmedo Navarro Luis Rigoberto</t>
  </si>
  <si>
    <t>OENL800924</t>
  </si>
  <si>
    <t>DUGJ581012</t>
  </si>
  <si>
    <t>SACM571103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</si>
  <si>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</si>
  <si>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</si>
  <si>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</si>
  <si>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</si>
  <si>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</si>
  <si>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</si>
  <si>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</si>
  <si>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</si>
  <si>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Gallardo Diaz Manuela</t>
  </si>
  <si>
    <t>Velazquez Palacio Silverio</t>
  </si>
  <si>
    <t>Intendente El Molino</t>
  </si>
  <si>
    <t>VEPS510724</t>
  </si>
  <si>
    <t>Fernandez de la Torre Arturo Javier</t>
  </si>
  <si>
    <t>Macias Perez Pedro</t>
  </si>
  <si>
    <t>MAPP520629</t>
  </si>
  <si>
    <t>Moreno Ibarra Jose</t>
  </si>
  <si>
    <t>MOIJ490217</t>
  </si>
  <si>
    <t>VERA560726</t>
  </si>
  <si>
    <t>PACD680319</t>
  </si>
  <si>
    <t xml:space="preserve">Departamento 1200 DIRECCION AGUA POTABLE Y ALCANTARILLADO </t>
  </si>
  <si>
    <t>Alvarez Enriquez Rogelio</t>
  </si>
  <si>
    <t>Notificador</t>
  </si>
  <si>
    <t>Barajas Nuñez Eusebio</t>
  </si>
  <si>
    <t>Clorador</t>
  </si>
  <si>
    <t>Chavarrilla Sanchez Guillermo</t>
  </si>
  <si>
    <t>Operador Vactor</t>
  </si>
  <si>
    <t>Contreras Garcia Jorge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</si>
  <si>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</si>
  <si>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</si>
  <si>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</si>
  <si>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</si>
  <si>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</si>
  <si>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</si>
  <si>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</si>
  <si>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</si>
  <si>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</si>
  <si>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</si>
  <si>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</si>
  <si>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</si>
  <si>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</si>
  <si>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</si>
  <si>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</si>
  <si>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</si>
  <si>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</si>
  <si>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</si>
  <si>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</si>
  <si>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</si>
  <si>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</si>
  <si>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</si>
  <si>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</si>
  <si>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</si>
  <si>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</si>
  <si>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</si>
  <si>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</si>
  <si>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</si>
  <si>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</si>
  <si>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</si>
  <si>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</si>
  <si>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</si>
  <si>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</si>
  <si>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</si>
  <si>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</si>
  <si>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</si>
  <si>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</si>
  <si>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Supervisor de Plantas</t>
  </si>
  <si>
    <t>Sanchez Olmedo Miguel Angel</t>
  </si>
  <si>
    <t>Solis Bobadilla Blas</t>
  </si>
  <si>
    <t>Operador</t>
  </si>
  <si>
    <t>Torres Galvez Oscar</t>
  </si>
  <si>
    <t>TOGO840302</t>
  </si>
  <si>
    <t>Avila Ramirez Juan Jose</t>
  </si>
  <si>
    <t>AIRJ660127</t>
  </si>
  <si>
    <t>Departamento 400 DEPARTAMENTO DE SINDICATURA</t>
  </si>
  <si>
    <t>Ibarra Tadeo Rosa Margarita</t>
  </si>
  <si>
    <t>Aux Tecnico de Campo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</si>
  <si>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</si>
  <si>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</si>
  <si>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</si>
  <si>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</si>
  <si>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</si>
  <si>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</si>
  <si>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DIRECCION DE AGUA POTABLE Y ALCANTARILLADO</t>
  </si>
  <si>
    <t>Departamento 1200 DIRECCION DE AGUA POTABLE, ALCANTARILLADO,SANEAMIENTO, DRENAJE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</si>
  <si>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</si>
  <si>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</si>
  <si>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</si>
  <si>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</si>
  <si>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</si>
  <si>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</si>
  <si>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</si>
  <si>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</si>
  <si>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EOGR560226</t>
  </si>
  <si>
    <t>GATR731012</t>
  </si>
  <si>
    <t>GARG760528</t>
  </si>
  <si>
    <t>GORM661104</t>
  </si>
  <si>
    <t>HEMJ890626</t>
  </si>
  <si>
    <t>LACR321023</t>
  </si>
  <si>
    <t>CASG650727</t>
  </si>
  <si>
    <t>OEOC910212</t>
  </si>
  <si>
    <t>PAIA610306</t>
  </si>
  <si>
    <t>PILT680609</t>
  </si>
  <si>
    <t>RAHB690326</t>
  </si>
  <si>
    <t>ROGR570917</t>
  </si>
  <si>
    <t>SAOM810524</t>
  </si>
  <si>
    <t>SOBB740203</t>
  </si>
  <si>
    <t>COGJ580620</t>
  </si>
  <si>
    <t>COVM360514</t>
  </si>
  <si>
    <t>DACA691212</t>
  </si>
  <si>
    <t>TOGA720717</t>
  </si>
  <si>
    <t>MAAP791019</t>
  </si>
  <si>
    <t>MUVS631230</t>
  </si>
  <si>
    <t>OEGG600808</t>
  </si>
  <si>
    <t>OERR470801</t>
  </si>
  <si>
    <t>BANE331029</t>
  </si>
  <si>
    <t>Delgadillo Alonso Juan Antonio</t>
  </si>
  <si>
    <t>DEAJ900531</t>
  </si>
  <si>
    <t>Gallegos Ramirez Justo Ruben</t>
  </si>
  <si>
    <t>GARJ870918</t>
  </si>
  <si>
    <t>Departamento 511 DEPTO DE PADRON Y LICENCIAS</t>
  </si>
  <si>
    <t>Jefe de Padron y Licencias</t>
  </si>
  <si>
    <t xml:space="preserve">SISTEMA DE AGUA POTABLE, ALCANTARILLADO  </t>
  </si>
  <si>
    <t>Navarro Lomeli Maria del Refugio</t>
  </si>
  <si>
    <t>Renteria Gomez Ricardo</t>
  </si>
  <si>
    <t>REGR721115</t>
  </si>
  <si>
    <t>Moreno Ibarra Humberto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</si>
  <si>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</si>
  <si>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</si>
  <si>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</si>
  <si>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</si>
  <si>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</si>
  <si>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</si>
  <si>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Rameño Villalobos Jose Concepcion</t>
  </si>
  <si>
    <t>RAVC611208</t>
  </si>
  <si>
    <t>Cuevas Arias Saul Antonio</t>
  </si>
  <si>
    <t>CUAS910123</t>
  </si>
  <si>
    <t>Departamento 100 REGIDORES DEL H. AYUNTAMIENTO</t>
  </si>
  <si>
    <t>DIF</t>
  </si>
  <si>
    <t>BAPJ930427</t>
  </si>
  <si>
    <t>TOTAL</t>
  </si>
  <si>
    <t>Bizarro Palafox Ma Magdalena</t>
  </si>
  <si>
    <t>Enc de Expedientes</t>
  </si>
  <si>
    <t>Diaz Calderon Efrain</t>
  </si>
  <si>
    <t>DICE631029</t>
  </si>
  <si>
    <t>Moreno Rivera Jesus Emmanuel</t>
  </si>
  <si>
    <t>Coordinador Transparencia</t>
  </si>
  <si>
    <t>Garcia Villa Maricela</t>
  </si>
  <si>
    <t>GAVM-680731-</t>
  </si>
  <si>
    <t>Hoyos Chora Luis Antonio</t>
  </si>
  <si>
    <t>HOCL840604</t>
  </si>
  <si>
    <t>Auxiliar Archivo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</si>
  <si>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</si>
  <si>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</si>
  <si>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</si>
  <si>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</si>
  <si>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</si>
  <si>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</si>
  <si>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</si>
  <si>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</si>
  <si>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Vazquez Verdia Gerardo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</si>
  <si>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</si>
  <si>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</si>
  <si>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</si>
  <si>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</si>
  <si>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</si>
  <si>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</si>
  <si>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SOBE771029</t>
  </si>
  <si>
    <t>Medina Rameño Martha</t>
  </si>
  <si>
    <t>MERM-680708</t>
  </si>
  <si>
    <t>Enfermera C.Salud</t>
  </si>
  <si>
    <t>Madriz Fonseca Antonio</t>
  </si>
  <si>
    <t>MAFA690910</t>
  </si>
  <si>
    <t>Préstamo / Desctos.</t>
  </si>
  <si>
    <t>28</t>
  </si>
  <si>
    <t>OLRM430930</t>
  </si>
  <si>
    <t>Departamento 520 DEPARTAMENTO DE EGRESOS Y CONTROL PRESUPUESTAL</t>
  </si>
  <si>
    <t>INSTITUTO MUNICIPAL DE ATENCION A LA JUVENTUD</t>
  </si>
  <si>
    <t>Director del Instituto</t>
  </si>
  <si>
    <t>Asistente de Presidencia</t>
  </si>
  <si>
    <t>Ponce Ramirez Ernesto</t>
  </si>
  <si>
    <t>PORE700313</t>
  </si>
  <si>
    <t>Gonzalez Bañales Dioscoro Israel</t>
  </si>
  <si>
    <t>GOBD870223</t>
  </si>
  <si>
    <t>OECF-390212</t>
  </si>
  <si>
    <t>Asesor</t>
  </si>
  <si>
    <t>Departamento 1020 DEPTO PARTICIPACION CIUDADANA</t>
  </si>
  <si>
    <t>DIRECCION DE PARTICIPACION CIUDADANA</t>
  </si>
  <si>
    <t>29</t>
  </si>
  <si>
    <t>Cortes Vazquez Maximiliano</t>
  </si>
  <si>
    <t>Del Rio Lara Martha Patricia</t>
  </si>
  <si>
    <t>RILM200990</t>
  </si>
  <si>
    <t>Sotelo Beltran Ema Angelica</t>
  </si>
  <si>
    <t>Duran Vega Jose Andres</t>
  </si>
  <si>
    <t>HACIENDA MUNICIPAL Y ADMINISTRACION</t>
  </si>
  <si>
    <t>Cervantes Camacho Job</t>
  </si>
  <si>
    <t>Lara Hernandez Minerva Elizabeth</t>
  </si>
  <si>
    <t>LAHM920129</t>
  </si>
  <si>
    <t>Gonzalez Avalos Filiberto</t>
  </si>
  <si>
    <t>Ines Valentin Martha</t>
  </si>
  <si>
    <t>IEVM570602</t>
  </si>
  <si>
    <t>DUVA960502</t>
  </si>
  <si>
    <t>Robles Martinez Roberto</t>
  </si>
  <si>
    <t>ROMR940508</t>
  </si>
  <si>
    <t>MOLE900601</t>
  </si>
  <si>
    <t>Mora Lazcano Efrain</t>
  </si>
  <si>
    <t>Rocha Perfecto Alejandro</t>
  </si>
  <si>
    <t>LOEA780724</t>
  </si>
  <si>
    <t>BACL8603068Y8</t>
  </si>
  <si>
    <t>Ibañez Rosales Juan Carlos</t>
  </si>
  <si>
    <t>IARJ651104</t>
  </si>
  <si>
    <t>Castillo Hernandez Jorge</t>
  </si>
  <si>
    <t>Viramontes Nava Jonathan Javier</t>
  </si>
  <si>
    <t>VINJ890326LLA</t>
  </si>
  <si>
    <t>Lazcano Florez Miguel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</si>
  <si>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</si>
  <si>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</si>
  <si>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</si>
  <si>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</si>
  <si>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</si>
  <si>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</si>
  <si>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Lopez Velasco Ruben</t>
  </si>
  <si>
    <t>LOVR630324</t>
  </si>
  <si>
    <t xml:space="preserve">Rocha Olmos Ruben </t>
  </si>
  <si>
    <t>ROOR-720503</t>
  </si>
  <si>
    <t>Lozano Rodriguez Rafael</t>
  </si>
  <si>
    <t>30</t>
  </si>
  <si>
    <t>31</t>
  </si>
  <si>
    <t>32</t>
  </si>
  <si>
    <t>33</t>
  </si>
  <si>
    <t>34</t>
  </si>
  <si>
    <t>35</t>
  </si>
  <si>
    <t>36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</si>
  <si>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</si>
  <si>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</si>
  <si>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</si>
  <si>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</si>
  <si>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</si>
  <si>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</si>
  <si>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</si>
  <si>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</si>
  <si>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</si>
  <si>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Vazquez Maldonado J Jesus</t>
  </si>
  <si>
    <t>VAMJ700505</t>
  </si>
  <si>
    <t>Aguilar Lomeli Armando</t>
  </si>
  <si>
    <t>AULA710429</t>
  </si>
  <si>
    <t>SAME870120</t>
  </si>
  <si>
    <t>Ortiz Ramos Nancy Karina</t>
  </si>
  <si>
    <t>OIRN900612</t>
  </si>
  <si>
    <t>Salazar Martinez Esther Saharay</t>
  </si>
  <si>
    <t>MADL681104</t>
  </si>
  <si>
    <t>LAFM660406</t>
  </si>
  <si>
    <t>OENM750110</t>
  </si>
  <si>
    <t>CAGH781120</t>
  </si>
  <si>
    <t>HERD610328</t>
  </si>
  <si>
    <t>MOBF610925</t>
  </si>
  <si>
    <t>HUVA700501</t>
  </si>
  <si>
    <t>BOMM720524</t>
  </si>
  <si>
    <t>SIAS710113</t>
  </si>
  <si>
    <t>MOZG-430212</t>
  </si>
  <si>
    <t>SAJO740209</t>
  </si>
  <si>
    <t>SAAF420920</t>
  </si>
  <si>
    <t>AACA371114</t>
  </si>
  <si>
    <t>MOMS540126</t>
  </si>
  <si>
    <t>DACM650801</t>
  </si>
  <si>
    <t>ZAMG781121</t>
  </si>
  <si>
    <t>GACP651203</t>
  </si>
  <si>
    <t>DACJ710111</t>
  </si>
  <si>
    <t>CUOG501223</t>
  </si>
  <si>
    <t>OIAA380925</t>
  </si>
  <si>
    <t>OEFC510310</t>
  </si>
  <si>
    <t>OEFL580125</t>
  </si>
  <si>
    <t>MURR730614</t>
  </si>
  <si>
    <t>MOOH560512</t>
  </si>
  <si>
    <t>GUGC870905</t>
  </si>
  <si>
    <t>GOOR5403207F2</t>
  </si>
  <si>
    <t>SALS800210</t>
  </si>
  <si>
    <t>ZAGA471103</t>
  </si>
  <si>
    <t>Operador Agua Pot</t>
  </si>
  <si>
    <t>Lamas Loza Rafael</t>
  </si>
  <si>
    <t>LALR671001</t>
  </si>
  <si>
    <t>44</t>
  </si>
  <si>
    <t>45</t>
  </si>
  <si>
    <t>Bobadilla Estrada Jose Maria</t>
  </si>
  <si>
    <t>MURD381024</t>
  </si>
  <si>
    <t>CACJ770725</t>
  </si>
  <si>
    <t>AADJ551103</t>
  </si>
  <si>
    <t>TAME8701088D3</t>
  </si>
  <si>
    <t>VEAG610114</t>
  </si>
  <si>
    <t>MAOF710224</t>
  </si>
  <si>
    <t>CAHJ711220</t>
  </si>
  <si>
    <t>MOIH471116</t>
  </si>
  <si>
    <t>CUCR581103</t>
  </si>
  <si>
    <t>NALR421116</t>
  </si>
  <si>
    <t>ROPH950309</t>
  </si>
  <si>
    <t>BIPM710120</t>
  </si>
  <si>
    <t>Aguilar Corona Sergio</t>
  </si>
  <si>
    <t>Soto Rojas Rogelio</t>
  </si>
  <si>
    <t>Torres Vargas Francisco</t>
  </si>
  <si>
    <t>AUCS770224</t>
  </si>
  <si>
    <t>SORR700706</t>
  </si>
  <si>
    <t>TOVF661004</t>
  </si>
  <si>
    <t>Arana Lopez Pedro Oswaldo</t>
  </si>
  <si>
    <t>46</t>
  </si>
  <si>
    <t>Rivera X J Santos</t>
  </si>
  <si>
    <t>RIXS</t>
  </si>
  <si>
    <t>47</t>
  </si>
  <si>
    <t>48</t>
  </si>
  <si>
    <t>SASN390320</t>
  </si>
  <si>
    <t>49</t>
  </si>
  <si>
    <t>Castillo X Guillermo</t>
  </si>
  <si>
    <t>CAXG310426</t>
  </si>
  <si>
    <t>50</t>
  </si>
  <si>
    <t>Vazquez Montes de Oca Arturo</t>
  </si>
  <si>
    <t>VAMA460719</t>
  </si>
  <si>
    <t>51</t>
  </si>
  <si>
    <t>L.C.P. SANTIAGO LEDEZMA OROZCO</t>
  </si>
  <si>
    <t xml:space="preserve">            L.C.P. SANTIAGO LEDEZMA OROZCO</t>
  </si>
  <si>
    <t xml:space="preserve">           L.C.P. SANTIAGO LEDEZMA OROZCO</t>
  </si>
  <si>
    <t>C. HECTOR MANUEL HARO PEREZ</t>
  </si>
  <si>
    <t>Vazquez Rivera Anita</t>
  </si>
  <si>
    <t>Aniceto Gonzalez Gabriel</t>
  </si>
  <si>
    <t>Garcia Soto Ilda Delia</t>
  </si>
  <si>
    <t>Ochoa Mora Esther Judith</t>
  </si>
  <si>
    <t>Rangel Vargas Felipe de Jesus</t>
  </si>
  <si>
    <t>Garcia Enciso Dulce Carmina</t>
  </si>
  <si>
    <t>Haro Perez Hector Manuel</t>
  </si>
  <si>
    <t>Rivera Ramirez Jose Luis</t>
  </si>
  <si>
    <t>Ramirez Campos Juan Jose</t>
  </si>
  <si>
    <t>Morales Rameño Jose Maria</t>
  </si>
  <si>
    <t>Pacheco Luna Sergio Guillermo</t>
  </si>
  <si>
    <t>Oficial de Registro Civil</t>
  </si>
  <si>
    <t>Bielmas Ornelas Juan</t>
  </si>
  <si>
    <t>Gaytan Cuevas Jose de Jesus</t>
  </si>
  <si>
    <t>Ledezma Orozco Santiago</t>
  </si>
  <si>
    <t>Villa Gonzalez Alfonso</t>
  </si>
  <si>
    <t>Barajas Perez Daycie</t>
  </si>
  <si>
    <t>Salazar Aguilar Roberto</t>
  </si>
  <si>
    <t>Zambrano Naranjo Salvador</t>
  </si>
  <si>
    <t>Cerna Flores Humberto</t>
  </si>
  <si>
    <t>Aniceto Reynoso Diego</t>
  </si>
  <si>
    <t>Diego Vargas Antonio</t>
  </si>
  <si>
    <t>Rojo Ramos Asaria Yazmin</t>
  </si>
  <si>
    <t>Garcia Escoto Juan Manuel</t>
  </si>
  <si>
    <t>Servin Nuñez Agustin</t>
  </si>
  <si>
    <t>Casillas Servin Janeth</t>
  </si>
  <si>
    <t>Gonzalez Perez Moises Antonio</t>
  </si>
  <si>
    <t>Guzman Ornelas Genoveva</t>
  </si>
  <si>
    <t>Guzman Zamora Jose Luis</t>
  </si>
  <si>
    <t>Palmeros Suarez Diego</t>
  </si>
  <si>
    <t>Martinez Ventura Rosalio</t>
  </si>
  <si>
    <t>Camarena Sanchez Juan Pablo</t>
  </si>
  <si>
    <t>Santana Aguirre Juan Martin</t>
  </si>
  <si>
    <t>Aldrete Navarro Ivan</t>
  </si>
  <si>
    <t>Palmeros Barradas Andres</t>
  </si>
  <si>
    <t>Cuevas Ibarra Carlos Alberto</t>
  </si>
  <si>
    <t>Garcia Villaseñor Alfonso</t>
  </si>
  <si>
    <t>Ramirez Ornelas Enrique</t>
  </si>
  <si>
    <t>Fuentes Lopez Enrique</t>
  </si>
  <si>
    <t>Nuñez Mora Edgar Moises</t>
  </si>
  <si>
    <t>Herrera Cortes Ricardo</t>
  </si>
  <si>
    <t>Velador UBR</t>
  </si>
  <si>
    <t>Velador Almacen Mpal</t>
  </si>
  <si>
    <t>Velador Malecon</t>
  </si>
  <si>
    <t>Merino de Jesus Victor</t>
  </si>
  <si>
    <t>Gorgonio Reyes Ermilio</t>
  </si>
  <si>
    <t>Martinez Castillo Maria</t>
  </si>
  <si>
    <t>Jaime Tejeda Maria de la Luz</t>
  </si>
  <si>
    <t>Chavira Diaz Pedro</t>
  </si>
  <si>
    <t>Bizarro Tovar Maria Luisa</t>
  </si>
  <si>
    <t>Gomez Monreal Pedro</t>
  </si>
  <si>
    <t>Carreño Carreño Jose Luis</t>
  </si>
  <si>
    <t>Diaz Davalos Tania Jaqueline</t>
  </si>
  <si>
    <t>Medina Serrano Jose</t>
  </si>
  <si>
    <t>Cuevas Ramirez Aurelio</t>
  </si>
  <si>
    <t>Venegas Cuevas Jose Antonio</t>
  </si>
  <si>
    <t>Flores Lopez Sergio</t>
  </si>
  <si>
    <t>Casillas Vargas Anselmo</t>
  </si>
  <si>
    <t>Rivera Yañez Jhonatha Benjamin</t>
  </si>
  <si>
    <t>Guzman Cardenas Arturo</t>
  </si>
  <si>
    <t>Amezcua Machuca Daniel</t>
  </si>
  <si>
    <t>Auxiliar admvo</t>
  </si>
  <si>
    <t>Salcedo Chavez Sulema</t>
  </si>
  <si>
    <t>Sandoval Lopez Angelica Edith</t>
  </si>
  <si>
    <t>Gonzalez Zamora Camelia Elizabeth</t>
  </si>
  <si>
    <t>Navarro Sanchez Jose Luis</t>
  </si>
  <si>
    <t>Marquez Vega Martin Adan</t>
  </si>
  <si>
    <t>Bizarro Flores Jorge</t>
  </si>
  <si>
    <t>Salgado Romero Enrique Angel</t>
  </si>
  <si>
    <t>Hernandez Mendoza Miguel</t>
  </si>
  <si>
    <t>Lomeli de la Rosa Juan Antonio</t>
  </si>
  <si>
    <t>Aguirre Bernal Pablo</t>
  </si>
  <si>
    <t>Macias Aniceto Nayeli Rosario</t>
  </si>
  <si>
    <t>Departamento 1300 DIRECCION SERVICIOS PUBLICOS</t>
  </si>
  <si>
    <t>Departamento 1301 DEPARTAMENTO SERVICIOS PUBLICOS</t>
  </si>
  <si>
    <t>De Santiago Hernandez Carlos</t>
  </si>
  <si>
    <t>Bobadilla Gonzalez Juan Ramon</t>
  </si>
  <si>
    <t>Gomez Enriquez Francisca</t>
  </si>
  <si>
    <t xml:space="preserve"> Zenteno Vazquez Olivia</t>
  </si>
  <si>
    <t>Vergara Robles Marisela</t>
  </si>
  <si>
    <t>Ruiz Garcia Carlos</t>
  </si>
  <si>
    <t>Jefe Proyectos</t>
  </si>
  <si>
    <t>RAVF620205</t>
  </si>
  <si>
    <t>MORM760127</t>
  </si>
  <si>
    <t>PALS720510</t>
  </si>
  <si>
    <t>VIGA570520</t>
  </si>
  <si>
    <t>BAPD871112</t>
  </si>
  <si>
    <t>ZANS710616</t>
  </si>
  <si>
    <t>CEFH850514</t>
  </si>
  <si>
    <t>CASJ910919</t>
  </si>
  <si>
    <t>GUZL710826</t>
  </si>
  <si>
    <t>CASJ790608</t>
  </si>
  <si>
    <t>SAAJ621126</t>
  </si>
  <si>
    <t>MEOA700603</t>
  </si>
  <si>
    <t>CASH730316</t>
  </si>
  <si>
    <t>RACM471111</t>
  </si>
  <si>
    <t>AENI660822</t>
  </si>
  <si>
    <t>GAVA560913</t>
  </si>
  <si>
    <t>Cervantes de la Luz Rodolfo</t>
  </si>
  <si>
    <t>Rodriguez Zamora Adrian</t>
  </si>
  <si>
    <t>Cuevas Lopez Andrea Guadalupe</t>
  </si>
  <si>
    <t>Rojas Vazquez Ezequiel</t>
  </si>
  <si>
    <t>Rangel Fernandez Julio Cesar</t>
  </si>
  <si>
    <t>Delgadillo Limon Elizabeth</t>
  </si>
  <si>
    <t>Ibarra Ortiz Georgina Arely</t>
  </si>
  <si>
    <t>Zambrano Herrera Antonio</t>
  </si>
  <si>
    <t>Pantoja Zambrano Gabriel</t>
  </si>
  <si>
    <t>Tovar Gonzalez Ma Luisa</t>
  </si>
  <si>
    <t>Aguilar Perez Gabriel</t>
  </si>
  <si>
    <t>Miranda Navarro Sergio</t>
  </si>
  <si>
    <t>Ines Flores Jose de Jesus</t>
  </si>
  <si>
    <t>Operador de Maquinaria</t>
  </si>
  <si>
    <t>Flores Velazquez Cinthya</t>
  </si>
  <si>
    <t>Mendoza Campos Jose Alberto</t>
  </si>
  <si>
    <t>Lopez Salazar Sergio</t>
  </si>
  <si>
    <t>Chacon Lomeli Marco Antonio</t>
  </si>
  <si>
    <t>IARG830615</t>
  </si>
  <si>
    <t>HAPH580813</t>
  </si>
  <si>
    <t>RIRL600229</t>
  </si>
  <si>
    <t>RACJ830501</t>
  </si>
  <si>
    <t>Rosales Arias Yezel</t>
  </si>
  <si>
    <t>ROAY871205</t>
  </si>
  <si>
    <t>Cornejo Gutierrez Arcadio</t>
  </si>
  <si>
    <t>COGA7505233</t>
  </si>
  <si>
    <t>AOCA-781113</t>
  </si>
  <si>
    <t>SAAR550725</t>
  </si>
  <si>
    <t>SENA810604</t>
  </si>
  <si>
    <t>PASD900403</t>
  </si>
  <si>
    <t>PABA440130</t>
  </si>
  <si>
    <t>CUIC830806</t>
  </si>
  <si>
    <t>RAOE591115</t>
  </si>
  <si>
    <t>Triguero Ines Reyes</t>
  </si>
  <si>
    <t>TIIR870315</t>
  </si>
  <si>
    <t>GACJ680909</t>
  </si>
  <si>
    <t>GORE410113</t>
  </si>
  <si>
    <t>JATL600222</t>
  </si>
  <si>
    <t>CACL600827</t>
  </si>
  <si>
    <t>Ibarra Salcedo Luis Enrique</t>
  </si>
  <si>
    <t>IASL900713</t>
  </si>
  <si>
    <t>MESJ901001</t>
  </si>
  <si>
    <t>VECA810913</t>
  </si>
  <si>
    <t>FOLS780202</t>
  </si>
  <si>
    <t>CAVA710421</t>
  </si>
  <si>
    <t>RIYJ890202</t>
  </si>
  <si>
    <t>Ibarra Ramirez Jose Guadalupe</t>
  </si>
  <si>
    <t>SACS880819</t>
  </si>
  <si>
    <t>SALA871004</t>
  </si>
  <si>
    <t>GOZC701118</t>
  </si>
  <si>
    <t>NASL831215</t>
  </si>
  <si>
    <t>HEMM760915</t>
  </si>
  <si>
    <t>LORJ860129</t>
  </si>
  <si>
    <t>Salgado Romero Armando Jesus</t>
  </si>
  <si>
    <t>Solano Velasco Olga</t>
  </si>
  <si>
    <t>Olivarez Lopez Ruben</t>
  </si>
  <si>
    <t>OILR790901</t>
  </si>
  <si>
    <t>VERM740531</t>
  </si>
  <si>
    <t>FULE641222</t>
  </si>
  <si>
    <t>CULA921130</t>
  </si>
  <si>
    <t>CALM890327</t>
  </si>
  <si>
    <t>Rangel Fernandez Angeles</t>
  </si>
  <si>
    <t>Moreno Martinez Mario</t>
  </si>
  <si>
    <t>Bautista Quintero Jose Angel</t>
  </si>
  <si>
    <t>Navarro Vargas Narciso</t>
  </si>
  <si>
    <t>Torres Hernandez Miguel</t>
  </si>
  <si>
    <t>Coordinador Agencias y Delegaciones</t>
  </si>
  <si>
    <t>Jefe Operativo Rastro</t>
  </si>
  <si>
    <t>VAVG741001</t>
  </si>
  <si>
    <t>Saucedo Loma Jose Vicente</t>
  </si>
  <si>
    <t>Sanchez Hernandez Jose Luis</t>
  </si>
  <si>
    <t>Flores Hernandez J Refugio</t>
  </si>
  <si>
    <t>Garcia Hernandez Jose Uriel</t>
  </si>
  <si>
    <t>CAHE701222</t>
  </si>
  <si>
    <t>Hernandez Zuñiga Jose Ramiro</t>
  </si>
  <si>
    <t>Guzman Romero Arturo</t>
  </si>
  <si>
    <t>Garcia Rosales Alfredo</t>
  </si>
  <si>
    <t>Operador Agua Potable</t>
  </si>
  <si>
    <t>Gudiño Daniel Guillermo</t>
  </si>
  <si>
    <t>Gonzalez Ramirez Oscar</t>
  </si>
  <si>
    <t>Departamento 1330 DEPARTAMENTO MERCADOS</t>
  </si>
  <si>
    <t>Ibarra Hernandez Ricardo</t>
  </si>
  <si>
    <t>Loza Ornelas Victor Manuel</t>
  </si>
  <si>
    <t>Cuevas Olmedo Graciela</t>
  </si>
  <si>
    <t>Departamento 1710 DEPTO AGRICULTURA, GANADERIA Y DESARROLLO RURAL</t>
  </si>
  <si>
    <t>Flores del Toro Alfonso</t>
  </si>
  <si>
    <t>52</t>
  </si>
  <si>
    <t>53</t>
  </si>
  <si>
    <t>54</t>
  </si>
  <si>
    <t>55</t>
  </si>
  <si>
    <t>56</t>
  </si>
  <si>
    <t>57</t>
  </si>
  <si>
    <t>58</t>
  </si>
  <si>
    <t>2/4</t>
  </si>
  <si>
    <t>3/4</t>
  </si>
  <si>
    <t>4/4</t>
  </si>
  <si>
    <t>Garavito Valencia Gabriel</t>
  </si>
  <si>
    <t>Vazquez Ibarra Apolinario</t>
  </si>
  <si>
    <t>TOHM670302</t>
  </si>
  <si>
    <t>LEOS671127</t>
  </si>
  <si>
    <t>LOGK871126</t>
  </si>
  <si>
    <t>SAOL800217</t>
  </si>
  <si>
    <t>VAPG720607</t>
  </si>
  <si>
    <t>GAEJ740913</t>
  </si>
  <si>
    <t>GUOG620103</t>
  </si>
  <si>
    <t>NAVN650908</t>
  </si>
  <si>
    <t>POGA820605</t>
  </si>
  <si>
    <t>Portugal Garcia Allan Phillippe</t>
  </si>
  <si>
    <t>CALJ561016</t>
  </si>
  <si>
    <t>Cravioto Lebrija Jesus Alejandro</t>
  </si>
  <si>
    <t>ROVE560509</t>
  </si>
  <si>
    <t>IAOG860423</t>
  </si>
  <si>
    <t>RAFJ901001</t>
  </si>
  <si>
    <t>ZAHA890929</t>
  </si>
  <si>
    <t>GUCA670701</t>
  </si>
  <si>
    <t>LORR670629</t>
  </si>
  <si>
    <t>LOOV780516</t>
  </si>
  <si>
    <t>CUOG880405</t>
  </si>
  <si>
    <t>SARE830805</t>
  </si>
  <si>
    <t>TOGL710701</t>
  </si>
  <si>
    <t>MAGF750309PY8</t>
  </si>
  <si>
    <t>CECJ951123</t>
  </si>
  <si>
    <t>MECA900522</t>
  </si>
  <si>
    <t>FOTA380802</t>
  </si>
  <si>
    <t>SAOM610811</t>
  </si>
  <si>
    <t>XIOC721126</t>
  </si>
  <si>
    <t>Xilonzochilt Ocampo Maria Cristina</t>
  </si>
  <si>
    <t>LOSS820312</t>
  </si>
  <si>
    <t>Partida Macias Mayra Guadalupe</t>
  </si>
  <si>
    <t>OOCJ601216</t>
  </si>
  <si>
    <t>Orozco Cuevas J. Jesus</t>
  </si>
  <si>
    <t>OOME860913</t>
  </si>
  <si>
    <t>GAED780412</t>
  </si>
  <si>
    <t>SALV670811</t>
  </si>
  <si>
    <t>RORA900311</t>
  </si>
  <si>
    <t>DIVA750705</t>
  </si>
  <si>
    <t>Machuca Valencia Carlos Alfonso</t>
  </si>
  <si>
    <t>Martinez Ornelas Jose Luis</t>
  </si>
  <si>
    <t>Cuevas Campos Ismael</t>
  </si>
  <si>
    <t>Administrador</t>
  </si>
  <si>
    <t>Lamas Ortiz Camila Alejandra</t>
  </si>
  <si>
    <t>Velazquez Avila Armando</t>
  </si>
  <si>
    <t>VACE540817</t>
  </si>
  <si>
    <t>Cazares Hernandez Maria Elena</t>
  </si>
  <si>
    <t>MAOL700526</t>
  </si>
  <si>
    <t>MAVC830401</t>
  </si>
  <si>
    <t>Perez Hernandez Bogar</t>
  </si>
  <si>
    <t>PEHB711219</t>
  </si>
  <si>
    <t>VEAA910723</t>
  </si>
  <si>
    <t>LAOC920714</t>
  </si>
  <si>
    <t>GASI700705</t>
  </si>
  <si>
    <t>GAVG560205</t>
  </si>
  <si>
    <t>MOMM850908</t>
  </si>
  <si>
    <t>AIGG6305057S2</t>
  </si>
  <si>
    <t>AIRD880504SF6</t>
  </si>
  <si>
    <t>AINL700323</t>
  </si>
  <si>
    <t>BIOJ740926HS6</t>
  </si>
  <si>
    <t>CAHG930709</t>
  </si>
  <si>
    <t>GOPM8805292L2</t>
  </si>
  <si>
    <t>MAVR891215UF4</t>
  </si>
  <si>
    <t>MONE910830277</t>
  </si>
  <si>
    <t>VARA470726DQ5</t>
  </si>
  <si>
    <t>VAIA570131CB5</t>
  </si>
  <si>
    <t>ZEVO910228VB8</t>
  </si>
  <si>
    <t>GAHU921108FA2</t>
  </si>
  <si>
    <t>FOHR550704RP4</t>
  </si>
  <si>
    <t>SAHL570726GCA</t>
  </si>
  <si>
    <t>PEGA631022PW4</t>
  </si>
  <si>
    <t>AUBP700209BJ2</t>
  </si>
  <si>
    <t>AEMD930721RU2</t>
  </si>
  <si>
    <t>AALP8501256P9</t>
  </si>
  <si>
    <t>BITL890213N70</t>
  </si>
  <si>
    <t>BIFJ6909088C5</t>
  </si>
  <si>
    <t>BOGJ931127D9A</t>
  </si>
  <si>
    <t>CAVA710421S43</t>
  </si>
  <si>
    <t>CELR740807CT9</t>
  </si>
  <si>
    <t>CADP4502236D3</t>
  </si>
  <si>
    <t>CURA8009104MA</t>
  </si>
  <si>
    <t>SAHC890217DP5</t>
  </si>
  <si>
    <t>DELE9107028H8</t>
  </si>
  <si>
    <t>DIDT921007TP9</t>
  </si>
  <si>
    <t>FOVC9401028A6</t>
  </si>
  <si>
    <t>GARA630112BP6</t>
  </si>
  <si>
    <t>GOMP890702KS9</t>
  </si>
  <si>
    <t>GOEF7810043KA</t>
  </si>
  <si>
    <t>GORO970227IY9</t>
  </si>
  <si>
    <t>GUDG7201097Y5</t>
  </si>
  <si>
    <t>GURA910917KX6</t>
  </si>
  <si>
    <t>HEZR910222EE0</t>
  </si>
  <si>
    <t>IAHR710325DZ5</t>
  </si>
  <si>
    <t>IEFJ820921HV6</t>
  </si>
  <si>
    <t>MAAN920323H52</t>
  </si>
  <si>
    <t>MAVA7312131Q8</t>
  </si>
  <si>
    <t>MACM511008T73</t>
  </si>
  <si>
    <t>MEJV930728KB0</t>
  </si>
  <si>
    <t>MINS5805151W9</t>
  </si>
  <si>
    <t>PAZG790324KV3</t>
  </si>
  <si>
    <t>PAMM880224BP9</t>
  </si>
  <si>
    <t>RAFA960802QKA</t>
  </si>
  <si>
    <t>ROZA700626NJ8</t>
  </si>
  <si>
    <t>RUGC870109GSA</t>
  </si>
  <si>
    <t>SARA780809839</t>
  </si>
  <si>
    <t>SOVA650806D36</t>
  </si>
  <si>
    <t>C. ALFONSO VILLA GONZALEZ</t>
  </si>
  <si>
    <t>Palos Vaca J Jesus</t>
  </si>
  <si>
    <t>Del Toro Gonzalez Martin</t>
  </si>
  <si>
    <t>TOGM551111</t>
  </si>
  <si>
    <t>Martinez Sanchez Juan Pablo</t>
  </si>
  <si>
    <t>MASJ850203</t>
  </si>
  <si>
    <t>Villanueva Valadez Jose</t>
  </si>
  <si>
    <t>VIVJ590106</t>
  </si>
  <si>
    <t xml:space="preserve">Supervisor </t>
  </si>
  <si>
    <t>Valdez Gonzalez Paola</t>
  </si>
  <si>
    <t>Herrera Alonzo Ana Cecilia</t>
  </si>
  <si>
    <t>Campos Salazar Daniel</t>
  </si>
  <si>
    <t>Gaytan Cruz Gabriela Elizabeth</t>
  </si>
  <si>
    <t>Vega Luvian Brenda Yadira</t>
  </si>
  <si>
    <t>VELB880907</t>
  </si>
  <si>
    <t>Perez Campos J Jesus</t>
  </si>
  <si>
    <t>PECJ451127</t>
  </si>
  <si>
    <t>VAGP940523</t>
  </si>
  <si>
    <t>CASD770228</t>
  </si>
  <si>
    <t>HEAA880128</t>
  </si>
  <si>
    <t>PAVJ620715</t>
  </si>
  <si>
    <t>CUCI820224</t>
  </si>
  <si>
    <t>LEUV571012</t>
  </si>
  <si>
    <t>Leal Urzua  Victoria</t>
  </si>
  <si>
    <t>Carbajal Ornelas Teodora</t>
  </si>
  <si>
    <t>CAOT510401</t>
  </si>
  <si>
    <t>Dominguez Plascencia Carlos</t>
  </si>
  <si>
    <t>DOPC670610</t>
  </si>
  <si>
    <t>Parra Camarena Rigoberto</t>
  </si>
  <si>
    <t>PACR610110</t>
  </si>
  <si>
    <t>Ramirez Morales Jaime</t>
  </si>
  <si>
    <t>RAMJ651103</t>
  </si>
  <si>
    <t>Valadez Casillas Jose Angel</t>
  </si>
  <si>
    <t>VACX691012</t>
  </si>
  <si>
    <t>VIMR880805</t>
  </si>
  <si>
    <t>Ruiz Jimenez Everardo</t>
  </si>
  <si>
    <t>RUJE560706</t>
  </si>
  <si>
    <t>Vargas Olmedo Gilberto</t>
  </si>
  <si>
    <t>VAOG480919</t>
  </si>
  <si>
    <t>Martin Navarro Ricardo Vidal</t>
  </si>
  <si>
    <t>Bizarro Frausto Karina Yaneht</t>
  </si>
  <si>
    <t>Hoyos Campos Ana Paula</t>
  </si>
  <si>
    <t>HOCA950426</t>
  </si>
  <si>
    <t>Rameño Rivera Daniela</t>
  </si>
  <si>
    <t>RARD800417</t>
  </si>
  <si>
    <t>Amezcua Alvarado Bertha Esmeralda</t>
  </si>
  <si>
    <t>Mendoza Garcia Pablo</t>
  </si>
  <si>
    <t>Silva Contreras Ignacio</t>
  </si>
  <si>
    <t>Castillo Cortez Roberto</t>
  </si>
  <si>
    <t>Navarro Gomez J Jesus</t>
  </si>
  <si>
    <t>NAGJ460804</t>
  </si>
  <si>
    <t>SICI670207</t>
  </si>
  <si>
    <t>Arce Alejandra Janette</t>
  </si>
  <si>
    <t>AEXA931006</t>
  </si>
  <si>
    <t>Martinez Perez Adahli Marlen</t>
  </si>
  <si>
    <t>MAPA950718</t>
  </si>
  <si>
    <t>MEGP570208</t>
  </si>
  <si>
    <t>CACR820920</t>
  </si>
  <si>
    <t>GACG881202</t>
  </si>
  <si>
    <t>AEAB760525</t>
  </si>
  <si>
    <t>BAQA720703</t>
  </si>
  <si>
    <t>Gonzalez Sanchez Victor</t>
  </si>
  <si>
    <t>Vega Luvian Mariely</t>
  </si>
  <si>
    <t>Repartidor</t>
  </si>
  <si>
    <t>Zambrano Flores Fco Xavier</t>
  </si>
  <si>
    <t>Flores Gomez Jessica Yesenia</t>
  </si>
  <si>
    <t>FOGJ910925M94</t>
  </si>
  <si>
    <t>Sanchez Herrera Ma de Jesus</t>
  </si>
  <si>
    <t>SAHJ810205V15</t>
  </si>
  <si>
    <t>AOCV511102</t>
  </si>
  <si>
    <t>DIFERENCIA</t>
  </si>
  <si>
    <t>GOSV630321</t>
  </si>
  <si>
    <t>Villegas Zamora Martin</t>
  </si>
  <si>
    <t>Villegas Zamora Jose de Jesus</t>
  </si>
  <si>
    <t>VIZJ821106</t>
  </si>
  <si>
    <t>VIZM860521</t>
  </si>
  <si>
    <t>Valencia Chavez Guillermo</t>
  </si>
  <si>
    <t>VACG580925</t>
  </si>
  <si>
    <t>Delgadillo Alonzo Lorenzo</t>
  </si>
  <si>
    <t>Vazquez Sarao Jose Angel</t>
  </si>
  <si>
    <t>Lopez Lorenzo Margarito</t>
  </si>
  <si>
    <t>02/33</t>
  </si>
  <si>
    <t>03/33</t>
  </si>
  <si>
    <t>04/33</t>
  </si>
  <si>
    <t>05/33</t>
  </si>
  <si>
    <t>06/33</t>
  </si>
  <si>
    <t>07/33</t>
  </si>
  <si>
    <t>08/33</t>
  </si>
  <si>
    <t>09/33</t>
  </si>
  <si>
    <t>10/33</t>
  </si>
  <si>
    <t>11/33</t>
  </si>
  <si>
    <t>12/33</t>
  </si>
  <si>
    <t>13/33</t>
  </si>
  <si>
    <t>14/33</t>
  </si>
  <si>
    <t>15/33</t>
  </si>
  <si>
    <t>16/33</t>
  </si>
  <si>
    <t>17/33</t>
  </si>
  <si>
    <t>18/33</t>
  </si>
  <si>
    <t>19/33</t>
  </si>
  <si>
    <t>20/33</t>
  </si>
  <si>
    <t>21/33</t>
  </si>
  <si>
    <t>22/33</t>
  </si>
  <si>
    <t>23/33</t>
  </si>
  <si>
    <t>24/33</t>
  </si>
  <si>
    <t>25/33</t>
  </si>
  <si>
    <t>26/33</t>
  </si>
  <si>
    <t>27/33</t>
  </si>
  <si>
    <t>28/33</t>
  </si>
  <si>
    <t>29/33</t>
  </si>
  <si>
    <t>30/33</t>
  </si>
  <si>
    <t>31/33</t>
  </si>
  <si>
    <t>32/33</t>
  </si>
  <si>
    <t>33/33</t>
  </si>
  <si>
    <t>Nuñez Espinoza Ramon</t>
  </si>
  <si>
    <t>Nuño Villegas Moises Armando</t>
  </si>
  <si>
    <t>Del Toro Sanchez Faviola</t>
  </si>
  <si>
    <t>Sierra Alvarez Ma Cristina</t>
  </si>
  <si>
    <t>Barreras Navarro Antonio</t>
  </si>
  <si>
    <t>02/24</t>
  </si>
  <si>
    <t>03/24</t>
  </si>
  <si>
    <t>04/24</t>
  </si>
  <si>
    <t>05/24</t>
  </si>
  <si>
    <t>06/24</t>
  </si>
  <si>
    <t>07/24</t>
  </si>
  <si>
    <t>08/24</t>
  </si>
  <si>
    <t>09/24</t>
  </si>
  <si>
    <t>10/24</t>
  </si>
  <si>
    <t>11/24</t>
  </si>
  <si>
    <t>12/24</t>
  </si>
  <si>
    <t>13/24</t>
  </si>
  <si>
    <t>14/24</t>
  </si>
  <si>
    <t>15/24</t>
  </si>
  <si>
    <t>16/24</t>
  </si>
  <si>
    <t>17/24</t>
  </si>
  <si>
    <t>18/24</t>
  </si>
  <si>
    <t>19/24</t>
  </si>
  <si>
    <t>20/24</t>
  </si>
  <si>
    <t>21/24</t>
  </si>
  <si>
    <t>22/24</t>
  </si>
  <si>
    <t>23/24</t>
  </si>
  <si>
    <t>24/24</t>
  </si>
  <si>
    <t>Torres Garcia Valentin</t>
  </si>
  <si>
    <t>SIAC530106</t>
  </si>
  <si>
    <t>TOSF811224</t>
  </si>
  <si>
    <t>NUVM950307</t>
  </si>
  <si>
    <t>TOGV560220</t>
  </si>
  <si>
    <t>LOLM741227</t>
  </si>
  <si>
    <t>Becerra Enriquez Francisco</t>
  </si>
  <si>
    <t>BEEF360304</t>
  </si>
  <si>
    <t>Intendente Malecon Chante</t>
  </si>
  <si>
    <t>Rancurello Gonzalez Gabriel Alfredo</t>
  </si>
  <si>
    <t>Huizar Sanchez Gibran Rurico</t>
  </si>
  <si>
    <t>RAGG911030</t>
  </si>
  <si>
    <t>BANA371025</t>
  </si>
  <si>
    <t>HUSR881007</t>
  </si>
  <si>
    <t>VASA860306</t>
  </si>
  <si>
    <t>Santana Delgadillo Leonardo Javier</t>
  </si>
  <si>
    <t>Morales Sotelo J Guadalupe</t>
  </si>
  <si>
    <t>MOSG650801</t>
  </si>
  <si>
    <t>Valentin Flores Antonio</t>
  </si>
  <si>
    <t>Elvira Murillo Maria del Rosario</t>
  </si>
  <si>
    <t>EIMR551007</t>
  </si>
  <si>
    <t>Intendente Chante</t>
  </si>
  <si>
    <t>Hernandez Mora Angel Alberto</t>
  </si>
  <si>
    <t>Velazquez Vergara Braulio</t>
  </si>
  <si>
    <t>VEVB660326</t>
  </si>
  <si>
    <t>Alvarez Gonzalez Jose de Jesus</t>
  </si>
  <si>
    <t>Garcia Sanchez Teresita</t>
  </si>
  <si>
    <t>GAST791003</t>
  </si>
  <si>
    <t>Garcia Mendoza Gabriela</t>
  </si>
  <si>
    <t>GAMG790327</t>
  </si>
  <si>
    <t>Morales Sandoval Erik Guadalupe</t>
  </si>
  <si>
    <t>Ramirez Perez Joaquin</t>
  </si>
  <si>
    <t>Morales Marquez Joel</t>
  </si>
  <si>
    <t>RAPJ910726</t>
  </si>
  <si>
    <t>MOMJ790713</t>
  </si>
  <si>
    <t>Ibarra Vega Salvador</t>
  </si>
  <si>
    <t>Valdez Perez Alejandro</t>
  </si>
  <si>
    <t>Ayudante Gral</t>
  </si>
  <si>
    <t>Ibarra Lazcano Luis Javier</t>
  </si>
  <si>
    <t>Peon</t>
  </si>
  <si>
    <t>Huerta Macias Marcelino</t>
  </si>
  <si>
    <t>Ibarra Ramirez Oscar</t>
  </si>
  <si>
    <t>Vazquez Vazquez Alvaro</t>
  </si>
  <si>
    <t>IARO890309</t>
  </si>
  <si>
    <t>IALL970430</t>
  </si>
  <si>
    <t>IAVS491223</t>
  </si>
  <si>
    <t>HUMM780814</t>
  </si>
  <si>
    <t>VAPA710710</t>
  </si>
  <si>
    <t>VAVA660210</t>
  </si>
  <si>
    <t>SADL960221</t>
  </si>
  <si>
    <t>AAGJ910111</t>
  </si>
  <si>
    <t>VAFA581107</t>
  </si>
  <si>
    <t>VELM9002143LA</t>
  </si>
  <si>
    <t>ZAFF791015</t>
  </si>
  <si>
    <t>HEMA860308</t>
  </si>
  <si>
    <t>NUER480426</t>
  </si>
  <si>
    <t>Elizarraras Carrillo Manuel</t>
  </si>
  <si>
    <t>EICM</t>
  </si>
  <si>
    <t>FETA770616</t>
  </si>
  <si>
    <t>Soto Perez Carlos Antonio</t>
  </si>
  <si>
    <t>Luvian Vega Jesus Adrian</t>
  </si>
  <si>
    <t>Mares Molina Maria Elena</t>
  </si>
  <si>
    <t>SOPC780331</t>
  </si>
  <si>
    <t>LUVJ911010</t>
  </si>
  <si>
    <t>Gutierrez Robles Urbano</t>
  </si>
  <si>
    <t>Jefe de Patrimonio</t>
  </si>
  <si>
    <t>Gamas Sanchez Eberth</t>
  </si>
  <si>
    <t>Lara Hernandez Ana Rosa</t>
  </si>
  <si>
    <t>Preventologa</t>
  </si>
  <si>
    <t>Villa Martinez Luz Elena</t>
  </si>
  <si>
    <t>Mejia Ramos Karla Veronica</t>
  </si>
  <si>
    <t>Higuera Garcia Luis</t>
  </si>
  <si>
    <t>Jefe Imagen Urbana</t>
  </si>
  <si>
    <t>Villa Villalobos Ana Isabel</t>
  </si>
  <si>
    <t>VIVA</t>
  </si>
  <si>
    <t xml:space="preserve">                        JEFE EGRESOS</t>
  </si>
  <si>
    <t xml:space="preserve">             ENCARGADO DE HACIENDA MUNICIPAL</t>
  </si>
  <si>
    <t xml:space="preserve">                             PRESIDENTE MUNICIPAL</t>
  </si>
  <si>
    <t>GURU550825</t>
  </si>
  <si>
    <t>MERK910224</t>
  </si>
  <si>
    <t>HIGL640819</t>
  </si>
  <si>
    <t>VIML880513</t>
  </si>
  <si>
    <t>GASE911105</t>
  </si>
  <si>
    <t>LAHA961206</t>
  </si>
  <si>
    <t>MAMX870303</t>
  </si>
  <si>
    <t>Diaz Gonzalez Gloria</t>
  </si>
  <si>
    <t>DIGG-700415</t>
  </si>
  <si>
    <t>NOMINA CORRESPONDIENTE A LA 2 DA  QUINCENA DE MAYO 2016</t>
  </si>
  <si>
    <t>Martinez Renteria Juan Diego</t>
  </si>
  <si>
    <t>MARJ740724</t>
  </si>
  <si>
    <t>Salazar Rojas Javier</t>
  </si>
  <si>
    <t>SARJ911020</t>
  </si>
  <si>
    <t>Leal Lupercio Bertha Yadira</t>
  </si>
  <si>
    <t>LELB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</si>
</sst>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1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b/>
      <sz val="6"/>
      <name val="Arial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12"/>
      </left>
      <right style="thin">
        <color indexed="12"/>
      </right>
      <top style="hair"/>
      <bottom style="hair">
        <color indexed="12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0" applyNumberFormat="0" applyBorder="0" applyAlignment="0" applyProtection="0"/>
    <xf numFmtId="0" fontId="100" fillId="21" borderId="1" applyNumberFormat="0" applyAlignment="0" applyProtection="0"/>
    <xf numFmtId="0" fontId="101" fillId="22" borderId="2" applyNumberFormat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0" applyNumberFormat="0" applyFill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105" fillId="29" borderId="1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10" fillId="21" borderId="6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7" applyNumberFormat="0" applyFill="0" applyAlignment="0" applyProtection="0"/>
    <xf numFmtId="0" fontId="104" fillId="0" borderId="8" applyNumberFormat="0" applyFill="0" applyAlignment="0" applyProtection="0"/>
    <xf numFmtId="0" fontId="115" fillId="0" borderId="9" applyNumberFormat="0" applyFill="0" applyAlignment="0" applyProtection="0"/>
  </cellStyleXfs>
  <cellXfs count="974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2" fillId="0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8" fillId="0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164" fontId="48" fillId="35" borderId="15" xfId="0" applyNumberFormat="1" applyFont="1" applyFill="1" applyBorder="1" applyAlignment="1">
      <alignment/>
    </xf>
    <xf numFmtId="164" fontId="47" fillId="34" borderId="15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164" fontId="42" fillId="35" borderId="15" xfId="0" applyNumberFormat="1" applyFont="1" applyFill="1" applyBorder="1" applyAlignment="1">
      <alignment/>
    </xf>
    <xf numFmtId="164" fontId="45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48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8" fillId="34" borderId="15" xfId="0" applyNumberFormat="1" applyFont="1" applyFill="1" applyBorder="1" applyAlignment="1">
      <alignment/>
    </xf>
    <xf numFmtId="0" fontId="59" fillId="33" borderId="20" xfId="0" applyFont="1" applyFill="1" applyBorder="1" applyAlignment="1">
      <alignment wrapText="1"/>
    </xf>
    <xf numFmtId="164" fontId="59" fillId="33" borderId="20" xfId="0" applyNumberFormat="1" applyFont="1" applyFill="1" applyBorder="1" applyAlignment="1">
      <alignment wrapText="1"/>
    </xf>
    <xf numFmtId="164" fontId="59" fillId="33" borderId="16" xfId="0" applyNumberFormat="1" applyFont="1" applyFill="1" applyBorder="1" applyAlignment="1">
      <alignment horizontal="centerContinuous" wrapText="1"/>
    </xf>
    <xf numFmtId="0" fontId="59" fillId="33" borderId="15" xfId="0" applyFont="1" applyFill="1" applyBorder="1" applyAlignment="1">
      <alignment wrapText="1"/>
    </xf>
    <xf numFmtId="164" fontId="59" fillId="33" borderId="15" xfId="0" applyNumberFormat="1" applyFont="1" applyFill="1" applyBorder="1" applyAlignment="1">
      <alignment wrapText="1"/>
    </xf>
    <xf numFmtId="164" fontId="57" fillId="33" borderId="16" xfId="0" applyNumberFormat="1" applyFont="1" applyFill="1" applyBorder="1" applyAlignment="1">
      <alignment horizontal="centerContinuous" wrapText="1"/>
    </xf>
    <xf numFmtId="164" fontId="50" fillId="33" borderId="20" xfId="0" applyNumberFormat="1" applyFont="1" applyFill="1" applyBorder="1" applyAlignment="1">
      <alignment wrapText="1"/>
    </xf>
    <xf numFmtId="164" fontId="50" fillId="33" borderId="16" xfId="0" applyNumberFormat="1" applyFont="1" applyFill="1" applyBorder="1" applyAlignment="1">
      <alignment horizontal="centerContinuous" wrapText="1"/>
    </xf>
    <xf numFmtId="164" fontId="50" fillId="33" borderId="20" xfId="0" applyNumberFormat="1" applyFont="1" applyFill="1" applyBorder="1" applyAlignment="1">
      <alignment horizontal="center" wrapText="1"/>
    </xf>
    <xf numFmtId="164" fontId="60" fillId="33" borderId="20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0" fillId="33" borderId="15" xfId="0" applyNumberFormat="1" applyFont="1" applyFill="1" applyBorder="1" applyAlignment="1">
      <alignment wrapText="1"/>
    </xf>
    <xf numFmtId="164" fontId="57" fillId="33" borderId="27" xfId="0" applyNumberFormat="1" applyFont="1" applyFill="1" applyBorder="1" applyAlignment="1">
      <alignment horizontal="centerContinuous" wrapText="1"/>
    </xf>
    <xf numFmtId="164" fontId="59" fillId="33" borderId="27" xfId="0" applyNumberFormat="1" applyFont="1" applyFill="1" applyBorder="1" applyAlignment="1">
      <alignment horizontal="centerContinuous" wrapText="1"/>
    </xf>
    <xf numFmtId="164" fontId="50" fillId="33" borderId="27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 wrapText="1"/>
    </xf>
    <xf numFmtId="164" fontId="57" fillId="33" borderId="15" xfId="0" applyNumberFormat="1" applyFont="1" applyFill="1" applyBorder="1" applyAlignment="1">
      <alignment horizontal="centerContinuous" wrapText="1"/>
    </xf>
    <xf numFmtId="164" fontId="59" fillId="33" borderId="15" xfId="0" applyNumberFormat="1" applyFont="1" applyFill="1" applyBorder="1" applyAlignment="1">
      <alignment horizontal="centerContinuous" wrapText="1"/>
    </xf>
    <xf numFmtId="164" fontId="50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3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59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59" fillId="33" borderId="25" xfId="0" applyNumberFormat="1" applyFont="1" applyFill="1" applyBorder="1" applyAlignment="1">
      <alignment wrapText="1"/>
    </xf>
    <xf numFmtId="164" fontId="59" fillId="33" borderId="25" xfId="0" applyNumberFormat="1" applyFont="1" applyFill="1" applyBorder="1" applyAlignment="1">
      <alignment horizontal="centerContinuous" wrapText="1"/>
    </xf>
    <xf numFmtId="0" fontId="59" fillId="33" borderId="24" xfId="0" applyFont="1" applyFill="1" applyBorder="1" applyAlignment="1">
      <alignment wrapText="1"/>
    </xf>
    <xf numFmtId="164" fontId="59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61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7" fillId="33" borderId="15" xfId="0" applyFont="1" applyFill="1" applyBorder="1" applyAlignment="1">
      <alignment wrapText="1"/>
    </xf>
    <xf numFmtId="164" fontId="57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7" fillId="33" borderId="15" xfId="0" applyNumberFormat="1" applyFont="1" applyFill="1" applyBorder="1" applyAlignment="1">
      <alignment horizontal="center" wrapText="1"/>
    </xf>
    <xf numFmtId="0" fontId="57" fillId="33" borderId="20" xfId="0" applyFont="1" applyFill="1" applyBorder="1" applyAlignment="1">
      <alignment wrapText="1"/>
    </xf>
    <xf numFmtId="164" fontId="57" fillId="33" borderId="20" xfId="0" applyNumberFormat="1" applyFont="1" applyFill="1" applyBorder="1" applyAlignment="1">
      <alignment wrapText="1"/>
    </xf>
    <xf numFmtId="164" fontId="57" fillId="33" borderId="20" xfId="0" applyNumberFormat="1" applyFont="1" applyFill="1" applyBorder="1" applyAlignment="1">
      <alignment horizontal="center" wrapText="1"/>
    </xf>
    <xf numFmtId="0" fontId="62" fillId="0" borderId="0" xfId="0" applyFont="1" applyFill="1" applyAlignment="1">
      <alignment/>
    </xf>
    <xf numFmtId="164" fontId="59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7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3" fillId="33" borderId="20" xfId="0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63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8" fillId="0" borderId="15" xfId="0" applyNumberFormat="1" applyFont="1" applyFill="1" applyBorder="1" applyAlignment="1">
      <alignment horizontal="center"/>
    </xf>
    <xf numFmtId="0" fontId="48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7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43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7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7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5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0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0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3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59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59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59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/>
    </xf>
    <xf numFmtId="0" fontId="64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59" fillId="40" borderId="15" xfId="0" applyNumberFormat="1" applyFont="1" applyFill="1" applyBorder="1" applyAlignment="1">
      <alignment horizontal="centerContinuous" wrapText="1"/>
    </xf>
    <xf numFmtId="0" fontId="6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5" fillId="0" borderId="15" xfId="0" applyNumberFormat="1" applyFont="1" applyFill="1" applyBorder="1" applyAlignment="1">
      <alignment wrapText="1"/>
    </xf>
    <xf numFmtId="164" fontId="43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3" fillId="0" borderId="14" xfId="0" applyNumberFormat="1" applyFont="1" applyFill="1" applyBorder="1" applyAlignment="1">
      <alignment horizontal="left"/>
    </xf>
    <xf numFmtId="164" fontId="63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1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5" fillId="34" borderId="15" xfId="0" applyNumberFormat="1" applyFont="1" applyFill="1" applyBorder="1" applyAlignment="1">
      <alignment/>
    </xf>
    <xf numFmtId="164" fontId="66" fillId="0" borderId="0" xfId="0" applyNumberFormat="1" applyFont="1" applyFill="1" applyAlignment="1">
      <alignment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4" fillId="33" borderId="15" xfId="0" applyNumberFormat="1" applyFont="1" applyFill="1" applyBorder="1" applyAlignment="1">
      <alignment wrapText="1"/>
    </xf>
    <xf numFmtId="164" fontId="63" fillId="34" borderId="15" xfId="0" applyNumberFormat="1" applyFont="1" applyFill="1" applyBorder="1" applyAlignment="1">
      <alignment/>
    </xf>
    <xf numFmtId="164" fontId="64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63" fillId="38" borderId="25" xfId="0" applyNumberFormat="1" applyFont="1" applyFill="1" applyBorder="1" applyAlignment="1">
      <alignment/>
    </xf>
    <xf numFmtId="164" fontId="63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3" fillId="0" borderId="0" xfId="0" applyNumberFormat="1" applyFont="1" applyFill="1" applyBorder="1" applyAlignment="1">
      <alignment horizontal="left"/>
    </xf>
    <xf numFmtId="164" fontId="63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3" fillId="33" borderId="25" xfId="0" applyNumberFormat="1" applyFont="1" applyFill="1" applyBorder="1" applyAlignment="1">
      <alignment wrapText="1"/>
    </xf>
    <xf numFmtId="164" fontId="63" fillId="35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3" fillId="33" borderId="15" xfId="0" applyNumberFormat="1" applyFont="1" applyFill="1" applyBorder="1" applyAlignment="1">
      <alignment wrapText="1"/>
    </xf>
    <xf numFmtId="0" fontId="3" fillId="0" borderId="45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7" fillId="0" borderId="0" xfId="0" applyFont="1" applyFill="1" applyAlignment="1">
      <alignment/>
    </xf>
    <xf numFmtId="164" fontId="67" fillId="0" borderId="0" xfId="0" applyNumberFormat="1" applyFont="1" applyFill="1" applyAlignment="1">
      <alignment/>
    </xf>
    <xf numFmtId="0" fontId="67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8" fillId="0" borderId="0" xfId="0" applyNumberFormat="1" applyFont="1" applyFill="1" applyAlignment="1">
      <alignment/>
    </xf>
    <xf numFmtId="164" fontId="67" fillId="0" borderId="0" xfId="0" applyNumberFormat="1" applyFont="1" applyFill="1" applyBorder="1" applyAlignment="1">
      <alignment horizontal="center"/>
    </xf>
    <xf numFmtId="164" fontId="67" fillId="0" borderId="0" xfId="0" applyNumberFormat="1" applyFont="1" applyFill="1" applyAlignment="1">
      <alignment horizontal="center"/>
    </xf>
    <xf numFmtId="164" fontId="47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3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7" fillId="0" borderId="0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8" fillId="0" borderId="15" xfId="0" applyNumberFormat="1" applyFont="1" applyFill="1" applyBorder="1" applyAlignment="1">
      <alignment wrapText="1"/>
    </xf>
    <xf numFmtId="164" fontId="43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7" fillId="0" borderId="0" xfId="0" applyNumberFormat="1" applyFont="1" applyFill="1" applyBorder="1" applyAlignment="1">
      <alignment horizontal="center"/>
    </xf>
    <xf numFmtId="164" fontId="67" fillId="0" borderId="0" xfId="0" applyNumberFormat="1" applyFont="1" applyFill="1" applyBorder="1" applyAlignment="1">
      <alignment horizontal="left"/>
    </xf>
    <xf numFmtId="0" fontId="67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164" fontId="67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/>
    </xf>
    <xf numFmtId="164" fontId="3" fillId="0" borderId="46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2" fillId="0" borderId="25" xfId="0" applyNumberFormat="1" applyFont="1" applyFill="1" applyBorder="1" applyAlignment="1">
      <alignment/>
    </xf>
    <xf numFmtId="164" fontId="61" fillId="0" borderId="25" xfId="0" applyNumberFormat="1" applyFont="1" applyFill="1" applyBorder="1" applyAlignment="1">
      <alignment/>
    </xf>
    <xf numFmtId="164" fontId="45" fillId="0" borderId="25" xfId="0" applyNumberFormat="1" applyFont="1" applyFill="1" applyBorder="1" applyAlignment="1">
      <alignment wrapText="1"/>
    </xf>
    <xf numFmtId="0" fontId="45" fillId="0" borderId="25" xfId="0" applyNumberFormat="1" applyFont="1" applyFill="1" applyBorder="1" applyAlignment="1">
      <alignment horizontal="center"/>
    </xf>
    <xf numFmtId="0" fontId="4" fillId="33" borderId="47" xfId="0" applyNumberFormat="1" applyFont="1" applyFill="1" applyBorder="1" applyAlignment="1">
      <alignment horizontal="center" wrapText="1"/>
    </xf>
    <xf numFmtId="164" fontId="4" fillId="33" borderId="48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69" fillId="34" borderId="15" xfId="0" applyNumberFormat="1" applyFont="1" applyFill="1" applyBorder="1" applyAlignment="1">
      <alignment horizontal="right"/>
    </xf>
    <xf numFmtId="164" fontId="54" fillId="0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5" fillId="6" borderId="15" xfId="0" applyFont="1" applyFill="1" applyBorder="1" applyAlignment="1">
      <alignment/>
    </xf>
    <xf numFmtId="164" fontId="48" fillId="6" borderId="15" xfId="0" applyNumberFormat="1" applyFont="1" applyFill="1" applyBorder="1" applyAlignment="1">
      <alignment/>
    </xf>
    <xf numFmtId="164" fontId="61" fillId="6" borderId="15" xfId="0" applyNumberFormat="1" applyFont="1" applyFill="1" applyBorder="1" applyAlignment="1">
      <alignment/>
    </xf>
    <xf numFmtId="0" fontId="48" fillId="6" borderId="15" xfId="0" applyNumberFormat="1" applyFont="1" applyFill="1" applyBorder="1" applyAlignment="1">
      <alignment horizontal="center"/>
    </xf>
    <xf numFmtId="164" fontId="47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5" fillId="6" borderId="15" xfId="0" applyNumberFormat="1" applyFont="1" applyFill="1" applyBorder="1" applyAlignment="1">
      <alignment wrapText="1"/>
    </xf>
    <xf numFmtId="0" fontId="45" fillId="6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164" fontId="49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7" fillId="33" borderId="25" xfId="0" applyFont="1" applyFill="1" applyBorder="1" applyAlignment="1">
      <alignment wrapText="1"/>
    </xf>
    <xf numFmtId="164" fontId="57" fillId="33" borderId="25" xfId="0" applyNumberFormat="1" applyFont="1" applyFill="1" applyBorder="1" applyAlignment="1">
      <alignment wrapText="1"/>
    </xf>
    <xf numFmtId="164" fontId="57" fillId="33" borderId="25" xfId="0" applyNumberFormat="1" applyFont="1" applyFill="1" applyBorder="1" applyAlignment="1">
      <alignment horizontal="center" wrapText="1"/>
    </xf>
    <xf numFmtId="0" fontId="57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/>
    </xf>
    <xf numFmtId="164" fontId="61" fillId="35" borderId="25" xfId="0" applyNumberFormat="1" applyFont="1" applyFill="1" applyBorder="1" applyAlignment="1">
      <alignment/>
    </xf>
    <xf numFmtId="164" fontId="45" fillId="35" borderId="25" xfId="0" applyNumberFormat="1" applyFont="1" applyFill="1" applyBorder="1" applyAlignment="1">
      <alignment wrapText="1"/>
    </xf>
    <xf numFmtId="0" fontId="45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3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3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1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5" fillId="6" borderId="25" xfId="0" applyFont="1" applyFill="1" applyBorder="1" applyAlignment="1">
      <alignment/>
    </xf>
    <xf numFmtId="164" fontId="48" fillId="6" borderId="25" xfId="0" applyNumberFormat="1" applyFont="1" applyFill="1" applyBorder="1" applyAlignment="1">
      <alignment/>
    </xf>
    <xf numFmtId="164" fontId="61" fillId="6" borderId="25" xfId="0" applyNumberFormat="1" applyFont="1" applyFill="1" applyBorder="1" applyAlignment="1">
      <alignment/>
    </xf>
    <xf numFmtId="0" fontId="48" fillId="6" borderId="25" xfId="0" applyNumberFormat="1" applyFont="1" applyFill="1" applyBorder="1" applyAlignment="1">
      <alignment horizontal="center"/>
    </xf>
    <xf numFmtId="164" fontId="47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8" fillId="6" borderId="25" xfId="0" applyNumberFormat="1" applyFont="1" applyFill="1" applyBorder="1" applyAlignment="1">
      <alignment wrapText="1"/>
    </xf>
    <xf numFmtId="164" fontId="54" fillId="6" borderId="15" xfId="0" applyNumberFormat="1" applyFont="1" applyFill="1" applyBorder="1" applyAlignment="1">
      <alignment/>
    </xf>
    <xf numFmtId="0" fontId="54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8" fillId="12" borderId="15" xfId="0" applyNumberFormat="1" applyFont="1" applyFill="1" applyBorder="1" applyAlignment="1">
      <alignment/>
    </xf>
    <xf numFmtId="164" fontId="61" fillId="12" borderId="15" xfId="0" applyNumberFormat="1" applyFont="1" applyFill="1" applyBorder="1" applyAlignment="1">
      <alignment/>
    </xf>
    <xf numFmtId="164" fontId="45" fillId="12" borderId="15" xfId="0" applyNumberFormat="1" applyFont="1" applyFill="1" applyBorder="1" applyAlignment="1">
      <alignment/>
    </xf>
    <xf numFmtId="0" fontId="45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8" fillId="12" borderId="15" xfId="0" applyNumberFormat="1" applyFont="1" applyFill="1" applyBorder="1" applyAlignment="1">
      <alignment/>
    </xf>
    <xf numFmtId="164" fontId="48" fillId="12" borderId="15" xfId="0" applyNumberFormat="1" applyFont="1" applyFill="1" applyBorder="1" applyAlignment="1">
      <alignment wrapText="1"/>
    </xf>
    <xf numFmtId="0" fontId="48" fillId="12" borderId="15" xfId="0" applyNumberFormat="1" applyFont="1" applyFill="1" applyBorder="1" applyAlignment="1">
      <alignment horizontal="center"/>
    </xf>
    <xf numFmtId="164" fontId="46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 wrapText="1"/>
    </xf>
    <xf numFmtId="0" fontId="46" fillId="12" borderId="15" xfId="0" applyNumberFormat="1" applyFont="1" applyFill="1" applyBorder="1" applyAlignment="1">
      <alignment horizontal="center"/>
    </xf>
    <xf numFmtId="164" fontId="51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7" fillId="41" borderId="0" xfId="0" applyFont="1" applyFill="1" applyAlignment="1">
      <alignment/>
    </xf>
    <xf numFmtId="164" fontId="67" fillId="41" borderId="0" xfId="0" applyNumberFormat="1" applyFont="1" applyFill="1" applyAlignment="1">
      <alignment/>
    </xf>
    <xf numFmtId="0" fontId="67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7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5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9" xfId="0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4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4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0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4" fillId="0" borderId="15" xfId="0" applyNumberFormat="1" applyFont="1" applyFill="1" applyBorder="1" applyAlignment="1">
      <alignment wrapText="1"/>
    </xf>
    <xf numFmtId="0" fontId="44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0" fontId="59" fillId="33" borderId="25" xfId="0" applyFont="1" applyFill="1" applyBorder="1" applyAlignment="1">
      <alignment wrapText="1"/>
    </xf>
    <xf numFmtId="164" fontId="59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164" fontId="45" fillId="35" borderId="15" xfId="0" applyNumberFormat="1" applyFont="1" applyFill="1" applyBorder="1" applyAlignment="1">
      <alignment wrapText="1"/>
    </xf>
    <xf numFmtId="164" fontId="50" fillId="33" borderId="25" xfId="0" applyNumberFormat="1" applyFont="1" applyFill="1" applyBorder="1" applyAlignment="1">
      <alignment wrapText="1"/>
    </xf>
    <xf numFmtId="164" fontId="50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1" fillId="12" borderId="50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3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1" fillId="6" borderId="15" xfId="0" applyNumberFormat="1" applyFont="1" applyFill="1" applyBorder="1" applyAlignment="1">
      <alignment/>
    </xf>
    <xf numFmtId="164" fontId="45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9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1" xfId="0" applyFont="1" applyFill="1" applyBorder="1" applyAlignment="1">
      <alignment/>
    </xf>
    <xf numFmtId="164" fontId="2" fillId="0" borderId="52" xfId="0" applyNumberFormat="1" applyFont="1" applyFill="1" applyBorder="1" applyAlignment="1">
      <alignment horizontal="left"/>
    </xf>
    <xf numFmtId="164" fontId="19" fillId="0" borderId="52" xfId="0" applyNumberFormat="1" applyFont="1" applyFill="1" applyBorder="1" applyAlignment="1">
      <alignment/>
    </xf>
    <xf numFmtId="0" fontId="19" fillId="0" borderId="52" xfId="0" applyNumberFormat="1" applyFon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Continuous"/>
    </xf>
    <xf numFmtId="164" fontId="0" fillId="0" borderId="52" xfId="0" applyNumberFormat="1" applyFill="1" applyBorder="1" applyAlignment="1">
      <alignment horizontal="centerContinuous" wrapText="1"/>
    </xf>
    <xf numFmtId="164" fontId="11" fillId="0" borderId="50" xfId="0" applyNumberFormat="1" applyFont="1" applyFill="1" applyBorder="1" applyAlignment="1">
      <alignment horizontal="centerContinuous"/>
    </xf>
    <xf numFmtId="0" fontId="8" fillId="0" borderId="49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5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8" fillId="12" borderId="25" xfId="0" applyNumberFormat="1" applyFont="1" applyFill="1" applyBorder="1" applyAlignment="1">
      <alignment/>
    </xf>
    <xf numFmtId="164" fontId="61" fillId="12" borderId="25" xfId="0" applyNumberFormat="1" applyFont="1" applyFill="1" applyBorder="1" applyAlignment="1">
      <alignment/>
    </xf>
    <xf numFmtId="164" fontId="45" fillId="12" borderId="25" xfId="0" applyNumberFormat="1" applyFont="1" applyFill="1" applyBorder="1" applyAlignment="1">
      <alignment/>
    </xf>
    <xf numFmtId="0" fontId="45" fillId="12" borderId="25" xfId="0" applyNumberFormat="1" applyFont="1" applyFill="1" applyBorder="1" applyAlignment="1">
      <alignment horizontal="center"/>
    </xf>
    <xf numFmtId="164" fontId="47" fillId="12" borderId="25" xfId="0" applyNumberFormat="1" applyFont="1" applyFill="1" applyBorder="1" applyAlignment="1">
      <alignment/>
    </xf>
    <xf numFmtId="164" fontId="4" fillId="33" borderId="53" xfId="0" applyNumberFormat="1" applyFont="1" applyFill="1" applyBorder="1" applyAlignment="1">
      <alignment horizontal="centerContinuous" wrapText="1"/>
    </xf>
    <xf numFmtId="0" fontId="8" fillId="3" borderId="49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9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45" fillId="0" borderId="22" xfId="0" applyNumberFormat="1" applyFont="1" applyFill="1" applyBorder="1" applyAlignment="1">
      <alignment/>
    </xf>
    <xf numFmtId="0" fontId="45" fillId="0" borderId="22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3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7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6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3" fillId="0" borderId="52" xfId="0" applyNumberFormat="1" applyFont="1" applyFill="1" applyBorder="1" applyAlignment="1">
      <alignment horizontal="left"/>
    </xf>
    <xf numFmtId="164" fontId="60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3" borderId="54" xfId="0" applyNumberFormat="1" applyFont="1" applyFill="1" applyBorder="1" applyAlignment="1">
      <alignment horizontal="centerContinuous" wrapText="1"/>
    </xf>
    <xf numFmtId="164" fontId="0" fillId="4" borderId="0" xfId="0" applyNumberFormat="1" applyFont="1" applyFill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2" fillId="0" borderId="14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164" fontId="72" fillId="0" borderId="13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74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75" fillId="0" borderId="24" xfId="0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3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2" fillId="0" borderId="22" xfId="0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55" fillId="6" borderId="35" xfId="0" applyFont="1" applyFill="1" applyBorder="1" applyAlignment="1">
      <alignment/>
    </xf>
    <xf numFmtId="164" fontId="48" fillId="6" borderId="35" xfId="0" applyNumberFormat="1" applyFont="1" applyFill="1" applyBorder="1" applyAlignment="1">
      <alignment/>
    </xf>
    <xf numFmtId="164" fontId="61" fillId="6" borderId="35" xfId="0" applyNumberFormat="1" applyFont="1" applyFill="1" applyBorder="1" applyAlignment="1">
      <alignment/>
    </xf>
    <xf numFmtId="0" fontId="48" fillId="6" borderId="35" xfId="0" applyNumberFormat="1" applyFont="1" applyFill="1" applyBorder="1" applyAlignment="1">
      <alignment horizontal="center"/>
    </xf>
    <xf numFmtId="164" fontId="47" fillId="6" borderId="35" xfId="0" applyNumberFormat="1" applyFont="1" applyFill="1" applyBorder="1" applyAlignment="1">
      <alignment/>
    </xf>
    <xf numFmtId="164" fontId="0" fillId="6" borderId="3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wrapText="1"/>
    </xf>
    <xf numFmtId="164" fontId="4" fillId="33" borderId="55" xfId="0" applyNumberFormat="1" applyFont="1" applyFill="1" applyBorder="1" applyAlignment="1">
      <alignment horizontal="centerContinuous" wrapText="1"/>
    </xf>
    <xf numFmtId="0" fontId="14" fillId="0" borderId="24" xfId="0" applyFont="1" applyFill="1" applyBorder="1" applyAlignment="1">
      <alignment/>
    </xf>
    <xf numFmtId="0" fontId="22" fillId="35" borderId="37" xfId="0" applyFont="1" applyFill="1" applyBorder="1" applyAlignment="1">
      <alignment/>
    </xf>
    <xf numFmtId="164" fontId="0" fillId="35" borderId="38" xfId="0" applyNumberFormat="1" applyFill="1" applyBorder="1" applyAlignment="1">
      <alignment/>
    </xf>
    <xf numFmtId="164" fontId="33" fillId="35" borderId="38" xfId="0" applyNumberFormat="1" applyFont="1" applyFill="1" applyBorder="1" applyAlignment="1">
      <alignment/>
    </xf>
    <xf numFmtId="0" fontId="0" fillId="35" borderId="38" xfId="0" applyNumberFormat="1" applyFill="1" applyBorder="1" applyAlignment="1">
      <alignment horizontal="center"/>
    </xf>
    <xf numFmtId="164" fontId="11" fillId="35" borderId="39" xfId="0" applyNumberFormat="1" applyFont="1" applyFill="1" applyBorder="1" applyAlignment="1">
      <alignment/>
    </xf>
    <xf numFmtId="164" fontId="14" fillId="0" borderId="46" xfId="0" applyNumberFormat="1" applyFont="1" applyFill="1" applyBorder="1" applyAlignment="1">
      <alignment/>
    </xf>
    <xf numFmtId="0" fontId="35" fillId="12" borderId="33" xfId="0" applyFont="1" applyFill="1" applyBorder="1" applyAlignment="1">
      <alignment/>
    </xf>
    <xf numFmtId="164" fontId="0" fillId="12" borderId="22" xfId="0" applyNumberFormat="1" applyFont="1" applyFill="1" applyBorder="1" applyAlignment="1">
      <alignment/>
    </xf>
    <xf numFmtId="164" fontId="33" fillId="12" borderId="22" xfId="0" applyNumberFormat="1" applyFont="1" applyFill="1" applyBorder="1" applyAlignment="1">
      <alignment/>
    </xf>
    <xf numFmtId="0" fontId="0" fillId="12" borderId="22" xfId="0" applyNumberFormat="1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25" xfId="0" applyFont="1" applyFill="1" applyBorder="1" applyAlignment="1">
      <alignment/>
    </xf>
    <xf numFmtId="164" fontId="14" fillId="6" borderId="22" xfId="0" applyNumberFormat="1" applyFont="1" applyFill="1" applyBorder="1" applyAlignment="1">
      <alignment/>
    </xf>
    <xf numFmtId="0" fontId="14" fillId="0" borderId="25" xfId="0" applyFont="1" applyBorder="1" applyAlignment="1">
      <alignment horizontal="left"/>
    </xf>
    <xf numFmtId="0" fontId="14" fillId="13" borderId="25" xfId="0" applyFont="1" applyFill="1" applyBorder="1" applyAlignment="1">
      <alignment/>
    </xf>
    <xf numFmtId="164" fontId="14" fillId="12" borderId="25" xfId="0" applyNumberFormat="1" applyFont="1" applyFill="1" applyBorder="1" applyAlignment="1">
      <alignment/>
    </xf>
    <xf numFmtId="0" fontId="42" fillId="0" borderId="15" xfId="0" applyFont="1" applyBorder="1" applyAlignment="1">
      <alignment/>
    </xf>
    <xf numFmtId="0" fontId="3" fillId="0" borderId="28" xfId="0" applyFont="1" applyFill="1" applyBorder="1" applyAlignment="1">
      <alignment/>
    </xf>
    <xf numFmtId="164" fontId="11" fillId="0" borderId="28" xfId="0" applyNumberFormat="1" applyFont="1" applyFill="1" applyBorder="1" applyAlignment="1">
      <alignment/>
    </xf>
    <xf numFmtId="0" fontId="35" fillId="6" borderId="22" xfId="0" applyFont="1" applyFill="1" applyBorder="1" applyAlignment="1">
      <alignment/>
    </xf>
    <xf numFmtId="164" fontId="7" fillId="6" borderId="22" xfId="0" applyNumberFormat="1" applyFont="1" applyFill="1" applyBorder="1" applyAlignment="1">
      <alignment/>
    </xf>
    <xf numFmtId="164" fontId="11" fillId="6" borderId="22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164" fontId="10" fillId="34" borderId="25" xfId="0" applyNumberFormat="1" applyFont="1" applyFill="1" applyBorder="1" applyAlignment="1">
      <alignment horizontal="right"/>
    </xf>
    <xf numFmtId="0" fontId="1" fillId="34" borderId="25" xfId="0" applyNumberFormat="1" applyFont="1" applyFill="1" applyBorder="1" applyAlignment="1">
      <alignment horizontal="center"/>
    </xf>
    <xf numFmtId="164" fontId="7" fillId="12" borderId="25" xfId="0" applyNumberFormat="1" applyFont="1" applyFill="1" applyBorder="1" applyAlignment="1">
      <alignment/>
    </xf>
    <xf numFmtId="164" fontId="1" fillId="12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 wrapText="1"/>
    </xf>
    <xf numFmtId="0" fontId="0" fillId="7" borderId="24" xfId="0" applyFont="1" applyFill="1" applyBorder="1" applyAlignment="1">
      <alignment/>
    </xf>
    <xf numFmtId="164" fontId="14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 wrapText="1"/>
    </xf>
    <xf numFmtId="0" fontId="3" fillId="7" borderId="25" xfId="0" applyNumberFormat="1" applyFont="1" applyFill="1" applyBorder="1" applyAlignment="1">
      <alignment horizontal="center"/>
    </xf>
    <xf numFmtId="164" fontId="11" fillId="7" borderId="26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 wrapText="1"/>
    </xf>
    <xf numFmtId="0" fontId="0" fillId="7" borderId="25" xfId="0" applyNumberFormat="1" applyFont="1" applyFill="1" applyBorder="1" applyAlignment="1">
      <alignment horizontal="center"/>
    </xf>
    <xf numFmtId="164" fontId="0" fillId="7" borderId="26" xfId="0" applyNumberFormat="1" applyFont="1" applyFill="1" applyBorder="1" applyAlignment="1">
      <alignment/>
    </xf>
    <xf numFmtId="0" fontId="23" fillId="35" borderId="28" xfId="0" applyFont="1" applyFill="1" applyBorder="1" applyAlignment="1">
      <alignment/>
    </xf>
    <xf numFmtId="164" fontId="46" fillId="35" borderId="28" xfId="0" applyNumberFormat="1" applyFont="1" applyFill="1" applyBorder="1" applyAlignment="1">
      <alignment/>
    </xf>
    <xf numFmtId="164" fontId="61" fillId="35" borderId="28" xfId="0" applyNumberFormat="1" applyFont="1" applyFill="1" applyBorder="1" applyAlignment="1">
      <alignment/>
    </xf>
    <xf numFmtId="164" fontId="48" fillId="35" borderId="28" xfId="0" applyNumberFormat="1" applyFont="1" applyFill="1" applyBorder="1" applyAlignment="1">
      <alignment wrapText="1"/>
    </xf>
    <xf numFmtId="0" fontId="48" fillId="35" borderId="28" xfId="0" applyNumberFormat="1" applyFont="1" applyFill="1" applyBorder="1" applyAlignment="1">
      <alignment horizontal="center"/>
    </xf>
    <xf numFmtId="164" fontId="48" fillId="35" borderId="28" xfId="0" applyNumberFormat="1" applyFont="1" applyFill="1" applyBorder="1" applyAlignment="1">
      <alignment/>
    </xf>
    <xf numFmtId="164" fontId="11" fillId="35" borderId="28" xfId="0" applyNumberFormat="1" applyFont="1" applyFill="1" applyBorder="1" applyAlignment="1">
      <alignment/>
    </xf>
    <xf numFmtId="164" fontId="11" fillId="0" borderId="56" xfId="0" applyNumberFormat="1" applyFont="1" applyFill="1" applyBorder="1" applyAlignment="1">
      <alignment/>
    </xf>
    <xf numFmtId="0" fontId="33" fillId="0" borderId="15" xfId="54" applyFont="1" applyFill="1" applyBorder="1" applyAlignment="1">
      <alignment horizontal="left"/>
      <protection/>
    </xf>
    <xf numFmtId="0" fontId="33" fillId="0" borderId="25" xfId="54" applyFont="1" applyFill="1" applyBorder="1" applyAlignment="1">
      <alignment horizontal="left"/>
      <protection/>
    </xf>
    <xf numFmtId="164" fontId="33" fillId="0" borderId="28" xfId="0" applyNumberFormat="1" applyFont="1" applyFill="1" applyBorder="1" applyAlignment="1">
      <alignment wrapText="1"/>
    </xf>
    <xf numFmtId="164" fontId="42" fillId="0" borderId="28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 horizontal="centerContinuous" wrapText="1"/>
    </xf>
    <xf numFmtId="164" fontId="8" fillId="0" borderId="15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14" fillId="0" borderId="15" xfId="0" applyNumberFormat="1" applyFont="1" applyBorder="1" applyAlignment="1">
      <alignment/>
    </xf>
    <xf numFmtId="164" fontId="14" fillId="0" borderId="20" xfId="0" applyNumberFormat="1" applyFont="1" applyBorder="1" applyAlignment="1">
      <alignment/>
    </xf>
    <xf numFmtId="0" fontId="12" fillId="0" borderId="28" xfId="0" applyFont="1" applyFill="1" applyBorder="1" applyAlignment="1">
      <alignment/>
    </xf>
    <xf numFmtId="164" fontId="45" fillId="0" borderId="28" xfId="0" applyNumberFormat="1" applyFont="1" applyFill="1" applyBorder="1" applyAlignment="1">
      <alignment/>
    </xf>
    <xf numFmtId="164" fontId="45" fillId="0" borderId="28" xfId="0" applyNumberFormat="1" applyFont="1" applyFill="1" applyBorder="1" applyAlignment="1">
      <alignment wrapText="1"/>
    </xf>
    <xf numFmtId="0" fontId="45" fillId="0" borderId="28" xfId="0" applyNumberFormat="1" applyFont="1" applyFill="1" applyBorder="1" applyAlignment="1">
      <alignment horizontal="center"/>
    </xf>
    <xf numFmtId="164" fontId="46" fillId="0" borderId="28" xfId="0" applyNumberFormat="1" applyFont="1" applyFill="1" applyBorder="1" applyAlignment="1">
      <alignment/>
    </xf>
    <xf numFmtId="164" fontId="12" fillId="0" borderId="28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61" fillId="0" borderId="22" xfId="0" applyNumberFormat="1" applyFont="1" applyFill="1" applyBorder="1" applyAlignment="1">
      <alignment/>
    </xf>
    <xf numFmtId="164" fontId="45" fillId="0" borderId="22" xfId="0" applyNumberFormat="1" applyFont="1" applyFill="1" applyBorder="1" applyAlignment="1">
      <alignment wrapText="1"/>
    </xf>
    <xf numFmtId="0" fontId="24" fillId="42" borderId="24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6" fillId="3" borderId="26" xfId="0" applyNumberFormat="1" applyFont="1" applyFill="1" applyBorder="1" applyAlignment="1">
      <alignment/>
    </xf>
    <xf numFmtId="0" fontId="4" fillId="34" borderId="24" xfId="0" applyFont="1" applyFill="1" applyBorder="1" applyAlignment="1">
      <alignment/>
    </xf>
    <xf numFmtId="164" fontId="1" fillId="34" borderId="26" xfId="0" applyNumberFormat="1" applyFont="1" applyFill="1" applyBorder="1" applyAlignment="1">
      <alignment/>
    </xf>
    <xf numFmtId="0" fontId="67" fillId="0" borderId="12" xfId="0" applyFont="1" applyFill="1" applyBorder="1" applyAlignment="1">
      <alignment/>
    </xf>
    <xf numFmtId="164" fontId="67" fillId="0" borderId="0" xfId="0" applyNumberFormat="1" applyFont="1" applyFill="1" applyBorder="1" applyAlignment="1">
      <alignment/>
    </xf>
    <xf numFmtId="0" fontId="67" fillId="0" borderId="0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164" fontId="68" fillId="0" borderId="30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/>
    </xf>
    <xf numFmtId="164" fontId="9" fillId="12" borderId="22" xfId="0" applyNumberFormat="1" applyFont="1" applyFill="1" applyBorder="1" applyAlignment="1">
      <alignment/>
    </xf>
    <xf numFmtId="0" fontId="76" fillId="33" borderId="31" xfId="0" applyNumberFormat="1" applyFont="1" applyFill="1" applyBorder="1" applyAlignment="1">
      <alignment horizontal="center" wrapText="1"/>
    </xf>
    <xf numFmtId="0" fontId="8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vertical="center" wrapText="1"/>
    </xf>
    <xf numFmtId="164" fontId="77" fillId="0" borderId="25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3" fillId="0" borderId="45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11" fillId="0" borderId="23" xfId="0" applyNumberFormat="1" applyFont="1" applyFill="1" applyBorder="1" applyAlignment="1">
      <alignment/>
    </xf>
    <xf numFmtId="0" fontId="0" fillId="39" borderId="0" xfId="0" applyFill="1" applyAlignment="1">
      <alignment/>
    </xf>
    <xf numFmtId="164" fontId="67" fillId="0" borderId="0" xfId="0" applyNumberFormat="1" applyFont="1" applyFill="1" applyAlignment="1">
      <alignment horizontal="center"/>
    </xf>
    <xf numFmtId="164" fontId="67" fillId="0" borderId="0" xfId="0" applyNumberFormat="1" applyFont="1" applyFill="1" applyBorder="1" applyAlignment="1">
      <alignment horizontal="center"/>
    </xf>
    <xf numFmtId="164" fontId="31" fillId="0" borderId="58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1303"/>
  <sheetViews>
    <sheetView zoomScale="90" zoomScaleNormal="90" zoomScaleSheetLayoutView="100" workbookViewId="0" topLeftCell="A1">
      <pane xSplit="2" ySplit="4" topLeftCell="D7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22" sqref="D722"/>
    </sheetView>
  </sheetViews>
  <sheetFormatPr defaultColWidth="11.421875" defaultRowHeight="12.75"/>
  <cols>
    <col min="1" max="1" width="9.00390625" style="17" customWidth="1"/>
    <col min="2" max="2" width="33.140625" style="1" customWidth="1"/>
    <col min="3" max="3" width="4.7109375" style="406" hidden="1" customWidth="1"/>
    <col min="4" max="4" width="12.140625" style="1" customWidth="1"/>
    <col min="5" max="5" width="4.421875" style="321" customWidth="1"/>
    <col min="6" max="6" width="13.421875" style="1" customWidth="1"/>
    <col min="7" max="7" width="12.140625" style="1" bestFit="1" customWidth="1"/>
    <col min="8" max="8" width="12.00390625" style="1" customWidth="1"/>
    <col min="9" max="9" width="9.00390625" style="1" customWidth="1"/>
    <col min="10" max="10" width="12.57421875" style="1" customWidth="1"/>
    <col min="11" max="11" width="11.421875" style="1" customWidth="1"/>
    <col min="12" max="12" width="12.00390625" style="1" hidden="1" customWidth="1"/>
    <col min="13" max="13" width="8.28125" style="1" customWidth="1"/>
    <col min="14" max="14" width="14.57421875" style="1" customWidth="1"/>
    <col min="15" max="15" width="29.140625" style="30" customWidth="1"/>
    <col min="16" max="16384" width="11.421875" style="2" customWidth="1"/>
  </cols>
  <sheetData>
    <row r="1" spans="1:15" ht="30.75">
      <c r="A1" s="183"/>
      <c r="B1" s="111"/>
      <c r="C1" s="708" t="s">
        <v>622</v>
      </c>
      <c r="D1" s="708" t="s">
        <v>622</v>
      </c>
      <c r="E1" s="314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67</v>
      </c>
      <c r="C2" s="401"/>
      <c r="D2" s="7"/>
      <c r="E2" s="315"/>
      <c r="F2" s="7"/>
      <c r="G2" s="7"/>
      <c r="H2" s="7"/>
      <c r="I2" s="8"/>
      <c r="J2" s="9"/>
      <c r="K2" s="7"/>
      <c r="L2" s="8"/>
      <c r="M2" s="7"/>
      <c r="N2" s="7"/>
      <c r="O2" s="391"/>
    </row>
    <row r="3" spans="1:15" ht="21" customHeight="1">
      <c r="A3" s="10"/>
      <c r="B3" s="44"/>
      <c r="C3" s="402"/>
      <c r="D3" s="95" t="s">
        <v>1498</v>
      </c>
      <c r="E3" s="316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89" customFormat="1" ht="28.5" customHeight="1" thickBot="1">
      <c r="A4" s="286" t="s">
        <v>428</v>
      </c>
      <c r="B4" s="287" t="s">
        <v>429</v>
      </c>
      <c r="C4" s="403" t="s">
        <v>1</v>
      </c>
      <c r="D4" s="287" t="s">
        <v>427</v>
      </c>
      <c r="E4" s="313" t="s">
        <v>435</v>
      </c>
      <c r="F4" s="42" t="s">
        <v>424</v>
      </c>
      <c r="G4" s="42" t="s">
        <v>425</v>
      </c>
      <c r="H4" s="26" t="s">
        <v>33</v>
      </c>
      <c r="I4" s="26" t="s">
        <v>426</v>
      </c>
      <c r="J4" s="42" t="s">
        <v>17</v>
      </c>
      <c r="K4" s="42" t="s">
        <v>18</v>
      </c>
      <c r="L4" s="42" t="s">
        <v>433</v>
      </c>
      <c r="M4" s="42" t="s">
        <v>30</v>
      </c>
      <c r="N4" s="42" t="s">
        <v>430</v>
      </c>
      <c r="O4" s="288" t="s">
        <v>19</v>
      </c>
    </row>
    <row r="5" spans="1:15" ht="30" customHeight="1" thickTop="1">
      <c r="A5" s="99" t="s">
        <v>786</v>
      </c>
      <c r="B5" s="81"/>
      <c r="C5" s="404"/>
      <c r="D5" s="81"/>
      <c r="E5" s="317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110001</v>
      </c>
      <c r="B6" s="189" t="s">
        <v>1197</v>
      </c>
      <c r="C6" s="285" t="s">
        <v>1196</v>
      </c>
      <c r="D6" s="454" t="s">
        <v>69</v>
      </c>
      <c r="E6" s="319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0</v>
      </c>
      <c r="M6" s="191">
        <v>0</v>
      </c>
      <c r="N6" s="191">
        <f>F6+G6+H6+I6-J6+K6-L6+M6</f>
        <v>11724</v>
      </c>
      <c r="O6" s="29"/>
    </row>
    <row r="7" spans="1:15" ht="38.25" customHeight="1">
      <c r="A7" s="196">
        <v>110002</v>
      </c>
      <c r="B7" s="189" t="s">
        <v>969</v>
      </c>
      <c r="C7" s="285" t="s">
        <v>1228</v>
      </c>
      <c r="D7" s="454" t="s">
        <v>69</v>
      </c>
      <c r="E7" s="319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1800</v>
      </c>
      <c r="M7" s="191">
        <v>0</v>
      </c>
      <c r="N7" s="191">
        <f aca="true" t="shared" si="0" ref="N7:N14">F7+G7+H7+I7-J7+K7-L7+M7</f>
        <v>9924</v>
      </c>
      <c r="O7" s="29"/>
    </row>
    <row r="8" spans="1:15" ht="38.25" customHeight="1">
      <c r="A8" s="196">
        <v>110003</v>
      </c>
      <c r="B8" s="189" t="s">
        <v>970</v>
      </c>
      <c r="C8" s="285" t="s">
        <v>1220</v>
      </c>
      <c r="D8" s="454" t="s">
        <v>69</v>
      </c>
      <c r="E8" s="319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500</v>
      </c>
      <c r="M8" s="191">
        <v>0</v>
      </c>
      <c r="N8" s="191">
        <f t="shared" si="0"/>
        <v>11224</v>
      </c>
      <c r="O8" s="29"/>
    </row>
    <row r="9" spans="1:15" ht="38.25" customHeight="1">
      <c r="A9" s="196">
        <v>110004</v>
      </c>
      <c r="B9" s="189" t="s">
        <v>971</v>
      </c>
      <c r="C9" s="285" t="s">
        <v>1217</v>
      </c>
      <c r="D9" s="454" t="s">
        <v>69</v>
      </c>
      <c r="E9" s="319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110005</v>
      </c>
      <c r="B10" s="189" t="s">
        <v>972</v>
      </c>
      <c r="C10" s="285" t="s">
        <v>1198</v>
      </c>
      <c r="D10" s="454" t="s">
        <v>69</v>
      </c>
      <c r="E10" s="319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/>
      <c r="B11" s="189"/>
      <c r="C11" s="285"/>
      <c r="D11" s="454" t="s">
        <v>69</v>
      </c>
      <c r="E11" s="319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110006</v>
      </c>
      <c r="B12" s="189" t="s">
        <v>973</v>
      </c>
      <c r="C12" s="285" t="s">
        <v>1051</v>
      </c>
      <c r="D12" s="454" t="s">
        <v>69</v>
      </c>
      <c r="E12" s="319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0</v>
      </c>
      <c r="M12" s="191">
        <v>0</v>
      </c>
      <c r="N12" s="191">
        <f>F12+G12+H12+I12-J12+K12-L12+M12</f>
        <v>11724</v>
      </c>
      <c r="O12" s="14"/>
    </row>
    <row r="13" spans="1:15" ht="38.25" customHeight="1">
      <c r="A13" s="170">
        <v>110017</v>
      </c>
      <c r="B13" s="189" t="s">
        <v>974</v>
      </c>
      <c r="C13" s="285" t="s">
        <v>1199</v>
      </c>
      <c r="D13" s="454" t="s">
        <v>69</v>
      </c>
      <c r="E13" s="312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0</v>
      </c>
      <c r="M13" s="191">
        <v>0</v>
      </c>
      <c r="N13" s="191">
        <f t="shared" si="0"/>
        <v>11724</v>
      </c>
      <c r="O13" s="29"/>
    </row>
    <row r="14" spans="1:15" ht="38.25" customHeight="1">
      <c r="A14" s="170">
        <v>110019</v>
      </c>
      <c r="B14" s="189" t="s">
        <v>1271</v>
      </c>
      <c r="C14" s="285" t="s">
        <v>1290</v>
      </c>
      <c r="D14" s="454" t="s">
        <v>69</v>
      </c>
      <c r="E14" s="312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0</v>
      </c>
      <c r="M14" s="191">
        <v>0</v>
      </c>
      <c r="N14" s="191">
        <f t="shared" si="0"/>
        <v>11724</v>
      </c>
      <c r="O14" s="14"/>
    </row>
    <row r="15" spans="1:15" ht="37.5" customHeight="1">
      <c r="A15" s="170">
        <v>102003</v>
      </c>
      <c r="B15" s="189" t="s">
        <v>550</v>
      </c>
      <c r="C15" s="924" t="s">
        <v>561</v>
      </c>
      <c r="D15" s="396" t="s">
        <v>69</v>
      </c>
      <c r="E15" s="312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0</v>
      </c>
      <c r="M15" s="191">
        <v>0</v>
      </c>
      <c r="N15" s="191">
        <f>F15+G15+H15+I15-J15+K15-L15+M15</f>
        <v>11724</v>
      </c>
      <c r="O15" s="14"/>
    </row>
    <row r="16" spans="1:15" ht="24.75" customHeight="1" hidden="1">
      <c r="A16" s="581" t="s">
        <v>65</v>
      </c>
      <c r="B16" s="594"/>
      <c r="C16" s="583"/>
      <c r="D16" s="599"/>
      <c r="E16" s="600"/>
      <c r="F16" s="598">
        <f>SUM(F6:F15)</f>
        <v>128925</v>
      </c>
      <c r="G16" s="598">
        <f aca="true" t="shared" si="1" ref="G16:M16">SUM(G6:G15)</f>
        <v>0</v>
      </c>
      <c r="H16" s="598">
        <f t="shared" si="1"/>
        <v>0</v>
      </c>
      <c r="I16" s="598">
        <f>SUM(I6:I15)</f>
        <v>0</v>
      </c>
      <c r="J16" s="598">
        <f t="shared" si="1"/>
        <v>23409</v>
      </c>
      <c r="K16" s="598">
        <f t="shared" si="1"/>
        <v>0</v>
      </c>
      <c r="L16" s="598">
        <f>SUM(L6:L15)</f>
        <v>2300</v>
      </c>
      <c r="M16" s="598">
        <f t="shared" si="1"/>
        <v>0</v>
      </c>
      <c r="N16" s="598">
        <f>SUM(N6:N15)</f>
        <v>103216</v>
      </c>
      <c r="O16" s="587"/>
    </row>
    <row r="17" spans="1:15" s="23" customFormat="1" ht="24.75" customHeight="1" hidden="1">
      <c r="A17" s="56"/>
      <c r="B17" s="181" t="s">
        <v>31</v>
      </c>
      <c r="C17" s="407"/>
      <c r="D17" s="195"/>
      <c r="E17" s="322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2300</v>
      </c>
      <c r="M17" s="207">
        <f t="shared" si="2"/>
        <v>0</v>
      </c>
      <c r="N17" s="207">
        <f>N16</f>
        <v>103216</v>
      </c>
      <c r="O17" s="58"/>
    </row>
    <row r="18" spans="1:15" ht="20.25" customHeight="1" hidden="1">
      <c r="A18" s="437"/>
      <c r="B18" s="438"/>
      <c r="C18" s="438"/>
      <c r="D18" s="438" t="s">
        <v>462</v>
      </c>
      <c r="E18" s="439"/>
      <c r="F18" s="438"/>
      <c r="G18" s="438"/>
      <c r="H18" s="438"/>
      <c r="J18" s="443" t="s">
        <v>463</v>
      </c>
      <c r="K18" s="438"/>
      <c r="L18" s="438"/>
      <c r="N18" s="438" t="s">
        <v>463</v>
      </c>
      <c r="O18" s="440"/>
    </row>
    <row r="19" spans="1:15" s="187" customFormat="1" ht="10.5" customHeight="1" hidden="1">
      <c r="A19" s="437"/>
      <c r="B19" s="438"/>
      <c r="C19" s="438"/>
      <c r="D19" s="438"/>
      <c r="E19" s="439"/>
      <c r="F19" s="438"/>
      <c r="G19" s="438"/>
      <c r="H19" s="438"/>
      <c r="I19" s="438"/>
      <c r="J19" s="437"/>
      <c r="K19" s="438"/>
      <c r="L19" s="437"/>
      <c r="M19" s="438"/>
      <c r="N19" s="438"/>
      <c r="O19" s="441"/>
    </row>
    <row r="20" spans="1:15" s="187" customFormat="1" ht="20.25" customHeight="1" hidden="1">
      <c r="A20" s="437" t="s">
        <v>471</v>
      </c>
      <c r="B20" s="438"/>
      <c r="C20" s="438" t="s">
        <v>1270</v>
      </c>
      <c r="D20" s="438"/>
      <c r="E20" s="439"/>
      <c r="F20" s="438"/>
      <c r="G20" s="438"/>
      <c r="H20" s="438"/>
      <c r="J20" s="443" t="s">
        <v>968</v>
      </c>
      <c r="K20" s="438"/>
      <c r="L20" s="437"/>
      <c r="M20" s="438" t="s">
        <v>965</v>
      </c>
      <c r="N20" s="438"/>
      <c r="O20" s="441"/>
    </row>
    <row r="21" spans="1:15" ht="20.25" customHeight="1" hidden="1">
      <c r="A21" s="437"/>
      <c r="B21" s="438"/>
      <c r="C21" s="438" t="s">
        <v>598</v>
      </c>
      <c r="D21" s="438"/>
      <c r="E21" s="439"/>
      <c r="F21" s="438"/>
      <c r="G21" s="438"/>
      <c r="H21" s="438"/>
      <c r="J21" s="442" t="s">
        <v>460</v>
      </c>
      <c r="K21" s="438"/>
      <c r="L21" s="438"/>
      <c r="M21" s="438" t="s">
        <v>461</v>
      </c>
      <c r="N21" s="438"/>
      <c r="O21" s="440"/>
    </row>
    <row r="22" spans="1:15" ht="33.75" customHeight="1" hidden="1">
      <c r="A22" s="183" t="s">
        <v>0</v>
      </c>
      <c r="B22" s="20"/>
      <c r="C22" s="169" t="s">
        <v>622</v>
      </c>
      <c r="D22" s="169"/>
      <c r="E22" s="325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 hidden="1">
      <c r="A23" s="6"/>
      <c r="B23" s="96" t="s">
        <v>70</v>
      </c>
      <c r="C23" s="401"/>
      <c r="D23" s="7"/>
      <c r="E23" s="315"/>
      <c r="F23" s="7"/>
      <c r="G23" s="7"/>
      <c r="H23" s="7"/>
      <c r="I23" s="8"/>
      <c r="J23" s="7"/>
      <c r="K23" s="7"/>
      <c r="L23" s="8"/>
      <c r="M23" s="7"/>
      <c r="N23" s="7"/>
      <c r="O23" s="391" t="s">
        <v>1351</v>
      </c>
    </row>
    <row r="24" spans="1:15" ht="24.75" hidden="1">
      <c r="A24" s="10"/>
      <c r="B24" s="11"/>
      <c r="C24" s="402"/>
      <c r="D24" s="95" t="s">
        <v>1498</v>
      </c>
      <c r="E24" s="316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89" customFormat="1" ht="37.5" customHeight="1" hidden="1" thickBot="1">
      <c r="A25" s="286" t="s">
        <v>428</v>
      </c>
      <c r="B25" s="287" t="s">
        <v>429</v>
      </c>
      <c r="C25" s="403" t="s">
        <v>1</v>
      </c>
      <c r="D25" s="287" t="s">
        <v>427</v>
      </c>
      <c r="E25" s="326" t="s">
        <v>435</v>
      </c>
      <c r="F25" s="42" t="s">
        <v>424</v>
      </c>
      <c r="G25" s="42" t="s">
        <v>425</v>
      </c>
      <c r="H25" s="26" t="s">
        <v>33</v>
      </c>
      <c r="I25" s="26" t="s">
        <v>426</v>
      </c>
      <c r="J25" s="42" t="s">
        <v>17</v>
      </c>
      <c r="K25" s="42" t="s">
        <v>18</v>
      </c>
      <c r="L25" s="26" t="s">
        <v>433</v>
      </c>
      <c r="M25" s="42" t="s">
        <v>30</v>
      </c>
      <c r="N25" s="42" t="s">
        <v>430</v>
      </c>
      <c r="O25" s="288" t="s">
        <v>19</v>
      </c>
    </row>
    <row r="26" spans="1:15" ht="32.25" customHeight="1">
      <c r="A26" s="100" t="s">
        <v>71</v>
      </c>
      <c r="B26" s="81"/>
      <c r="C26" s="404"/>
      <c r="D26" s="81"/>
      <c r="E26" s="327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2000001</v>
      </c>
      <c r="B27" s="191" t="s">
        <v>975</v>
      </c>
      <c r="C27" s="285" t="s">
        <v>1086</v>
      </c>
      <c r="D27" s="396" t="s">
        <v>72</v>
      </c>
      <c r="E27" s="312">
        <v>15</v>
      </c>
      <c r="F27" s="191">
        <v>33188</v>
      </c>
      <c r="G27" s="191">
        <v>0</v>
      </c>
      <c r="H27" s="191">
        <v>0</v>
      </c>
      <c r="I27" s="191">
        <v>0</v>
      </c>
      <c r="J27" s="191">
        <v>8188</v>
      </c>
      <c r="K27" s="191">
        <v>0</v>
      </c>
      <c r="L27" s="191">
        <v>0</v>
      </c>
      <c r="M27" s="191">
        <v>0</v>
      </c>
      <c r="N27" s="191">
        <f>F27+G27+H27+I27-J27+K27-L27+M27</f>
        <v>25000</v>
      </c>
      <c r="O27" s="29"/>
    </row>
    <row r="28" spans="1:15" ht="44.25" customHeight="1">
      <c r="A28" s="197">
        <v>2100101</v>
      </c>
      <c r="B28" s="191" t="s">
        <v>73</v>
      </c>
      <c r="C28" s="285" t="s">
        <v>899</v>
      </c>
      <c r="D28" s="396" t="s">
        <v>2</v>
      </c>
      <c r="E28" s="312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91">
        <v>1000</v>
      </c>
      <c r="M28" s="189">
        <v>0</v>
      </c>
      <c r="N28" s="191">
        <f>F28+G28+H28+I28-J28+K28-L28+M28</f>
        <v>2500</v>
      </c>
      <c r="O28" s="14"/>
    </row>
    <row r="29" spans="1:15" ht="44.25" customHeight="1">
      <c r="A29" s="197">
        <v>4100101</v>
      </c>
      <c r="B29" s="189" t="s">
        <v>288</v>
      </c>
      <c r="C29" s="285" t="s">
        <v>576</v>
      </c>
      <c r="D29" s="396" t="s">
        <v>2</v>
      </c>
      <c r="E29" s="312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0</v>
      </c>
      <c r="M29" s="189">
        <v>0</v>
      </c>
      <c r="N29" s="191">
        <f>F29+G29+H29+I29-J29+K29-L29+M29</f>
        <v>3500</v>
      </c>
      <c r="O29" s="43"/>
    </row>
    <row r="30" spans="1:15" ht="25.5" customHeight="1" hidden="1">
      <c r="A30" s="581" t="s">
        <v>65</v>
      </c>
      <c r="B30" s="601"/>
      <c r="C30" s="583"/>
      <c r="D30" s="602"/>
      <c r="E30" s="603"/>
      <c r="F30" s="604">
        <f>SUM(F27:F29)</f>
        <v>40828</v>
      </c>
      <c r="G30" s="604">
        <f aca="true" t="shared" si="3" ref="G30:M30">SUM(G27:G29)</f>
        <v>0</v>
      </c>
      <c r="H30" s="604">
        <f t="shared" si="3"/>
        <v>0</v>
      </c>
      <c r="I30" s="604">
        <f t="shared" si="3"/>
        <v>0</v>
      </c>
      <c r="J30" s="604">
        <f>SUM(J27:J29)</f>
        <v>8828</v>
      </c>
      <c r="K30" s="604">
        <f t="shared" si="3"/>
        <v>0</v>
      </c>
      <c r="L30" s="604">
        <f t="shared" si="3"/>
        <v>1000</v>
      </c>
      <c r="M30" s="604">
        <f t="shared" si="3"/>
        <v>0</v>
      </c>
      <c r="N30" s="604">
        <f>SUM(N27:N29)</f>
        <v>31000</v>
      </c>
      <c r="O30" s="594"/>
    </row>
    <row r="31" spans="1:15" ht="32.25" customHeight="1">
      <c r="A31" s="100" t="s">
        <v>76</v>
      </c>
      <c r="B31" s="193"/>
      <c r="C31" s="405"/>
      <c r="D31" s="203"/>
      <c r="E31" s="328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210001</v>
      </c>
      <c r="B32" s="191" t="s">
        <v>976</v>
      </c>
      <c r="C32" s="285" t="s">
        <v>1087</v>
      </c>
      <c r="D32" s="398" t="s">
        <v>77</v>
      </c>
      <c r="E32" s="329">
        <v>15</v>
      </c>
      <c r="F32" s="191">
        <v>8205</v>
      </c>
      <c r="G32" s="191">
        <v>0</v>
      </c>
      <c r="H32" s="191">
        <v>0</v>
      </c>
      <c r="I32" s="191">
        <v>0</v>
      </c>
      <c r="J32" s="191">
        <v>1205</v>
      </c>
      <c r="K32" s="191">
        <v>0</v>
      </c>
      <c r="L32" s="191">
        <v>0</v>
      </c>
      <c r="M32" s="191">
        <v>0</v>
      </c>
      <c r="N32" s="191">
        <f>F32+G32+H32+I32-J32+K32-L32+M32</f>
        <v>7000</v>
      </c>
      <c r="O32" s="14"/>
    </row>
    <row r="33" spans="1:15" ht="25.5" customHeight="1" hidden="1">
      <c r="A33" s="581" t="s">
        <v>65</v>
      </c>
      <c r="B33" s="601"/>
      <c r="C33" s="583"/>
      <c r="D33" s="601"/>
      <c r="E33" s="603"/>
      <c r="F33" s="604">
        <f>F32</f>
        <v>8205</v>
      </c>
      <c r="G33" s="604">
        <f aca="true" t="shared" si="4" ref="G33:M33">G32</f>
        <v>0</v>
      </c>
      <c r="H33" s="604">
        <f t="shared" si="4"/>
        <v>0</v>
      </c>
      <c r="I33" s="604">
        <f t="shared" si="4"/>
        <v>0</v>
      </c>
      <c r="J33" s="604">
        <f>J32</f>
        <v>1205</v>
      </c>
      <c r="K33" s="604">
        <f t="shared" si="4"/>
        <v>0</v>
      </c>
      <c r="L33" s="604">
        <f t="shared" si="4"/>
        <v>0</v>
      </c>
      <c r="M33" s="604">
        <f t="shared" si="4"/>
        <v>0</v>
      </c>
      <c r="N33" s="604">
        <f>N32</f>
        <v>7000</v>
      </c>
      <c r="O33" s="594"/>
    </row>
    <row r="34" spans="1:15" ht="22.5" customHeight="1" hidden="1">
      <c r="A34" s="116"/>
      <c r="B34" s="181" t="s">
        <v>31</v>
      </c>
      <c r="C34" s="409"/>
      <c r="D34" s="117"/>
      <c r="E34" s="330"/>
      <c r="F34" s="207">
        <f>F30+F33</f>
        <v>49033</v>
      </c>
      <c r="G34" s="207">
        <f aca="true" t="shared" si="5" ref="G34:M34">G30+G33</f>
        <v>0</v>
      </c>
      <c r="H34" s="207">
        <f t="shared" si="5"/>
        <v>0</v>
      </c>
      <c r="I34" s="207">
        <f t="shared" si="5"/>
        <v>0</v>
      </c>
      <c r="J34" s="207">
        <f>J30+J33</f>
        <v>10033</v>
      </c>
      <c r="K34" s="207">
        <f t="shared" si="5"/>
        <v>0</v>
      </c>
      <c r="L34" s="207">
        <f t="shared" si="5"/>
        <v>1000</v>
      </c>
      <c r="M34" s="207">
        <f t="shared" si="5"/>
        <v>0</v>
      </c>
      <c r="N34" s="207">
        <f>N30+N33</f>
        <v>38000</v>
      </c>
      <c r="O34" s="117"/>
    </row>
    <row r="35" spans="1:15" ht="25.5" customHeight="1" hidden="1">
      <c r="A35" s="118"/>
      <c r="B35" s="119"/>
      <c r="C35" s="410"/>
      <c r="D35" s="119"/>
      <c r="E35" s="331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 hidden="1">
      <c r="A36" s="437"/>
      <c r="B36" s="438"/>
      <c r="C36" s="438"/>
      <c r="D36" s="438" t="s">
        <v>462</v>
      </c>
      <c r="E36" s="439"/>
      <c r="F36" s="438"/>
      <c r="G36" s="438"/>
      <c r="H36" s="438"/>
      <c r="J36" s="443" t="s">
        <v>463</v>
      </c>
      <c r="K36" s="438"/>
      <c r="L36" s="438"/>
      <c r="M36" s="438"/>
      <c r="N36" s="438" t="s">
        <v>463</v>
      </c>
      <c r="O36" s="440"/>
    </row>
    <row r="37" spans="1:15" ht="18.75" hidden="1">
      <c r="A37" s="437"/>
      <c r="B37" s="438"/>
      <c r="C37" s="438"/>
      <c r="D37" s="438"/>
      <c r="E37" s="439"/>
      <c r="F37" s="438"/>
      <c r="G37" s="438"/>
      <c r="H37" s="438"/>
      <c r="J37" s="452"/>
      <c r="K37" s="438"/>
      <c r="L37" s="437"/>
      <c r="M37" s="438"/>
      <c r="N37" s="438"/>
      <c r="O37" s="441"/>
    </row>
    <row r="38" spans="1:15" s="187" customFormat="1" ht="18.75" hidden="1">
      <c r="A38" s="437" t="s">
        <v>471</v>
      </c>
      <c r="B38" s="438"/>
      <c r="C38" s="438" t="s">
        <v>1270</v>
      </c>
      <c r="D38" s="438"/>
      <c r="E38" s="439"/>
      <c r="F38" s="438"/>
      <c r="G38" s="438"/>
      <c r="H38" s="438"/>
      <c r="J38" s="443" t="s">
        <v>968</v>
      </c>
      <c r="K38" s="438"/>
      <c r="L38" s="437"/>
      <c r="M38" s="438" t="s">
        <v>965</v>
      </c>
      <c r="N38" s="438"/>
      <c r="O38" s="441"/>
    </row>
    <row r="39" spans="1:15" s="187" customFormat="1" ht="18.75" hidden="1">
      <c r="A39" s="437"/>
      <c r="B39" s="438"/>
      <c r="C39" s="438" t="s">
        <v>598</v>
      </c>
      <c r="D39" s="438"/>
      <c r="E39" s="439"/>
      <c r="F39" s="438"/>
      <c r="G39" s="438"/>
      <c r="H39" s="438"/>
      <c r="J39" s="442" t="s">
        <v>460</v>
      </c>
      <c r="K39" s="438"/>
      <c r="L39" s="438"/>
      <c r="M39" s="438" t="s">
        <v>461</v>
      </c>
      <c r="N39" s="438"/>
      <c r="O39" s="440"/>
    </row>
    <row r="40" spans="1:15" s="187" customFormat="1" ht="18.75" hidden="1">
      <c r="A40" s="184"/>
      <c r="B40" s="185"/>
      <c r="C40" s="408"/>
      <c r="D40" s="185"/>
      <c r="E40" s="323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 hidden="1">
      <c r="A41" s="183" t="s">
        <v>0</v>
      </c>
      <c r="B41" s="20"/>
      <c r="C41" s="169" t="s">
        <v>622</v>
      </c>
      <c r="D41" s="169"/>
      <c r="E41" s="325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 hidden="1">
      <c r="A42" s="6"/>
      <c r="B42" s="96" t="s">
        <v>20</v>
      </c>
      <c r="C42" s="401"/>
      <c r="D42" s="7"/>
      <c r="E42" s="315"/>
      <c r="F42" s="7"/>
      <c r="G42" s="7"/>
      <c r="H42" s="7"/>
      <c r="I42" s="8"/>
      <c r="J42" s="7"/>
      <c r="K42" s="7"/>
      <c r="L42" s="8"/>
      <c r="M42" s="7"/>
      <c r="N42" s="7"/>
      <c r="O42" s="391" t="s">
        <v>1352</v>
      </c>
    </row>
    <row r="43" spans="1:15" ht="24.75" hidden="1">
      <c r="A43" s="10"/>
      <c r="B43" s="11"/>
      <c r="C43" s="402"/>
      <c r="D43" s="95" t="s">
        <v>1498</v>
      </c>
      <c r="E43" s="316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89" customFormat="1" ht="37.5" customHeight="1" hidden="1" thickBot="1">
      <c r="A44" s="286" t="s">
        <v>428</v>
      </c>
      <c r="B44" s="287" t="s">
        <v>429</v>
      </c>
      <c r="C44" s="403" t="s">
        <v>1</v>
      </c>
      <c r="D44" s="287" t="s">
        <v>427</v>
      </c>
      <c r="E44" s="376" t="s">
        <v>435</v>
      </c>
      <c r="F44" s="42" t="s">
        <v>424</v>
      </c>
      <c r="G44" s="42" t="s">
        <v>425</v>
      </c>
      <c r="H44" s="26" t="s">
        <v>33</v>
      </c>
      <c r="I44" s="26" t="s">
        <v>426</v>
      </c>
      <c r="J44" s="42" t="s">
        <v>17</v>
      </c>
      <c r="K44" s="42" t="s">
        <v>18</v>
      </c>
      <c r="L44" s="392" t="s">
        <v>433</v>
      </c>
      <c r="M44" s="42" t="s">
        <v>30</v>
      </c>
      <c r="N44" s="42" t="s">
        <v>430</v>
      </c>
      <c r="O44" s="288" t="s">
        <v>19</v>
      </c>
    </row>
    <row r="45" spans="1:15" ht="26.25" customHeight="1">
      <c r="A45" s="282" t="s">
        <v>3</v>
      </c>
      <c r="B45" s="283"/>
      <c r="C45" s="411"/>
      <c r="D45" s="283"/>
      <c r="E45" s="332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08">
        <v>1100016</v>
      </c>
      <c r="B46" s="715" t="s">
        <v>1132</v>
      </c>
      <c r="C46" s="43" t="s">
        <v>1165</v>
      </c>
      <c r="D46" s="396" t="s">
        <v>1133</v>
      </c>
      <c r="E46" s="312">
        <v>15</v>
      </c>
      <c r="F46" s="191">
        <v>3820</v>
      </c>
      <c r="G46" s="189">
        <v>0</v>
      </c>
      <c r="H46" s="189">
        <v>0</v>
      </c>
      <c r="I46" s="189">
        <v>0</v>
      </c>
      <c r="J46" s="189">
        <v>320</v>
      </c>
      <c r="K46" s="189">
        <v>0</v>
      </c>
      <c r="L46" s="189">
        <v>0</v>
      </c>
      <c r="M46" s="189">
        <v>0</v>
      </c>
      <c r="N46" s="189">
        <f aca="true" t="shared" si="6" ref="N46:N51">F46+G46+H46+I46-J46+K46-L46+M46</f>
        <v>3500</v>
      </c>
      <c r="O46" s="29"/>
    </row>
    <row r="47" spans="1:15" ht="45" customHeight="1">
      <c r="A47" s="108">
        <v>300001</v>
      </c>
      <c r="B47" s="715" t="s">
        <v>977</v>
      </c>
      <c r="C47" s="43" t="s">
        <v>1088</v>
      </c>
      <c r="D47" s="396" t="s">
        <v>347</v>
      </c>
      <c r="E47" s="312">
        <v>15</v>
      </c>
      <c r="F47" s="191">
        <v>9477</v>
      </c>
      <c r="G47" s="189">
        <v>0</v>
      </c>
      <c r="H47" s="189">
        <v>0</v>
      </c>
      <c r="I47" s="189">
        <v>0</v>
      </c>
      <c r="J47" s="189">
        <v>1477</v>
      </c>
      <c r="K47" s="189">
        <v>0</v>
      </c>
      <c r="L47" s="189">
        <v>0</v>
      </c>
      <c r="M47" s="189">
        <v>0</v>
      </c>
      <c r="N47" s="189">
        <f t="shared" si="6"/>
        <v>8000</v>
      </c>
      <c r="O47" s="29"/>
    </row>
    <row r="48" spans="1:15" ht="45" customHeight="1">
      <c r="A48" s="108">
        <v>420003</v>
      </c>
      <c r="B48" s="189" t="s">
        <v>978</v>
      </c>
      <c r="C48" s="656" t="s">
        <v>1052</v>
      </c>
      <c r="D48" s="396" t="s">
        <v>795</v>
      </c>
      <c r="E48" s="312">
        <v>15</v>
      </c>
      <c r="F48" s="189">
        <v>4420</v>
      </c>
      <c r="G48" s="189">
        <v>0</v>
      </c>
      <c r="H48" s="189">
        <v>0</v>
      </c>
      <c r="I48" s="189">
        <v>0</v>
      </c>
      <c r="J48" s="189">
        <v>420</v>
      </c>
      <c r="K48" s="189">
        <v>0</v>
      </c>
      <c r="L48" s="189">
        <v>0</v>
      </c>
      <c r="M48" s="189">
        <v>0</v>
      </c>
      <c r="N48" s="189">
        <f t="shared" si="6"/>
        <v>4000</v>
      </c>
      <c r="O48" s="657"/>
    </row>
    <row r="49" spans="1:15" ht="45" customHeight="1">
      <c r="A49" s="108">
        <v>3100002</v>
      </c>
      <c r="B49" s="189" t="s">
        <v>1313</v>
      </c>
      <c r="C49" s="656" t="s">
        <v>1314</v>
      </c>
      <c r="D49" s="396" t="s">
        <v>52</v>
      </c>
      <c r="E49" s="312">
        <v>15</v>
      </c>
      <c r="F49" s="189">
        <v>2854</v>
      </c>
      <c r="G49" s="189">
        <v>0</v>
      </c>
      <c r="H49" s="189">
        <v>0</v>
      </c>
      <c r="I49" s="189">
        <v>0</v>
      </c>
      <c r="J49" s="189">
        <v>61</v>
      </c>
      <c r="K49" s="189">
        <v>0</v>
      </c>
      <c r="L49" s="189">
        <v>0</v>
      </c>
      <c r="M49" s="189">
        <v>0</v>
      </c>
      <c r="N49" s="189">
        <f t="shared" si="6"/>
        <v>2793</v>
      </c>
      <c r="O49" s="657"/>
    </row>
    <row r="50" spans="1:15" ht="42" customHeight="1">
      <c r="A50" s="108">
        <v>4100103</v>
      </c>
      <c r="B50" s="59" t="s">
        <v>585</v>
      </c>
      <c r="C50" s="43" t="s">
        <v>923</v>
      </c>
      <c r="D50" s="432" t="s">
        <v>586</v>
      </c>
      <c r="E50" s="348">
        <v>15</v>
      </c>
      <c r="F50" s="189">
        <v>3109</v>
      </c>
      <c r="G50" s="189">
        <v>0</v>
      </c>
      <c r="H50" s="189">
        <v>0</v>
      </c>
      <c r="I50" s="189">
        <v>0</v>
      </c>
      <c r="J50" s="189">
        <v>109</v>
      </c>
      <c r="K50" s="189">
        <v>0</v>
      </c>
      <c r="L50" s="189">
        <v>0</v>
      </c>
      <c r="M50" s="189">
        <v>0</v>
      </c>
      <c r="N50" s="189">
        <f t="shared" si="6"/>
        <v>3000</v>
      </c>
      <c r="O50" s="14"/>
    </row>
    <row r="51" spans="1:15" ht="42" customHeight="1">
      <c r="A51" s="108">
        <v>4100201</v>
      </c>
      <c r="B51" s="59" t="s">
        <v>438</v>
      </c>
      <c r="C51" s="43" t="s">
        <v>439</v>
      </c>
      <c r="D51" s="432" t="s">
        <v>36</v>
      </c>
      <c r="E51" s="312">
        <v>15</v>
      </c>
      <c r="F51" s="189">
        <v>3109</v>
      </c>
      <c r="G51" s="189">
        <v>0</v>
      </c>
      <c r="H51" s="189">
        <v>0</v>
      </c>
      <c r="I51" s="189">
        <v>0</v>
      </c>
      <c r="J51" s="189">
        <v>109</v>
      </c>
      <c r="K51" s="189">
        <v>0</v>
      </c>
      <c r="L51" s="189">
        <v>0</v>
      </c>
      <c r="M51" s="189">
        <v>0</v>
      </c>
      <c r="N51" s="189">
        <f t="shared" si="6"/>
        <v>3000</v>
      </c>
      <c r="O51" s="657"/>
    </row>
    <row r="52" spans="1:15" ht="32.25" customHeight="1" hidden="1">
      <c r="A52" s="581" t="s">
        <v>65</v>
      </c>
      <c r="B52" s="582"/>
      <c r="C52" s="583"/>
      <c r="D52" s="584"/>
      <c r="E52" s="585"/>
      <c r="F52" s="586">
        <f>SUM(F46:F51)</f>
        <v>26789</v>
      </c>
      <c r="G52" s="586">
        <f aca="true" t="shared" si="7" ref="G52:N52">SUM(G46:G51)</f>
        <v>0</v>
      </c>
      <c r="H52" s="586">
        <f t="shared" si="7"/>
        <v>0</v>
      </c>
      <c r="I52" s="586">
        <f t="shared" si="7"/>
        <v>0</v>
      </c>
      <c r="J52" s="586">
        <f t="shared" si="7"/>
        <v>2496</v>
      </c>
      <c r="K52" s="586">
        <f t="shared" si="7"/>
        <v>0</v>
      </c>
      <c r="L52" s="586">
        <f t="shared" si="7"/>
        <v>0</v>
      </c>
      <c r="M52" s="586">
        <f t="shared" si="7"/>
        <v>0</v>
      </c>
      <c r="N52" s="586">
        <f t="shared" si="7"/>
        <v>24293</v>
      </c>
      <c r="O52" s="587"/>
    </row>
    <row r="53" spans="1:15" ht="25.5" customHeight="1" hidden="1">
      <c r="A53" s="116"/>
      <c r="B53" s="181" t="s">
        <v>31</v>
      </c>
      <c r="C53" s="409"/>
      <c r="D53" s="117"/>
      <c r="E53" s="330"/>
      <c r="F53" s="207">
        <f>F52</f>
        <v>26789</v>
      </c>
      <c r="G53" s="207">
        <f aca="true" t="shared" si="8" ref="G53:M53">G52</f>
        <v>0</v>
      </c>
      <c r="H53" s="207">
        <f t="shared" si="8"/>
        <v>0</v>
      </c>
      <c r="I53" s="207">
        <f t="shared" si="8"/>
        <v>0</v>
      </c>
      <c r="J53" s="207">
        <f>J52</f>
        <v>2496</v>
      </c>
      <c r="K53" s="207">
        <f t="shared" si="8"/>
        <v>0</v>
      </c>
      <c r="L53" s="207">
        <f t="shared" si="8"/>
        <v>0</v>
      </c>
      <c r="M53" s="207">
        <f t="shared" si="8"/>
        <v>0</v>
      </c>
      <c r="N53" s="207">
        <f>N52</f>
        <v>24293</v>
      </c>
      <c r="O53" s="117"/>
    </row>
    <row r="54" spans="1:15" ht="25.5" customHeight="1" hidden="1">
      <c r="A54" s="118"/>
      <c r="B54" s="119"/>
      <c r="C54" s="410"/>
      <c r="D54" s="119"/>
      <c r="E54" s="331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ht="25.5" customHeight="1" hidden="1"/>
    <row r="56" ht="18" hidden="1"/>
    <row r="57" spans="1:15" s="187" customFormat="1" ht="18.75" hidden="1">
      <c r="A57" s="437"/>
      <c r="B57" s="438"/>
      <c r="C57" s="438"/>
      <c r="D57" s="438"/>
      <c r="E57" s="439"/>
      <c r="F57" s="438"/>
      <c r="G57" s="438"/>
      <c r="H57" s="438"/>
      <c r="I57" s="467"/>
      <c r="J57" s="469"/>
      <c r="K57" s="438"/>
      <c r="L57" s="437"/>
      <c r="M57" s="438"/>
      <c r="N57" s="438" t="s">
        <v>463</v>
      </c>
      <c r="O57" s="441"/>
    </row>
    <row r="58" spans="1:15" s="187" customFormat="1" ht="18.75" hidden="1">
      <c r="A58" s="437" t="s">
        <v>471</v>
      </c>
      <c r="B58" s="438"/>
      <c r="C58" s="438" t="s">
        <v>1270</v>
      </c>
      <c r="D58" s="438"/>
      <c r="E58" s="439"/>
      <c r="F58" s="438"/>
      <c r="G58" s="438"/>
      <c r="H58" s="438"/>
      <c r="J58" s="443" t="s">
        <v>968</v>
      </c>
      <c r="K58" s="438"/>
      <c r="L58" s="437"/>
      <c r="M58" s="438" t="s">
        <v>965</v>
      </c>
      <c r="N58" s="438"/>
      <c r="O58" s="441"/>
    </row>
    <row r="59" spans="1:15" ht="18.75" hidden="1">
      <c r="A59" s="437"/>
      <c r="B59" s="438"/>
      <c r="C59" s="438" t="s">
        <v>598</v>
      </c>
      <c r="D59" s="438"/>
      <c r="E59" s="439"/>
      <c r="F59" s="438"/>
      <c r="G59" s="438"/>
      <c r="H59" s="438"/>
      <c r="J59" s="442" t="s">
        <v>460</v>
      </c>
      <c r="K59" s="438"/>
      <c r="L59" s="438"/>
      <c r="M59" s="438" t="s">
        <v>461</v>
      </c>
      <c r="N59" s="438"/>
      <c r="O59" s="440"/>
    </row>
    <row r="60" spans="1:15" ht="22.5" customHeight="1" hidden="1">
      <c r="A60" s="183" t="s">
        <v>0</v>
      </c>
      <c r="B60" s="33"/>
      <c r="C60" s="169" t="s">
        <v>622</v>
      </c>
      <c r="D60" s="169"/>
      <c r="E60" s="325"/>
      <c r="F60" s="4"/>
      <c r="G60" s="4"/>
      <c r="H60" s="4"/>
      <c r="I60" s="4"/>
      <c r="J60" s="4"/>
      <c r="K60" s="4"/>
      <c r="L60" s="4"/>
      <c r="M60" s="4"/>
      <c r="N60" s="4"/>
      <c r="O60" s="27"/>
    </row>
    <row r="61" spans="1:15" ht="17.25" customHeight="1" hidden="1">
      <c r="A61" s="290"/>
      <c r="B61" s="96" t="s">
        <v>20</v>
      </c>
      <c r="C61" s="401"/>
      <c r="D61" s="291"/>
      <c r="E61" s="333"/>
      <c r="F61" s="7"/>
      <c r="G61" s="7"/>
      <c r="H61" s="7"/>
      <c r="I61" s="7"/>
      <c r="J61" s="7"/>
      <c r="K61" s="7"/>
      <c r="L61" s="7"/>
      <c r="M61" s="7"/>
      <c r="N61" s="7"/>
      <c r="O61" s="391" t="s">
        <v>1353</v>
      </c>
    </row>
    <row r="62" spans="1:15" ht="19.5" customHeight="1" hidden="1">
      <c r="A62" s="206"/>
      <c r="B62" s="96"/>
      <c r="C62" s="402"/>
      <c r="D62" s="95" t="s">
        <v>1498</v>
      </c>
      <c r="E62" s="316"/>
      <c r="F62" s="12"/>
      <c r="G62" s="12"/>
      <c r="H62" s="12"/>
      <c r="I62" s="12"/>
      <c r="J62" s="12"/>
      <c r="K62" s="12"/>
      <c r="L62" s="12"/>
      <c r="M62" s="12"/>
      <c r="N62" s="12"/>
      <c r="O62" s="28"/>
    </row>
    <row r="63" spans="1:15" s="394" customFormat="1" ht="25.5" customHeight="1" hidden="1">
      <c r="A63" s="293" t="s">
        <v>428</v>
      </c>
      <c r="B63" s="294" t="s">
        <v>429</v>
      </c>
      <c r="C63" s="412" t="s">
        <v>1</v>
      </c>
      <c r="D63" s="294" t="s">
        <v>427</v>
      </c>
      <c r="E63" s="334" t="s">
        <v>435</v>
      </c>
      <c r="F63" s="238" t="s">
        <v>424</v>
      </c>
      <c r="G63" s="238" t="s">
        <v>425</v>
      </c>
      <c r="H63" s="239" t="s">
        <v>33</v>
      </c>
      <c r="I63" s="238" t="s">
        <v>426</v>
      </c>
      <c r="J63" s="238" t="s">
        <v>17</v>
      </c>
      <c r="K63" s="238" t="s">
        <v>18</v>
      </c>
      <c r="L63" s="295" t="s">
        <v>433</v>
      </c>
      <c r="M63" s="238" t="s">
        <v>30</v>
      </c>
      <c r="N63" s="238" t="s">
        <v>430</v>
      </c>
      <c r="O63" s="296" t="s">
        <v>19</v>
      </c>
    </row>
    <row r="64" spans="1:15" ht="16.5" customHeight="1">
      <c r="A64" s="99" t="s">
        <v>28</v>
      </c>
      <c r="B64" s="77"/>
      <c r="C64" s="404"/>
      <c r="D64" s="75"/>
      <c r="E64" s="335"/>
      <c r="F64" s="77"/>
      <c r="G64" s="77"/>
      <c r="H64" s="77"/>
      <c r="I64" s="77"/>
      <c r="J64" s="77"/>
      <c r="K64" s="77"/>
      <c r="L64" s="77"/>
      <c r="M64" s="77"/>
      <c r="N64" s="77"/>
      <c r="O64" s="76"/>
    </row>
    <row r="65" spans="1:15" ht="33" customHeight="1">
      <c r="A65" s="695">
        <v>3110103</v>
      </c>
      <c r="B65" s="191" t="s">
        <v>796</v>
      </c>
      <c r="C65" s="285" t="s">
        <v>797</v>
      </c>
      <c r="D65" s="190" t="s">
        <v>2</v>
      </c>
      <c r="E65" s="312">
        <v>15</v>
      </c>
      <c r="F65" s="191">
        <v>1923</v>
      </c>
      <c r="G65" s="191">
        <v>0</v>
      </c>
      <c r="H65" s="191">
        <v>0</v>
      </c>
      <c r="I65" s="191">
        <v>0</v>
      </c>
      <c r="J65" s="191">
        <v>0</v>
      </c>
      <c r="K65" s="191">
        <v>77</v>
      </c>
      <c r="L65" s="191">
        <v>0</v>
      </c>
      <c r="M65" s="191">
        <v>0</v>
      </c>
      <c r="N65" s="191">
        <f>F65+G65+H65+I65-J65+K65-L65+M65</f>
        <v>2000</v>
      </c>
      <c r="O65" s="29"/>
    </row>
    <row r="66" spans="1:15" ht="33" customHeight="1">
      <c r="A66" s="120">
        <v>3113014</v>
      </c>
      <c r="B66" s="191" t="s">
        <v>1294</v>
      </c>
      <c r="C66" s="285" t="s">
        <v>1295</v>
      </c>
      <c r="D66" s="190" t="s">
        <v>78</v>
      </c>
      <c r="E66" s="312">
        <v>15</v>
      </c>
      <c r="F66" s="191">
        <v>3820</v>
      </c>
      <c r="G66" s="191">
        <v>0</v>
      </c>
      <c r="H66" s="191">
        <v>0</v>
      </c>
      <c r="I66" s="191">
        <v>0</v>
      </c>
      <c r="J66" s="191">
        <v>320</v>
      </c>
      <c r="K66" s="191">
        <v>0</v>
      </c>
      <c r="L66" s="191">
        <v>0</v>
      </c>
      <c r="M66" s="191">
        <v>0</v>
      </c>
      <c r="N66" s="191">
        <f>F66+G66+H66+I66-J66+K66-L66+M66</f>
        <v>3500</v>
      </c>
      <c r="O66" s="29"/>
    </row>
    <row r="67" spans="1:15" ht="13.5" customHeight="1" hidden="1">
      <c r="A67" s="581" t="s">
        <v>65</v>
      </c>
      <c r="B67" s="582"/>
      <c r="C67" s="583"/>
      <c r="D67" s="584"/>
      <c r="E67" s="585"/>
      <c r="F67" s="586">
        <f>SUM(F65:F66)</f>
        <v>5743</v>
      </c>
      <c r="G67" s="586">
        <f aca="true" t="shared" si="9" ref="G67:N67">SUM(G65:G66)</f>
        <v>0</v>
      </c>
      <c r="H67" s="586">
        <f t="shared" si="9"/>
        <v>0</v>
      </c>
      <c r="I67" s="586">
        <f t="shared" si="9"/>
        <v>0</v>
      </c>
      <c r="J67" s="586">
        <f t="shared" si="9"/>
        <v>320</v>
      </c>
      <c r="K67" s="586">
        <f t="shared" si="9"/>
        <v>77</v>
      </c>
      <c r="L67" s="586">
        <f t="shared" si="9"/>
        <v>0</v>
      </c>
      <c r="M67" s="586">
        <f t="shared" si="9"/>
        <v>0</v>
      </c>
      <c r="N67" s="586">
        <f t="shared" si="9"/>
        <v>5500</v>
      </c>
      <c r="O67" s="587"/>
    </row>
    <row r="68" spans="1:15" ht="16.5" customHeight="1">
      <c r="A68" s="99" t="s">
        <v>79</v>
      </c>
      <c r="B68" s="77"/>
      <c r="C68" s="404"/>
      <c r="D68" s="75"/>
      <c r="E68" s="335"/>
      <c r="F68" s="77"/>
      <c r="G68" s="77"/>
      <c r="H68" s="77"/>
      <c r="I68" s="77"/>
      <c r="J68" s="77"/>
      <c r="K68" s="77"/>
      <c r="L68" s="77"/>
      <c r="M68" s="77"/>
      <c r="N68" s="77"/>
      <c r="O68" s="76"/>
    </row>
    <row r="69" spans="1:15" ht="33" customHeight="1">
      <c r="A69" s="120">
        <v>3110102</v>
      </c>
      <c r="B69" s="191" t="s">
        <v>80</v>
      </c>
      <c r="C69" s="285" t="s">
        <v>81</v>
      </c>
      <c r="D69" s="190" t="s">
        <v>2</v>
      </c>
      <c r="E69" s="312">
        <v>15</v>
      </c>
      <c r="F69" s="191">
        <v>1549</v>
      </c>
      <c r="G69" s="191">
        <v>0</v>
      </c>
      <c r="H69" s="191">
        <v>0</v>
      </c>
      <c r="I69" s="191">
        <v>0</v>
      </c>
      <c r="J69" s="191">
        <v>0</v>
      </c>
      <c r="K69" s="191">
        <v>112</v>
      </c>
      <c r="L69" s="191">
        <v>0</v>
      </c>
      <c r="M69" s="191">
        <v>0</v>
      </c>
      <c r="N69" s="191">
        <f>F69+G69+H69+I69-J69+K69-L69+M69</f>
        <v>1661</v>
      </c>
      <c r="O69" s="29"/>
    </row>
    <row r="70" spans="1:15" ht="33" customHeight="1">
      <c r="A70" s="120">
        <v>3113021</v>
      </c>
      <c r="B70" s="191" t="s">
        <v>1296</v>
      </c>
      <c r="C70" s="190" t="s">
        <v>1297</v>
      </c>
      <c r="D70" s="190" t="s">
        <v>78</v>
      </c>
      <c r="E70" s="312">
        <v>15</v>
      </c>
      <c r="F70" s="191">
        <v>2625</v>
      </c>
      <c r="G70" s="191">
        <v>0</v>
      </c>
      <c r="H70" s="191">
        <v>0</v>
      </c>
      <c r="I70" s="191">
        <v>0</v>
      </c>
      <c r="J70" s="191">
        <v>21</v>
      </c>
      <c r="K70" s="191">
        <v>0</v>
      </c>
      <c r="L70" s="191">
        <v>500</v>
      </c>
      <c r="M70" s="191">
        <v>0</v>
      </c>
      <c r="N70" s="191">
        <f>F70+G70+H70+I70-J70+K70-L70+M70</f>
        <v>2104</v>
      </c>
      <c r="O70" s="29"/>
    </row>
    <row r="71" spans="1:15" ht="33" customHeight="1">
      <c r="A71" s="695">
        <v>3113024</v>
      </c>
      <c r="B71" s="14" t="s">
        <v>446</v>
      </c>
      <c r="C71" s="36" t="s">
        <v>445</v>
      </c>
      <c r="D71" s="435" t="s">
        <v>11</v>
      </c>
      <c r="E71" s="375">
        <v>15</v>
      </c>
      <c r="F71" s="191">
        <v>874</v>
      </c>
      <c r="G71" s="191">
        <v>0</v>
      </c>
      <c r="H71" s="191">
        <v>0</v>
      </c>
      <c r="I71" s="191">
        <v>0</v>
      </c>
      <c r="J71" s="191">
        <v>0</v>
      </c>
      <c r="K71" s="191">
        <v>156</v>
      </c>
      <c r="L71" s="191">
        <v>0</v>
      </c>
      <c r="M71" s="191">
        <v>0</v>
      </c>
      <c r="N71" s="191">
        <f>F71+G71+H71+I71-J71+K71-L71+M71</f>
        <v>1030</v>
      </c>
      <c r="O71" s="29"/>
    </row>
    <row r="72" spans="1:15" ht="0.75" customHeight="1">
      <c r="A72" s="581" t="s">
        <v>65</v>
      </c>
      <c r="B72" s="582"/>
      <c r="C72" s="583"/>
      <c r="D72" s="584"/>
      <c r="E72" s="585"/>
      <c r="F72" s="586">
        <f>SUM(F69:F71)</f>
        <v>5048</v>
      </c>
      <c r="G72" s="586">
        <f aca="true" t="shared" si="10" ref="G72:N72">SUM(G69:G71)</f>
        <v>0</v>
      </c>
      <c r="H72" s="586">
        <f t="shared" si="10"/>
        <v>0</v>
      </c>
      <c r="I72" s="586">
        <f t="shared" si="10"/>
        <v>0</v>
      </c>
      <c r="J72" s="586">
        <f t="shared" si="10"/>
        <v>21</v>
      </c>
      <c r="K72" s="586">
        <f t="shared" si="10"/>
        <v>268</v>
      </c>
      <c r="L72" s="586">
        <f t="shared" si="10"/>
        <v>500</v>
      </c>
      <c r="M72" s="586">
        <f t="shared" si="10"/>
        <v>0</v>
      </c>
      <c r="N72" s="586">
        <f t="shared" si="10"/>
        <v>4795</v>
      </c>
      <c r="O72" s="587"/>
    </row>
    <row r="73" spans="1:15" ht="16.5" customHeight="1">
      <c r="A73" s="99" t="s">
        <v>4</v>
      </c>
      <c r="B73" s="77"/>
      <c r="C73" s="404"/>
      <c r="D73" s="75"/>
      <c r="E73" s="335"/>
      <c r="F73" s="77"/>
      <c r="G73" s="77"/>
      <c r="H73" s="77"/>
      <c r="I73" s="77"/>
      <c r="J73" s="77"/>
      <c r="K73" s="77"/>
      <c r="L73" s="77"/>
      <c r="M73" s="77"/>
      <c r="N73" s="77"/>
      <c r="O73" s="76"/>
    </row>
    <row r="74" spans="1:15" ht="33" customHeight="1">
      <c r="A74" s="695">
        <v>3110107</v>
      </c>
      <c r="B74" s="14" t="s">
        <v>617</v>
      </c>
      <c r="C74" s="285" t="s">
        <v>653</v>
      </c>
      <c r="D74" s="190" t="s">
        <v>2</v>
      </c>
      <c r="E74" s="312">
        <v>15</v>
      </c>
      <c r="F74" s="191">
        <v>1923</v>
      </c>
      <c r="G74" s="191">
        <v>0</v>
      </c>
      <c r="H74" s="191">
        <v>0</v>
      </c>
      <c r="I74" s="191">
        <v>0</v>
      </c>
      <c r="J74" s="191">
        <v>0</v>
      </c>
      <c r="K74" s="191">
        <v>77</v>
      </c>
      <c r="L74" s="191">
        <v>0</v>
      </c>
      <c r="M74" s="191">
        <v>0</v>
      </c>
      <c r="N74" s="191">
        <f>F74+G74+H74+I74-J74+K74-L74+M74</f>
        <v>2000</v>
      </c>
      <c r="O74" s="29"/>
    </row>
    <row r="75" spans="1:15" ht="33" customHeight="1">
      <c r="A75" s="120">
        <v>3113031</v>
      </c>
      <c r="B75" s="191" t="s">
        <v>1298</v>
      </c>
      <c r="C75" s="285" t="s">
        <v>1299</v>
      </c>
      <c r="D75" s="190" t="s">
        <v>78</v>
      </c>
      <c r="E75" s="312">
        <v>15</v>
      </c>
      <c r="F75" s="191">
        <v>3109</v>
      </c>
      <c r="G75" s="191">
        <v>0</v>
      </c>
      <c r="H75" s="191">
        <v>0</v>
      </c>
      <c r="I75" s="191">
        <v>0</v>
      </c>
      <c r="J75" s="191">
        <v>109</v>
      </c>
      <c r="K75" s="191">
        <v>0</v>
      </c>
      <c r="L75" s="191">
        <v>0</v>
      </c>
      <c r="M75" s="191">
        <v>0</v>
      </c>
      <c r="N75" s="191">
        <f>F75+G75+H75+I75-J75+K75-L75+M75</f>
        <v>3000</v>
      </c>
      <c r="O75" s="29"/>
    </row>
    <row r="76" spans="1:15" ht="13.5" customHeight="1" hidden="1">
      <c r="A76" s="581" t="s">
        <v>65</v>
      </c>
      <c r="B76" s="582"/>
      <c r="C76" s="583"/>
      <c r="D76" s="584"/>
      <c r="E76" s="585"/>
      <c r="F76" s="586">
        <f>SUM(F74:F75)</f>
        <v>5032</v>
      </c>
      <c r="G76" s="586">
        <f aca="true" t="shared" si="11" ref="G76:N76">SUM(G74:G75)</f>
        <v>0</v>
      </c>
      <c r="H76" s="586">
        <f t="shared" si="11"/>
        <v>0</v>
      </c>
      <c r="I76" s="586">
        <f t="shared" si="11"/>
        <v>0</v>
      </c>
      <c r="J76" s="586">
        <f t="shared" si="11"/>
        <v>109</v>
      </c>
      <c r="K76" s="586">
        <f t="shared" si="11"/>
        <v>77</v>
      </c>
      <c r="L76" s="586">
        <f t="shared" si="11"/>
        <v>0</v>
      </c>
      <c r="M76" s="586">
        <f t="shared" si="11"/>
        <v>0</v>
      </c>
      <c r="N76" s="586">
        <f t="shared" si="11"/>
        <v>5000</v>
      </c>
      <c r="O76" s="587"/>
    </row>
    <row r="77" spans="1:15" ht="16.5" customHeight="1">
      <c r="A77" s="99" t="s">
        <v>82</v>
      </c>
      <c r="B77" s="77"/>
      <c r="C77" s="404"/>
      <c r="D77" s="75"/>
      <c r="E77" s="335"/>
      <c r="F77" s="77"/>
      <c r="G77" s="77"/>
      <c r="H77" s="77"/>
      <c r="I77" s="77"/>
      <c r="J77" s="77"/>
      <c r="K77" s="77"/>
      <c r="L77" s="77"/>
      <c r="M77" s="77"/>
      <c r="N77" s="77"/>
      <c r="O77" s="76"/>
    </row>
    <row r="78" spans="1:15" ht="33" customHeight="1">
      <c r="A78" s="120">
        <v>3113043</v>
      </c>
      <c r="B78" s="191" t="s">
        <v>1300</v>
      </c>
      <c r="C78" s="285" t="s">
        <v>1301</v>
      </c>
      <c r="D78" s="190" t="s">
        <v>78</v>
      </c>
      <c r="E78" s="312">
        <v>15</v>
      </c>
      <c r="F78" s="191">
        <v>3109</v>
      </c>
      <c r="G78" s="191">
        <v>0</v>
      </c>
      <c r="H78" s="191">
        <v>0</v>
      </c>
      <c r="I78" s="191">
        <v>0</v>
      </c>
      <c r="J78" s="191">
        <v>109</v>
      </c>
      <c r="K78" s="191">
        <v>0</v>
      </c>
      <c r="L78" s="191">
        <v>0</v>
      </c>
      <c r="M78" s="191">
        <v>0</v>
      </c>
      <c r="N78" s="191">
        <f>F78+G78+H78+I78-J78+K78-L78+M78</f>
        <v>3000</v>
      </c>
      <c r="O78" s="29"/>
    </row>
    <row r="79" spans="1:15" ht="13.5" customHeight="1" hidden="1">
      <c r="A79" s="581" t="s">
        <v>65</v>
      </c>
      <c r="B79" s="582"/>
      <c r="C79" s="583"/>
      <c r="D79" s="584"/>
      <c r="E79" s="585"/>
      <c r="F79" s="586">
        <f aca="true" t="shared" si="12" ref="F79:N79">SUM(F78:F78)</f>
        <v>3109</v>
      </c>
      <c r="G79" s="586">
        <f t="shared" si="12"/>
        <v>0</v>
      </c>
      <c r="H79" s="586">
        <f t="shared" si="12"/>
        <v>0</v>
      </c>
      <c r="I79" s="586">
        <f t="shared" si="12"/>
        <v>0</v>
      </c>
      <c r="J79" s="586">
        <f t="shared" si="12"/>
        <v>109</v>
      </c>
      <c r="K79" s="586">
        <f t="shared" si="12"/>
        <v>0</v>
      </c>
      <c r="L79" s="586">
        <f t="shared" si="12"/>
        <v>0</v>
      </c>
      <c r="M79" s="586">
        <f t="shared" si="12"/>
        <v>0</v>
      </c>
      <c r="N79" s="586">
        <f t="shared" si="12"/>
        <v>3000</v>
      </c>
      <c r="O79" s="587"/>
    </row>
    <row r="80" spans="1:15" ht="16.5" customHeight="1">
      <c r="A80" s="99" t="s">
        <v>83</v>
      </c>
      <c r="B80" s="77"/>
      <c r="C80" s="404"/>
      <c r="D80" s="75"/>
      <c r="E80" s="335"/>
      <c r="F80" s="77"/>
      <c r="G80" s="77"/>
      <c r="H80" s="77"/>
      <c r="I80" s="77"/>
      <c r="J80" s="77"/>
      <c r="K80" s="77"/>
      <c r="L80" s="77"/>
      <c r="M80" s="77"/>
      <c r="N80" s="77"/>
      <c r="O80" s="76"/>
    </row>
    <row r="81" spans="1:15" ht="33" customHeight="1">
      <c r="A81" s="120">
        <v>3113050</v>
      </c>
      <c r="B81" s="191" t="s">
        <v>84</v>
      </c>
      <c r="C81" s="285" t="s">
        <v>654</v>
      </c>
      <c r="D81" s="190" t="s">
        <v>2</v>
      </c>
      <c r="E81" s="312">
        <v>15</v>
      </c>
      <c r="F81" s="191">
        <v>1924</v>
      </c>
      <c r="G81" s="191">
        <v>0</v>
      </c>
      <c r="H81" s="191">
        <v>0</v>
      </c>
      <c r="I81" s="191">
        <v>0</v>
      </c>
      <c r="J81" s="191">
        <v>0</v>
      </c>
      <c r="K81" s="191">
        <v>77</v>
      </c>
      <c r="L81" s="191">
        <v>0</v>
      </c>
      <c r="M81" s="191">
        <v>0</v>
      </c>
      <c r="N81" s="191">
        <f>F81+G81+H81+I81-J81+K81-L81+M81</f>
        <v>2001</v>
      </c>
      <c r="O81" s="29"/>
    </row>
    <row r="82" spans="1:15" ht="33" customHeight="1">
      <c r="A82" s="120">
        <v>3113052</v>
      </c>
      <c r="B82" s="191" t="s">
        <v>1309</v>
      </c>
      <c r="C82" s="285" t="s">
        <v>1304</v>
      </c>
      <c r="D82" s="190" t="s">
        <v>78</v>
      </c>
      <c r="E82" s="312">
        <v>15</v>
      </c>
      <c r="F82" s="191">
        <v>4420</v>
      </c>
      <c r="G82" s="191">
        <v>0</v>
      </c>
      <c r="H82" s="191">
        <v>0</v>
      </c>
      <c r="I82" s="191">
        <v>0</v>
      </c>
      <c r="J82" s="191">
        <v>420</v>
      </c>
      <c r="K82" s="191">
        <v>0</v>
      </c>
      <c r="L82" s="191">
        <v>500</v>
      </c>
      <c r="M82" s="191">
        <v>0</v>
      </c>
      <c r="N82" s="191">
        <f>F82+G82+H82+I82-J82+K82-L82+M82</f>
        <v>3500</v>
      </c>
      <c r="O82" s="29"/>
    </row>
    <row r="83" spans="1:15" ht="13.5" customHeight="1" hidden="1">
      <c r="A83" s="581" t="s">
        <v>65</v>
      </c>
      <c r="B83" s="582"/>
      <c r="C83" s="583"/>
      <c r="D83" s="584"/>
      <c r="E83" s="585"/>
      <c r="F83" s="586">
        <f>SUM(F81:F82)</f>
        <v>6344</v>
      </c>
      <c r="G83" s="586">
        <f aca="true" t="shared" si="13" ref="G83:N83">SUM(G81:G82)</f>
        <v>0</v>
      </c>
      <c r="H83" s="586">
        <f t="shared" si="13"/>
        <v>0</v>
      </c>
      <c r="I83" s="586">
        <f t="shared" si="13"/>
        <v>0</v>
      </c>
      <c r="J83" s="586">
        <f t="shared" si="13"/>
        <v>420</v>
      </c>
      <c r="K83" s="586">
        <f t="shared" si="13"/>
        <v>77</v>
      </c>
      <c r="L83" s="586">
        <f t="shared" si="13"/>
        <v>500</v>
      </c>
      <c r="M83" s="586">
        <f t="shared" si="13"/>
        <v>0</v>
      </c>
      <c r="N83" s="586">
        <f t="shared" si="13"/>
        <v>5501</v>
      </c>
      <c r="O83" s="587"/>
    </row>
    <row r="84" spans="1:15" ht="16.5" customHeight="1">
      <c r="A84" s="99" t="s">
        <v>85</v>
      </c>
      <c r="B84" s="77"/>
      <c r="C84" s="404"/>
      <c r="D84" s="75"/>
      <c r="E84" s="335"/>
      <c r="F84" s="77"/>
      <c r="G84" s="77"/>
      <c r="H84" s="77"/>
      <c r="I84" s="77"/>
      <c r="J84" s="77"/>
      <c r="K84" s="77"/>
      <c r="L84" s="77"/>
      <c r="M84" s="77"/>
      <c r="N84" s="77"/>
      <c r="O84" s="76"/>
    </row>
    <row r="85" spans="1:15" ht="33.75" customHeight="1">
      <c r="A85" s="120">
        <v>3110101</v>
      </c>
      <c r="B85" s="191" t="s">
        <v>86</v>
      </c>
      <c r="C85" s="285" t="s">
        <v>801</v>
      </c>
      <c r="D85" s="190" t="s">
        <v>2</v>
      </c>
      <c r="E85" s="312">
        <v>15</v>
      </c>
      <c r="F85" s="191">
        <v>2154</v>
      </c>
      <c r="G85" s="191">
        <v>0</v>
      </c>
      <c r="H85" s="191">
        <v>0</v>
      </c>
      <c r="I85" s="191">
        <v>0</v>
      </c>
      <c r="J85" s="191">
        <v>0</v>
      </c>
      <c r="K85" s="191">
        <v>58</v>
      </c>
      <c r="L85" s="191">
        <v>0</v>
      </c>
      <c r="M85" s="191">
        <v>0</v>
      </c>
      <c r="N85" s="191">
        <f>F85+G85+H85+I85-J85+K85-L85+M85</f>
        <v>2212</v>
      </c>
      <c r="O85" s="390"/>
    </row>
    <row r="86" spans="1:15" ht="32.25" customHeight="1">
      <c r="A86" s="120">
        <v>33110104</v>
      </c>
      <c r="B86" s="191" t="s">
        <v>863</v>
      </c>
      <c r="C86" s="285" t="s">
        <v>900</v>
      </c>
      <c r="D86" s="190" t="s">
        <v>78</v>
      </c>
      <c r="E86" s="312">
        <v>15</v>
      </c>
      <c r="F86" s="191">
        <v>2625</v>
      </c>
      <c r="G86" s="191">
        <v>0</v>
      </c>
      <c r="H86" s="191">
        <v>0</v>
      </c>
      <c r="I86" s="191">
        <v>0</v>
      </c>
      <c r="J86" s="191">
        <v>21</v>
      </c>
      <c r="K86" s="191">
        <v>0</v>
      </c>
      <c r="L86" s="191">
        <v>400</v>
      </c>
      <c r="M86" s="191">
        <v>0</v>
      </c>
      <c r="N86" s="191">
        <f>F86+G86+H86+I86-J86+K86-L86+M86</f>
        <v>2204</v>
      </c>
      <c r="O86" s="29"/>
    </row>
    <row r="87" spans="1:15" ht="13.5" customHeight="1" hidden="1">
      <c r="A87" s="581" t="s">
        <v>65</v>
      </c>
      <c r="B87" s="582"/>
      <c r="C87" s="583"/>
      <c r="D87" s="584"/>
      <c r="E87" s="585"/>
      <c r="F87" s="586">
        <f aca="true" t="shared" si="14" ref="F87:N87">SUM(F85:F86)</f>
        <v>4779</v>
      </c>
      <c r="G87" s="586">
        <f t="shared" si="14"/>
        <v>0</v>
      </c>
      <c r="H87" s="586">
        <f t="shared" si="14"/>
        <v>0</v>
      </c>
      <c r="I87" s="586">
        <f t="shared" si="14"/>
        <v>0</v>
      </c>
      <c r="J87" s="586">
        <f t="shared" si="14"/>
        <v>21</v>
      </c>
      <c r="K87" s="586">
        <f t="shared" si="14"/>
        <v>58</v>
      </c>
      <c r="L87" s="586">
        <f t="shared" si="14"/>
        <v>400</v>
      </c>
      <c r="M87" s="586">
        <f t="shared" si="14"/>
        <v>0</v>
      </c>
      <c r="N87" s="586">
        <f t="shared" si="14"/>
        <v>4416</v>
      </c>
      <c r="O87" s="587"/>
    </row>
    <row r="88" spans="1:15" s="23" customFormat="1" ht="18" customHeight="1" hidden="1">
      <c r="A88" s="56"/>
      <c r="B88" s="181" t="s">
        <v>31</v>
      </c>
      <c r="C88" s="413"/>
      <c r="D88" s="57"/>
      <c r="E88" s="336"/>
      <c r="F88" s="195">
        <f aca="true" t="shared" si="15" ref="F88:M88">F67+F72+F76+F79+F83+F87</f>
        <v>30055</v>
      </c>
      <c r="G88" s="195">
        <f t="shared" si="15"/>
        <v>0</v>
      </c>
      <c r="H88" s="195">
        <f t="shared" si="15"/>
        <v>0</v>
      </c>
      <c r="I88" s="195">
        <f>I67+I72+I76+I79+I83+I87</f>
        <v>0</v>
      </c>
      <c r="J88" s="195">
        <f t="shared" si="15"/>
        <v>1000</v>
      </c>
      <c r="K88" s="195">
        <f t="shared" si="15"/>
        <v>557</v>
      </c>
      <c r="L88" s="195">
        <f t="shared" si="15"/>
        <v>1400</v>
      </c>
      <c r="M88" s="195">
        <f t="shared" si="15"/>
        <v>0</v>
      </c>
      <c r="N88" s="195">
        <f>N67+N72+N76+N79+N83+N87</f>
        <v>28212</v>
      </c>
      <c r="O88" s="58"/>
    </row>
    <row r="89" spans="1:15" s="23" customFormat="1" ht="11.25" customHeight="1" hidden="1">
      <c r="A89" s="437"/>
      <c r="B89" s="438"/>
      <c r="C89" s="438"/>
      <c r="D89" s="438" t="s">
        <v>462</v>
      </c>
      <c r="E89" s="439"/>
      <c r="F89" s="438"/>
      <c r="G89" s="438"/>
      <c r="H89" s="438"/>
      <c r="J89" s="467" t="s">
        <v>463</v>
      </c>
      <c r="K89" s="438"/>
      <c r="L89" s="438"/>
      <c r="M89" s="438"/>
      <c r="N89" s="438" t="s">
        <v>463</v>
      </c>
      <c r="O89" s="440"/>
    </row>
    <row r="90" spans="1:15" s="187" customFormat="1" ht="13.5" customHeight="1" hidden="1">
      <c r="A90" s="437" t="s">
        <v>471</v>
      </c>
      <c r="B90" s="438"/>
      <c r="C90" s="438" t="s">
        <v>1270</v>
      </c>
      <c r="D90" s="438"/>
      <c r="E90" s="439"/>
      <c r="F90" s="438"/>
      <c r="G90" s="438"/>
      <c r="H90" s="438"/>
      <c r="J90" s="443" t="s">
        <v>968</v>
      </c>
      <c r="K90" s="438"/>
      <c r="L90" s="437"/>
      <c r="M90" s="438" t="s">
        <v>965</v>
      </c>
      <c r="N90" s="438"/>
      <c r="O90" s="441"/>
    </row>
    <row r="91" spans="1:15" s="37" customFormat="1" ht="18" customHeight="1" hidden="1">
      <c r="A91" s="437"/>
      <c r="B91" s="438"/>
      <c r="C91" s="438" t="s">
        <v>598</v>
      </c>
      <c r="D91" s="438"/>
      <c r="E91" s="439"/>
      <c r="F91" s="438"/>
      <c r="G91" s="438"/>
      <c r="H91" s="438"/>
      <c r="J91" s="442" t="s">
        <v>460</v>
      </c>
      <c r="K91" s="438"/>
      <c r="L91" s="438"/>
      <c r="M91" s="438" t="s">
        <v>461</v>
      </c>
      <c r="N91" s="438"/>
      <c r="O91" s="440"/>
    </row>
    <row r="92" spans="1:15" ht="33.75" hidden="1">
      <c r="A92" s="183" t="s">
        <v>0</v>
      </c>
      <c r="B92" s="20"/>
      <c r="C92" s="169" t="s">
        <v>622</v>
      </c>
      <c r="D92" s="169"/>
      <c r="E92" s="325"/>
      <c r="F92" s="4"/>
      <c r="G92" s="4"/>
      <c r="H92" s="4"/>
      <c r="I92" s="4"/>
      <c r="J92" s="4"/>
      <c r="K92" s="4"/>
      <c r="L92" s="4"/>
      <c r="M92" s="4"/>
      <c r="N92" s="4"/>
      <c r="O92" s="27" t="s">
        <v>456</v>
      </c>
    </row>
    <row r="93" spans="1:15" ht="20.25" hidden="1">
      <c r="A93" s="6"/>
      <c r="B93" s="96" t="s">
        <v>20</v>
      </c>
      <c r="C93" s="401"/>
      <c r="D93" s="7"/>
      <c r="E93" s="315"/>
      <c r="F93" s="7"/>
      <c r="G93" s="7"/>
      <c r="H93" s="7"/>
      <c r="I93" s="8"/>
      <c r="J93" s="7"/>
      <c r="K93" s="7"/>
      <c r="L93" s="8"/>
      <c r="M93" s="7"/>
      <c r="N93" s="7"/>
      <c r="O93" s="391" t="s">
        <v>1354</v>
      </c>
    </row>
    <row r="94" spans="1:15" ht="24.75" hidden="1">
      <c r="A94" s="10"/>
      <c r="B94" s="44"/>
      <c r="C94" s="402"/>
      <c r="D94" s="95" t="s">
        <v>1498</v>
      </c>
      <c r="E94" s="316"/>
      <c r="F94" s="12"/>
      <c r="G94" s="12"/>
      <c r="H94" s="12"/>
      <c r="I94" s="12"/>
      <c r="J94" s="12"/>
      <c r="K94" s="12"/>
      <c r="L94" s="12"/>
      <c r="M94" s="12"/>
      <c r="N94" s="12"/>
      <c r="O94" s="28"/>
    </row>
    <row r="95" spans="1:15" s="70" customFormat="1" ht="24" customHeight="1" hidden="1" thickBot="1">
      <c r="A95" s="46" t="s">
        <v>428</v>
      </c>
      <c r="B95" s="62" t="s">
        <v>429</v>
      </c>
      <c r="C95" s="403" t="s">
        <v>1</v>
      </c>
      <c r="D95" s="62" t="s">
        <v>427</v>
      </c>
      <c r="E95" s="337" t="s">
        <v>435</v>
      </c>
      <c r="F95" s="26" t="s">
        <v>424</v>
      </c>
      <c r="G95" s="26" t="s">
        <v>425</v>
      </c>
      <c r="H95" s="26" t="s">
        <v>33</v>
      </c>
      <c r="I95" s="26" t="s">
        <v>426</v>
      </c>
      <c r="J95" s="26" t="s">
        <v>17</v>
      </c>
      <c r="K95" s="26" t="s">
        <v>18</v>
      </c>
      <c r="L95" s="26" t="s">
        <v>16</v>
      </c>
      <c r="M95" s="26" t="s">
        <v>30</v>
      </c>
      <c r="N95" s="26" t="s">
        <v>430</v>
      </c>
      <c r="O95" s="63" t="s">
        <v>19</v>
      </c>
    </row>
    <row r="96" spans="1:15" ht="18" customHeight="1">
      <c r="A96" s="99" t="s">
        <v>87</v>
      </c>
      <c r="B96" s="77"/>
      <c r="C96" s="404"/>
      <c r="D96" s="77"/>
      <c r="E96" s="338"/>
      <c r="F96" s="77"/>
      <c r="G96" s="77"/>
      <c r="H96" s="77"/>
      <c r="I96" s="77"/>
      <c r="J96" s="77"/>
      <c r="K96" s="77"/>
      <c r="L96" s="77"/>
      <c r="M96" s="77"/>
      <c r="N96" s="77"/>
      <c r="O96" s="76"/>
    </row>
    <row r="97" spans="1:15" ht="30.75" customHeight="1">
      <c r="A97" s="120">
        <v>3123071</v>
      </c>
      <c r="B97" s="189" t="s">
        <v>1302</v>
      </c>
      <c r="C97" s="190" t="s">
        <v>1303</v>
      </c>
      <c r="D97" s="192" t="s">
        <v>88</v>
      </c>
      <c r="E97" s="319">
        <v>15</v>
      </c>
      <c r="F97" s="189">
        <v>3109</v>
      </c>
      <c r="G97" s="189">
        <v>0</v>
      </c>
      <c r="H97" s="189">
        <v>0</v>
      </c>
      <c r="I97" s="191">
        <v>0</v>
      </c>
      <c r="J97" s="189">
        <v>109</v>
      </c>
      <c r="K97" s="189">
        <v>0</v>
      </c>
      <c r="L97" s="189">
        <v>0</v>
      </c>
      <c r="M97" s="189">
        <v>0</v>
      </c>
      <c r="N97" s="189">
        <f>F97+G97+H97+I97-J97+K97-L97+M97</f>
        <v>3000</v>
      </c>
      <c r="O97" s="29"/>
    </row>
    <row r="98" spans="1:15" s="200" customFormat="1" ht="15" customHeight="1" hidden="1">
      <c r="A98" s="502" t="s">
        <v>65</v>
      </c>
      <c r="B98" s="574"/>
      <c r="C98" s="498"/>
      <c r="D98" s="574"/>
      <c r="E98" s="575"/>
      <c r="F98" s="509">
        <f>F97</f>
        <v>3109</v>
      </c>
      <c r="G98" s="509">
        <f aca="true" t="shared" si="16" ref="G98:N98">G97</f>
        <v>0</v>
      </c>
      <c r="H98" s="509">
        <f t="shared" si="16"/>
        <v>0</v>
      </c>
      <c r="I98" s="509">
        <f t="shared" si="16"/>
        <v>0</v>
      </c>
      <c r="J98" s="509">
        <f t="shared" si="16"/>
        <v>109</v>
      </c>
      <c r="K98" s="509">
        <f t="shared" si="16"/>
        <v>0</v>
      </c>
      <c r="L98" s="509">
        <f t="shared" si="16"/>
        <v>0</v>
      </c>
      <c r="M98" s="509">
        <f t="shared" si="16"/>
        <v>0</v>
      </c>
      <c r="N98" s="509">
        <f t="shared" si="16"/>
        <v>3000</v>
      </c>
      <c r="O98" s="576"/>
    </row>
    <row r="99" spans="1:15" ht="18" customHeight="1">
      <c r="A99" s="99" t="s">
        <v>89</v>
      </c>
      <c r="B99" s="198"/>
      <c r="C99" s="405"/>
      <c r="D99" s="194"/>
      <c r="E99" s="320"/>
      <c r="F99" s="198"/>
      <c r="G99" s="198"/>
      <c r="H99" s="198"/>
      <c r="I99" s="198"/>
      <c r="J99" s="198"/>
      <c r="K99" s="198"/>
      <c r="L99" s="198"/>
      <c r="M99" s="198"/>
      <c r="N99" s="198"/>
      <c r="O99" s="76"/>
    </row>
    <row r="100" spans="1:15" ht="30.75" customHeight="1">
      <c r="A100" s="120">
        <v>3123083</v>
      </c>
      <c r="B100" s="189" t="s">
        <v>1136</v>
      </c>
      <c r="C100" s="190" t="s">
        <v>1200</v>
      </c>
      <c r="D100" s="192" t="s">
        <v>88</v>
      </c>
      <c r="E100" s="319">
        <v>15</v>
      </c>
      <c r="F100" s="189">
        <v>2205</v>
      </c>
      <c r="G100" s="189">
        <v>0</v>
      </c>
      <c r="H100" s="189">
        <v>0</v>
      </c>
      <c r="I100" s="189">
        <v>0</v>
      </c>
      <c r="J100" s="189">
        <v>0</v>
      </c>
      <c r="K100" s="189">
        <v>39</v>
      </c>
      <c r="L100" s="189">
        <v>0</v>
      </c>
      <c r="M100" s="189">
        <v>0</v>
      </c>
      <c r="N100" s="189">
        <f>F100+G100+H100+I100-J100+K100-L100+M100</f>
        <v>2244</v>
      </c>
      <c r="O100" s="121"/>
    </row>
    <row r="101" spans="1:15" s="201" customFormat="1" ht="15" customHeight="1" hidden="1">
      <c r="A101" s="502" t="s">
        <v>65</v>
      </c>
      <c r="B101" s="509"/>
      <c r="C101" s="709"/>
      <c r="D101" s="509"/>
      <c r="E101" s="577"/>
      <c r="F101" s="509">
        <f aca="true" t="shared" si="17" ref="F101:N101">F100</f>
        <v>2205</v>
      </c>
      <c r="G101" s="509">
        <f t="shared" si="17"/>
        <v>0</v>
      </c>
      <c r="H101" s="509">
        <f t="shared" si="17"/>
        <v>0</v>
      </c>
      <c r="I101" s="509">
        <f t="shared" si="17"/>
        <v>0</v>
      </c>
      <c r="J101" s="509">
        <f t="shared" si="17"/>
        <v>0</v>
      </c>
      <c r="K101" s="509">
        <f t="shared" si="17"/>
        <v>39</v>
      </c>
      <c r="L101" s="509">
        <f t="shared" si="17"/>
        <v>0</v>
      </c>
      <c r="M101" s="509">
        <f t="shared" si="17"/>
        <v>0</v>
      </c>
      <c r="N101" s="509">
        <f t="shared" si="17"/>
        <v>2244</v>
      </c>
      <c r="O101" s="578"/>
    </row>
    <row r="102" spans="1:15" ht="18" customHeight="1">
      <c r="A102" s="99" t="s">
        <v>90</v>
      </c>
      <c r="B102" s="198"/>
      <c r="C102" s="199"/>
      <c r="D102" s="194"/>
      <c r="E102" s="320"/>
      <c r="F102" s="198"/>
      <c r="G102" s="198"/>
      <c r="H102" s="198"/>
      <c r="I102" s="198"/>
      <c r="J102" s="198"/>
      <c r="K102" s="198"/>
      <c r="L102" s="198"/>
      <c r="M102" s="198"/>
      <c r="N102" s="198"/>
      <c r="O102" s="76"/>
    </row>
    <row r="103" spans="1:15" ht="30.75" customHeight="1">
      <c r="A103" s="120">
        <v>3123091</v>
      </c>
      <c r="B103" s="189" t="s">
        <v>1305</v>
      </c>
      <c r="C103" s="190" t="s">
        <v>1306</v>
      </c>
      <c r="D103" s="192" t="s">
        <v>88</v>
      </c>
      <c r="E103" s="319">
        <v>15</v>
      </c>
      <c r="F103" s="189">
        <v>2205</v>
      </c>
      <c r="G103" s="189">
        <v>0</v>
      </c>
      <c r="H103" s="189">
        <v>0</v>
      </c>
      <c r="I103" s="189">
        <v>0</v>
      </c>
      <c r="J103" s="189">
        <v>0</v>
      </c>
      <c r="K103" s="189">
        <v>39</v>
      </c>
      <c r="L103" s="189">
        <v>0</v>
      </c>
      <c r="M103" s="189">
        <v>0</v>
      </c>
      <c r="N103" s="189">
        <f>F103+G103+H103+I103-J103+K103-L103+M103</f>
        <v>2244</v>
      </c>
      <c r="O103" s="29"/>
    </row>
    <row r="104" spans="1:15" s="200" customFormat="1" ht="0.75" customHeight="1">
      <c r="A104" s="502" t="s">
        <v>65</v>
      </c>
      <c r="B104" s="574"/>
      <c r="C104" s="710"/>
      <c r="D104" s="574"/>
      <c r="E104" s="575"/>
      <c r="F104" s="509">
        <f aca="true" t="shared" si="18" ref="F104:N104">F103</f>
        <v>2205</v>
      </c>
      <c r="G104" s="509">
        <f t="shared" si="18"/>
        <v>0</v>
      </c>
      <c r="H104" s="509">
        <f t="shared" si="18"/>
        <v>0</v>
      </c>
      <c r="I104" s="509">
        <f t="shared" si="18"/>
        <v>0</v>
      </c>
      <c r="J104" s="509">
        <f t="shared" si="18"/>
        <v>0</v>
      </c>
      <c r="K104" s="509">
        <f t="shared" si="18"/>
        <v>39</v>
      </c>
      <c r="L104" s="509">
        <f t="shared" si="18"/>
        <v>0</v>
      </c>
      <c r="M104" s="509">
        <f t="shared" si="18"/>
        <v>0</v>
      </c>
      <c r="N104" s="509">
        <f t="shared" si="18"/>
        <v>2244</v>
      </c>
      <c r="O104" s="576"/>
    </row>
    <row r="105" spans="1:15" ht="18" customHeight="1">
      <c r="A105" s="99" t="s">
        <v>91</v>
      </c>
      <c r="B105" s="198"/>
      <c r="C105" s="199"/>
      <c r="D105" s="194"/>
      <c r="E105" s="320"/>
      <c r="F105" s="198"/>
      <c r="G105" s="198"/>
      <c r="H105" s="198"/>
      <c r="I105" s="198"/>
      <c r="J105" s="198"/>
      <c r="K105" s="198"/>
      <c r="L105" s="198"/>
      <c r="M105" s="198"/>
      <c r="N105" s="198"/>
      <c r="O105" s="76"/>
    </row>
    <row r="106" spans="1:15" ht="30.75" customHeight="1">
      <c r="A106" s="120">
        <v>3123101</v>
      </c>
      <c r="B106" s="189" t="s">
        <v>1307</v>
      </c>
      <c r="C106" s="190" t="s">
        <v>1308</v>
      </c>
      <c r="D106" s="192" t="s">
        <v>88</v>
      </c>
      <c r="E106" s="319">
        <v>15</v>
      </c>
      <c r="F106" s="189">
        <v>2509</v>
      </c>
      <c r="G106" s="189">
        <v>0</v>
      </c>
      <c r="H106" s="189">
        <v>0</v>
      </c>
      <c r="I106" s="189">
        <v>0</v>
      </c>
      <c r="J106" s="189">
        <v>9</v>
      </c>
      <c r="K106" s="189">
        <v>0</v>
      </c>
      <c r="L106" s="189">
        <v>0</v>
      </c>
      <c r="M106" s="189">
        <v>0</v>
      </c>
      <c r="N106" s="189">
        <f>F106+G106+H106+I106-J106+K106-L106+M106</f>
        <v>2500</v>
      </c>
      <c r="O106" s="29"/>
    </row>
    <row r="107" spans="1:15" s="201" customFormat="1" ht="15" customHeight="1" hidden="1">
      <c r="A107" s="502" t="s">
        <v>65</v>
      </c>
      <c r="B107" s="509"/>
      <c r="C107" s="709"/>
      <c r="D107" s="509"/>
      <c r="E107" s="577"/>
      <c r="F107" s="509">
        <f aca="true" t="shared" si="19" ref="F107:N107">SUM(F106:F106)</f>
        <v>2509</v>
      </c>
      <c r="G107" s="509">
        <f t="shared" si="19"/>
        <v>0</v>
      </c>
      <c r="H107" s="509">
        <f t="shared" si="19"/>
        <v>0</v>
      </c>
      <c r="I107" s="509">
        <f t="shared" si="19"/>
        <v>0</v>
      </c>
      <c r="J107" s="509">
        <f t="shared" si="19"/>
        <v>9</v>
      </c>
      <c r="K107" s="509">
        <f t="shared" si="19"/>
        <v>0</v>
      </c>
      <c r="L107" s="509">
        <f t="shared" si="19"/>
        <v>0</v>
      </c>
      <c r="M107" s="509">
        <f t="shared" si="19"/>
        <v>0</v>
      </c>
      <c r="N107" s="509">
        <f t="shared" si="19"/>
        <v>2500</v>
      </c>
      <c r="O107" s="578"/>
    </row>
    <row r="108" spans="1:15" ht="18" customHeight="1">
      <c r="A108" s="99" t="s">
        <v>93</v>
      </c>
      <c r="B108" s="198"/>
      <c r="C108" s="199"/>
      <c r="D108" s="194"/>
      <c r="E108" s="320"/>
      <c r="F108" s="198"/>
      <c r="G108" s="198"/>
      <c r="H108" s="198"/>
      <c r="I108" s="198"/>
      <c r="J108" s="198"/>
      <c r="K108" s="198"/>
      <c r="L108" s="198"/>
      <c r="M108" s="198"/>
      <c r="N108" s="198"/>
      <c r="O108" s="76"/>
    </row>
    <row r="109" spans="1:15" ht="30.75" customHeight="1">
      <c r="A109" s="120">
        <v>3123112</v>
      </c>
      <c r="B109" s="189" t="s">
        <v>719</v>
      </c>
      <c r="C109" s="190" t="s">
        <v>720</v>
      </c>
      <c r="D109" s="192" t="s">
        <v>88</v>
      </c>
      <c r="E109" s="319">
        <v>15</v>
      </c>
      <c r="F109" s="189">
        <v>2205</v>
      </c>
      <c r="G109" s="189">
        <v>0</v>
      </c>
      <c r="H109" s="189">
        <v>0</v>
      </c>
      <c r="I109" s="189">
        <v>0</v>
      </c>
      <c r="J109" s="189">
        <v>0</v>
      </c>
      <c r="K109" s="189">
        <v>39</v>
      </c>
      <c r="L109" s="189">
        <v>0</v>
      </c>
      <c r="M109" s="189">
        <v>0</v>
      </c>
      <c r="N109" s="189">
        <f>F109+G109+H109+I109-J109+K109-L109+M109</f>
        <v>2244</v>
      </c>
      <c r="O109" s="29"/>
    </row>
    <row r="110" spans="1:15" s="200" customFormat="1" ht="15" customHeight="1" hidden="1">
      <c r="A110" s="502" t="s">
        <v>65</v>
      </c>
      <c r="B110" s="574"/>
      <c r="C110" s="710"/>
      <c r="D110" s="574"/>
      <c r="E110" s="575"/>
      <c r="F110" s="509">
        <f aca="true" t="shared" si="20" ref="F110:N110">F109</f>
        <v>2205</v>
      </c>
      <c r="G110" s="509">
        <f t="shared" si="20"/>
        <v>0</v>
      </c>
      <c r="H110" s="509">
        <f t="shared" si="20"/>
        <v>0</v>
      </c>
      <c r="I110" s="509">
        <f t="shared" si="20"/>
        <v>0</v>
      </c>
      <c r="J110" s="509">
        <f t="shared" si="20"/>
        <v>0</v>
      </c>
      <c r="K110" s="509">
        <f t="shared" si="20"/>
        <v>39</v>
      </c>
      <c r="L110" s="509">
        <f t="shared" si="20"/>
        <v>0</v>
      </c>
      <c r="M110" s="509">
        <f t="shared" si="20"/>
        <v>0</v>
      </c>
      <c r="N110" s="509">
        <f t="shared" si="20"/>
        <v>2244</v>
      </c>
      <c r="O110" s="576"/>
    </row>
    <row r="111" spans="1:15" ht="18" customHeight="1">
      <c r="A111" s="99" t="s">
        <v>94</v>
      </c>
      <c r="B111" s="198"/>
      <c r="C111" s="199"/>
      <c r="D111" s="194"/>
      <c r="E111" s="320"/>
      <c r="F111" s="198"/>
      <c r="G111" s="198"/>
      <c r="H111" s="198"/>
      <c r="I111" s="198"/>
      <c r="J111" s="198"/>
      <c r="K111" s="198"/>
      <c r="L111" s="198"/>
      <c r="M111" s="198"/>
      <c r="N111" s="198"/>
      <c r="O111" s="76"/>
    </row>
    <row r="112" spans="1:15" ht="30.75" customHeight="1">
      <c r="A112" s="695">
        <v>3123122</v>
      </c>
      <c r="B112" s="189" t="s">
        <v>1411</v>
      </c>
      <c r="C112" s="190" t="s">
        <v>1415</v>
      </c>
      <c r="D112" s="192" t="s">
        <v>88</v>
      </c>
      <c r="E112" s="319">
        <v>15</v>
      </c>
      <c r="F112" s="189">
        <v>2509</v>
      </c>
      <c r="G112" s="189">
        <v>0</v>
      </c>
      <c r="H112" s="189">
        <v>0</v>
      </c>
      <c r="I112" s="189">
        <v>0</v>
      </c>
      <c r="J112" s="189">
        <v>9</v>
      </c>
      <c r="K112" s="189">
        <v>0</v>
      </c>
      <c r="L112" s="189">
        <v>0</v>
      </c>
      <c r="M112" s="189">
        <v>0</v>
      </c>
      <c r="N112" s="189">
        <f>F112+G112+H112+I112-J112+K112-L112-M112</f>
        <v>2500</v>
      </c>
      <c r="O112" s="29"/>
    </row>
    <row r="113" spans="1:15" s="200" customFormat="1" ht="15" customHeight="1" hidden="1">
      <c r="A113" s="502" t="s">
        <v>65</v>
      </c>
      <c r="B113" s="574"/>
      <c r="C113" s="710"/>
      <c r="D113" s="574"/>
      <c r="E113" s="575"/>
      <c r="F113" s="509">
        <f>F112</f>
        <v>2509</v>
      </c>
      <c r="G113" s="509">
        <f aca="true" t="shared" si="21" ref="G113:N113">G112</f>
        <v>0</v>
      </c>
      <c r="H113" s="509">
        <f t="shared" si="21"/>
        <v>0</v>
      </c>
      <c r="I113" s="509">
        <f t="shared" si="21"/>
        <v>0</v>
      </c>
      <c r="J113" s="509">
        <f t="shared" si="21"/>
        <v>9</v>
      </c>
      <c r="K113" s="509">
        <f t="shared" si="21"/>
        <v>0</v>
      </c>
      <c r="L113" s="509">
        <f t="shared" si="21"/>
        <v>0</v>
      </c>
      <c r="M113" s="509">
        <f t="shared" si="21"/>
        <v>0</v>
      </c>
      <c r="N113" s="509">
        <f t="shared" si="21"/>
        <v>2500</v>
      </c>
      <c r="O113" s="576"/>
    </row>
    <row r="114" spans="1:15" ht="18" customHeight="1">
      <c r="A114" s="99" t="s">
        <v>95</v>
      </c>
      <c r="B114" s="198"/>
      <c r="C114" s="199"/>
      <c r="D114" s="194"/>
      <c r="E114" s="320"/>
      <c r="F114" s="198"/>
      <c r="G114" s="198"/>
      <c r="H114" s="198"/>
      <c r="I114" s="198"/>
      <c r="J114" s="198"/>
      <c r="K114" s="198"/>
      <c r="L114" s="198"/>
      <c r="M114" s="198"/>
      <c r="N114" s="198"/>
      <c r="O114" s="76"/>
    </row>
    <row r="115" spans="1:15" ht="30" customHeight="1">
      <c r="A115" s="120">
        <v>3123132</v>
      </c>
      <c r="B115" s="189" t="s">
        <v>721</v>
      </c>
      <c r="C115" s="190" t="s">
        <v>722</v>
      </c>
      <c r="D115" s="192" t="s">
        <v>88</v>
      </c>
      <c r="E115" s="319">
        <v>15</v>
      </c>
      <c r="F115" s="189">
        <v>2205</v>
      </c>
      <c r="G115" s="189">
        <v>0</v>
      </c>
      <c r="H115" s="189">
        <v>0</v>
      </c>
      <c r="I115" s="189">
        <v>0</v>
      </c>
      <c r="J115" s="189">
        <v>0</v>
      </c>
      <c r="K115" s="189">
        <v>39</v>
      </c>
      <c r="L115" s="189">
        <v>0</v>
      </c>
      <c r="M115" s="189">
        <v>0</v>
      </c>
      <c r="N115" s="189">
        <f>F115+G115+H115+I115-J115+K115-L115+M115</f>
        <v>2244</v>
      </c>
      <c r="O115" s="29"/>
    </row>
    <row r="116" spans="1:15" s="200" customFormat="1" ht="15" customHeight="1" hidden="1">
      <c r="A116" s="502" t="s">
        <v>65</v>
      </c>
      <c r="B116" s="574"/>
      <c r="C116" s="498"/>
      <c r="D116" s="574"/>
      <c r="E116" s="575"/>
      <c r="F116" s="509">
        <f aca="true" t="shared" si="22" ref="F116:N116">F115</f>
        <v>2205</v>
      </c>
      <c r="G116" s="509">
        <f t="shared" si="22"/>
        <v>0</v>
      </c>
      <c r="H116" s="509">
        <f t="shared" si="22"/>
        <v>0</v>
      </c>
      <c r="I116" s="509">
        <f t="shared" si="22"/>
        <v>0</v>
      </c>
      <c r="J116" s="509">
        <f t="shared" si="22"/>
        <v>0</v>
      </c>
      <c r="K116" s="509">
        <f t="shared" si="22"/>
        <v>39</v>
      </c>
      <c r="L116" s="509">
        <f t="shared" si="22"/>
        <v>0</v>
      </c>
      <c r="M116" s="509">
        <f t="shared" si="22"/>
        <v>0</v>
      </c>
      <c r="N116" s="509">
        <f t="shared" si="22"/>
        <v>2244</v>
      </c>
      <c r="O116" s="576"/>
    </row>
    <row r="117" spans="1:15" ht="21" customHeight="1" hidden="1">
      <c r="A117" s="51"/>
      <c r="B117" s="181" t="s">
        <v>31</v>
      </c>
      <c r="C117" s="409"/>
      <c r="D117" s="53"/>
      <c r="E117" s="339"/>
      <c r="F117" s="195">
        <f aca="true" t="shared" si="23" ref="F117:N117">F98+F101+F104+F107+F110+F113+F116</f>
        <v>16947</v>
      </c>
      <c r="G117" s="195">
        <f t="shared" si="23"/>
        <v>0</v>
      </c>
      <c r="H117" s="195">
        <f t="shared" si="23"/>
        <v>0</v>
      </c>
      <c r="I117" s="195">
        <f t="shared" si="23"/>
        <v>0</v>
      </c>
      <c r="J117" s="195">
        <f t="shared" si="23"/>
        <v>127</v>
      </c>
      <c r="K117" s="195">
        <f t="shared" si="23"/>
        <v>156</v>
      </c>
      <c r="L117" s="195">
        <f t="shared" si="23"/>
        <v>0</v>
      </c>
      <c r="M117" s="195">
        <f t="shared" si="23"/>
        <v>0</v>
      </c>
      <c r="N117" s="195">
        <f t="shared" si="23"/>
        <v>16976</v>
      </c>
      <c r="O117" s="54"/>
    </row>
    <row r="118" spans="1:15" ht="15.75" customHeight="1" hidden="1">
      <c r="A118" s="445"/>
      <c r="B118" s="389"/>
      <c r="C118" s="446"/>
      <c r="D118" s="447"/>
      <c r="E118" s="448"/>
      <c r="F118" s="444"/>
      <c r="G118" s="449"/>
      <c r="H118" s="449"/>
      <c r="I118" s="449"/>
      <c r="J118" s="449"/>
      <c r="K118" s="449"/>
      <c r="L118" s="449"/>
      <c r="M118" s="449"/>
      <c r="N118" s="449"/>
      <c r="O118" s="450"/>
    </row>
    <row r="119" spans="1:15" ht="20.25" customHeight="1" hidden="1">
      <c r="A119" s="437"/>
      <c r="B119" s="438"/>
      <c r="C119" s="438"/>
      <c r="D119" s="438" t="s">
        <v>462</v>
      </c>
      <c r="E119" s="439"/>
      <c r="F119" s="438"/>
      <c r="G119" s="438"/>
      <c r="H119" s="438"/>
      <c r="J119" s="443" t="s">
        <v>463</v>
      </c>
      <c r="K119" s="443"/>
      <c r="L119" s="438"/>
      <c r="M119" s="438"/>
      <c r="N119" s="438" t="s">
        <v>463</v>
      </c>
      <c r="O119" s="440"/>
    </row>
    <row r="120" spans="1:15" s="187" customFormat="1" ht="18.75" hidden="1">
      <c r="A120" s="437"/>
      <c r="B120" s="438"/>
      <c r="C120" s="438"/>
      <c r="D120" s="438"/>
      <c r="E120" s="439"/>
      <c r="F120" s="438"/>
      <c r="G120" s="438"/>
      <c r="H120" s="438"/>
      <c r="J120" s="452"/>
      <c r="K120" s="460"/>
      <c r="L120" s="437"/>
      <c r="M120" s="438"/>
      <c r="N120" s="438"/>
      <c r="O120" s="441"/>
    </row>
    <row r="121" spans="1:15" s="187" customFormat="1" ht="18.75" hidden="1">
      <c r="A121" s="437" t="s">
        <v>471</v>
      </c>
      <c r="B121" s="438"/>
      <c r="C121" s="438" t="s">
        <v>1270</v>
      </c>
      <c r="D121" s="438"/>
      <c r="E121" s="439"/>
      <c r="F121" s="438"/>
      <c r="G121" s="438"/>
      <c r="H121" s="438"/>
      <c r="J121" s="443" t="s">
        <v>968</v>
      </c>
      <c r="K121" s="460"/>
      <c r="L121" s="437"/>
      <c r="M121" s="438" t="s">
        <v>965</v>
      </c>
      <c r="N121" s="438"/>
      <c r="O121" s="441"/>
    </row>
    <row r="122" spans="1:15" s="37" customFormat="1" ht="18" customHeight="1" hidden="1">
      <c r="A122" s="437"/>
      <c r="B122" s="438"/>
      <c r="C122" s="438" t="s">
        <v>598</v>
      </c>
      <c r="D122" s="438"/>
      <c r="E122" s="439"/>
      <c r="F122" s="438"/>
      <c r="G122" s="438"/>
      <c r="H122" s="438"/>
      <c r="J122" s="442" t="s">
        <v>460</v>
      </c>
      <c r="K122" s="442"/>
      <c r="L122" s="438"/>
      <c r="M122" s="438" t="s">
        <v>461</v>
      </c>
      <c r="N122" s="438"/>
      <c r="O122" s="440"/>
    </row>
    <row r="123" spans="1:15" ht="33.75" hidden="1">
      <c r="A123" s="183" t="s">
        <v>0</v>
      </c>
      <c r="B123" s="20"/>
      <c r="C123" s="169" t="s">
        <v>622</v>
      </c>
      <c r="D123" s="169"/>
      <c r="E123" s="325"/>
      <c r="F123" s="55"/>
      <c r="G123" s="4"/>
      <c r="H123" s="4"/>
      <c r="I123" s="4"/>
      <c r="J123" s="4"/>
      <c r="K123" s="4"/>
      <c r="L123" s="4"/>
      <c r="M123" s="4"/>
      <c r="N123" s="4"/>
      <c r="O123" s="27"/>
    </row>
    <row r="124" spans="1:15" ht="20.25" hidden="1">
      <c r="A124" s="6"/>
      <c r="B124" s="96" t="s">
        <v>20</v>
      </c>
      <c r="C124" s="401"/>
      <c r="D124" s="7"/>
      <c r="E124" s="315"/>
      <c r="F124" s="7"/>
      <c r="G124" s="7"/>
      <c r="H124" s="7"/>
      <c r="I124" s="8"/>
      <c r="J124" s="7"/>
      <c r="K124" s="7"/>
      <c r="L124" s="8"/>
      <c r="M124" s="7"/>
      <c r="N124" s="7"/>
      <c r="O124" s="391" t="s">
        <v>1355</v>
      </c>
    </row>
    <row r="125" spans="1:15" ht="22.5" customHeight="1" hidden="1">
      <c r="A125" s="10"/>
      <c r="B125" s="44"/>
      <c r="C125" s="402"/>
      <c r="D125" s="95" t="s">
        <v>1498</v>
      </c>
      <c r="E125" s="316"/>
      <c r="F125" s="12"/>
      <c r="G125" s="12"/>
      <c r="H125" s="12"/>
      <c r="I125" s="12"/>
      <c r="J125" s="12"/>
      <c r="K125" s="12"/>
      <c r="L125" s="12"/>
      <c r="M125" s="12"/>
      <c r="N125" s="12"/>
      <c r="O125" s="28"/>
    </row>
    <row r="126" spans="1:15" s="394" customFormat="1" ht="45" customHeight="1" hidden="1" thickBot="1">
      <c r="A126" s="297" t="s">
        <v>428</v>
      </c>
      <c r="B126" s="298" t="s">
        <v>429</v>
      </c>
      <c r="C126" s="414" t="s">
        <v>1</v>
      </c>
      <c r="D126" s="298" t="s">
        <v>427</v>
      </c>
      <c r="E126" s="340" t="s">
        <v>435</v>
      </c>
      <c r="F126" s="213" t="s">
        <v>424</v>
      </c>
      <c r="G126" s="213" t="s">
        <v>425</v>
      </c>
      <c r="H126" s="210" t="s">
        <v>33</v>
      </c>
      <c r="I126" s="213" t="s">
        <v>426</v>
      </c>
      <c r="J126" s="213" t="s">
        <v>17</v>
      </c>
      <c r="K126" s="213" t="s">
        <v>18</v>
      </c>
      <c r="L126" s="215" t="s">
        <v>433</v>
      </c>
      <c r="M126" s="213" t="s">
        <v>30</v>
      </c>
      <c r="N126" s="213" t="s">
        <v>430</v>
      </c>
      <c r="O126" s="299" t="s">
        <v>19</v>
      </c>
    </row>
    <row r="127" spans="1:15" ht="33" customHeight="1">
      <c r="A127" s="100" t="s">
        <v>5</v>
      </c>
      <c r="B127" s="81"/>
      <c r="C127" s="404"/>
      <c r="D127" s="82"/>
      <c r="E127" s="341"/>
      <c r="F127" s="81"/>
      <c r="G127" s="81"/>
      <c r="H127" s="81"/>
      <c r="I127" s="81"/>
      <c r="J127" s="81"/>
      <c r="K127" s="81"/>
      <c r="L127" s="81"/>
      <c r="M127" s="81"/>
      <c r="N127" s="81"/>
      <c r="O127" s="76"/>
    </row>
    <row r="128" spans="1:15" ht="42" customHeight="1">
      <c r="A128" s="170">
        <v>320001</v>
      </c>
      <c r="B128" s="189" t="s">
        <v>979</v>
      </c>
      <c r="C128" s="190" t="s">
        <v>1053</v>
      </c>
      <c r="D128" s="396" t="s">
        <v>980</v>
      </c>
      <c r="E128" s="312">
        <v>15</v>
      </c>
      <c r="F128" s="189">
        <v>5029</v>
      </c>
      <c r="G128" s="189">
        <v>0</v>
      </c>
      <c r="H128" s="189">
        <v>0</v>
      </c>
      <c r="I128" s="189">
        <v>0</v>
      </c>
      <c r="J128" s="189">
        <v>529</v>
      </c>
      <c r="K128" s="189">
        <v>0</v>
      </c>
      <c r="L128" s="189">
        <v>0</v>
      </c>
      <c r="M128" s="189">
        <v>0</v>
      </c>
      <c r="N128" s="189">
        <f>F128+G128+H128+I128-J128+K128-L128+M128</f>
        <v>4500</v>
      </c>
      <c r="O128" s="43"/>
    </row>
    <row r="129" spans="1:15" ht="42" customHeight="1">
      <c r="A129" s="170">
        <v>5200001</v>
      </c>
      <c r="B129" s="189" t="s">
        <v>97</v>
      </c>
      <c r="C129" s="190" t="s">
        <v>98</v>
      </c>
      <c r="D129" s="190" t="s">
        <v>52</v>
      </c>
      <c r="E129" s="312">
        <v>15</v>
      </c>
      <c r="F129" s="189">
        <v>4750</v>
      </c>
      <c r="G129" s="189">
        <v>0</v>
      </c>
      <c r="H129" s="189">
        <v>0</v>
      </c>
      <c r="I129" s="189">
        <v>0</v>
      </c>
      <c r="J129" s="189">
        <v>479</v>
      </c>
      <c r="K129" s="189">
        <v>0</v>
      </c>
      <c r="L129" s="189">
        <v>500</v>
      </c>
      <c r="M129" s="189">
        <v>0</v>
      </c>
      <c r="N129" s="189">
        <f>F129+G129+H129+I129-J129+K129-L129+M129</f>
        <v>3771</v>
      </c>
      <c r="O129" s="122"/>
    </row>
    <row r="130" spans="1:15" s="202" customFormat="1" ht="15" hidden="1">
      <c r="A130" s="496" t="s">
        <v>65</v>
      </c>
      <c r="B130" s="497"/>
      <c r="C130" s="498"/>
      <c r="D130" s="497"/>
      <c r="E130" s="499"/>
      <c r="F130" s="500">
        <f aca="true" t="shared" si="24" ref="F130:N130">SUM(F128:F129)</f>
        <v>9779</v>
      </c>
      <c r="G130" s="500">
        <f t="shared" si="24"/>
        <v>0</v>
      </c>
      <c r="H130" s="500">
        <f t="shared" si="24"/>
        <v>0</v>
      </c>
      <c r="I130" s="500">
        <f t="shared" si="24"/>
        <v>0</v>
      </c>
      <c r="J130" s="500">
        <f t="shared" si="24"/>
        <v>1008</v>
      </c>
      <c r="K130" s="500">
        <f t="shared" si="24"/>
        <v>0</v>
      </c>
      <c r="L130" s="500">
        <f t="shared" si="24"/>
        <v>500</v>
      </c>
      <c r="M130" s="500">
        <f t="shared" si="24"/>
        <v>0</v>
      </c>
      <c r="N130" s="500">
        <f t="shared" si="24"/>
        <v>8271</v>
      </c>
      <c r="O130" s="501"/>
    </row>
    <row r="131" spans="1:15" ht="33" customHeight="1">
      <c r="A131" s="100" t="s">
        <v>37</v>
      </c>
      <c r="B131" s="198"/>
      <c r="C131" s="405"/>
      <c r="D131" s="199"/>
      <c r="E131" s="342"/>
      <c r="F131" s="198"/>
      <c r="G131" s="198"/>
      <c r="H131" s="198"/>
      <c r="I131" s="198"/>
      <c r="J131" s="198"/>
      <c r="K131" s="198"/>
      <c r="L131" s="198"/>
      <c r="M131" s="198"/>
      <c r="N131" s="198"/>
      <c r="O131" s="76"/>
    </row>
    <row r="132" spans="1:15" s="41" customFormat="1" ht="42" customHeight="1">
      <c r="A132" s="659">
        <v>330001</v>
      </c>
      <c r="B132" s="660" t="s">
        <v>1089</v>
      </c>
      <c r="C132" s="924" t="s">
        <v>1090</v>
      </c>
      <c r="D132" s="192" t="s">
        <v>348</v>
      </c>
      <c r="E132" s="319">
        <v>15</v>
      </c>
      <c r="F132" s="189">
        <v>4420</v>
      </c>
      <c r="G132" s="189">
        <v>0</v>
      </c>
      <c r="H132" s="189">
        <v>0</v>
      </c>
      <c r="I132" s="189">
        <v>0</v>
      </c>
      <c r="J132" s="189">
        <v>420</v>
      </c>
      <c r="K132" s="189">
        <v>0</v>
      </c>
      <c r="L132" s="189">
        <v>0</v>
      </c>
      <c r="M132" s="189">
        <v>0</v>
      </c>
      <c r="N132" s="189">
        <f>F132+G132+H132+I132-J132+K132-L132+M132</f>
        <v>4000</v>
      </c>
      <c r="O132" s="16"/>
    </row>
    <row r="133" spans="1:15" s="41" customFormat="1" ht="42" customHeight="1">
      <c r="A133" s="170">
        <v>3100105</v>
      </c>
      <c r="B133" s="85" t="s">
        <v>39</v>
      </c>
      <c r="C133" s="166" t="s">
        <v>1224</v>
      </c>
      <c r="D133" s="435" t="s">
        <v>40</v>
      </c>
      <c r="E133" s="375">
        <v>15</v>
      </c>
      <c r="F133" s="189">
        <v>3169</v>
      </c>
      <c r="G133" s="189">
        <v>0</v>
      </c>
      <c r="H133" s="189">
        <v>0</v>
      </c>
      <c r="I133" s="189">
        <v>0</v>
      </c>
      <c r="J133" s="189">
        <v>116</v>
      </c>
      <c r="K133" s="189">
        <v>0</v>
      </c>
      <c r="L133" s="189">
        <v>0</v>
      </c>
      <c r="M133" s="189">
        <v>0</v>
      </c>
      <c r="N133" s="189">
        <f>F133+G133+H133+I133-J133+K133-L133+M133</f>
        <v>3053</v>
      </c>
      <c r="O133" s="16"/>
    </row>
    <row r="134" spans="1:15" s="41" customFormat="1" ht="0.75" customHeight="1">
      <c r="A134" s="496" t="s">
        <v>65</v>
      </c>
      <c r="B134" s="497"/>
      <c r="C134" s="498"/>
      <c r="D134" s="497"/>
      <c r="E134" s="499"/>
      <c r="F134" s="500">
        <f>SUM(F132:F133)</f>
        <v>7589</v>
      </c>
      <c r="G134" s="500">
        <f aca="true" t="shared" si="25" ref="G134:N134">SUM(G132:G133)</f>
        <v>0</v>
      </c>
      <c r="H134" s="500">
        <f t="shared" si="25"/>
        <v>0</v>
      </c>
      <c r="I134" s="500">
        <f t="shared" si="25"/>
        <v>0</v>
      </c>
      <c r="J134" s="500">
        <f t="shared" si="25"/>
        <v>536</v>
      </c>
      <c r="K134" s="500">
        <f t="shared" si="25"/>
        <v>0</v>
      </c>
      <c r="L134" s="500">
        <f t="shared" si="25"/>
        <v>0</v>
      </c>
      <c r="M134" s="500">
        <f t="shared" si="25"/>
        <v>0</v>
      </c>
      <c r="N134" s="500">
        <f t="shared" si="25"/>
        <v>7053</v>
      </c>
      <c r="O134" s="835"/>
    </row>
    <row r="135" spans="1:15" ht="33" customHeight="1">
      <c r="A135" s="100" t="s">
        <v>101</v>
      </c>
      <c r="B135" s="198"/>
      <c r="C135" s="405"/>
      <c r="D135" s="193"/>
      <c r="E135" s="328"/>
      <c r="F135" s="198"/>
      <c r="G135" s="198"/>
      <c r="H135" s="198"/>
      <c r="I135" s="198"/>
      <c r="J135" s="198"/>
      <c r="K135" s="198"/>
      <c r="L135" s="198"/>
      <c r="M135" s="198"/>
      <c r="N135" s="198"/>
      <c r="O135" s="76"/>
    </row>
    <row r="136" spans="1:15" ht="42" customHeight="1">
      <c r="A136" s="170">
        <v>340002</v>
      </c>
      <c r="B136" s="191" t="s">
        <v>981</v>
      </c>
      <c r="C136" s="924" t="s">
        <v>1223</v>
      </c>
      <c r="D136" s="396" t="s">
        <v>540</v>
      </c>
      <c r="E136" s="312">
        <v>15</v>
      </c>
      <c r="F136" s="189">
        <v>5662</v>
      </c>
      <c r="G136" s="189">
        <v>0</v>
      </c>
      <c r="H136" s="189">
        <v>0</v>
      </c>
      <c r="I136" s="189">
        <v>0</v>
      </c>
      <c r="J136" s="189">
        <v>662</v>
      </c>
      <c r="K136" s="189">
        <v>0</v>
      </c>
      <c r="L136" s="189">
        <v>0</v>
      </c>
      <c r="M136" s="189">
        <v>0</v>
      </c>
      <c r="N136" s="189">
        <f>F136+G136+H136+I136-J136+K136-L136+M136</f>
        <v>5000</v>
      </c>
      <c r="O136" s="654"/>
    </row>
    <row r="137" spans="1:15" ht="41.25" customHeight="1">
      <c r="A137" s="120">
        <v>3130104</v>
      </c>
      <c r="B137" s="65" t="s">
        <v>99</v>
      </c>
      <c r="C137" s="166" t="s">
        <v>100</v>
      </c>
      <c r="D137" s="43" t="s">
        <v>52</v>
      </c>
      <c r="E137" s="346">
        <v>15</v>
      </c>
      <c r="F137" s="65">
        <v>4214</v>
      </c>
      <c r="G137" s="65">
        <v>0</v>
      </c>
      <c r="H137" s="65">
        <v>0</v>
      </c>
      <c r="I137" s="65">
        <v>0</v>
      </c>
      <c r="J137" s="65">
        <v>383</v>
      </c>
      <c r="K137" s="65">
        <v>0</v>
      </c>
      <c r="L137" s="65">
        <v>0</v>
      </c>
      <c r="M137" s="65">
        <v>0</v>
      </c>
      <c r="N137" s="59">
        <f>F137+G137+H137+I137-J137+K137-L137+M137</f>
        <v>3831</v>
      </c>
      <c r="O137" s="29"/>
    </row>
    <row r="138" spans="1:15" s="202" customFormat="1" ht="15" hidden="1">
      <c r="A138" s="496" t="s">
        <v>65</v>
      </c>
      <c r="B138" s="497"/>
      <c r="C138" s="498"/>
      <c r="D138" s="497"/>
      <c r="E138" s="499"/>
      <c r="F138" s="500">
        <f>SUM(F136:F137)</f>
        <v>9876</v>
      </c>
      <c r="G138" s="500">
        <f aca="true" t="shared" si="26" ref="G138:L138">SUM(G136:G137)</f>
        <v>0</v>
      </c>
      <c r="H138" s="500">
        <f t="shared" si="26"/>
        <v>0</v>
      </c>
      <c r="I138" s="500">
        <f t="shared" si="26"/>
        <v>0</v>
      </c>
      <c r="J138" s="500">
        <f t="shared" si="26"/>
        <v>1045</v>
      </c>
      <c r="K138" s="500">
        <f t="shared" si="26"/>
        <v>0</v>
      </c>
      <c r="L138" s="500">
        <f t="shared" si="26"/>
        <v>0</v>
      </c>
      <c r="M138" s="500">
        <f>SUM(M136:M137)</f>
        <v>0</v>
      </c>
      <c r="N138" s="500">
        <f>SUM(N136:N137)</f>
        <v>8831</v>
      </c>
      <c r="O138" s="501"/>
    </row>
    <row r="139" spans="1:15" s="23" customFormat="1" ht="22.5" hidden="1">
      <c r="A139" s="92"/>
      <c r="B139" s="181" t="s">
        <v>31</v>
      </c>
      <c r="C139" s="413"/>
      <c r="D139" s="71"/>
      <c r="E139" s="343"/>
      <c r="F139" s="195">
        <f>F130+F134+F138</f>
        <v>27244</v>
      </c>
      <c r="G139" s="195">
        <f aca="true" t="shared" si="27" ref="G139:M139">G130+G134+G138</f>
        <v>0</v>
      </c>
      <c r="H139" s="195">
        <f t="shared" si="27"/>
        <v>0</v>
      </c>
      <c r="I139" s="195">
        <f t="shared" si="27"/>
        <v>0</v>
      </c>
      <c r="J139" s="195">
        <f>J130+J134+J138</f>
        <v>2589</v>
      </c>
      <c r="K139" s="195">
        <f t="shared" si="27"/>
        <v>0</v>
      </c>
      <c r="L139" s="195">
        <f t="shared" si="27"/>
        <v>500</v>
      </c>
      <c r="M139" s="195">
        <f t="shared" si="27"/>
        <v>0</v>
      </c>
      <c r="N139" s="195">
        <f>N130+N134+N138</f>
        <v>24155</v>
      </c>
      <c r="O139" s="58"/>
    </row>
    <row r="140" spans="1:15" s="188" customFormat="1" ht="42.75" customHeight="1" hidden="1">
      <c r="A140" s="437"/>
      <c r="B140" s="438"/>
      <c r="C140" s="438"/>
      <c r="D140" s="438" t="s">
        <v>462</v>
      </c>
      <c r="E140" s="439"/>
      <c r="F140" s="438"/>
      <c r="G140" s="438"/>
      <c r="H140" s="438"/>
      <c r="J140" s="452" t="s">
        <v>463</v>
      </c>
      <c r="K140" s="452"/>
      <c r="L140" s="438"/>
      <c r="M140" s="438"/>
      <c r="N140" s="438" t="s">
        <v>463</v>
      </c>
      <c r="O140" s="440"/>
    </row>
    <row r="141" spans="1:15" ht="18.75" hidden="1">
      <c r="A141" s="437" t="s">
        <v>471</v>
      </c>
      <c r="B141" s="438"/>
      <c r="C141" s="438" t="s">
        <v>1270</v>
      </c>
      <c r="D141" s="438"/>
      <c r="E141" s="439"/>
      <c r="F141" s="438"/>
      <c r="G141" s="438"/>
      <c r="H141" s="438"/>
      <c r="J141" s="443" t="s">
        <v>968</v>
      </c>
      <c r="K141" s="460"/>
      <c r="L141" s="437"/>
      <c r="M141" s="438" t="s">
        <v>965</v>
      </c>
      <c r="N141" s="438"/>
      <c r="O141" s="441"/>
    </row>
    <row r="142" spans="1:15" ht="18.75" hidden="1">
      <c r="A142" s="437"/>
      <c r="B142" s="438"/>
      <c r="C142" s="438" t="s">
        <v>598</v>
      </c>
      <c r="D142" s="438"/>
      <c r="E142" s="439"/>
      <c r="F142" s="438"/>
      <c r="G142" s="438"/>
      <c r="H142" s="438"/>
      <c r="J142" s="442" t="s">
        <v>460</v>
      </c>
      <c r="K142" s="451"/>
      <c r="L142" s="438"/>
      <c r="M142" s="438" t="s">
        <v>461</v>
      </c>
      <c r="N142" s="438"/>
      <c r="O142" s="440"/>
    </row>
    <row r="143" spans="1:15" ht="51" customHeight="1" hidden="1">
      <c r="A143" s="183" t="s">
        <v>0</v>
      </c>
      <c r="B143" s="33"/>
      <c r="C143" s="708" t="s">
        <v>622</v>
      </c>
      <c r="D143" s="708"/>
      <c r="E143" s="325"/>
      <c r="F143" s="4"/>
      <c r="G143" s="4"/>
      <c r="H143" s="4"/>
      <c r="I143" s="4"/>
      <c r="J143" s="4"/>
      <c r="K143" s="4"/>
      <c r="L143" s="4"/>
      <c r="M143" s="4"/>
      <c r="N143" s="4"/>
      <c r="O143" s="27"/>
    </row>
    <row r="144" spans="1:15" ht="20.25" hidden="1">
      <c r="A144" s="6"/>
      <c r="B144" s="96" t="s">
        <v>21</v>
      </c>
      <c r="C144" s="401"/>
      <c r="D144" s="7"/>
      <c r="E144" s="315"/>
      <c r="F144" s="7"/>
      <c r="G144" s="7"/>
      <c r="H144" s="7"/>
      <c r="I144" s="8"/>
      <c r="J144" s="7"/>
      <c r="K144" s="7"/>
      <c r="L144" s="8"/>
      <c r="M144" s="7"/>
      <c r="N144" s="7"/>
      <c r="O144" s="391" t="s">
        <v>1356</v>
      </c>
    </row>
    <row r="145" spans="1:15" ht="24.75" hidden="1">
      <c r="A145" s="10"/>
      <c r="B145" s="11"/>
      <c r="C145" s="402"/>
      <c r="D145" s="95" t="s">
        <v>1498</v>
      </c>
      <c r="E145" s="316"/>
      <c r="F145" s="12"/>
      <c r="G145" s="12"/>
      <c r="H145" s="12"/>
      <c r="I145" s="12"/>
      <c r="J145" s="12"/>
      <c r="K145" s="12"/>
      <c r="L145" s="12"/>
      <c r="M145" s="12"/>
      <c r="N145" s="12"/>
      <c r="O145" s="28"/>
    </row>
    <row r="146" spans="1:15" s="237" customFormat="1" ht="0.75" customHeight="1" thickBot="1">
      <c r="A146" s="208" t="s">
        <v>428</v>
      </c>
      <c r="B146" s="209" t="s">
        <v>429</v>
      </c>
      <c r="C146" s="414" t="s">
        <v>1</v>
      </c>
      <c r="D146" s="214" t="s">
        <v>427</v>
      </c>
      <c r="E146" s="345" t="s">
        <v>435</v>
      </c>
      <c r="F146" s="210" t="s">
        <v>424</v>
      </c>
      <c r="G146" s="215" t="s">
        <v>425</v>
      </c>
      <c r="H146" s="210" t="s">
        <v>33</v>
      </c>
      <c r="I146" s="215" t="s">
        <v>426</v>
      </c>
      <c r="J146" s="215" t="s">
        <v>17</v>
      </c>
      <c r="K146" s="215" t="s">
        <v>18</v>
      </c>
      <c r="L146" s="215" t="s">
        <v>433</v>
      </c>
      <c r="M146" s="210" t="s">
        <v>30</v>
      </c>
      <c r="N146" s="210" t="s">
        <v>430</v>
      </c>
      <c r="O146" s="216" t="s">
        <v>19</v>
      </c>
    </row>
    <row r="147" spans="1:15" ht="24" customHeight="1" thickTop="1">
      <c r="A147" s="102" t="s">
        <v>102</v>
      </c>
      <c r="B147" s="77"/>
      <c r="C147" s="404"/>
      <c r="D147" s="77"/>
      <c r="E147" s="338"/>
      <c r="F147" s="77"/>
      <c r="G147" s="77"/>
      <c r="H147" s="77"/>
      <c r="I147" s="77"/>
      <c r="J147" s="77"/>
      <c r="K147" s="77"/>
      <c r="L147" s="77"/>
      <c r="M147" s="77"/>
      <c r="N147" s="77"/>
      <c r="O147" s="76"/>
    </row>
    <row r="148" spans="1:16" ht="42" customHeight="1">
      <c r="A148" s="108">
        <v>400002</v>
      </c>
      <c r="B148" s="189" t="s">
        <v>1091</v>
      </c>
      <c r="C148" s="285" t="s">
        <v>1092</v>
      </c>
      <c r="D148" s="192" t="s">
        <v>538</v>
      </c>
      <c r="E148" s="319">
        <v>15</v>
      </c>
      <c r="F148" s="189">
        <v>15339</v>
      </c>
      <c r="G148" s="189">
        <v>0</v>
      </c>
      <c r="H148" s="189">
        <v>0</v>
      </c>
      <c r="I148" s="189">
        <v>0</v>
      </c>
      <c r="J148" s="189">
        <v>2839</v>
      </c>
      <c r="K148" s="189">
        <v>0</v>
      </c>
      <c r="L148" s="189">
        <v>0</v>
      </c>
      <c r="M148" s="189">
        <v>0</v>
      </c>
      <c r="N148" s="189">
        <f>F148+G148+H148+I148-J148+K148-L148+M148</f>
        <v>12500</v>
      </c>
      <c r="O148" s="43"/>
      <c r="P148" s="41"/>
    </row>
    <row r="149" spans="1:15" ht="42" customHeight="1">
      <c r="A149" s="108">
        <v>2300101</v>
      </c>
      <c r="B149" s="189" t="s">
        <v>374</v>
      </c>
      <c r="C149" s="285" t="s">
        <v>397</v>
      </c>
      <c r="D149" s="190" t="s">
        <v>2</v>
      </c>
      <c r="E149" s="312">
        <v>15</v>
      </c>
      <c r="F149" s="189">
        <v>4275</v>
      </c>
      <c r="G149" s="189">
        <v>0</v>
      </c>
      <c r="H149" s="189">
        <v>0</v>
      </c>
      <c r="I149" s="189">
        <v>0</v>
      </c>
      <c r="J149" s="189">
        <v>394</v>
      </c>
      <c r="K149" s="189">
        <v>0</v>
      </c>
      <c r="L149" s="189">
        <v>500</v>
      </c>
      <c r="M149" s="189">
        <v>0</v>
      </c>
      <c r="N149" s="189">
        <f>F149+G149+H149+I149-J149+K149-L149+M149</f>
        <v>3381</v>
      </c>
      <c r="O149" s="14"/>
    </row>
    <row r="150" spans="1:15" ht="42" customHeight="1">
      <c r="A150" s="108">
        <v>3100103</v>
      </c>
      <c r="B150" s="59" t="s">
        <v>38</v>
      </c>
      <c r="C150" s="43" t="s">
        <v>501</v>
      </c>
      <c r="D150" s="398" t="s">
        <v>452</v>
      </c>
      <c r="E150" s="346">
        <v>15</v>
      </c>
      <c r="F150" s="189">
        <v>4663</v>
      </c>
      <c r="G150" s="189">
        <v>0</v>
      </c>
      <c r="H150" s="189">
        <v>0</v>
      </c>
      <c r="I150" s="189">
        <v>0</v>
      </c>
      <c r="J150" s="189">
        <v>463</v>
      </c>
      <c r="K150" s="189">
        <v>0</v>
      </c>
      <c r="L150" s="189">
        <v>0</v>
      </c>
      <c r="M150" s="189">
        <v>0</v>
      </c>
      <c r="N150" s="189">
        <f>F150+G150+H150+I150-J150+K150-L150+M150</f>
        <v>4200</v>
      </c>
      <c r="O150" s="14"/>
    </row>
    <row r="151" spans="1:15" s="202" customFormat="1" ht="21" customHeight="1" hidden="1">
      <c r="A151" s="496" t="s">
        <v>65</v>
      </c>
      <c r="B151" s="497"/>
      <c r="C151" s="498"/>
      <c r="D151" s="497"/>
      <c r="E151" s="499"/>
      <c r="F151" s="500">
        <f>SUM(F148:F150)</f>
        <v>24277</v>
      </c>
      <c r="G151" s="500">
        <f aca="true" t="shared" si="28" ref="G151:N151">SUM(G148:G150)</f>
        <v>0</v>
      </c>
      <c r="H151" s="500">
        <f t="shared" si="28"/>
        <v>0</v>
      </c>
      <c r="I151" s="500">
        <f t="shared" si="28"/>
        <v>0</v>
      </c>
      <c r="J151" s="500">
        <f t="shared" si="28"/>
        <v>3696</v>
      </c>
      <c r="K151" s="500">
        <f t="shared" si="28"/>
        <v>0</v>
      </c>
      <c r="L151" s="500">
        <f t="shared" si="28"/>
        <v>500</v>
      </c>
      <c r="M151" s="500">
        <f t="shared" si="28"/>
        <v>0</v>
      </c>
      <c r="N151" s="500">
        <f t="shared" si="28"/>
        <v>20081</v>
      </c>
      <c r="O151" s="501"/>
    </row>
    <row r="152" spans="1:15" ht="24" customHeight="1">
      <c r="A152" s="102" t="s">
        <v>524</v>
      </c>
      <c r="B152" s="198"/>
      <c r="C152" s="405"/>
      <c r="D152" s="194"/>
      <c r="E152" s="320"/>
      <c r="F152" s="198"/>
      <c r="G152" s="198"/>
      <c r="H152" s="198"/>
      <c r="I152" s="198"/>
      <c r="J152" s="198"/>
      <c r="K152" s="198"/>
      <c r="L152" s="198"/>
      <c r="M152" s="198"/>
      <c r="N152" s="198"/>
      <c r="O152" s="76"/>
    </row>
    <row r="153" spans="1:16" ht="42" customHeight="1">
      <c r="A153" s="170">
        <v>410003</v>
      </c>
      <c r="B153" s="59" t="s">
        <v>982</v>
      </c>
      <c r="C153" s="656" t="s">
        <v>1102</v>
      </c>
      <c r="D153" s="430" t="s">
        <v>541</v>
      </c>
      <c r="E153" s="348">
        <v>15</v>
      </c>
      <c r="F153" s="59">
        <v>5662</v>
      </c>
      <c r="G153" s="59">
        <v>0</v>
      </c>
      <c r="H153" s="59">
        <v>0</v>
      </c>
      <c r="I153" s="59">
        <v>0</v>
      </c>
      <c r="J153" s="59">
        <v>662</v>
      </c>
      <c r="K153" s="59">
        <v>0</v>
      </c>
      <c r="L153" s="59">
        <v>0</v>
      </c>
      <c r="M153" s="59">
        <v>0</v>
      </c>
      <c r="N153" s="189">
        <f>F153+G153+H153+I153-J153+K153-L153+M153</f>
        <v>5000</v>
      </c>
      <c r="O153" s="59"/>
      <c r="P153" s="31"/>
    </row>
    <row r="154" spans="1:15" ht="42" customHeight="1">
      <c r="A154" s="120">
        <v>4100102</v>
      </c>
      <c r="B154" s="59" t="s">
        <v>44</v>
      </c>
      <c r="C154" s="285" t="s">
        <v>525</v>
      </c>
      <c r="D154" s="192" t="s">
        <v>52</v>
      </c>
      <c r="E154" s="319">
        <v>15</v>
      </c>
      <c r="F154" s="189">
        <v>4900</v>
      </c>
      <c r="G154" s="189">
        <v>0</v>
      </c>
      <c r="H154" s="189">
        <v>0</v>
      </c>
      <c r="I154" s="189">
        <v>0</v>
      </c>
      <c r="J154" s="189">
        <v>506</v>
      </c>
      <c r="K154" s="189">
        <v>0</v>
      </c>
      <c r="L154" s="189">
        <v>0</v>
      </c>
      <c r="M154" s="189">
        <v>0</v>
      </c>
      <c r="N154" s="189">
        <f>F154+G154+H154+I154-J154+K154-L154+M154</f>
        <v>4394</v>
      </c>
      <c r="O154" s="29"/>
    </row>
    <row r="155" spans="1:15" s="202" customFormat="1" ht="21" customHeight="1" hidden="1">
      <c r="A155" s="496" t="s">
        <v>65</v>
      </c>
      <c r="B155" s="497"/>
      <c r="C155" s="498"/>
      <c r="D155" s="497"/>
      <c r="E155" s="499"/>
      <c r="F155" s="500">
        <f aca="true" t="shared" si="29" ref="F155:N155">SUM(F153:F154)</f>
        <v>10562</v>
      </c>
      <c r="G155" s="500">
        <f t="shared" si="29"/>
        <v>0</v>
      </c>
      <c r="H155" s="500">
        <f t="shared" si="29"/>
        <v>0</v>
      </c>
      <c r="I155" s="500">
        <f t="shared" si="29"/>
        <v>0</v>
      </c>
      <c r="J155" s="500">
        <f t="shared" si="29"/>
        <v>1168</v>
      </c>
      <c r="K155" s="500">
        <f t="shared" si="29"/>
        <v>0</v>
      </c>
      <c r="L155" s="500">
        <f t="shared" si="29"/>
        <v>0</v>
      </c>
      <c r="M155" s="500">
        <f t="shared" si="29"/>
        <v>0</v>
      </c>
      <c r="N155" s="500">
        <f t="shared" si="29"/>
        <v>9394</v>
      </c>
      <c r="O155" s="501"/>
    </row>
    <row r="156" spans="1:15" ht="24" customHeight="1">
      <c r="A156" s="102" t="s">
        <v>8</v>
      </c>
      <c r="B156" s="198"/>
      <c r="C156" s="405"/>
      <c r="D156" s="194"/>
      <c r="E156" s="320"/>
      <c r="F156" s="198"/>
      <c r="G156" s="198"/>
      <c r="H156" s="198"/>
      <c r="I156" s="198"/>
      <c r="J156" s="198"/>
      <c r="K156" s="198"/>
      <c r="L156" s="198"/>
      <c r="M156" s="198"/>
      <c r="N156" s="198"/>
      <c r="O156" s="76"/>
    </row>
    <row r="157" spans="1:15" ht="23.25" customHeight="1">
      <c r="A157" s="170">
        <v>420001</v>
      </c>
      <c r="B157" s="14" t="s">
        <v>542</v>
      </c>
      <c r="C157" s="656" t="s">
        <v>560</v>
      </c>
      <c r="D157" s="192" t="s">
        <v>53</v>
      </c>
      <c r="E157" s="319">
        <v>15</v>
      </c>
      <c r="F157" s="189">
        <v>4420</v>
      </c>
      <c r="G157" s="189">
        <v>0</v>
      </c>
      <c r="H157" s="189">
        <v>0</v>
      </c>
      <c r="I157" s="189">
        <v>0</v>
      </c>
      <c r="J157" s="189">
        <v>420</v>
      </c>
      <c r="K157" s="189">
        <v>0</v>
      </c>
      <c r="L157" s="189">
        <v>0</v>
      </c>
      <c r="M157" s="189">
        <v>0</v>
      </c>
      <c r="N157" s="189">
        <f>F157+G157+H157+I157-J157+K157-L157+M157</f>
        <v>4000</v>
      </c>
      <c r="O157" s="16"/>
    </row>
    <row r="158" spans="1:15" s="202" customFormat="1" ht="21" customHeight="1" hidden="1">
      <c r="A158" s="496" t="s">
        <v>65</v>
      </c>
      <c r="B158" s="497"/>
      <c r="C158" s="498"/>
      <c r="D158" s="497"/>
      <c r="E158" s="499"/>
      <c r="F158" s="500">
        <f aca="true" t="shared" si="30" ref="F158:N158">F157</f>
        <v>4420</v>
      </c>
      <c r="G158" s="500">
        <f t="shared" si="30"/>
        <v>0</v>
      </c>
      <c r="H158" s="500">
        <f t="shared" si="30"/>
        <v>0</v>
      </c>
      <c r="I158" s="500">
        <f t="shared" si="30"/>
        <v>0</v>
      </c>
      <c r="J158" s="500">
        <f t="shared" si="30"/>
        <v>420</v>
      </c>
      <c r="K158" s="500">
        <f t="shared" si="30"/>
        <v>0</v>
      </c>
      <c r="L158" s="500">
        <f t="shared" si="30"/>
        <v>0</v>
      </c>
      <c r="M158" s="500">
        <f t="shared" si="30"/>
        <v>0</v>
      </c>
      <c r="N158" s="500">
        <f t="shared" si="30"/>
        <v>4000</v>
      </c>
      <c r="O158" s="501"/>
    </row>
    <row r="159" spans="1:15" s="23" customFormat="1" ht="24.75" customHeight="1" hidden="1">
      <c r="A159" s="56"/>
      <c r="B159" s="181" t="s">
        <v>31</v>
      </c>
      <c r="C159" s="407"/>
      <c r="D159" s="195"/>
      <c r="E159" s="322"/>
      <c r="F159" s="195">
        <f aca="true" t="shared" si="31" ref="F159:N159">F151+F155+F158</f>
        <v>39259</v>
      </c>
      <c r="G159" s="195">
        <f t="shared" si="31"/>
        <v>0</v>
      </c>
      <c r="H159" s="195">
        <f t="shared" si="31"/>
        <v>0</v>
      </c>
      <c r="I159" s="195">
        <f t="shared" si="31"/>
        <v>0</v>
      </c>
      <c r="J159" s="195">
        <f t="shared" si="31"/>
        <v>5284</v>
      </c>
      <c r="K159" s="195">
        <f t="shared" si="31"/>
        <v>0</v>
      </c>
      <c r="L159" s="195">
        <f t="shared" si="31"/>
        <v>500</v>
      </c>
      <c r="M159" s="195">
        <f t="shared" si="31"/>
        <v>0</v>
      </c>
      <c r="N159" s="195">
        <f t="shared" si="31"/>
        <v>33475</v>
      </c>
      <c r="O159" s="58"/>
    </row>
    <row r="160" spans="11:13" ht="18" hidden="1">
      <c r="K160" s="123"/>
      <c r="M160" s="123"/>
    </row>
    <row r="161" spans="1:15" s="187" customFormat="1" ht="18.75" hidden="1">
      <c r="A161" s="437"/>
      <c r="B161" s="438"/>
      <c r="C161" s="438"/>
      <c r="D161" s="438" t="s">
        <v>462</v>
      </c>
      <c r="E161" s="439"/>
      <c r="F161" s="438"/>
      <c r="G161" s="438"/>
      <c r="H161" s="438"/>
      <c r="J161" s="443" t="s">
        <v>463</v>
      </c>
      <c r="K161" s="443"/>
      <c r="L161" s="438"/>
      <c r="M161" s="438"/>
      <c r="N161" s="438" t="s">
        <v>463</v>
      </c>
      <c r="O161" s="440"/>
    </row>
    <row r="162" spans="1:15" s="187" customFormat="1" ht="18.75" hidden="1">
      <c r="A162" s="437"/>
      <c r="B162" s="438"/>
      <c r="C162" s="438"/>
      <c r="D162" s="438"/>
      <c r="E162" s="439"/>
      <c r="F162" s="438"/>
      <c r="G162" s="438"/>
      <c r="H162" s="438"/>
      <c r="J162" s="452"/>
      <c r="K162" s="460"/>
      <c r="L162" s="437"/>
      <c r="M162" s="438"/>
      <c r="N162" s="438"/>
      <c r="O162" s="441"/>
    </row>
    <row r="163" spans="1:15" ht="18.75" hidden="1">
      <c r="A163" s="437" t="s">
        <v>471</v>
      </c>
      <c r="B163" s="438"/>
      <c r="C163" s="438" t="s">
        <v>1270</v>
      </c>
      <c r="D163" s="438"/>
      <c r="E163" s="439"/>
      <c r="F163" s="438"/>
      <c r="G163" s="438"/>
      <c r="H163" s="438"/>
      <c r="I163" s="2"/>
      <c r="J163" s="443" t="s">
        <v>968</v>
      </c>
      <c r="K163" s="460"/>
      <c r="L163" s="437"/>
      <c r="M163" s="438" t="s">
        <v>965</v>
      </c>
      <c r="N163" s="438"/>
      <c r="O163" s="441"/>
    </row>
    <row r="164" spans="1:15" ht="18.75" hidden="1">
      <c r="A164" s="437"/>
      <c r="B164" s="438"/>
      <c r="C164" s="438" t="s">
        <v>598</v>
      </c>
      <c r="D164" s="438"/>
      <c r="E164" s="439"/>
      <c r="F164" s="438"/>
      <c r="G164" s="438"/>
      <c r="H164" s="438"/>
      <c r="I164" s="2"/>
      <c r="J164" s="442" t="s">
        <v>460</v>
      </c>
      <c r="K164" s="442"/>
      <c r="L164" s="438"/>
      <c r="M164" s="438" t="s">
        <v>461</v>
      </c>
      <c r="N164" s="438"/>
      <c r="O164" s="440"/>
    </row>
    <row r="165" spans="1:15" ht="25.5" customHeight="1" hidden="1">
      <c r="A165" s="183" t="s">
        <v>0</v>
      </c>
      <c r="B165" s="20"/>
      <c r="C165" s="169" t="s">
        <v>622</v>
      </c>
      <c r="D165" s="169"/>
      <c r="E165" s="325"/>
      <c r="F165" s="4"/>
      <c r="G165" s="4"/>
      <c r="H165" s="4"/>
      <c r="I165" s="4"/>
      <c r="J165" s="4"/>
      <c r="K165" s="4"/>
      <c r="L165" s="4"/>
      <c r="M165" s="4"/>
      <c r="N165" s="4"/>
      <c r="O165" s="27"/>
    </row>
    <row r="166" spans="1:15" ht="15.75" customHeight="1" hidden="1">
      <c r="A166" s="6"/>
      <c r="B166" s="96" t="s">
        <v>22</v>
      </c>
      <c r="C166" s="401"/>
      <c r="D166" s="7"/>
      <c r="E166" s="315"/>
      <c r="F166" s="7"/>
      <c r="G166" s="7"/>
      <c r="H166" s="7"/>
      <c r="I166" s="8"/>
      <c r="J166" s="7"/>
      <c r="K166" s="7"/>
      <c r="L166" s="8"/>
      <c r="M166" s="7"/>
      <c r="N166" s="7"/>
      <c r="O166" s="391" t="s">
        <v>1357</v>
      </c>
    </row>
    <row r="167" spans="1:15" ht="19.5" customHeight="1" hidden="1">
      <c r="A167" s="206"/>
      <c r="B167" s="241"/>
      <c r="C167" s="419"/>
      <c r="D167" s="242" t="s">
        <v>1498</v>
      </c>
      <c r="E167" s="358"/>
      <c r="F167" s="7"/>
      <c r="G167" s="7"/>
      <c r="H167" s="7"/>
      <c r="I167" s="7"/>
      <c r="J167" s="7"/>
      <c r="K167" s="7"/>
      <c r="L167" s="7"/>
      <c r="M167" s="7"/>
      <c r="N167" s="7"/>
      <c r="O167" s="144"/>
    </row>
    <row r="168" spans="1:15" s="394" customFormat="1" ht="47.25" customHeight="1" hidden="1">
      <c r="A168" s="528" t="s">
        <v>428</v>
      </c>
      <c r="B168" s="529" t="s">
        <v>429</v>
      </c>
      <c r="C168" s="426" t="s">
        <v>1</v>
      </c>
      <c r="D168" s="529" t="s">
        <v>427</v>
      </c>
      <c r="E168" s="531" t="s">
        <v>435</v>
      </c>
      <c r="F168" s="307" t="s">
        <v>424</v>
      </c>
      <c r="G168" s="307" t="s">
        <v>425</v>
      </c>
      <c r="H168" s="276" t="s">
        <v>33</v>
      </c>
      <c r="I168" s="307" t="s">
        <v>426</v>
      </c>
      <c r="J168" s="307" t="s">
        <v>17</v>
      </c>
      <c r="K168" s="307" t="s">
        <v>18</v>
      </c>
      <c r="L168" s="307" t="s">
        <v>433</v>
      </c>
      <c r="M168" s="307" t="s">
        <v>431</v>
      </c>
      <c r="N168" s="307" t="s">
        <v>430</v>
      </c>
      <c r="O168" s="530" t="s">
        <v>19</v>
      </c>
    </row>
    <row r="169" spans="1:15" ht="21" customHeight="1">
      <c r="A169" s="532" t="s">
        <v>103</v>
      </c>
      <c r="B169" s="221"/>
      <c r="C169" s="388"/>
      <c r="D169" s="221"/>
      <c r="E169" s="365"/>
      <c r="F169" s="221"/>
      <c r="G169" s="221"/>
      <c r="H169" s="221"/>
      <c r="I169" s="221"/>
      <c r="J169" s="221"/>
      <c r="K169" s="221"/>
      <c r="L169" s="221"/>
      <c r="M169" s="221"/>
      <c r="N169" s="221"/>
      <c r="O169" s="533"/>
    </row>
    <row r="170" spans="1:15" ht="36" customHeight="1">
      <c r="A170" s="933">
        <v>500001</v>
      </c>
      <c r="B170" s="927" t="s">
        <v>983</v>
      </c>
      <c r="C170" s="934" t="s">
        <v>1166</v>
      </c>
      <c r="D170" s="935" t="s">
        <v>349</v>
      </c>
      <c r="E170" s="936">
        <v>15</v>
      </c>
      <c r="F170" s="937">
        <v>15339</v>
      </c>
      <c r="G170" s="927">
        <v>0</v>
      </c>
      <c r="H170" s="927">
        <v>0</v>
      </c>
      <c r="I170" s="927">
        <v>0</v>
      </c>
      <c r="J170" s="927">
        <v>2839</v>
      </c>
      <c r="K170" s="927">
        <v>0</v>
      </c>
      <c r="L170" s="927">
        <v>0</v>
      </c>
      <c r="M170" s="927">
        <v>0</v>
      </c>
      <c r="N170" s="927">
        <f>F170+G170+H170+I170-J170+K170-L170+M170</f>
        <v>12500</v>
      </c>
      <c r="O170" s="938"/>
    </row>
    <row r="171" spans="1:15" s="41" customFormat="1" ht="36" customHeight="1">
      <c r="A171" s="222">
        <v>1110002</v>
      </c>
      <c r="B171" s="130" t="s">
        <v>365</v>
      </c>
      <c r="C171" s="386" t="s">
        <v>383</v>
      </c>
      <c r="D171" s="433" t="s">
        <v>11</v>
      </c>
      <c r="E171" s="351">
        <v>15</v>
      </c>
      <c r="F171" s="262">
        <v>2204</v>
      </c>
      <c r="G171" s="262">
        <v>0</v>
      </c>
      <c r="H171" s="262">
        <v>0</v>
      </c>
      <c r="I171" s="262">
        <v>0</v>
      </c>
      <c r="J171" s="262">
        <v>0</v>
      </c>
      <c r="K171" s="262">
        <v>39</v>
      </c>
      <c r="L171" s="262">
        <v>250</v>
      </c>
      <c r="M171" s="476">
        <v>0</v>
      </c>
      <c r="N171" s="476">
        <f>F171+G171+H171+I171-J171+K171-L171+M171</f>
        <v>1993</v>
      </c>
      <c r="O171" s="145"/>
    </row>
    <row r="172" spans="1:15" ht="36" customHeight="1">
      <c r="A172" s="874">
        <v>5100101</v>
      </c>
      <c r="B172" s="865" t="s">
        <v>105</v>
      </c>
      <c r="C172" s="941" t="s">
        <v>106</v>
      </c>
      <c r="D172" s="942" t="s">
        <v>52</v>
      </c>
      <c r="E172" s="785">
        <v>15</v>
      </c>
      <c r="F172" s="865">
        <v>6934</v>
      </c>
      <c r="G172" s="865">
        <v>0</v>
      </c>
      <c r="H172" s="865">
        <v>0</v>
      </c>
      <c r="I172" s="865">
        <v>0</v>
      </c>
      <c r="J172" s="865">
        <v>934</v>
      </c>
      <c r="K172" s="865">
        <v>0</v>
      </c>
      <c r="L172" s="865">
        <v>600</v>
      </c>
      <c r="M172" s="865">
        <v>0</v>
      </c>
      <c r="N172" s="865">
        <f>F172+G172+H172+I172-J172+K172-L172+M172</f>
        <v>5400</v>
      </c>
      <c r="O172" s="940"/>
    </row>
    <row r="173" spans="1:15" ht="36" customHeight="1">
      <c r="A173" s="939">
        <v>5100102</v>
      </c>
      <c r="B173" s="139" t="s">
        <v>432</v>
      </c>
      <c r="C173" s="429" t="s">
        <v>924</v>
      </c>
      <c r="D173" s="688" t="s">
        <v>11</v>
      </c>
      <c r="E173" s="383">
        <v>15</v>
      </c>
      <c r="F173" s="865">
        <v>3109</v>
      </c>
      <c r="G173" s="865">
        <v>0</v>
      </c>
      <c r="H173" s="865">
        <v>0</v>
      </c>
      <c r="I173" s="865">
        <v>0</v>
      </c>
      <c r="J173" s="865">
        <v>109</v>
      </c>
      <c r="K173" s="865">
        <v>0</v>
      </c>
      <c r="L173" s="865">
        <v>0</v>
      </c>
      <c r="M173" s="865">
        <v>0</v>
      </c>
      <c r="N173" s="865">
        <f>F173+G173+H173+I173-J173+K173-L173+M173</f>
        <v>3000</v>
      </c>
      <c r="O173" s="940"/>
    </row>
    <row r="174" spans="1:15" ht="36" customHeight="1">
      <c r="A174" s="874">
        <v>11100311</v>
      </c>
      <c r="B174" s="865" t="s">
        <v>136</v>
      </c>
      <c r="C174" s="429" t="s">
        <v>925</v>
      </c>
      <c r="D174" s="688" t="s">
        <v>52</v>
      </c>
      <c r="E174" s="383">
        <v>15</v>
      </c>
      <c r="F174" s="689">
        <v>1918</v>
      </c>
      <c r="G174" s="262">
        <v>0</v>
      </c>
      <c r="H174" s="262">
        <v>0</v>
      </c>
      <c r="I174" s="262">
        <v>0</v>
      </c>
      <c r="J174" s="262">
        <v>0</v>
      </c>
      <c r="K174" s="262">
        <v>77</v>
      </c>
      <c r="L174" s="262">
        <v>200</v>
      </c>
      <c r="M174" s="262">
        <v>0</v>
      </c>
      <c r="N174" s="476">
        <f>F174+G174+H174+I174-J174+K174-L174+M174</f>
        <v>1795</v>
      </c>
      <c r="O174" s="131"/>
    </row>
    <row r="175" spans="1:15" s="202" customFormat="1" ht="14.25" customHeight="1" hidden="1">
      <c r="A175" s="567" t="s">
        <v>65</v>
      </c>
      <c r="B175" s="568"/>
      <c r="C175" s="569"/>
      <c r="D175" s="573"/>
      <c r="E175" s="570"/>
      <c r="F175" s="571">
        <f aca="true" t="shared" si="32" ref="F175:N175">SUM(F170:F174)</f>
        <v>29504</v>
      </c>
      <c r="G175" s="571">
        <f t="shared" si="32"/>
        <v>0</v>
      </c>
      <c r="H175" s="571">
        <f t="shared" si="32"/>
        <v>0</v>
      </c>
      <c r="I175" s="571">
        <f t="shared" si="32"/>
        <v>0</v>
      </c>
      <c r="J175" s="571">
        <f t="shared" si="32"/>
        <v>3882</v>
      </c>
      <c r="K175" s="571">
        <f t="shared" si="32"/>
        <v>116</v>
      </c>
      <c r="L175" s="571">
        <f t="shared" si="32"/>
        <v>1050</v>
      </c>
      <c r="M175" s="571">
        <f t="shared" si="32"/>
        <v>0</v>
      </c>
      <c r="N175" s="571">
        <f t="shared" si="32"/>
        <v>24688</v>
      </c>
      <c r="O175" s="572"/>
    </row>
    <row r="176" spans="1:15" ht="21" customHeight="1">
      <c r="A176" s="532" t="s">
        <v>104</v>
      </c>
      <c r="B176" s="537"/>
      <c r="C176" s="538"/>
      <c r="D176" s="539"/>
      <c r="E176" s="540"/>
      <c r="F176" s="537"/>
      <c r="G176" s="537"/>
      <c r="H176" s="537"/>
      <c r="I176" s="537"/>
      <c r="J176" s="537"/>
      <c r="K176" s="537"/>
      <c r="L176" s="537"/>
      <c r="M176" s="537"/>
      <c r="N176" s="537"/>
      <c r="O176" s="533"/>
    </row>
    <row r="177" spans="1:15" ht="36" customHeight="1">
      <c r="A177" s="222">
        <v>5200104</v>
      </c>
      <c r="B177" s="476" t="s">
        <v>110</v>
      </c>
      <c r="C177" s="742" t="s">
        <v>111</v>
      </c>
      <c r="D177" s="478" t="s">
        <v>109</v>
      </c>
      <c r="E177" s="479">
        <v>15</v>
      </c>
      <c r="F177" s="476">
        <v>3820</v>
      </c>
      <c r="G177" s="476">
        <v>0</v>
      </c>
      <c r="H177" s="476">
        <v>0</v>
      </c>
      <c r="I177" s="476">
        <v>0</v>
      </c>
      <c r="J177" s="476">
        <v>320</v>
      </c>
      <c r="K177" s="476">
        <v>0</v>
      </c>
      <c r="L177" s="476">
        <v>0</v>
      </c>
      <c r="M177" s="476">
        <v>0</v>
      </c>
      <c r="N177" s="476">
        <f aca="true" t="shared" si="33" ref="N177:N182">F177+G177+H177+I177-J177+K177-L177+M177</f>
        <v>3500</v>
      </c>
      <c r="O177" s="536"/>
    </row>
    <row r="178" spans="1:15" ht="36" customHeight="1">
      <c r="A178" s="222">
        <v>5200201</v>
      </c>
      <c r="B178" s="535" t="s">
        <v>112</v>
      </c>
      <c r="C178" s="742" t="s">
        <v>901</v>
      </c>
      <c r="D178" s="478" t="s">
        <v>109</v>
      </c>
      <c r="E178" s="479">
        <v>15</v>
      </c>
      <c r="F178" s="476">
        <v>3820</v>
      </c>
      <c r="G178" s="476">
        <v>0</v>
      </c>
      <c r="H178" s="476">
        <v>0</v>
      </c>
      <c r="I178" s="476">
        <v>0</v>
      </c>
      <c r="J178" s="476">
        <v>320</v>
      </c>
      <c r="K178" s="476">
        <v>0</v>
      </c>
      <c r="L178" s="476">
        <v>500</v>
      </c>
      <c r="M178" s="476">
        <v>0</v>
      </c>
      <c r="N178" s="476">
        <f t="shared" si="33"/>
        <v>3000</v>
      </c>
      <c r="O178" s="536"/>
    </row>
    <row r="179" spans="1:15" ht="36" customHeight="1">
      <c r="A179" s="222">
        <v>5200205</v>
      </c>
      <c r="B179" s="476" t="s">
        <v>113</v>
      </c>
      <c r="C179" s="742" t="s">
        <v>902</v>
      </c>
      <c r="D179" s="478" t="s">
        <v>114</v>
      </c>
      <c r="E179" s="479">
        <v>15</v>
      </c>
      <c r="F179" s="476">
        <v>1269</v>
      </c>
      <c r="G179" s="476">
        <v>0</v>
      </c>
      <c r="H179" s="476">
        <v>0</v>
      </c>
      <c r="I179" s="476">
        <v>0</v>
      </c>
      <c r="J179" s="476">
        <v>0</v>
      </c>
      <c r="K179" s="476">
        <v>130</v>
      </c>
      <c r="L179" s="476">
        <v>0</v>
      </c>
      <c r="M179" s="476">
        <v>0</v>
      </c>
      <c r="N179" s="476">
        <f t="shared" si="33"/>
        <v>1399</v>
      </c>
      <c r="O179" s="541"/>
    </row>
    <row r="180" spans="1:18" ht="36" customHeight="1">
      <c r="A180" s="545">
        <v>5200207</v>
      </c>
      <c r="B180" s="476" t="s">
        <v>115</v>
      </c>
      <c r="C180" s="131" t="s">
        <v>1167</v>
      </c>
      <c r="D180" s="478" t="s">
        <v>114</v>
      </c>
      <c r="E180" s="479">
        <v>15</v>
      </c>
      <c r="F180" s="476">
        <v>2509</v>
      </c>
      <c r="G180" s="476">
        <v>0</v>
      </c>
      <c r="H180" s="476">
        <v>0</v>
      </c>
      <c r="I180" s="476">
        <v>0</v>
      </c>
      <c r="J180" s="476">
        <v>9</v>
      </c>
      <c r="K180" s="476">
        <v>0</v>
      </c>
      <c r="L180" s="476">
        <v>0</v>
      </c>
      <c r="M180" s="476">
        <v>0</v>
      </c>
      <c r="N180" s="476">
        <f t="shared" si="33"/>
        <v>2500</v>
      </c>
      <c r="O180" s="541"/>
      <c r="P180" s="37"/>
      <c r="Q180" s="37"/>
      <c r="R180" s="37"/>
    </row>
    <row r="181" spans="1:15" ht="36" customHeight="1">
      <c r="A181" s="222">
        <v>5200301</v>
      </c>
      <c r="B181" s="476" t="s">
        <v>116</v>
      </c>
      <c r="C181" s="742" t="s">
        <v>1168</v>
      </c>
      <c r="D181" s="478" t="s">
        <v>367</v>
      </c>
      <c r="E181" s="479">
        <v>15</v>
      </c>
      <c r="F181" s="476">
        <v>3276</v>
      </c>
      <c r="G181" s="476">
        <v>0</v>
      </c>
      <c r="H181" s="476">
        <v>0</v>
      </c>
      <c r="I181" s="476">
        <v>0</v>
      </c>
      <c r="J181" s="476">
        <v>127</v>
      </c>
      <c r="K181" s="476">
        <v>0</v>
      </c>
      <c r="L181" s="476">
        <v>0</v>
      </c>
      <c r="M181" s="476">
        <v>0</v>
      </c>
      <c r="N181" s="476">
        <f t="shared" si="33"/>
        <v>3149</v>
      </c>
      <c r="O181" s="541"/>
    </row>
    <row r="182" spans="1:15" ht="36" customHeight="1">
      <c r="A182" s="222">
        <v>5200401</v>
      </c>
      <c r="B182" s="476" t="s">
        <v>118</v>
      </c>
      <c r="C182" s="742" t="s">
        <v>1169</v>
      </c>
      <c r="D182" s="478" t="s">
        <v>52</v>
      </c>
      <c r="E182" s="479">
        <v>15</v>
      </c>
      <c r="F182" s="476">
        <v>8841</v>
      </c>
      <c r="G182" s="476">
        <v>0</v>
      </c>
      <c r="H182" s="476">
        <v>0</v>
      </c>
      <c r="I182" s="476">
        <v>0</v>
      </c>
      <c r="J182" s="476">
        <v>1341</v>
      </c>
      <c r="K182" s="476">
        <v>0</v>
      </c>
      <c r="L182" s="476">
        <v>0</v>
      </c>
      <c r="M182" s="476">
        <v>0</v>
      </c>
      <c r="N182" s="476">
        <f t="shared" si="33"/>
        <v>7500</v>
      </c>
      <c r="O182" s="541"/>
    </row>
    <row r="183" spans="1:15" s="202" customFormat="1" ht="14.25" customHeight="1" hidden="1">
      <c r="A183" s="567" t="s">
        <v>65</v>
      </c>
      <c r="B183" s="568"/>
      <c r="C183" s="569"/>
      <c r="D183" s="573"/>
      <c r="E183" s="570"/>
      <c r="F183" s="571">
        <f aca="true" t="shared" si="34" ref="F183:N183">SUM(F177:F182)</f>
        <v>23535</v>
      </c>
      <c r="G183" s="571">
        <f t="shared" si="34"/>
        <v>0</v>
      </c>
      <c r="H183" s="571">
        <f t="shared" si="34"/>
        <v>0</v>
      </c>
      <c r="I183" s="571">
        <f t="shared" si="34"/>
        <v>0</v>
      </c>
      <c r="J183" s="571">
        <f t="shared" si="34"/>
        <v>2117</v>
      </c>
      <c r="K183" s="571">
        <f t="shared" si="34"/>
        <v>130</v>
      </c>
      <c r="L183" s="571">
        <f t="shared" si="34"/>
        <v>500</v>
      </c>
      <c r="M183" s="571">
        <f t="shared" si="34"/>
        <v>0</v>
      </c>
      <c r="N183" s="571">
        <f t="shared" si="34"/>
        <v>21048</v>
      </c>
      <c r="O183" s="572"/>
    </row>
    <row r="184" spans="1:15" s="37" customFormat="1" ht="21" customHeight="1">
      <c r="A184" s="916" t="s">
        <v>769</v>
      </c>
      <c r="B184" s="917"/>
      <c r="C184" s="918"/>
      <c r="D184" s="919"/>
      <c r="E184" s="920"/>
      <c r="F184" s="921"/>
      <c r="G184" s="921"/>
      <c r="H184" s="921"/>
      <c r="I184" s="921"/>
      <c r="J184" s="921"/>
      <c r="K184" s="921"/>
      <c r="L184" s="921"/>
      <c r="M184" s="921"/>
      <c r="N184" s="921"/>
      <c r="O184" s="922"/>
    </row>
    <row r="185" spans="1:15" ht="36" customHeight="1">
      <c r="A185" s="793">
        <v>550001</v>
      </c>
      <c r="B185" s="794" t="s">
        <v>1084</v>
      </c>
      <c r="C185" s="645" t="s">
        <v>1127</v>
      </c>
      <c r="D185" s="478" t="s">
        <v>770</v>
      </c>
      <c r="E185" s="479">
        <v>15</v>
      </c>
      <c r="F185" s="476">
        <v>6934</v>
      </c>
      <c r="G185" s="476">
        <v>0</v>
      </c>
      <c r="H185" s="476">
        <v>0</v>
      </c>
      <c r="I185" s="476">
        <v>0</v>
      </c>
      <c r="J185" s="476">
        <v>934</v>
      </c>
      <c r="K185" s="476">
        <v>0</v>
      </c>
      <c r="L185" s="476">
        <v>0</v>
      </c>
      <c r="M185" s="476">
        <v>0</v>
      </c>
      <c r="N185" s="476">
        <f>F185+G185+H185+I185-J185+K185-L185+M185</f>
        <v>6000</v>
      </c>
      <c r="O185" s="795"/>
    </row>
    <row r="186" spans="1:15" s="873" customFormat="1" ht="0.75" customHeight="1">
      <c r="A186" s="867" t="s">
        <v>65</v>
      </c>
      <c r="B186" s="868"/>
      <c r="C186" s="869"/>
      <c r="D186" s="868"/>
      <c r="E186" s="870"/>
      <c r="F186" s="871">
        <f aca="true" t="shared" si="35" ref="F186:N186">SUM(F185:F185)</f>
        <v>6934</v>
      </c>
      <c r="G186" s="871">
        <f t="shared" si="35"/>
        <v>0</v>
      </c>
      <c r="H186" s="871">
        <f t="shared" si="35"/>
        <v>0</v>
      </c>
      <c r="I186" s="871">
        <f t="shared" si="35"/>
        <v>0</v>
      </c>
      <c r="J186" s="871">
        <f t="shared" si="35"/>
        <v>934</v>
      </c>
      <c r="K186" s="871">
        <f t="shared" si="35"/>
        <v>0</v>
      </c>
      <c r="L186" s="871">
        <f t="shared" si="35"/>
        <v>0</v>
      </c>
      <c r="M186" s="871">
        <f t="shared" si="35"/>
        <v>0</v>
      </c>
      <c r="N186" s="871">
        <f t="shared" si="35"/>
        <v>6000</v>
      </c>
      <c r="O186" s="872"/>
    </row>
    <row r="187" spans="1:15" ht="20.25" customHeight="1" hidden="1">
      <c r="A187" s="786"/>
      <c r="B187" s="787" t="s">
        <v>31</v>
      </c>
      <c r="C187" s="788"/>
      <c r="D187" s="789"/>
      <c r="E187" s="790"/>
      <c r="F187" s="791">
        <f aca="true" t="shared" si="36" ref="F187:N187">F175+F183+F186</f>
        <v>59973</v>
      </c>
      <c r="G187" s="791">
        <f t="shared" si="36"/>
        <v>0</v>
      </c>
      <c r="H187" s="791">
        <f t="shared" si="36"/>
        <v>0</v>
      </c>
      <c r="I187" s="791">
        <f t="shared" si="36"/>
        <v>0</v>
      </c>
      <c r="J187" s="791">
        <f t="shared" si="36"/>
        <v>6933</v>
      </c>
      <c r="K187" s="791">
        <f t="shared" si="36"/>
        <v>246</v>
      </c>
      <c r="L187" s="791">
        <f t="shared" si="36"/>
        <v>1550</v>
      </c>
      <c r="M187" s="791">
        <f t="shared" si="36"/>
        <v>0</v>
      </c>
      <c r="N187" s="791">
        <f t="shared" si="36"/>
        <v>51736</v>
      </c>
      <c r="O187" s="792"/>
    </row>
    <row r="188" spans="1:15" s="187" customFormat="1" ht="16.5" customHeight="1" hidden="1">
      <c r="A188" s="437"/>
      <c r="B188" s="438"/>
      <c r="C188" s="438"/>
      <c r="D188" s="438" t="s">
        <v>462</v>
      </c>
      <c r="E188" s="439"/>
      <c r="F188" s="438"/>
      <c r="G188" s="438"/>
      <c r="H188" s="438"/>
      <c r="J188" s="443" t="s">
        <v>463</v>
      </c>
      <c r="K188" s="443"/>
      <c r="L188" s="438"/>
      <c r="M188" s="438"/>
      <c r="N188" s="438" t="s">
        <v>463</v>
      </c>
      <c r="O188" s="440"/>
    </row>
    <row r="189" spans="1:15" s="187" customFormat="1" ht="12" customHeight="1" hidden="1">
      <c r="A189" s="437" t="s">
        <v>471</v>
      </c>
      <c r="B189" s="438"/>
      <c r="C189" s="438" t="s">
        <v>1270</v>
      </c>
      <c r="D189" s="438"/>
      <c r="E189" s="439"/>
      <c r="F189" s="438"/>
      <c r="G189" s="438"/>
      <c r="H189" s="438"/>
      <c r="J189" s="443" t="s">
        <v>968</v>
      </c>
      <c r="K189" s="460"/>
      <c r="L189" s="437"/>
      <c r="M189" s="438" t="s">
        <v>965</v>
      </c>
      <c r="N189" s="438"/>
      <c r="O189" s="441"/>
    </row>
    <row r="190" spans="1:15" ht="15" customHeight="1" hidden="1">
      <c r="A190" s="437"/>
      <c r="B190" s="438"/>
      <c r="C190" s="438" t="s">
        <v>598</v>
      </c>
      <c r="D190" s="438"/>
      <c r="E190" s="439"/>
      <c r="F190" s="438"/>
      <c r="G190" s="438"/>
      <c r="H190" s="438"/>
      <c r="I190" s="2"/>
      <c r="J190" s="442" t="s">
        <v>460</v>
      </c>
      <c r="K190" s="442"/>
      <c r="L190" s="438"/>
      <c r="M190" s="438" t="s">
        <v>461</v>
      </c>
      <c r="N190" s="438"/>
      <c r="O190" s="440"/>
    </row>
    <row r="191" spans="1:15" ht="24.75" customHeight="1" hidden="1">
      <c r="A191" s="183" t="s">
        <v>0</v>
      </c>
      <c r="B191" s="20"/>
      <c r="C191" s="169" t="s">
        <v>622</v>
      </c>
      <c r="D191" s="169"/>
      <c r="E191" s="325"/>
      <c r="F191" s="4"/>
      <c r="G191" s="4"/>
      <c r="H191" s="4"/>
      <c r="I191" s="4"/>
      <c r="J191" s="4"/>
      <c r="K191" s="4"/>
      <c r="L191" s="4"/>
      <c r="M191" s="4"/>
      <c r="N191" s="4"/>
      <c r="O191" s="27"/>
    </row>
    <row r="192" spans="1:15" ht="15" customHeight="1" hidden="1">
      <c r="A192" s="6"/>
      <c r="B192" s="96" t="s">
        <v>22</v>
      </c>
      <c r="C192" s="401"/>
      <c r="D192" s="7"/>
      <c r="E192" s="315"/>
      <c r="F192" s="7"/>
      <c r="G192" s="7"/>
      <c r="H192" s="7"/>
      <c r="I192" s="8"/>
      <c r="J192" s="7"/>
      <c r="K192" s="7"/>
      <c r="L192" s="8"/>
      <c r="M192" s="7"/>
      <c r="N192" s="7"/>
      <c r="O192" s="391" t="s">
        <v>1358</v>
      </c>
    </row>
    <row r="193" spans="1:15" s="300" customFormat="1" ht="19.5" customHeight="1" hidden="1">
      <c r="A193" s="10"/>
      <c r="B193" s="11"/>
      <c r="C193" s="402"/>
      <c r="D193" s="95" t="s">
        <v>1498</v>
      </c>
      <c r="E193" s="316"/>
      <c r="F193" s="12"/>
      <c r="G193" s="12"/>
      <c r="H193" s="12"/>
      <c r="I193" s="12"/>
      <c r="J193" s="12"/>
      <c r="K193" s="12"/>
      <c r="L193" s="12"/>
      <c r="M193" s="12"/>
      <c r="N193" s="12"/>
      <c r="O193" s="28"/>
    </row>
    <row r="194" spans="1:15" ht="25.5" customHeight="1" hidden="1">
      <c r="A194" s="293" t="s">
        <v>428</v>
      </c>
      <c r="B194" s="294" t="s">
        <v>429</v>
      </c>
      <c r="C194" s="412" t="s">
        <v>1</v>
      </c>
      <c r="D194" s="294" t="s">
        <v>427</v>
      </c>
      <c r="E194" s="334" t="s">
        <v>435</v>
      </c>
      <c r="F194" s="238" t="s">
        <v>424</v>
      </c>
      <c r="G194" s="238" t="s">
        <v>425</v>
      </c>
      <c r="H194" s="239" t="s">
        <v>33</v>
      </c>
      <c r="I194" s="238" t="s">
        <v>426</v>
      </c>
      <c r="J194" s="238" t="s">
        <v>17</v>
      </c>
      <c r="K194" s="238" t="s">
        <v>18</v>
      </c>
      <c r="L194" s="238" t="s">
        <v>433</v>
      </c>
      <c r="M194" s="238" t="s">
        <v>30</v>
      </c>
      <c r="N194" s="238" t="s">
        <v>430</v>
      </c>
      <c r="O194" s="296" t="s">
        <v>19</v>
      </c>
    </row>
    <row r="195" spans="1:15" ht="21" customHeight="1">
      <c r="A195" s="100" t="s">
        <v>117</v>
      </c>
      <c r="B195" s="193"/>
      <c r="C195" s="405"/>
      <c r="D195" s="671"/>
      <c r="E195" s="342"/>
      <c r="F195" s="193"/>
      <c r="G195" s="193"/>
      <c r="H195" s="193"/>
      <c r="I195" s="193"/>
      <c r="J195" s="193"/>
      <c r="K195" s="193"/>
      <c r="L195" s="193"/>
      <c r="M195" s="193"/>
      <c r="N195" s="193"/>
      <c r="O195" s="76"/>
    </row>
    <row r="196" spans="1:15" ht="30.75" customHeight="1">
      <c r="A196" s="170">
        <v>500002</v>
      </c>
      <c r="B196" s="189" t="s">
        <v>350</v>
      </c>
      <c r="C196" s="285" t="s">
        <v>417</v>
      </c>
      <c r="D196" s="396" t="s">
        <v>52</v>
      </c>
      <c r="E196" s="312">
        <v>15</v>
      </c>
      <c r="F196" s="189">
        <v>6934</v>
      </c>
      <c r="G196" s="189">
        <v>0</v>
      </c>
      <c r="H196" s="189">
        <v>0</v>
      </c>
      <c r="I196" s="189">
        <v>0</v>
      </c>
      <c r="J196" s="189">
        <v>934</v>
      </c>
      <c r="K196" s="189">
        <v>0</v>
      </c>
      <c r="L196" s="189">
        <v>500</v>
      </c>
      <c r="M196" s="189">
        <v>0</v>
      </c>
      <c r="N196" s="189">
        <f>F196+G196+H196+I196-J196+K196-L196+M196</f>
        <v>5500</v>
      </c>
      <c r="O196" s="29"/>
    </row>
    <row r="197" spans="1:15" ht="30.75" customHeight="1">
      <c r="A197" s="170">
        <v>5100101</v>
      </c>
      <c r="B197" s="189" t="s">
        <v>984</v>
      </c>
      <c r="C197" s="285" t="s">
        <v>1054</v>
      </c>
      <c r="D197" s="396" t="s">
        <v>595</v>
      </c>
      <c r="E197" s="312">
        <v>15</v>
      </c>
      <c r="F197" s="189">
        <v>8841</v>
      </c>
      <c r="G197" s="189">
        <v>0</v>
      </c>
      <c r="H197" s="189">
        <v>0</v>
      </c>
      <c r="I197" s="189">
        <v>0</v>
      </c>
      <c r="J197" s="189">
        <v>1341</v>
      </c>
      <c r="K197" s="189">
        <v>0</v>
      </c>
      <c r="L197" s="189">
        <v>0</v>
      </c>
      <c r="M197" s="189">
        <v>0</v>
      </c>
      <c r="N197" s="189">
        <f>F197+G197+H197+I197-J197+K197-L197+M197</f>
        <v>7500</v>
      </c>
      <c r="O197" s="29"/>
    </row>
    <row r="198" spans="1:15" ht="30.75" customHeight="1">
      <c r="A198" s="120">
        <v>5200202</v>
      </c>
      <c r="B198" s="189" t="s">
        <v>368</v>
      </c>
      <c r="C198" s="285" t="s">
        <v>1093</v>
      </c>
      <c r="D198" s="396" t="s">
        <v>52</v>
      </c>
      <c r="E198" s="312">
        <v>15</v>
      </c>
      <c r="F198" s="189">
        <v>7570</v>
      </c>
      <c r="G198" s="191">
        <v>0</v>
      </c>
      <c r="H198" s="189">
        <v>0</v>
      </c>
      <c r="I198" s="189">
        <v>0</v>
      </c>
      <c r="J198" s="189">
        <v>1070</v>
      </c>
      <c r="K198" s="189">
        <v>0</v>
      </c>
      <c r="L198" s="189">
        <v>400</v>
      </c>
      <c r="M198" s="189">
        <v>0</v>
      </c>
      <c r="N198" s="189">
        <f>F198+G198+H198+I198-J198+K198-L198+M198</f>
        <v>6100</v>
      </c>
      <c r="O198" s="29"/>
    </row>
    <row r="199" spans="1:15" s="23" customFormat="1" ht="0.75" customHeight="1">
      <c r="A199" s="496" t="s">
        <v>65</v>
      </c>
      <c r="B199" s="497"/>
      <c r="C199" s="498"/>
      <c r="D199" s="497"/>
      <c r="E199" s="499"/>
      <c r="F199" s="500">
        <f aca="true" t="shared" si="37" ref="F199:N199">SUM(F196:F198)</f>
        <v>23345</v>
      </c>
      <c r="G199" s="509">
        <f t="shared" si="37"/>
        <v>0</v>
      </c>
      <c r="H199" s="500">
        <f t="shared" si="37"/>
        <v>0</v>
      </c>
      <c r="I199" s="500">
        <f t="shared" si="37"/>
        <v>0</v>
      </c>
      <c r="J199" s="500">
        <f t="shared" si="37"/>
        <v>3345</v>
      </c>
      <c r="K199" s="500">
        <f t="shared" si="37"/>
        <v>0</v>
      </c>
      <c r="L199" s="500">
        <f t="shared" si="37"/>
        <v>900</v>
      </c>
      <c r="M199" s="500">
        <f t="shared" si="37"/>
        <v>0</v>
      </c>
      <c r="N199" s="500">
        <f t="shared" si="37"/>
        <v>19100</v>
      </c>
      <c r="O199" s="501"/>
    </row>
    <row r="200" spans="1:15" ht="21" customHeight="1">
      <c r="A200" s="100" t="s">
        <v>543</v>
      </c>
      <c r="B200" s="193"/>
      <c r="C200" s="405"/>
      <c r="D200" s="204"/>
      <c r="E200" s="320"/>
      <c r="F200" s="194"/>
      <c r="G200" s="194"/>
      <c r="H200" s="194"/>
      <c r="I200" s="194"/>
      <c r="J200" s="194"/>
      <c r="K200" s="194"/>
      <c r="L200" s="194"/>
      <c r="M200" s="194"/>
      <c r="N200" s="194"/>
      <c r="O200" s="76"/>
    </row>
    <row r="201" spans="1:15" ht="30" customHeight="1">
      <c r="A201" s="170">
        <v>530003</v>
      </c>
      <c r="B201" s="191" t="s">
        <v>1475</v>
      </c>
      <c r="C201" s="656" t="s">
        <v>1489</v>
      </c>
      <c r="D201" s="396" t="s">
        <v>1476</v>
      </c>
      <c r="E201" s="312">
        <v>15</v>
      </c>
      <c r="F201" s="189">
        <v>4420</v>
      </c>
      <c r="G201" s="189">
        <v>0</v>
      </c>
      <c r="H201" s="189">
        <v>0</v>
      </c>
      <c r="I201" s="189">
        <v>0</v>
      </c>
      <c r="J201" s="189">
        <v>420</v>
      </c>
      <c r="K201" s="189">
        <v>0</v>
      </c>
      <c r="L201" s="189">
        <v>0</v>
      </c>
      <c r="M201" s="189">
        <v>0</v>
      </c>
      <c r="N201" s="189">
        <f>F201+G201+H201+I201-J201+K201-L201+M201</f>
        <v>4000</v>
      </c>
      <c r="O201" s="661"/>
    </row>
    <row r="202" spans="1:15" s="23" customFormat="1" ht="15.75" customHeight="1" hidden="1">
      <c r="A202" s="496" t="s">
        <v>65</v>
      </c>
      <c r="B202" s="497"/>
      <c r="C202" s="498"/>
      <c r="D202" s="497"/>
      <c r="E202" s="499"/>
      <c r="F202" s="500">
        <f aca="true" t="shared" si="38" ref="F202:N202">F201</f>
        <v>4420</v>
      </c>
      <c r="G202" s="500">
        <f t="shared" si="38"/>
        <v>0</v>
      </c>
      <c r="H202" s="500">
        <f t="shared" si="38"/>
        <v>0</v>
      </c>
      <c r="I202" s="500">
        <f t="shared" si="38"/>
        <v>0</v>
      </c>
      <c r="J202" s="500">
        <f t="shared" si="38"/>
        <v>420</v>
      </c>
      <c r="K202" s="500">
        <f t="shared" si="38"/>
        <v>0</v>
      </c>
      <c r="L202" s="500">
        <f t="shared" si="38"/>
        <v>0</v>
      </c>
      <c r="M202" s="500">
        <f t="shared" si="38"/>
        <v>0</v>
      </c>
      <c r="N202" s="500">
        <f t="shared" si="38"/>
        <v>4000</v>
      </c>
      <c r="O202" s="501"/>
    </row>
    <row r="203" spans="1:15" ht="21" customHeight="1">
      <c r="A203" s="100" t="s">
        <v>119</v>
      </c>
      <c r="B203" s="662"/>
      <c r="C203" s="404"/>
      <c r="D203" s="75"/>
      <c r="E203" s="335"/>
      <c r="F203" s="662"/>
      <c r="G203" s="662"/>
      <c r="H203" s="662"/>
      <c r="I203" s="662"/>
      <c r="J203" s="662"/>
      <c r="K203" s="662"/>
      <c r="L203" s="662"/>
      <c r="M203" s="662"/>
      <c r="N203" s="662"/>
      <c r="O203" s="76"/>
    </row>
    <row r="204" spans="1:15" ht="30.75" customHeight="1">
      <c r="A204" s="120">
        <v>2200101</v>
      </c>
      <c r="B204" s="191" t="s">
        <v>623</v>
      </c>
      <c r="C204" s="285" t="s">
        <v>120</v>
      </c>
      <c r="D204" s="396" t="s">
        <v>260</v>
      </c>
      <c r="E204" s="312">
        <v>15</v>
      </c>
      <c r="F204" s="189">
        <v>3276</v>
      </c>
      <c r="G204" s="189">
        <v>0</v>
      </c>
      <c r="H204" s="189">
        <v>0</v>
      </c>
      <c r="I204" s="189">
        <v>0</v>
      </c>
      <c r="J204" s="189">
        <v>127</v>
      </c>
      <c r="K204" s="189">
        <v>0</v>
      </c>
      <c r="L204" s="189">
        <v>0</v>
      </c>
      <c r="M204" s="189">
        <v>0</v>
      </c>
      <c r="N204" s="189">
        <f aca="true" t="shared" si="39" ref="N204:N211">F204+G204+H204+I204-J204+K204-L204+M204</f>
        <v>3149</v>
      </c>
      <c r="O204" s="16"/>
    </row>
    <row r="205" spans="1:15" ht="30.75" customHeight="1">
      <c r="A205" s="120">
        <v>5200103</v>
      </c>
      <c r="B205" s="189" t="s">
        <v>121</v>
      </c>
      <c r="C205" s="285" t="s">
        <v>122</v>
      </c>
      <c r="D205" s="396" t="s">
        <v>2</v>
      </c>
      <c r="E205" s="312">
        <v>15</v>
      </c>
      <c r="F205" s="189">
        <v>3799</v>
      </c>
      <c r="G205" s="189">
        <v>0</v>
      </c>
      <c r="H205" s="189">
        <v>0</v>
      </c>
      <c r="I205" s="189">
        <v>0</v>
      </c>
      <c r="J205" s="189">
        <v>317</v>
      </c>
      <c r="K205" s="189">
        <v>0</v>
      </c>
      <c r="L205" s="189">
        <v>0</v>
      </c>
      <c r="M205" s="189">
        <v>0</v>
      </c>
      <c r="N205" s="189">
        <f t="shared" si="39"/>
        <v>3482</v>
      </c>
      <c r="O205" s="29"/>
    </row>
    <row r="206" spans="1:15" ht="30.75" customHeight="1">
      <c r="A206" s="120">
        <v>5300000</v>
      </c>
      <c r="B206" s="493" t="s">
        <v>123</v>
      </c>
      <c r="C206" s="285" t="s">
        <v>124</v>
      </c>
      <c r="D206" s="396" t="s">
        <v>260</v>
      </c>
      <c r="E206" s="312">
        <v>15</v>
      </c>
      <c r="F206" s="189">
        <v>6006</v>
      </c>
      <c r="G206" s="189">
        <v>0</v>
      </c>
      <c r="H206" s="189">
        <v>0</v>
      </c>
      <c r="I206" s="189">
        <v>0</v>
      </c>
      <c r="J206" s="189">
        <v>736</v>
      </c>
      <c r="K206" s="189">
        <v>0</v>
      </c>
      <c r="L206" s="189">
        <v>500</v>
      </c>
      <c r="M206" s="189">
        <v>0</v>
      </c>
      <c r="N206" s="189">
        <f t="shared" si="39"/>
        <v>4770</v>
      </c>
      <c r="O206" s="29"/>
    </row>
    <row r="207" spans="1:15" ht="30.75" customHeight="1">
      <c r="A207" s="120">
        <v>5300101</v>
      </c>
      <c r="B207" s="189" t="s">
        <v>125</v>
      </c>
      <c r="C207" s="285" t="s">
        <v>903</v>
      </c>
      <c r="D207" s="396" t="s">
        <v>2</v>
      </c>
      <c r="E207" s="312">
        <v>15</v>
      </c>
      <c r="F207" s="189">
        <v>3276</v>
      </c>
      <c r="G207" s="189">
        <v>0</v>
      </c>
      <c r="H207" s="189">
        <v>0</v>
      </c>
      <c r="I207" s="189">
        <v>0</v>
      </c>
      <c r="J207" s="189">
        <v>127</v>
      </c>
      <c r="K207" s="189">
        <v>0</v>
      </c>
      <c r="L207" s="189">
        <v>0</v>
      </c>
      <c r="M207" s="189">
        <v>0</v>
      </c>
      <c r="N207" s="189">
        <f t="shared" si="39"/>
        <v>3149</v>
      </c>
      <c r="O207" s="122"/>
    </row>
    <row r="208" spans="1:15" ht="30.75" customHeight="1">
      <c r="A208" s="120">
        <v>5300201</v>
      </c>
      <c r="B208" s="189" t="s">
        <v>126</v>
      </c>
      <c r="C208" s="285" t="s">
        <v>127</v>
      </c>
      <c r="D208" s="396" t="s">
        <v>370</v>
      </c>
      <c r="E208" s="312">
        <v>15</v>
      </c>
      <c r="F208" s="189">
        <v>4259</v>
      </c>
      <c r="G208" s="189">
        <v>0</v>
      </c>
      <c r="H208" s="189">
        <v>0</v>
      </c>
      <c r="I208" s="189">
        <v>0</v>
      </c>
      <c r="J208" s="189">
        <v>391</v>
      </c>
      <c r="K208" s="189">
        <v>0</v>
      </c>
      <c r="L208" s="189">
        <v>0</v>
      </c>
      <c r="M208" s="189">
        <v>0</v>
      </c>
      <c r="N208" s="189">
        <f t="shared" si="39"/>
        <v>3868</v>
      </c>
      <c r="O208" s="122"/>
    </row>
    <row r="209" spans="1:15" ht="30.75" customHeight="1">
      <c r="A209" s="120">
        <v>5300202</v>
      </c>
      <c r="B209" s="189" t="s">
        <v>128</v>
      </c>
      <c r="C209" s="285" t="s">
        <v>129</v>
      </c>
      <c r="D209" s="396" t="s">
        <v>371</v>
      </c>
      <c r="E209" s="312">
        <v>15</v>
      </c>
      <c r="F209" s="189">
        <v>3148</v>
      </c>
      <c r="G209" s="189">
        <v>0</v>
      </c>
      <c r="H209" s="189">
        <v>0</v>
      </c>
      <c r="I209" s="189">
        <v>0</v>
      </c>
      <c r="J209" s="189">
        <v>113</v>
      </c>
      <c r="K209" s="189">
        <v>0</v>
      </c>
      <c r="L209" s="189">
        <v>0</v>
      </c>
      <c r="M209" s="189">
        <v>0</v>
      </c>
      <c r="N209" s="189">
        <f t="shared" si="39"/>
        <v>3035</v>
      </c>
      <c r="O209" s="122"/>
    </row>
    <row r="210" spans="1:15" ht="30.75" customHeight="1">
      <c r="A210" s="120">
        <v>5300204</v>
      </c>
      <c r="B210" s="189" t="s">
        <v>130</v>
      </c>
      <c r="C210" s="285" t="s">
        <v>904</v>
      </c>
      <c r="D210" s="396" t="s">
        <v>372</v>
      </c>
      <c r="E210" s="312">
        <v>15</v>
      </c>
      <c r="F210" s="189">
        <v>4805</v>
      </c>
      <c r="G210" s="189">
        <v>0</v>
      </c>
      <c r="H210" s="189">
        <v>0</v>
      </c>
      <c r="I210" s="189">
        <v>0</v>
      </c>
      <c r="J210" s="189">
        <v>489</v>
      </c>
      <c r="K210" s="189">
        <v>0</v>
      </c>
      <c r="L210" s="189">
        <v>0</v>
      </c>
      <c r="M210" s="189">
        <v>0</v>
      </c>
      <c r="N210" s="189">
        <f t="shared" si="39"/>
        <v>4316</v>
      </c>
      <c r="O210" s="122"/>
    </row>
    <row r="211" spans="1:15" ht="30.75" customHeight="1">
      <c r="A211" s="120">
        <v>5300206</v>
      </c>
      <c r="B211" s="189" t="s">
        <v>616</v>
      </c>
      <c r="C211" s="285" t="s">
        <v>131</v>
      </c>
      <c r="D211" s="396" t="s">
        <v>373</v>
      </c>
      <c r="E211" s="312">
        <v>15</v>
      </c>
      <c r="F211" s="189">
        <v>4259</v>
      </c>
      <c r="G211" s="189">
        <v>0</v>
      </c>
      <c r="H211" s="189">
        <v>0</v>
      </c>
      <c r="I211" s="189">
        <v>0</v>
      </c>
      <c r="J211" s="189">
        <v>391</v>
      </c>
      <c r="K211" s="189">
        <v>0</v>
      </c>
      <c r="L211" s="189">
        <v>0</v>
      </c>
      <c r="M211" s="189">
        <v>0</v>
      </c>
      <c r="N211" s="189">
        <f t="shared" si="39"/>
        <v>3868</v>
      </c>
      <c r="O211" s="122"/>
    </row>
    <row r="212" spans="1:15" s="202" customFormat="1" ht="30" customHeight="1">
      <c r="A212" s="120">
        <v>5300207</v>
      </c>
      <c r="B212" s="189" t="s">
        <v>132</v>
      </c>
      <c r="C212" s="285" t="s">
        <v>133</v>
      </c>
      <c r="D212" s="396" t="s">
        <v>371</v>
      </c>
      <c r="E212" s="312">
        <v>15</v>
      </c>
      <c r="F212" s="189">
        <v>3549</v>
      </c>
      <c r="G212" s="189">
        <v>0</v>
      </c>
      <c r="H212" s="189">
        <v>0</v>
      </c>
      <c r="I212" s="189">
        <v>0</v>
      </c>
      <c r="J212" s="189">
        <v>175</v>
      </c>
      <c r="K212" s="189">
        <v>0</v>
      </c>
      <c r="L212" s="189">
        <v>0</v>
      </c>
      <c r="M212" s="189">
        <v>0</v>
      </c>
      <c r="N212" s="189">
        <f>F212+G212+H212+I212-J212+K212-L212+M212</f>
        <v>3374</v>
      </c>
      <c r="O212" s="122"/>
    </row>
    <row r="213" spans="1:15" ht="15.75" customHeight="1" hidden="1">
      <c r="A213" s="496" t="s">
        <v>65</v>
      </c>
      <c r="B213" s="497"/>
      <c r="C213" s="498"/>
      <c r="D213" s="497"/>
      <c r="E213" s="499"/>
      <c r="F213" s="500">
        <f aca="true" t="shared" si="40" ref="F213:N213">SUM(F204:F212)</f>
        <v>36377</v>
      </c>
      <c r="G213" s="500">
        <f t="shared" si="40"/>
        <v>0</v>
      </c>
      <c r="H213" s="500">
        <f t="shared" si="40"/>
        <v>0</v>
      </c>
      <c r="I213" s="500">
        <f t="shared" si="40"/>
        <v>0</v>
      </c>
      <c r="J213" s="500">
        <f t="shared" si="40"/>
        <v>2866</v>
      </c>
      <c r="K213" s="500">
        <f t="shared" si="40"/>
        <v>0</v>
      </c>
      <c r="L213" s="500">
        <f t="shared" si="40"/>
        <v>500</v>
      </c>
      <c r="M213" s="500">
        <f t="shared" si="40"/>
        <v>0</v>
      </c>
      <c r="N213" s="500">
        <f t="shared" si="40"/>
        <v>33011</v>
      </c>
      <c r="O213" s="501"/>
    </row>
    <row r="214" spans="1:15" ht="24.75" customHeight="1" hidden="1">
      <c r="A214" s="56"/>
      <c r="B214" s="181" t="s">
        <v>31</v>
      </c>
      <c r="C214" s="413"/>
      <c r="D214" s="61"/>
      <c r="E214" s="347"/>
      <c r="F214" s="195">
        <f aca="true" t="shared" si="41" ref="F214:M214">F199+F202+F213</f>
        <v>64142</v>
      </c>
      <c r="G214" s="195">
        <f t="shared" si="41"/>
        <v>0</v>
      </c>
      <c r="H214" s="195">
        <f t="shared" si="41"/>
        <v>0</v>
      </c>
      <c r="I214" s="195">
        <f t="shared" si="41"/>
        <v>0</v>
      </c>
      <c r="J214" s="195">
        <f>J199+J202+J213</f>
        <v>6631</v>
      </c>
      <c r="K214" s="195">
        <f t="shared" si="41"/>
        <v>0</v>
      </c>
      <c r="L214" s="195">
        <f t="shared" si="41"/>
        <v>1400</v>
      </c>
      <c r="M214" s="195">
        <f t="shared" si="41"/>
        <v>0</v>
      </c>
      <c r="N214" s="195">
        <f>N199+N202+N213</f>
        <v>56111</v>
      </c>
      <c r="O214" s="57"/>
    </row>
    <row r="215" spans="1:15" s="187" customFormat="1" ht="12.75" customHeight="1" hidden="1">
      <c r="A215" s="437"/>
      <c r="B215" s="438"/>
      <c r="C215" s="438"/>
      <c r="D215" s="438" t="s">
        <v>462</v>
      </c>
      <c r="E215" s="439"/>
      <c r="F215" s="438"/>
      <c r="G215" s="438"/>
      <c r="H215" s="438"/>
      <c r="J215" s="443" t="s">
        <v>463</v>
      </c>
      <c r="K215" s="443"/>
      <c r="L215" s="438"/>
      <c r="M215" s="438"/>
      <c r="N215" s="438" t="s">
        <v>463</v>
      </c>
      <c r="O215" s="440"/>
    </row>
    <row r="216" spans="1:15" s="187" customFormat="1" ht="8.25" customHeight="1" hidden="1">
      <c r="A216" s="437"/>
      <c r="B216" s="438"/>
      <c r="C216" s="438"/>
      <c r="D216" s="438"/>
      <c r="E216" s="439"/>
      <c r="F216" s="438"/>
      <c r="G216" s="438"/>
      <c r="H216" s="438"/>
      <c r="J216" s="452"/>
      <c r="K216" s="460"/>
      <c r="L216" s="437"/>
      <c r="M216" s="438"/>
      <c r="N216" s="438"/>
      <c r="O216" s="441"/>
    </row>
    <row r="217" spans="1:15" s="187" customFormat="1" ht="10.5" customHeight="1" hidden="1">
      <c r="A217" s="437" t="s">
        <v>471</v>
      </c>
      <c r="B217" s="438"/>
      <c r="C217" s="438" t="s">
        <v>1270</v>
      </c>
      <c r="D217" s="438"/>
      <c r="E217" s="439"/>
      <c r="F217" s="438"/>
      <c r="G217" s="438"/>
      <c r="H217" s="438"/>
      <c r="J217" s="443" t="s">
        <v>968</v>
      </c>
      <c r="K217" s="460"/>
      <c r="L217" s="437"/>
      <c r="M217" s="438" t="s">
        <v>965</v>
      </c>
      <c r="N217" s="438"/>
      <c r="O217" s="441"/>
    </row>
    <row r="218" spans="1:15" ht="15" customHeight="1" hidden="1">
      <c r="A218" s="437"/>
      <c r="B218" s="438"/>
      <c r="C218" s="438" t="s">
        <v>598</v>
      </c>
      <c r="D218" s="438"/>
      <c r="E218" s="439"/>
      <c r="F218" s="438"/>
      <c r="G218" s="438"/>
      <c r="H218" s="438"/>
      <c r="I218" s="2"/>
      <c r="J218" s="442" t="s">
        <v>460</v>
      </c>
      <c r="K218" s="442"/>
      <c r="L218" s="438"/>
      <c r="M218" s="438" t="s">
        <v>461</v>
      </c>
      <c r="N218" s="438"/>
      <c r="O218" s="440"/>
    </row>
    <row r="219" spans="1:15" ht="22.5" customHeight="1" hidden="1">
      <c r="A219" s="183" t="s">
        <v>0</v>
      </c>
      <c r="B219" s="20"/>
      <c r="C219" s="169" t="s">
        <v>622</v>
      </c>
      <c r="D219" s="169"/>
      <c r="E219" s="325"/>
      <c r="F219" s="4"/>
      <c r="G219" s="4"/>
      <c r="H219" s="4"/>
      <c r="I219" s="4"/>
      <c r="J219" s="4"/>
      <c r="K219" s="4"/>
      <c r="L219" s="4"/>
      <c r="M219" s="4"/>
      <c r="N219" s="4"/>
      <c r="O219" s="27"/>
    </row>
    <row r="220" spans="1:15" ht="15" customHeight="1" hidden="1">
      <c r="A220" s="6"/>
      <c r="B220" s="96" t="s">
        <v>22</v>
      </c>
      <c r="C220" s="401"/>
      <c r="D220" s="7"/>
      <c r="E220" s="315"/>
      <c r="F220" s="7"/>
      <c r="G220" s="7"/>
      <c r="H220" s="7"/>
      <c r="I220" s="8"/>
      <c r="J220" s="7"/>
      <c r="K220" s="7"/>
      <c r="L220" s="8"/>
      <c r="M220" s="7"/>
      <c r="N220" s="7"/>
      <c r="O220" s="391" t="s">
        <v>1359</v>
      </c>
    </row>
    <row r="221" spans="1:15" s="300" customFormat="1" ht="17.25" customHeight="1" hidden="1">
      <c r="A221" s="10"/>
      <c r="B221" s="11"/>
      <c r="C221" s="402"/>
      <c r="D221" s="95" t="s">
        <v>1498</v>
      </c>
      <c r="E221" s="316"/>
      <c r="F221" s="12"/>
      <c r="G221" s="12"/>
      <c r="H221" s="12"/>
      <c r="I221" s="12"/>
      <c r="J221" s="12"/>
      <c r="K221" s="12"/>
      <c r="L221" s="12"/>
      <c r="M221" s="12"/>
      <c r="N221" s="12"/>
      <c r="O221" s="28"/>
    </row>
    <row r="222" spans="1:15" ht="25.5" customHeight="1" hidden="1">
      <c r="A222" s="293" t="s">
        <v>428</v>
      </c>
      <c r="B222" s="294" t="s">
        <v>429</v>
      </c>
      <c r="C222" s="412" t="s">
        <v>1</v>
      </c>
      <c r="D222" s="294" t="s">
        <v>427</v>
      </c>
      <c r="E222" s="334" t="s">
        <v>435</v>
      </c>
      <c r="F222" s="238" t="s">
        <v>424</v>
      </c>
      <c r="G222" s="238" t="s">
        <v>425</v>
      </c>
      <c r="H222" s="239" t="s">
        <v>33</v>
      </c>
      <c r="I222" s="238" t="s">
        <v>426</v>
      </c>
      <c r="J222" s="238" t="s">
        <v>17</v>
      </c>
      <c r="K222" s="238" t="s">
        <v>18</v>
      </c>
      <c r="L222" s="238" t="s">
        <v>433</v>
      </c>
      <c r="M222" s="238" t="s">
        <v>30</v>
      </c>
      <c r="N222" s="238" t="s">
        <v>430</v>
      </c>
      <c r="O222" s="296" t="s">
        <v>19</v>
      </c>
    </row>
    <row r="223" spans="1:16" ht="16.5" customHeight="1">
      <c r="A223" s="663" t="s">
        <v>54</v>
      </c>
      <c r="B223" s="81"/>
      <c r="C223" s="77"/>
      <c r="D223" s="78"/>
      <c r="E223" s="338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31"/>
    </row>
    <row r="224" spans="1:15" ht="39" customHeight="1">
      <c r="A224" s="659">
        <v>55003</v>
      </c>
      <c r="B224" s="894" t="s">
        <v>1047</v>
      </c>
      <c r="C224" s="166" t="s">
        <v>1230</v>
      </c>
      <c r="D224" s="396" t="s">
        <v>544</v>
      </c>
      <c r="E224" s="312">
        <v>15</v>
      </c>
      <c r="F224" s="189">
        <v>4420</v>
      </c>
      <c r="G224" s="189">
        <v>0</v>
      </c>
      <c r="H224" s="189">
        <v>0</v>
      </c>
      <c r="I224" s="189">
        <v>0</v>
      </c>
      <c r="J224" s="189">
        <v>420</v>
      </c>
      <c r="K224" s="189">
        <v>0</v>
      </c>
      <c r="L224" s="189">
        <v>0</v>
      </c>
      <c r="M224" s="189">
        <v>0</v>
      </c>
      <c r="N224" s="189">
        <f>F224+G224+H224+I224-J224+K224-L224+M224</f>
        <v>4000</v>
      </c>
      <c r="O224" s="657"/>
    </row>
    <row r="225" spans="1:15" ht="15" customHeight="1" hidden="1">
      <c r="A225" s="496" t="s">
        <v>65</v>
      </c>
      <c r="B225" s="497"/>
      <c r="C225" s="498"/>
      <c r="D225" s="497"/>
      <c r="E225" s="499"/>
      <c r="F225" s="500">
        <f aca="true" t="shared" si="42" ref="F225:M225">F224</f>
        <v>4420</v>
      </c>
      <c r="G225" s="500">
        <f t="shared" si="42"/>
        <v>0</v>
      </c>
      <c r="H225" s="500">
        <f t="shared" si="42"/>
        <v>0</v>
      </c>
      <c r="I225" s="500">
        <f t="shared" si="42"/>
        <v>0</v>
      </c>
      <c r="J225" s="500">
        <f>J224</f>
        <v>420</v>
      </c>
      <c r="K225" s="500">
        <f t="shared" si="42"/>
        <v>0</v>
      </c>
      <c r="L225" s="500">
        <f t="shared" si="42"/>
        <v>0</v>
      </c>
      <c r="M225" s="500">
        <f t="shared" si="42"/>
        <v>0</v>
      </c>
      <c r="N225" s="500">
        <f>N224</f>
        <v>4000</v>
      </c>
      <c r="O225" s="501"/>
    </row>
    <row r="226" spans="1:15" ht="16.5" customHeight="1">
      <c r="A226" s="100" t="s">
        <v>351</v>
      </c>
      <c r="B226" s="194"/>
      <c r="C226" s="405"/>
      <c r="D226" s="194"/>
      <c r="E226" s="320"/>
      <c r="F226" s="194"/>
      <c r="G226" s="194"/>
      <c r="H226" s="194"/>
      <c r="I226" s="194"/>
      <c r="J226" s="194"/>
      <c r="K226" s="194"/>
      <c r="L226" s="194"/>
      <c r="M226" s="194"/>
      <c r="N226" s="194"/>
      <c r="O226" s="76"/>
    </row>
    <row r="227" spans="1:15" ht="38.25" customHeight="1">
      <c r="A227" s="659">
        <v>560001</v>
      </c>
      <c r="B227" s="894" t="s">
        <v>986</v>
      </c>
      <c r="C227" s="924" t="s">
        <v>1094</v>
      </c>
      <c r="D227" s="396" t="s">
        <v>545</v>
      </c>
      <c r="E227" s="312">
        <v>15</v>
      </c>
      <c r="F227" s="189">
        <v>6298</v>
      </c>
      <c r="G227" s="189">
        <v>0</v>
      </c>
      <c r="H227" s="189">
        <v>0</v>
      </c>
      <c r="I227" s="189">
        <v>0</v>
      </c>
      <c r="J227" s="189">
        <v>798</v>
      </c>
      <c r="K227" s="189">
        <v>0</v>
      </c>
      <c r="L227" s="189">
        <v>0</v>
      </c>
      <c r="M227" s="189">
        <v>0</v>
      </c>
      <c r="N227" s="189">
        <f>F227+G227+H227+I227-J227+K227-L227+M227</f>
        <v>5500</v>
      </c>
      <c r="O227" s="654"/>
    </row>
    <row r="228" spans="1:15" ht="15" customHeight="1" hidden="1">
      <c r="A228" s="502" t="s">
        <v>65</v>
      </c>
      <c r="B228" s="497"/>
      <c r="C228" s="498"/>
      <c r="D228" s="503"/>
      <c r="E228" s="504"/>
      <c r="F228" s="500">
        <f aca="true" t="shared" si="43" ref="F228:N228">SUM(F227:F227)</f>
        <v>6298</v>
      </c>
      <c r="G228" s="500">
        <f t="shared" si="43"/>
        <v>0</v>
      </c>
      <c r="H228" s="500">
        <f t="shared" si="43"/>
        <v>0</v>
      </c>
      <c r="I228" s="500">
        <f t="shared" si="43"/>
        <v>0</v>
      </c>
      <c r="J228" s="500">
        <f t="shared" si="43"/>
        <v>798</v>
      </c>
      <c r="K228" s="500">
        <f t="shared" si="43"/>
        <v>0</v>
      </c>
      <c r="L228" s="500">
        <f t="shared" si="43"/>
        <v>0</v>
      </c>
      <c r="M228" s="500">
        <f t="shared" si="43"/>
        <v>0</v>
      </c>
      <c r="N228" s="500">
        <f t="shared" si="43"/>
        <v>5500</v>
      </c>
      <c r="O228" s="510"/>
    </row>
    <row r="229" spans="1:15" ht="16.5" customHeight="1">
      <c r="A229" s="100" t="s">
        <v>352</v>
      </c>
      <c r="B229" s="194"/>
      <c r="C229" s="405"/>
      <c r="D229" s="204"/>
      <c r="E229" s="320"/>
      <c r="F229" s="194"/>
      <c r="G229" s="194"/>
      <c r="H229" s="194"/>
      <c r="I229" s="194"/>
      <c r="J229" s="194"/>
      <c r="K229" s="194"/>
      <c r="L229" s="194"/>
      <c r="M229" s="194"/>
      <c r="N229" s="194"/>
      <c r="O229" s="76"/>
    </row>
    <row r="230" spans="1:15" ht="38.25" customHeight="1">
      <c r="A230" s="170">
        <v>5700001</v>
      </c>
      <c r="B230" s="191" t="s">
        <v>987</v>
      </c>
      <c r="C230" s="924" t="s">
        <v>1056</v>
      </c>
      <c r="D230" s="396" t="s">
        <v>546</v>
      </c>
      <c r="E230" s="312">
        <v>15</v>
      </c>
      <c r="F230" s="189">
        <v>8841</v>
      </c>
      <c r="G230" s="189">
        <v>0</v>
      </c>
      <c r="H230" s="189">
        <v>0</v>
      </c>
      <c r="I230" s="189">
        <v>0</v>
      </c>
      <c r="J230" s="189">
        <v>1341</v>
      </c>
      <c r="K230" s="189">
        <v>0</v>
      </c>
      <c r="L230" s="189">
        <v>0</v>
      </c>
      <c r="M230" s="189">
        <v>0</v>
      </c>
      <c r="N230" s="189">
        <f aca="true" t="shared" si="44" ref="N230:N236">F230+G230+H230+I230-J230+K230-L230+M230</f>
        <v>7500</v>
      </c>
      <c r="O230" s="29"/>
    </row>
    <row r="231" spans="1:15" ht="38.25" customHeight="1">
      <c r="A231" s="120">
        <v>6200202</v>
      </c>
      <c r="B231" s="189" t="s">
        <v>138</v>
      </c>
      <c r="C231" s="285" t="s">
        <v>139</v>
      </c>
      <c r="D231" s="396" t="s">
        <v>376</v>
      </c>
      <c r="E231" s="312">
        <v>15</v>
      </c>
      <c r="F231" s="189">
        <v>3811</v>
      </c>
      <c r="G231" s="189">
        <v>0</v>
      </c>
      <c r="H231" s="189">
        <v>0</v>
      </c>
      <c r="I231" s="189">
        <v>0</v>
      </c>
      <c r="J231" s="189">
        <v>319</v>
      </c>
      <c r="K231" s="189">
        <v>0</v>
      </c>
      <c r="L231" s="189">
        <v>0</v>
      </c>
      <c r="M231" s="189">
        <v>0</v>
      </c>
      <c r="N231" s="189">
        <f t="shared" si="44"/>
        <v>3492</v>
      </c>
      <c r="O231" s="29"/>
    </row>
    <row r="232" spans="1:15" ht="39.75" customHeight="1">
      <c r="A232" s="120">
        <v>8100201</v>
      </c>
      <c r="B232" s="59" t="s">
        <v>178</v>
      </c>
      <c r="C232" s="166" t="s">
        <v>179</v>
      </c>
      <c r="D232" s="455" t="s">
        <v>378</v>
      </c>
      <c r="E232" s="329">
        <v>15</v>
      </c>
      <c r="F232" s="59">
        <v>3500</v>
      </c>
      <c r="G232" s="59">
        <v>585</v>
      </c>
      <c r="H232" s="59">
        <v>0</v>
      </c>
      <c r="I232" s="59">
        <v>0</v>
      </c>
      <c r="J232" s="59">
        <v>363</v>
      </c>
      <c r="K232" s="59">
        <v>0</v>
      </c>
      <c r="L232" s="59">
        <v>0</v>
      </c>
      <c r="M232" s="59">
        <v>0</v>
      </c>
      <c r="N232" s="189">
        <f t="shared" si="44"/>
        <v>3722</v>
      </c>
      <c r="O232" s="29"/>
    </row>
    <row r="233" spans="1:15" ht="39.75" customHeight="1">
      <c r="A233" s="120">
        <v>8100203</v>
      </c>
      <c r="B233" s="59" t="s">
        <v>182</v>
      </c>
      <c r="C233" s="166" t="s">
        <v>906</v>
      </c>
      <c r="D233" s="398" t="s">
        <v>183</v>
      </c>
      <c r="E233" s="329">
        <v>15</v>
      </c>
      <c r="F233" s="59">
        <v>4132</v>
      </c>
      <c r="G233" s="59">
        <v>920</v>
      </c>
      <c r="H233" s="59">
        <v>0</v>
      </c>
      <c r="I233" s="59">
        <v>0</v>
      </c>
      <c r="J233" s="59">
        <v>533</v>
      </c>
      <c r="K233" s="59">
        <v>0</v>
      </c>
      <c r="L233" s="59">
        <v>0</v>
      </c>
      <c r="M233" s="59">
        <v>0</v>
      </c>
      <c r="N233" s="189">
        <f t="shared" si="44"/>
        <v>4519</v>
      </c>
      <c r="O233" s="29"/>
    </row>
    <row r="234" spans="1:15" s="205" customFormat="1" ht="38.25" customHeight="1">
      <c r="A234" s="120">
        <v>8100209</v>
      </c>
      <c r="B234" s="189" t="s">
        <v>258</v>
      </c>
      <c r="C234" s="285" t="s">
        <v>905</v>
      </c>
      <c r="D234" s="396" t="s">
        <v>377</v>
      </c>
      <c r="E234" s="312">
        <v>15</v>
      </c>
      <c r="F234" s="189">
        <v>2924</v>
      </c>
      <c r="G234" s="189">
        <v>0</v>
      </c>
      <c r="H234" s="189">
        <v>0</v>
      </c>
      <c r="I234" s="189">
        <v>0</v>
      </c>
      <c r="J234" s="189">
        <v>69</v>
      </c>
      <c r="K234" s="189">
        <v>0</v>
      </c>
      <c r="L234" s="189">
        <v>0</v>
      </c>
      <c r="M234" s="189">
        <v>0</v>
      </c>
      <c r="N234" s="189">
        <f t="shared" si="44"/>
        <v>2855</v>
      </c>
      <c r="O234" s="29"/>
    </row>
    <row r="235" spans="1:15" ht="39.75" customHeight="1">
      <c r="A235" s="120">
        <v>11100201</v>
      </c>
      <c r="B235" s="59" t="s">
        <v>205</v>
      </c>
      <c r="C235" s="166" t="s">
        <v>907</v>
      </c>
      <c r="D235" s="43" t="s">
        <v>9</v>
      </c>
      <c r="E235" s="329">
        <v>15</v>
      </c>
      <c r="F235" s="59">
        <v>2746</v>
      </c>
      <c r="G235" s="59">
        <v>1860</v>
      </c>
      <c r="H235" s="59">
        <v>0</v>
      </c>
      <c r="I235" s="59">
        <v>0</v>
      </c>
      <c r="J235" s="59">
        <v>453</v>
      </c>
      <c r="K235" s="59">
        <v>0</v>
      </c>
      <c r="L235" s="59">
        <v>0</v>
      </c>
      <c r="M235" s="59">
        <v>0</v>
      </c>
      <c r="N235" s="189">
        <f t="shared" si="44"/>
        <v>4153</v>
      </c>
      <c r="O235" s="29"/>
    </row>
    <row r="236" spans="1:15" ht="39.75" customHeight="1">
      <c r="A236" s="120">
        <v>11100210</v>
      </c>
      <c r="B236" s="14" t="s">
        <v>210</v>
      </c>
      <c r="C236" s="166" t="s">
        <v>211</v>
      </c>
      <c r="D236" s="43" t="s">
        <v>9</v>
      </c>
      <c r="E236" s="329">
        <v>15</v>
      </c>
      <c r="F236" s="59">
        <v>3494</v>
      </c>
      <c r="G236" s="59">
        <v>4000</v>
      </c>
      <c r="H236" s="59">
        <v>0</v>
      </c>
      <c r="I236" s="59">
        <v>0</v>
      </c>
      <c r="J236" s="59">
        <v>1053</v>
      </c>
      <c r="K236" s="59">
        <v>0</v>
      </c>
      <c r="L236" s="59">
        <v>0</v>
      </c>
      <c r="M236" s="59">
        <v>0</v>
      </c>
      <c r="N236" s="189">
        <f t="shared" si="44"/>
        <v>6441</v>
      </c>
      <c r="O236" s="29"/>
    </row>
    <row r="237" spans="1:15" ht="15" customHeight="1" hidden="1">
      <c r="A237" s="505" t="s">
        <v>65</v>
      </c>
      <c r="B237" s="506"/>
      <c r="C237" s="498"/>
      <c r="D237" s="507"/>
      <c r="E237" s="508"/>
      <c r="F237" s="500">
        <f>SUM(F230:F236)</f>
        <v>29448</v>
      </c>
      <c r="G237" s="500">
        <f aca="true" t="shared" si="45" ref="G237:N237">SUM(G230:G236)</f>
        <v>7365</v>
      </c>
      <c r="H237" s="500">
        <f t="shared" si="45"/>
        <v>0</v>
      </c>
      <c r="I237" s="500">
        <f t="shared" si="45"/>
        <v>0</v>
      </c>
      <c r="J237" s="500">
        <f t="shared" si="45"/>
        <v>4131</v>
      </c>
      <c r="K237" s="500">
        <f t="shared" si="45"/>
        <v>0</v>
      </c>
      <c r="L237" s="500">
        <f t="shared" si="45"/>
        <v>0</v>
      </c>
      <c r="M237" s="500">
        <f t="shared" si="45"/>
        <v>0</v>
      </c>
      <c r="N237" s="500">
        <f t="shared" si="45"/>
        <v>32682</v>
      </c>
      <c r="O237" s="664"/>
    </row>
    <row r="238" spans="1:15" ht="16.5" customHeight="1">
      <c r="A238" s="100" t="s">
        <v>66</v>
      </c>
      <c r="B238" s="198"/>
      <c r="C238" s="405"/>
      <c r="D238" s="204"/>
      <c r="E238" s="320"/>
      <c r="F238" s="198"/>
      <c r="G238" s="198"/>
      <c r="H238" s="198"/>
      <c r="I238" s="198"/>
      <c r="J238" s="198"/>
      <c r="K238" s="198"/>
      <c r="L238" s="198"/>
      <c r="M238" s="198"/>
      <c r="N238" s="198"/>
      <c r="O238" s="76"/>
    </row>
    <row r="239" spans="1:15" ht="38.25" customHeight="1">
      <c r="A239" s="170">
        <v>580002</v>
      </c>
      <c r="B239" s="191" t="s">
        <v>988</v>
      </c>
      <c r="C239" s="924" t="s">
        <v>1057</v>
      </c>
      <c r="D239" s="396" t="s">
        <v>547</v>
      </c>
      <c r="E239" s="312">
        <v>15</v>
      </c>
      <c r="F239" s="189">
        <v>5662</v>
      </c>
      <c r="G239" s="189">
        <v>0</v>
      </c>
      <c r="H239" s="189">
        <v>0</v>
      </c>
      <c r="I239" s="189">
        <v>0</v>
      </c>
      <c r="J239" s="189">
        <v>662</v>
      </c>
      <c r="K239" s="189">
        <v>0</v>
      </c>
      <c r="L239" s="189">
        <v>0</v>
      </c>
      <c r="M239" s="189">
        <v>0</v>
      </c>
      <c r="N239" s="189">
        <f>F239+G239+H239+I239-J239+K239-L239+M239</f>
        <v>5000</v>
      </c>
      <c r="O239" s="29"/>
    </row>
    <row r="240" spans="1:15" ht="33.75" customHeight="1">
      <c r="A240" s="120">
        <v>6300201</v>
      </c>
      <c r="B240" s="189" t="s">
        <v>140</v>
      </c>
      <c r="C240" s="285" t="s">
        <v>141</v>
      </c>
      <c r="D240" s="396" t="s">
        <v>457</v>
      </c>
      <c r="E240" s="312">
        <v>15</v>
      </c>
      <c r="F240" s="189">
        <v>5497</v>
      </c>
      <c r="G240" s="189">
        <v>0</v>
      </c>
      <c r="H240" s="189">
        <v>0</v>
      </c>
      <c r="I240" s="189">
        <v>0</v>
      </c>
      <c r="J240" s="189">
        <v>627</v>
      </c>
      <c r="K240" s="189">
        <v>0</v>
      </c>
      <c r="L240" s="189">
        <v>0</v>
      </c>
      <c r="M240" s="189">
        <v>0</v>
      </c>
      <c r="N240" s="189">
        <f>F240+G240+H240+I240-J240+K240-L240+M240</f>
        <v>4870</v>
      </c>
      <c r="O240" s="43"/>
    </row>
    <row r="241" spans="1:15" s="23" customFormat="1" ht="15" customHeight="1" hidden="1">
      <c r="A241" s="502" t="s">
        <v>65</v>
      </c>
      <c r="B241" s="497"/>
      <c r="C241" s="498"/>
      <c r="D241" s="497"/>
      <c r="E241" s="499"/>
      <c r="F241" s="500">
        <f>SUM(F239:F240)</f>
        <v>11159</v>
      </c>
      <c r="G241" s="500">
        <f aca="true" t="shared" si="46" ref="G241:N241">SUM(G239:G240)</f>
        <v>0</v>
      </c>
      <c r="H241" s="500">
        <f t="shared" si="46"/>
        <v>0</v>
      </c>
      <c r="I241" s="500">
        <f t="shared" si="46"/>
        <v>0</v>
      </c>
      <c r="J241" s="500">
        <f t="shared" si="46"/>
        <v>1289</v>
      </c>
      <c r="K241" s="500">
        <f t="shared" si="46"/>
        <v>0</v>
      </c>
      <c r="L241" s="500">
        <f t="shared" si="46"/>
        <v>0</v>
      </c>
      <c r="M241" s="500">
        <f t="shared" si="46"/>
        <v>0</v>
      </c>
      <c r="N241" s="500">
        <f t="shared" si="46"/>
        <v>9870</v>
      </c>
      <c r="O241" s="500"/>
    </row>
    <row r="242" spans="1:15" s="41" customFormat="1" ht="21.75" customHeight="1" hidden="1">
      <c r="A242" s="148"/>
      <c r="B242" s="492" t="s">
        <v>31</v>
      </c>
      <c r="C242" s="57"/>
      <c r="D242" s="57"/>
      <c r="E242" s="336"/>
      <c r="F242" s="195">
        <f aca="true" t="shared" si="47" ref="F242:N242">F225+F228+F237+F241</f>
        <v>51325</v>
      </c>
      <c r="G242" s="195">
        <f t="shared" si="47"/>
        <v>7365</v>
      </c>
      <c r="H242" s="195">
        <f t="shared" si="47"/>
        <v>0</v>
      </c>
      <c r="I242" s="195">
        <f t="shared" si="47"/>
        <v>0</v>
      </c>
      <c r="J242" s="195">
        <f t="shared" si="47"/>
        <v>6638</v>
      </c>
      <c r="K242" s="195">
        <f t="shared" si="47"/>
        <v>0</v>
      </c>
      <c r="L242" s="195">
        <f t="shared" si="47"/>
        <v>0</v>
      </c>
      <c r="M242" s="195">
        <f t="shared" si="47"/>
        <v>0</v>
      </c>
      <c r="N242" s="195">
        <f t="shared" si="47"/>
        <v>52052</v>
      </c>
      <c r="O242" s="57"/>
    </row>
    <row r="243" spans="1:15" ht="20.25" customHeight="1" hidden="1">
      <c r="A243" s="437"/>
      <c r="B243" s="438"/>
      <c r="C243" s="438"/>
      <c r="D243" s="438" t="s">
        <v>462</v>
      </c>
      <c r="E243" s="439"/>
      <c r="F243" s="438"/>
      <c r="G243" s="438"/>
      <c r="H243" s="438"/>
      <c r="I243" s="2"/>
      <c r="J243" s="443" t="s">
        <v>463</v>
      </c>
      <c r="K243" s="443"/>
      <c r="L243" s="438"/>
      <c r="M243" s="438"/>
      <c r="N243" s="438" t="s">
        <v>463</v>
      </c>
      <c r="O243" s="440"/>
    </row>
    <row r="244" spans="1:15" ht="13.5" customHeight="1" hidden="1">
      <c r="A244" s="437" t="s">
        <v>471</v>
      </c>
      <c r="B244" s="438"/>
      <c r="C244" s="438" t="s">
        <v>1270</v>
      </c>
      <c r="D244" s="438"/>
      <c r="E244" s="439"/>
      <c r="F244" s="438"/>
      <c r="G244" s="438"/>
      <c r="H244" s="438"/>
      <c r="I244" s="2"/>
      <c r="J244" s="443" t="s">
        <v>968</v>
      </c>
      <c r="K244" s="460"/>
      <c r="L244" s="437"/>
      <c r="M244" s="438" t="s">
        <v>965</v>
      </c>
      <c r="N244" s="438"/>
      <c r="O244" s="441"/>
    </row>
    <row r="245" spans="1:15" ht="13.5" customHeight="1" hidden="1">
      <c r="A245" s="437"/>
      <c r="B245" s="438"/>
      <c r="C245" s="438" t="s">
        <v>598</v>
      </c>
      <c r="D245" s="438"/>
      <c r="E245" s="439"/>
      <c r="F245" s="438"/>
      <c r="G245" s="438"/>
      <c r="H245" s="438"/>
      <c r="I245" s="2"/>
      <c r="J245" s="442" t="s">
        <v>460</v>
      </c>
      <c r="K245" s="442"/>
      <c r="L245" s="438"/>
      <c r="M245" s="438" t="s">
        <v>461</v>
      </c>
      <c r="N245" s="438"/>
      <c r="O245" s="440"/>
    </row>
    <row r="246" ht="18" hidden="1"/>
    <row r="247" spans="1:15" ht="33.75" hidden="1">
      <c r="A247" s="183" t="s">
        <v>0</v>
      </c>
      <c r="B247" s="33"/>
      <c r="C247" s="169" t="s">
        <v>622</v>
      </c>
      <c r="D247" s="708"/>
      <c r="E247" s="325"/>
      <c r="F247" s="4"/>
      <c r="G247" s="4"/>
      <c r="H247" s="4"/>
      <c r="I247" s="4"/>
      <c r="J247" s="4"/>
      <c r="K247" s="4"/>
      <c r="L247" s="4"/>
      <c r="M247" s="4"/>
      <c r="N247" s="4"/>
      <c r="O247" s="27"/>
    </row>
    <row r="248" spans="1:15" ht="20.25" hidden="1">
      <c r="A248" s="6"/>
      <c r="B248" s="177" t="s">
        <v>23</v>
      </c>
      <c r="C248" s="401"/>
      <c r="D248" s="7"/>
      <c r="E248" s="315"/>
      <c r="F248" s="7"/>
      <c r="G248" s="7"/>
      <c r="H248" s="7"/>
      <c r="I248" s="8"/>
      <c r="J248" s="7"/>
      <c r="K248" s="7"/>
      <c r="L248" s="8"/>
      <c r="M248" s="7"/>
      <c r="N248" s="7"/>
      <c r="O248" s="391" t="s">
        <v>1360</v>
      </c>
    </row>
    <row r="249" spans="1:15" s="237" customFormat="1" ht="36.75" customHeight="1" hidden="1">
      <c r="A249" s="10"/>
      <c r="B249" s="44"/>
      <c r="C249" s="402"/>
      <c r="D249" s="95" t="s">
        <v>1498</v>
      </c>
      <c r="E249" s="316"/>
      <c r="F249" s="12"/>
      <c r="G249" s="12"/>
      <c r="H249" s="12"/>
      <c r="I249" s="12"/>
      <c r="J249" s="12"/>
      <c r="K249" s="12"/>
      <c r="L249" s="12"/>
      <c r="M249" s="12"/>
      <c r="N249" s="12"/>
      <c r="O249" s="28"/>
    </row>
    <row r="250" spans="1:15" ht="0.75" customHeight="1" thickBot="1">
      <c r="A250" s="208" t="s">
        <v>428</v>
      </c>
      <c r="B250" s="209" t="s">
        <v>429</v>
      </c>
      <c r="C250" s="414" t="s">
        <v>1</v>
      </c>
      <c r="D250" s="214" t="s">
        <v>427</v>
      </c>
      <c r="E250" s="345"/>
      <c r="F250" s="210" t="s">
        <v>424</v>
      </c>
      <c r="G250" s="210" t="s">
        <v>425</v>
      </c>
      <c r="H250" s="210" t="s">
        <v>33</v>
      </c>
      <c r="I250" s="213" t="s">
        <v>426</v>
      </c>
      <c r="J250" s="215" t="s">
        <v>17</v>
      </c>
      <c r="K250" s="210" t="s">
        <v>18</v>
      </c>
      <c r="L250" s="213" t="s">
        <v>433</v>
      </c>
      <c r="M250" s="210" t="s">
        <v>30</v>
      </c>
      <c r="N250" s="210" t="s">
        <v>430</v>
      </c>
      <c r="O250" s="217" t="s">
        <v>19</v>
      </c>
    </row>
    <row r="251" spans="1:15" s="41" customFormat="1" ht="24" customHeight="1" thickTop="1">
      <c r="A251" s="100" t="s">
        <v>134</v>
      </c>
      <c r="B251" s="77"/>
      <c r="C251" s="404"/>
      <c r="D251" s="77"/>
      <c r="E251" s="338"/>
      <c r="F251" s="77"/>
      <c r="G251" s="77"/>
      <c r="H251" s="77"/>
      <c r="I251" s="77"/>
      <c r="J251" s="77"/>
      <c r="K251" s="77"/>
      <c r="L251" s="77"/>
      <c r="M251" s="77"/>
      <c r="N251" s="77"/>
      <c r="O251" s="76"/>
    </row>
    <row r="252" spans="1:15" ht="42" customHeight="1">
      <c r="A252" s="170">
        <v>600001</v>
      </c>
      <c r="B252" s="14" t="s">
        <v>989</v>
      </c>
      <c r="C252" s="924" t="s">
        <v>1221</v>
      </c>
      <c r="D252" s="665" t="s">
        <v>548</v>
      </c>
      <c r="E252" s="666">
        <v>15</v>
      </c>
      <c r="F252" s="59">
        <v>6934</v>
      </c>
      <c r="G252" s="59">
        <v>0</v>
      </c>
      <c r="H252" s="59">
        <v>0</v>
      </c>
      <c r="I252" s="59">
        <v>0</v>
      </c>
      <c r="J252" s="59">
        <v>934</v>
      </c>
      <c r="K252" s="59">
        <v>0</v>
      </c>
      <c r="L252" s="59">
        <v>800</v>
      </c>
      <c r="M252" s="59">
        <v>0</v>
      </c>
      <c r="N252" s="189">
        <f>F252+G252+H252+I252-J252+K252-L252+M252</f>
        <v>5200</v>
      </c>
      <c r="O252" s="29"/>
    </row>
    <row r="253" spans="1:15" ht="39.75" customHeight="1">
      <c r="A253" s="120">
        <v>5200204</v>
      </c>
      <c r="B253" s="65" t="s">
        <v>135</v>
      </c>
      <c r="C253" s="166" t="s">
        <v>1222</v>
      </c>
      <c r="D253" s="398" t="s">
        <v>52</v>
      </c>
      <c r="E253" s="346">
        <v>15</v>
      </c>
      <c r="F253" s="65">
        <v>5029</v>
      </c>
      <c r="G253" s="65">
        <v>0</v>
      </c>
      <c r="H253" s="65">
        <v>0</v>
      </c>
      <c r="I253" s="65">
        <v>0</v>
      </c>
      <c r="J253" s="65">
        <v>529</v>
      </c>
      <c r="K253" s="65">
        <v>0</v>
      </c>
      <c r="L253" s="65">
        <v>0</v>
      </c>
      <c r="M253" s="65">
        <v>0</v>
      </c>
      <c r="N253" s="189">
        <f>F253+G253+H253+I253-J253+K253-L253+M253</f>
        <v>4500</v>
      </c>
      <c r="O253" s="43"/>
    </row>
    <row r="254" spans="1:15" s="220" customFormat="1" ht="27" customHeight="1" hidden="1">
      <c r="A254" s="502" t="s">
        <v>65</v>
      </c>
      <c r="B254" s="511"/>
      <c r="C254" s="512"/>
      <c r="D254" s="513"/>
      <c r="E254" s="514"/>
      <c r="F254" s="515">
        <f aca="true" t="shared" si="48" ref="F254:N254">SUM(F252:F253)</f>
        <v>11963</v>
      </c>
      <c r="G254" s="515">
        <f t="shared" si="48"/>
        <v>0</v>
      </c>
      <c r="H254" s="515">
        <f t="shared" si="48"/>
        <v>0</v>
      </c>
      <c r="I254" s="515">
        <f t="shared" si="48"/>
        <v>0</v>
      </c>
      <c r="J254" s="515">
        <f t="shared" si="48"/>
        <v>1463</v>
      </c>
      <c r="K254" s="515">
        <f t="shared" si="48"/>
        <v>0</v>
      </c>
      <c r="L254" s="515">
        <f t="shared" si="48"/>
        <v>800</v>
      </c>
      <c r="M254" s="515">
        <f t="shared" si="48"/>
        <v>0</v>
      </c>
      <c r="N254" s="515">
        <f t="shared" si="48"/>
        <v>9700</v>
      </c>
      <c r="O254" s="510"/>
    </row>
    <row r="255" spans="1:17" ht="22.5" hidden="1">
      <c r="A255" s="56"/>
      <c r="B255" s="181" t="s">
        <v>31</v>
      </c>
      <c r="C255" s="413"/>
      <c r="D255" s="219"/>
      <c r="E255" s="349"/>
      <c r="F255" s="69">
        <f aca="true" t="shared" si="49" ref="F255:N255">F254</f>
        <v>11963</v>
      </c>
      <c r="G255" s="69">
        <f t="shared" si="49"/>
        <v>0</v>
      </c>
      <c r="H255" s="69">
        <f t="shared" si="49"/>
        <v>0</v>
      </c>
      <c r="I255" s="69">
        <f t="shared" si="49"/>
        <v>0</v>
      </c>
      <c r="J255" s="69">
        <f t="shared" si="49"/>
        <v>1463</v>
      </c>
      <c r="K255" s="69">
        <f t="shared" si="49"/>
        <v>0</v>
      </c>
      <c r="L255" s="69">
        <f t="shared" si="49"/>
        <v>800</v>
      </c>
      <c r="M255" s="69">
        <f t="shared" si="49"/>
        <v>0</v>
      </c>
      <c r="N255" s="69">
        <f t="shared" si="49"/>
        <v>9700</v>
      </c>
      <c r="O255" s="69"/>
      <c r="Q255" s="797"/>
    </row>
    <row r="256" spans="1:15" ht="18" hidden="1">
      <c r="A256" s="21"/>
      <c r="B256" s="8"/>
      <c r="C256" s="410"/>
      <c r="D256" s="8"/>
      <c r="E256" s="315"/>
      <c r="F256" s="8"/>
      <c r="G256" s="8"/>
      <c r="H256" s="8"/>
      <c r="I256" s="8"/>
      <c r="J256" s="8"/>
      <c r="K256" s="8"/>
      <c r="L256" s="8"/>
      <c r="M256" s="8"/>
      <c r="N256" s="8"/>
      <c r="O256" s="31"/>
    </row>
    <row r="257" spans="1:15" ht="18" hidden="1">
      <c r="A257" s="21"/>
      <c r="B257" s="8"/>
      <c r="C257" s="410"/>
      <c r="D257" s="8"/>
      <c r="E257" s="315"/>
      <c r="F257" s="8"/>
      <c r="G257" s="8"/>
      <c r="H257" s="8"/>
      <c r="I257" s="8"/>
      <c r="J257" s="8"/>
      <c r="K257" s="8"/>
      <c r="L257" s="8"/>
      <c r="M257" s="8"/>
      <c r="N257" s="8"/>
      <c r="O257" s="31"/>
    </row>
    <row r="258" spans="1:15" ht="18.75" hidden="1">
      <c r="A258" s="437"/>
      <c r="B258" s="438"/>
      <c r="C258" s="438"/>
      <c r="D258" s="438" t="s">
        <v>462</v>
      </c>
      <c r="E258" s="439"/>
      <c r="F258" s="438"/>
      <c r="G258" s="438"/>
      <c r="H258" s="438"/>
      <c r="J258" s="443" t="s">
        <v>463</v>
      </c>
      <c r="L258" s="443"/>
      <c r="M258" s="438"/>
      <c r="N258" s="438" t="s">
        <v>463</v>
      </c>
      <c r="O258" s="440"/>
    </row>
    <row r="259" spans="1:15" s="187" customFormat="1" ht="18.75" hidden="1">
      <c r="A259" s="437"/>
      <c r="B259" s="438"/>
      <c r="C259" s="438"/>
      <c r="D259" s="438"/>
      <c r="E259" s="439"/>
      <c r="F259" s="438"/>
      <c r="G259" s="438"/>
      <c r="H259" s="438"/>
      <c r="I259" s="438"/>
      <c r="J259" s="437"/>
      <c r="K259" s="438"/>
      <c r="L259" s="437"/>
      <c r="M259" s="438"/>
      <c r="N259" s="438"/>
      <c r="O259" s="441"/>
    </row>
    <row r="260" spans="1:15" s="187" customFormat="1" ht="18.75" hidden="1">
      <c r="A260" s="437" t="s">
        <v>471</v>
      </c>
      <c r="B260" s="438"/>
      <c r="C260" s="438" t="s">
        <v>1270</v>
      </c>
      <c r="D260" s="438"/>
      <c r="E260" s="439"/>
      <c r="F260" s="438"/>
      <c r="G260" s="438"/>
      <c r="H260" s="438"/>
      <c r="J260" s="443" t="s">
        <v>968</v>
      </c>
      <c r="L260" s="437"/>
      <c r="M260" s="438" t="s">
        <v>965</v>
      </c>
      <c r="N260" s="438"/>
      <c r="O260" s="441"/>
    </row>
    <row r="261" spans="1:15" ht="18.75" hidden="1">
      <c r="A261" s="437"/>
      <c r="B261" s="438"/>
      <c r="C261" s="438" t="s">
        <v>598</v>
      </c>
      <c r="D261" s="438"/>
      <c r="E261" s="439"/>
      <c r="F261" s="438"/>
      <c r="G261" s="438"/>
      <c r="H261" s="438"/>
      <c r="I261" s="2"/>
      <c r="J261" s="442" t="s">
        <v>460</v>
      </c>
      <c r="K261" s="442"/>
      <c r="L261" s="438"/>
      <c r="M261" s="438" t="s">
        <v>461</v>
      </c>
      <c r="N261" s="438"/>
      <c r="O261" s="440"/>
    </row>
    <row r="262" spans="1:15" ht="18.75" hidden="1">
      <c r="A262" s="437"/>
      <c r="B262" s="438"/>
      <c r="C262" s="438"/>
      <c r="D262" s="438"/>
      <c r="E262" s="439"/>
      <c r="F262" s="438"/>
      <c r="G262" s="438"/>
      <c r="H262" s="438"/>
      <c r="I262" s="2"/>
      <c r="J262" s="442"/>
      <c r="K262" s="442"/>
      <c r="L262" s="438"/>
      <c r="M262" s="438"/>
      <c r="N262" s="438"/>
      <c r="O262" s="440"/>
    </row>
    <row r="263" spans="1:15" ht="6.75" customHeight="1" hidden="1">
      <c r="A263" s="174"/>
      <c r="B263" s="175"/>
      <c r="C263" s="415"/>
      <c r="D263" s="175"/>
      <c r="E263" s="350"/>
      <c r="F263" s="175"/>
      <c r="G263" s="175"/>
      <c r="H263" s="175"/>
      <c r="I263" s="175"/>
      <c r="J263" s="175"/>
      <c r="K263" s="175"/>
      <c r="L263" s="175"/>
      <c r="M263" s="175"/>
      <c r="N263" s="175"/>
      <c r="O263" s="176"/>
    </row>
    <row r="264" spans="1:15" ht="29.25" customHeight="1" hidden="1">
      <c r="A264" s="183" t="s">
        <v>0</v>
      </c>
      <c r="B264" s="20"/>
      <c r="C264" s="169" t="s">
        <v>622</v>
      </c>
      <c r="D264" s="169"/>
      <c r="E264" s="325"/>
      <c r="F264" s="4"/>
      <c r="G264" s="4"/>
      <c r="H264" s="4"/>
      <c r="I264" s="4"/>
      <c r="J264" s="4"/>
      <c r="K264" s="4"/>
      <c r="L264" s="4"/>
      <c r="M264" s="4"/>
      <c r="N264" s="4"/>
      <c r="O264" s="27"/>
    </row>
    <row r="265" spans="1:15" ht="17.25" customHeight="1" hidden="1">
      <c r="A265" s="6"/>
      <c r="B265" s="96" t="s">
        <v>142</v>
      </c>
      <c r="C265" s="401"/>
      <c r="D265" s="7"/>
      <c r="E265" s="315"/>
      <c r="F265" s="7"/>
      <c r="G265" s="7"/>
      <c r="H265" s="7"/>
      <c r="I265" s="8"/>
      <c r="J265" s="7"/>
      <c r="K265" s="7"/>
      <c r="L265" s="8"/>
      <c r="M265" s="7"/>
      <c r="N265" s="7"/>
      <c r="O265" s="391" t="s">
        <v>1361</v>
      </c>
    </row>
    <row r="266" spans="1:15" s="237" customFormat="1" ht="24.75" customHeight="1" hidden="1">
      <c r="A266" s="10"/>
      <c r="B266" s="44"/>
      <c r="C266" s="402"/>
      <c r="D266" s="95" t="s">
        <v>1498</v>
      </c>
      <c r="E266" s="316"/>
      <c r="F266" s="12"/>
      <c r="G266" s="12"/>
      <c r="H266" s="12"/>
      <c r="I266" s="12"/>
      <c r="J266" s="12"/>
      <c r="K266" s="12"/>
      <c r="L266" s="12"/>
      <c r="M266" s="12"/>
      <c r="N266" s="12"/>
      <c r="O266" s="28"/>
    </row>
    <row r="267" spans="1:15" ht="30" customHeight="1" hidden="1">
      <c r="A267" s="211" t="s">
        <v>428</v>
      </c>
      <c r="B267" s="212" t="s">
        <v>429</v>
      </c>
      <c r="C267" s="412" t="s">
        <v>1</v>
      </c>
      <c r="D267" s="232" t="s">
        <v>427</v>
      </c>
      <c r="E267" s="387" t="s">
        <v>435</v>
      </c>
      <c r="F267" s="239" t="s">
        <v>424</v>
      </c>
      <c r="G267" s="239" t="s">
        <v>425</v>
      </c>
      <c r="H267" s="239" t="s">
        <v>33</v>
      </c>
      <c r="I267" s="238" t="s">
        <v>426</v>
      </c>
      <c r="J267" s="240" t="s">
        <v>17</v>
      </c>
      <c r="K267" s="239" t="s">
        <v>18</v>
      </c>
      <c r="L267" s="238" t="s">
        <v>433</v>
      </c>
      <c r="M267" s="239" t="s">
        <v>30</v>
      </c>
      <c r="N267" s="239" t="s">
        <v>430</v>
      </c>
      <c r="O267" s="236" t="s">
        <v>19</v>
      </c>
    </row>
    <row r="268" spans="1:15" ht="24" customHeight="1">
      <c r="A268" s="878" t="s">
        <v>143</v>
      </c>
      <c r="B268" s="879"/>
      <c r="C268" s="880"/>
      <c r="D268" s="879"/>
      <c r="E268" s="881"/>
      <c r="F268" s="879"/>
      <c r="G268" s="879"/>
      <c r="H268" s="879"/>
      <c r="I268" s="879"/>
      <c r="J268" s="879"/>
      <c r="K268" s="879"/>
      <c r="L268" s="879"/>
      <c r="M268" s="879"/>
      <c r="N268" s="879"/>
      <c r="O268" s="882"/>
    </row>
    <row r="269" spans="1:15" s="41" customFormat="1" ht="41.25" customHeight="1">
      <c r="A269" s="546">
        <v>7100003</v>
      </c>
      <c r="B269" s="140" t="s">
        <v>593</v>
      </c>
      <c r="C269" s="141" t="s">
        <v>536</v>
      </c>
      <c r="D269" s="926" t="s">
        <v>353</v>
      </c>
      <c r="E269" s="385">
        <v>15</v>
      </c>
      <c r="F269" s="140">
        <v>12900</v>
      </c>
      <c r="G269" s="140">
        <v>0</v>
      </c>
      <c r="H269" s="140">
        <v>0</v>
      </c>
      <c r="I269" s="140">
        <v>0</v>
      </c>
      <c r="J269" s="140">
        <v>2265</v>
      </c>
      <c r="K269" s="140">
        <v>0</v>
      </c>
      <c r="L269" s="140">
        <v>0</v>
      </c>
      <c r="M269" s="140">
        <v>0</v>
      </c>
      <c r="N269" s="927">
        <f>F269+G269+H269+I269-J269+K269-L269+M269</f>
        <v>10635</v>
      </c>
      <c r="O269" s="142"/>
    </row>
    <row r="270" spans="1:15" ht="41.25" customHeight="1">
      <c r="A270" s="545">
        <v>12000102</v>
      </c>
      <c r="B270" s="900" t="s">
        <v>684</v>
      </c>
      <c r="C270" s="131" t="s">
        <v>739</v>
      </c>
      <c r="D270" s="433" t="s">
        <v>2</v>
      </c>
      <c r="E270" s="366">
        <v>15</v>
      </c>
      <c r="F270" s="262">
        <v>2576</v>
      </c>
      <c r="G270" s="262">
        <v>0</v>
      </c>
      <c r="H270" s="262">
        <v>0</v>
      </c>
      <c r="I270" s="262">
        <v>0</v>
      </c>
      <c r="J270" s="262">
        <v>16</v>
      </c>
      <c r="K270" s="262">
        <v>0</v>
      </c>
      <c r="L270" s="262">
        <v>0</v>
      </c>
      <c r="M270" s="262">
        <v>0</v>
      </c>
      <c r="N270" s="130">
        <f>F270+G270+H270+I270-J270+K270-L270+M270</f>
        <v>2560</v>
      </c>
      <c r="O270" s="541"/>
    </row>
    <row r="271" spans="1:15" ht="15" customHeight="1" hidden="1">
      <c r="A271" s="516" t="s">
        <v>65</v>
      </c>
      <c r="B271" s="890"/>
      <c r="C271" s="954"/>
      <c r="D271" s="518"/>
      <c r="E271" s="519"/>
      <c r="F271" s="520">
        <f>SUM(F269:F270)</f>
        <v>15476</v>
      </c>
      <c r="G271" s="520">
        <f aca="true" t="shared" si="50" ref="G271:N271">SUM(G269:G270)</f>
        <v>0</v>
      </c>
      <c r="H271" s="520">
        <f t="shared" si="50"/>
        <v>0</v>
      </c>
      <c r="I271" s="520">
        <f t="shared" si="50"/>
        <v>0</v>
      </c>
      <c r="J271" s="520">
        <f t="shared" si="50"/>
        <v>2281</v>
      </c>
      <c r="K271" s="520">
        <f t="shared" si="50"/>
        <v>0</v>
      </c>
      <c r="L271" s="520">
        <f t="shared" si="50"/>
        <v>0</v>
      </c>
      <c r="M271" s="520">
        <f t="shared" si="50"/>
        <v>0</v>
      </c>
      <c r="N271" s="520">
        <f t="shared" si="50"/>
        <v>13195</v>
      </c>
      <c r="O271" s="521"/>
    </row>
    <row r="272" spans="1:15" ht="24" customHeight="1">
      <c r="A272" s="179" t="s">
        <v>144</v>
      </c>
      <c r="B272" s="134"/>
      <c r="C272" s="135"/>
      <c r="D272" s="434"/>
      <c r="E272" s="352"/>
      <c r="F272" s="134"/>
      <c r="G272" s="134"/>
      <c r="H272" s="134"/>
      <c r="I272" s="134"/>
      <c r="J272" s="134"/>
      <c r="K272" s="134"/>
      <c r="L272" s="134"/>
      <c r="M272" s="134"/>
      <c r="N272" s="134"/>
      <c r="O272" s="136"/>
    </row>
    <row r="273" spans="1:15" ht="41.25" customHeight="1">
      <c r="A273" s="474">
        <v>7100304</v>
      </c>
      <c r="B273" s="130" t="s">
        <v>872</v>
      </c>
      <c r="C273" s="131" t="s">
        <v>873</v>
      </c>
      <c r="D273" s="433" t="s">
        <v>145</v>
      </c>
      <c r="E273" s="351">
        <v>15</v>
      </c>
      <c r="F273" s="130">
        <v>6616</v>
      </c>
      <c r="G273" s="130">
        <v>0</v>
      </c>
      <c r="H273" s="130">
        <v>300</v>
      </c>
      <c r="I273" s="130">
        <v>0</v>
      </c>
      <c r="J273" s="130">
        <v>866</v>
      </c>
      <c r="K273" s="130">
        <v>0</v>
      </c>
      <c r="L273" s="130">
        <v>0</v>
      </c>
      <c r="M273" s="130">
        <v>0</v>
      </c>
      <c r="N273" s="476">
        <f aca="true" t="shared" si="51" ref="N273:N280">F273+G273+H273+I273-J273+K273-L273+M273</f>
        <v>6050</v>
      </c>
      <c r="O273" s="133"/>
    </row>
    <row r="274" spans="1:15" ht="41.25" customHeight="1">
      <c r="A274" s="474">
        <v>7100306</v>
      </c>
      <c r="B274" s="130" t="s">
        <v>1499</v>
      </c>
      <c r="C274" s="131" t="s">
        <v>1500</v>
      </c>
      <c r="D274" s="433" t="s">
        <v>145</v>
      </c>
      <c r="E274" s="351">
        <v>6</v>
      </c>
      <c r="F274" s="130">
        <v>1562</v>
      </c>
      <c r="G274" s="130">
        <v>0</v>
      </c>
      <c r="H274" s="130">
        <v>0</v>
      </c>
      <c r="I274" s="130">
        <v>0</v>
      </c>
      <c r="J274" s="130">
        <v>0</v>
      </c>
      <c r="K274" s="130">
        <v>112</v>
      </c>
      <c r="L274" s="130">
        <v>0</v>
      </c>
      <c r="M274" s="130">
        <v>0</v>
      </c>
      <c r="N274" s="476">
        <f t="shared" si="51"/>
        <v>1674</v>
      </c>
      <c r="O274" s="133"/>
    </row>
    <row r="275" spans="1:15" ht="41.25" customHeight="1">
      <c r="A275" s="129">
        <v>7100307</v>
      </c>
      <c r="B275" s="130" t="s">
        <v>146</v>
      </c>
      <c r="C275" s="131" t="s">
        <v>147</v>
      </c>
      <c r="D275" s="433" t="s">
        <v>145</v>
      </c>
      <c r="E275" s="351">
        <v>15</v>
      </c>
      <c r="F275" s="130">
        <v>3904</v>
      </c>
      <c r="G275" s="130">
        <v>0</v>
      </c>
      <c r="H275" s="130">
        <v>300</v>
      </c>
      <c r="I275" s="130">
        <v>0</v>
      </c>
      <c r="J275" s="130">
        <v>334</v>
      </c>
      <c r="K275" s="130">
        <v>0</v>
      </c>
      <c r="L275" s="130">
        <v>0</v>
      </c>
      <c r="M275" s="130">
        <v>0</v>
      </c>
      <c r="N275" s="476">
        <f t="shared" si="51"/>
        <v>3870</v>
      </c>
      <c r="O275" s="133"/>
    </row>
    <row r="276" spans="1:15" ht="41.25" customHeight="1">
      <c r="A276" s="129">
        <v>7100308</v>
      </c>
      <c r="B276" s="130" t="s">
        <v>891</v>
      </c>
      <c r="C276" s="131" t="s">
        <v>892</v>
      </c>
      <c r="D276" s="433" t="s">
        <v>145</v>
      </c>
      <c r="E276" s="351">
        <v>15</v>
      </c>
      <c r="F276" s="130">
        <v>3904</v>
      </c>
      <c r="G276" s="130">
        <v>0</v>
      </c>
      <c r="H276" s="130">
        <v>300</v>
      </c>
      <c r="I276" s="130">
        <v>0</v>
      </c>
      <c r="J276" s="130">
        <v>334</v>
      </c>
      <c r="K276" s="130">
        <v>0</v>
      </c>
      <c r="L276" s="130">
        <v>500</v>
      </c>
      <c r="M276" s="130">
        <v>0</v>
      </c>
      <c r="N276" s="476">
        <f t="shared" si="51"/>
        <v>3370</v>
      </c>
      <c r="O276" s="133"/>
    </row>
    <row r="277" spans="1:15" ht="41.25" customHeight="1">
      <c r="A277" s="129">
        <v>7100309</v>
      </c>
      <c r="B277" s="130" t="s">
        <v>148</v>
      </c>
      <c r="C277" s="131" t="s">
        <v>937</v>
      </c>
      <c r="D277" s="433" t="s">
        <v>145</v>
      </c>
      <c r="E277" s="351">
        <v>15</v>
      </c>
      <c r="F277" s="130">
        <v>3904</v>
      </c>
      <c r="G277" s="130">
        <v>0</v>
      </c>
      <c r="H277" s="130">
        <v>300</v>
      </c>
      <c r="I277" s="130">
        <v>0</v>
      </c>
      <c r="J277" s="130">
        <v>334</v>
      </c>
      <c r="K277" s="130">
        <v>0</v>
      </c>
      <c r="L277" s="130">
        <v>0</v>
      </c>
      <c r="M277" s="130">
        <v>0</v>
      </c>
      <c r="N277" s="476">
        <f t="shared" si="51"/>
        <v>3870</v>
      </c>
      <c r="O277" s="133"/>
    </row>
    <row r="278" spans="1:15" ht="41.25" customHeight="1">
      <c r="A278" s="129">
        <v>7100310</v>
      </c>
      <c r="B278" s="130" t="s">
        <v>149</v>
      </c>
      <c r="C278" s="131" t="s">
        <v>1339</v>
      </c>
      <c r="D278" s="433" t="s">
        <v>145</v>
      </c>
      <c r="E278" s="351">
        <v>15</v>
      </c>
      <c r="F278" s="130">
        <v>3904</v>
      </c>
      <c r="G278" s="130">
        <v>0</v>
      </c>
      <c r="H278" s="130">
        <v>300</v>
      </c>
      <c r="I278" s="130">
        <v>0</v>
      </c>
      <c r="J278" s="130">
        <v>334</v>
      </c>
      <c r="K278" s="130">
        <v>0</v>
      </c>
      <c r="L278" s="130">
        <v>0</v>
      </c>
      <c r="M278" s="130">
        <v>0</v>
      </c>
      <c r="N278" s="476">
        <f t="shared" si="51"/>
        <v>3870</v>
      </c>
      <c r="O278" s="133"/>
    </row>
    <row r="279" spans="1:15" ht="41.25" customHeight="1">
      <c r="A279" s="129">
        <v>7100311</v>
      </c>
      <c r="B279" s="382" t="s">
        <v>389</v>
      </c>
      <c r="C279" s="131" t="s">
        <v>390</v>
      </c>
      <c r="D279" s="433" t="s">
        <v>160</v>
      </c>
      <c r="E279" s="351">
        <v>15</v>
      </c>
      <c r="F279" s="130">
        <v>4673</v>
      </c>
      <c r="G279" s="130">
        <v>0</v>
      </c>
      <c r="H279" s="130">
        <v>300</v>
      </c>
      <c r="I279" s="130">
        <v>0</v>
      </c>
      <c r="J279" s="130">
        <v>465</v>
      </c>
      <c r="K279" s="130">
        <v>0</v>
      </c>
      <c r="L279" s="130">
        <v>0</v>
      </c>
      <c r="M279" s="130">
        <v>0</v>
      </c>
      <c r="N279" s="476">
        <f t="shared" si="51"/>
        <v>4508</v>
      </c>
      <c r="O279" s="133"/>
    </row>
    <row r="280" spans="1:15" ht="41.25" customHeight="1">
      <c r="A280" s="129">
        <v>7100312</v>
      </c>
      <c r="B280" s="130" t="s">
        <v>150</v>
      </c>
      <c r="C280" s="131" t="s">
        <v>151</v>
      </c>
      <c r="D280" s="433" t="s">
        <v>145</v>
      </c>
      <c r="E280" s="351">
        <v>15</v>
      </c>
      <c r="F280" s="130">
        <v>3904</v>
      </c>
      <c r="G280" s="130">
        <v>0</v>
      </c>
      <c r="H280" s="130">
        <v>300</v>
      </c>
      <c r="I280" s="130">
        <v>0</v>
      </c>
      <c r="J280" s="130">
        <v>334</v>
      </c>
      <c r="K280" s="130">
        <v>0</v>
      </c>
      <c r="L280" s="130">
        <v>0</v>
      </c>
      <c r="M280" s="130">
        <v>0</v>
      </c>
      <c r="N280" s="476">
        <f t="shared" si="51"/>
        <v>3870</v>
      </c>
      <c r="O280" s="133"/>
    </row>
    <row r="281" spans="1:15" ht="33" customHeight="1">
      <c r="A281" s="129">
        <v>7100313</v>
      </c>
      <c r="B281" s="130" t="s">
        <v>152</v>
      </c>
      <c r="C281" s="131" t="s">
        <v>153</v>
      </c>
      <c r="D281" s="433" t="s">
        <v>145</v>
      </c>
      <c r="E281" s="351">
        <v>15</v>
      </c>
      <c r="F281" s="130">
        <v>3904</v>
      </c>
      <c r="G281" s="130">
        <v>0</v>
      </c>
      <c r="H281" s="130">
        <v>300</v>
      </c>
      <c r="I281" s="130">
        <v>0</v>
      </c>
      <c r="J281" s="130">
        <v>334</v>
      </c>
      <c r="K281" s="130">
        <v>0</v>
      </c>
      <c r="L281" s="130">
        <v>0</v>
      </c>
      <c r="M281" s="130">
        <v>0</v>
      </c>
      <c r="N281" s="476">
        <f>F281+G281+H281+I281-J281+K281-L281+M281</f>
        <v>3870</v>
      </c>
      <c r="O281" s="133"/>
    </row>
    <row r="282" spans="1:15" ht="33" customHeight="1">
      <c r="A282" s="129">
        <v>7100314</v>
      </c>
      <c r="B282" s="130" t="s">
        <v>1343</v>
      </c>
      <c r="C282" s="131" t="s">
        <v>1344</v>
      </c>
      <c r="D282" s="433" t="s">
        <v>145</v>
      </c>
      <c r="E282" s="351">
        <v>15</v>
      </c>
      <c r="F282" s="130">
        <v>3904</v>
      </c>
      <c r="G282" s="130">
        <v>0</v>
      </c>
      <c r="H282" s="130">
        <v>300</v>
      </c>
      <c r="I282" s="130">
        <v>0</v>
      </c>
      <c r="J282" s="130">
        <v>334</v>
      </c>
      <c r="K282" s="130">
        <v>0</v>
      </c>
      <c r="L282" s="130">
        <v>0</v>
      </c>
      <c r="M282" s="130">
        <v>0</v>
      </c>
      <c r="N282" s="476">
        <f>F282+G282+H282+I282-J282+K282-L282+M282</f>
        <v>3870</v>
      </c>
      <c r="O282" s="133"/>
    </row>
    <row r="283" spans="1:15" s="23" customFormat="1" ht="26.25" customHeight="1" hidden="1">
      <c r="A283" s="225"/>
      <c r="B283" s="223"/>
      <c r="C283" s="416"/>
      <c r="D283" s="224"/>
      <c r="E283" s="353"/>
      <c r="F283" s="223">
        <f>SUM(F273:F282)</f>
        <v>40179</v>
      </c>
      <c r="G283" s="223">
        <f aca="true" t="shared" si="52" ref="G283:N283">SUM(G273:G282)</f>
        <v>0</v>
      </c>
      <c r="H283" s="223">
        <f t="shared" si="52"/>
        <v>2700</v>
      </c>
      <c r="I283" s="223">
        <f t="shared" si="52"/>
        <v>0</v>
      </c>
      <c r="J283" s="223">
        <f t="shared" si="52"/>
        <v>3669</v>
      </c>
      <c r="K283" s="223">
        <f t="shared" si="52"/>
        <v>112</v>
      </c>
      <c r="L283" s="223">
        <f t="shared" si="52"/>
        <v>500</v>
      </c>
      <c r="M283" s="223">
        <f t="shared" si="52"/>
        <v>0</v>
      </c>
      <c r="N283" s="223">
        <f t="shared" si="52"/>
        <v>38822</v>
      </c>
      <c r="O283" s="226"/>
    </row>
    <row r="284" spans="1:15" s="23" customFormat="1" ht="20.25" customHeight="1" hidden="1">
      <c r="A284" s="227"/>
      <c r="B284" s="228" t="s">
        <v>31</v>
      </c>
      <c r="C284" s="417"/>
      <c r="D284" s="230"/>
      <c r="E284" s="354"/>
      <c r="F284" s="229">
        <f aca="true" t="shared" si="53" ref="F284:N284">F271+F283</f>
        <v>55655</v>
      </c>
      <c r="G284" s="229">
        <f t="shared" si="53"/>
        <v>0</v>
      </c>
      <c r="H284" s="229">
        <f t="shared" si="53"/>
        <v>2700</v>
      </c>
      <c r="I284" s="229">
        <f t="shared" si="53"/>
        <v>0</v>
      </c>
      <c r="J284" s="229">
        <f t="shared" si="53"/>
        <v>5950</v>
      </c>
      <c r="K284" s="229">
        <f t="shared" si="53"/>
        <v>112</v>
      </c>
      <c r="L284" s="229">
        <f t="shared" si="53"/>
        <v>500</v>
      </c>
      <c r="M284" s="229">
        <f t="shared" si="53"/>
        <v>0</v>
      </c>
      <c r="N284" s="229">
        <f t="shared" si="53"/>
        <v>52017</v>
      </c>
      <c r="O284" s="231"/>
    </row>
    <row r="285" spans="1:15" s="187" customFormat="1" ht="18.75" hidden="1">
      <c r="A285" s="437"/>
      <c r="B285" s="438"/>
      <c r="C285" s="438"/>
      <c r="D285" s="438" t="s">
        <v>462</v>
      </c>
      <c r="E285" s="439"/>
      <c r="F285" s="438"/>
      <c r="G285" s="438"/>
      <c r="H285" s="438"/>
      <c r="J285" s="443" t="s">
        <v>463</v>
      </c>
      <c r="K285" s="438"/>
      <c r="L285" s="438"/>
      <c r="M285" s="438"/>
      <c r="N285" s="438" t="s">
        <v>463</v>
      </c>
      <c r="O285" s="440"/>
    </row>
    <row r="286" spans="1:15" s="187" customFormat="1" ht="9" customHeight="1" hidden="1">
      <c r="A286" s="437"/>
      <c r="B286" s="438"/>
      <c r="C286" s="438"/>
      <c r="D286" s="438"/>
      <c r="E286" s="439"/>
      <c r="F286" s="438"/>
      <c r="G286" s="438"/>
      <c r="H286" s="438"/>
      <c r="I286" s="438"/>
      <c r="J286" s="437"/>
      <c r="K286" s="438"/>
      <c r="L286" s="437"/>
      <c r="M286" s="438"/>
      <c r="N286" s="438"/>
      <c r="O286" s="441"/>
    </row>
    <row r="287" spans="1:15" ht="15.75" customHeight="1" hidden="1">
      <c r="A287" s="437" t="s">
        <v>471</v>
      </c>
      <c r="B287" s="438"/>
      <c r="C287" s="438" t="s">
        <v>1270</v>
      </c>
      <c r="D287" s="438"/>
      <c r="E287" s="439"/>
      <c r="F287" s="438"/>
      <c r="G287" s="438"/>
      <c r="H287" s="438"/>
      <c r="I287" s="438"/>
      <c r="J287" s="443" t="s">
        <v>968</v>
      </c>
      <c r="K287" s="475"/>
      <c r="L287" s="437"/>
      <c r="M287" s="438" t="s">
        <v>965</v>
      </c>
      <c r="N287" s="438"/>
      <c r="O287" s="441"/>
    </row>
    <row r="288" spans="1:15" ht="14.25" customHeight="1" hidden="1">
      <c r="A288" s="437"/>
      <c r="B288" s="438"/>
      <c r="C288" s="438" t="s">
        <v>598</v>
      </c>
      <c r="D288" s="438"/>
      <c r="E288" s="439"/>
      <c r="F288" s="438"/>
      <c r="G288" s="438"/>
      <c r="H288" s="438"/>
      <c r="I288" s="2"/>
      <c r="J288" s="442" t="s">
        <v>460</v>
      </c>
      <c r="K288" s="442"/>
      <c r="L288" s="438"/>
      <c r="M288" s="438" t="s">
        <v>461</v>
      </c>
      <c r="N288" s="438"/>
      <c r="O288" s="440"/>
    </row>
    <row r="289" spans="1:15" ht="6" customHeight="1" hidden="1">
      <c r="A289" s="86"/>
      <c r="B289" s="87"/>
      <c r="C289" s="418"/>
      <c r="D289" s="87"/>
      <c r="E289" s="355"/>
      <c r="F289" s="87"/>
      <c r="G289" s="87"/>
      <c r="H289" s="87"/>
      <c r="I289" s="87"/>
      <c r="J289" s="87"/>
      <c r="K289" s="87"/>
      <c r="L289" s="87"/>
      <c r="M289" s="87"/>
      <c r="N289" s="87"/>
      <c r="O289" s="89"/>
    </row>
    <row r="290" spans="1:15" ht="27.75" customHeight="1" hidden="1">
      <c r="A290" s="183" t="s">
        <v>0</v>
      </c>
      <c r="B290" s="20"/>
      <c r="C290" s="169" t="s">
        <v>622</v>
      </c>
      <c r="D290" s="169"/>
      <c r="E290" s="325"/>
      <c r="F290" s="4"/>
      <c r="G290" s="4"/>
      <c r="H290" s="4"/>
      <c r="I290" s="4"/>
      <c r="J290" s="4"/>
      <c r="K290" s="4"/>
      <c r="L290" s="4"/>
      <c r="M290" s="4"/>
      <c r="N290" s="4"/>
      <c r="O290" s="27"/>
    </row>
    <row r="291" spans="1:15" ht="25.5" customHeight="1" hidden="1">
      <c r="A291" s="6"/>
      <c r="B291" s="96" t="s">
        <v>142</v>
      </c>
      <c r="C291" s="401"/>
      <c r="D291" s="7"/>
      <c r="E291" s="315"/>
      <c r="F291" s="7"/>
      <c r="G291" s="7"/>
      <c r="H291" s="7"/>
      <c r="I291" s="8"/>
      <c r="J291" s="7"/>
      <c r="K291" s="7"/>
      <c r="L291" s="8"/>
      <c r="M291" s="7"/>
      <c r="N291" s="7"/>
      <c r="O291" s="391" t="s">
        <v>1362</v>
      </c>
    </row>
    <row r="292" spans="1:15" s="237" customFormat="1" ht="24.75" customHeight="1" hidden="1">
      <c r="A292" s="731"/>
      <c r="B292" s="732"/>
      <c r="C292" s="800"/>
      <c r="D292" s="733" t="s">
        <v>1498</v>
      </c>
      <c r="E292" s="734"/>
      <c r="F292" s="735"/>
      <c r="G292" s="735"/>
      <c r="H292" s="735"/>
      <c r="I292" s="735"/>
      <c r="J292" s="735"/>
      <c r="K292" s="735"/>
      <c r="L292" s="735"/>
      <c r="M292" s="735"/>
      <c r="N292" s="735"/>
      <c r="O292" s="737"/>
    </row>
    <row r="293" spans="1:15" ht="27" customHeight="1" hidden="1">
      <c r="A293" s="277" t="s">
        <v>428</v>
      </c>
      <c r="B293" s="275" t="s">
        <v>429</v>
      </c>
      <c r="C293" s="426" t="s">
        <v>1</v>
      </c>
      <c r="D293" s="672" t="s">
        <v>427</v>
      </c>
      <c r="E293" s="370" t="s">
        <v>435</v>
      </c>
      <c r="F293" s="276" t="s">
        <v>424</v>
      </c>
      <c r="G293" s="276" t="s">
        <v>425</v>
      </c>
      <c r="H293" s="276" t="s">
        <v>33</v>
      </c>
      <c r="I293" s="307" t="s">
        <v>426</v>
      </c>
      <c r="J293" s="673" t="s">
        <v>17</v>
      </c>
      <c r="K293" s="276" t="s">
        <v>18</v>
      </c>
      <c r="L293" s="307" t="s">
        <v>433</v>
      </c>
      <c r="M293" s="276" t="s">
        <v>30</v>
      </c>
      <c r="N293" s="276" t="s">
        <v>430</v>
      </c>
      <c r="O293" s="801" t="s">
        <v>19</v>
      </c>
    </row>
    <row r="294" spans="1:15" ht="21" customHeight="1">
      <c r="A294" s="179" t="s">
        <v>144</v>
      </c>
      <c r="B294" s="134"/>
      <c r="C294" s="388"/>
      <c r="D294" s="135"/>
      <c r="E294" s="352"/>
      <c r="F294" s="134"/>
      <c r="G294" s="134"/>
      <c r="H294" s="134"/>
      <c r="I294" s="134"/>
      <c r="J294" s="134"/>
      <c r="K294" s="134"/>
      <c r="L294" s="134"/>
      <c r="M294" s="134"/>
      <c r="N294" s="134"/>
      <c r="O294" s="136"/>
    </row>
    <row r="295" spans="1:15" s="23" customFormat="1" ht="33" customHeight="1">
      <c r="A295" s="129">
        <v>7100317</v>
      </c>
      <c r="B295" s="130" t="s">
        <v>1426</v>
      </c>
      <c r="C295" s="131" t="s">
        <v>1460</v>
      </c>
      <c r="D295" s="433" t="s">
        <v>145</v>
      </c>
      <c r="E295" s="351">
        <v>15</v>
      </c>
      <c r="F295" s="130">
        <v>3904</v>
      </c>
      <c r="G295" s="130">
        <v>0</v>
      </c>
      <c r="H295" s="130">
        <v>300</v>
      </c>
      <c r="I295" s="130">
        <v>0</v>
      </c>
      <c r="J295" s="130">
        <v>334</v>
      </c>
      <c r="K295" s="130">
        <v>0</v>
      </c>
      <c r="L295" s="130">
        <v>0</v>
      </c>
      <c r="M295" s="130">
        <v>0</v>
      </c>
      <c r="N295" s="476">
        <f aca="true" t="shared" si="54" ref="N295:N301">F295+G295+H295+I295-J295+K295-L295+M295</f>
        <v>3870</v>
      </c>
      <c r="O295" s="133"/>
    </row>
    <row r="296" spans="1:15" s="23" customFormat="1" ht="33" customHeight="1">
      <c r="A296" s="129">
        <v>7100319</v>
      </c>
      <c r="B296" s="130" t="s">
        <v>391</v>
      </c>
      <c r="C296" s="131" t="s">
        <v>392</v>
      </c>
      <c r="D296" s="433" t="s">
        <v>145</v>
      </c>
      <c r="E296" s="351">
        <v>15</v>
      </c>
      <c r="F296" s="130">
        <v>3904</v>
      </c>
      <c r="G296" s="130">
        <v>0</v>
      </c>
      <c r="H296" s="130">
        <v>300</v>
      </c>
      <c r="I296" s="130">
        <v>0</v>
      </c>
      <c r="J296" s="130">
        <v>334</v>
      </c>
      <c r="K296" s="130">
        <v>0</v>
      </c>
      <c r="L296" s="130">
        <v>300</v>
      </c>
      <c r="M296" s="130">
        <v>0</v>
      </c>
      <c r="N296" s="476">
        <f>F296+G296+H296+I296-J296+K296-L296+M296</f>
        <v>3570</v>
      </c>
      <c r="O296" s="133"/>
    </row>
    <row r="297" spans="1:15" s="23" customFormat="1" ht="33" customHeight="1">
      <c r="A297" s="546">
        <v>7100320</v>
      </c>
      <c r="B297" s="140" t="s">
        <v>839</v>
      </c>
      <c r="C297" s="141" t="s">
        <v>840</v>
      </c>
      <c r="D297" s="433" t="s">
        <v>145</v>
      </c>
      <c r="E297" s="385">
        <v>15</v>
      </c>
      <c r="F297" s="130">
        <v>3194</v>
      </c>
      <c r="G297" s="130">
        <v>0</v>
      </c>
      <c r="H297" s="130">
        <v>0</v>
      </c>
      <c r="I297" s="130">
        <v>0</v>
      </c>
      <c r="J297" s="130">
        <v>118</v>
      </c>
      <c r="K297" s="130">
        <v>0</v>
      </c>
      <c r="L297" s="130">
        <v>0</v>
      </c>
      <c r="M297" s="130">
        <v>0</v>
      </c>
      <c r="N297" s="476">
        <f>F297+G297+H297+I297-J297+K297-L297+M297</f>
        <v>3076</v>
      </c>
      <c r="O297" s="133"/>
    </row>
    <row r="298" spans="1:15" s="23" customFormat="1" ht="33" customHeight="1">
      <c r="A298" s="129">
        <v>7100321</v>
      </c>
      <c r="B298" s="382" t="s">
        <v>845</v>
      </c>
      <c r="C298" s="131" t="s">
        <v>846</v>
      </c>
      <c r="D298" s="433" t="s">
        <v>145</v>
      </c>
      <c r="E298" s="351">
        <v>15</v>
      </c>
      <c r="F298" s="130">
        <v>3194</v>
      </c>
      <c r="G298" s="130">
        <v>0</v>
      </c>
      <c r="H298" s="130">
        <v>0</v>
      </c>
      <c r="I298" s="130">
        <v>0</v>
      </c>
      <c r="J298" s="130">
        <v>118</v>
      </c>
      <c r="K298" s="130">
        <v>0</v>
      </c>
      <c r="L298" s="130">
        <v>0</v>
      </c>
      <c r="M298" s="130">
        <v>0</v>
      </c>
      <c r="N298" s="476">
        <f t="shared" si="54"/>
        <v>3076</v>
      </c>
      <c r="O298" s="133"/>
    </row>
    <row r="299" spans="1:15" ht="33" customHeight="1">
      <c r="A299" s="129">
        <v>7100322</v>
      </c>
      <c r="B299" s="889" t="s">
        <v>154</v>
      </c>
      <c r="C299" s="131" t="s">
        <v>155</v>
      </c>
      <c r="D299" s="433" t="s">
        <v>145</v>
      </c>
      <c r="E299" s="351">
        <v>15</v>
      </c>
      <c r="F299" s="130">
        <v>3904</v>
      </c>
      <c r="G299" s="130">
        <v>0</v>
      </c>
      <c r="H299" s="130">
        <v>300</v>
      </c>
      <c r="I299" s="130">
        <v>0</v>
      </c>
      <c r="J299" s="130">
        <v>334</v>
      </c>
      <c r="K299" s="130">
        <v>0</v>
      </c>
      <c r="L299" s="130">
        <v>0</v>
      </c>
      <c r="M299" s="130">
        <v>0</v>
      </c>
      <c r="N299" s="476">
        <f t="shared" si="54"/>
        <v>3870</v>
      </c>
      <c r="O299" s="133"/>
    </row>
    <row r="300" spans="1:15" ht="33" customHeight="1">
      <c r="A300" s="129">
        <v>7100324</v>
      </c>
      <c r="B300" s="889" t="s">
        <v>496</v>
      </c>
      <c r="C300" s="131" t="s">
        <v>444</v>
      </c>
      <c r="D300" s="433" t="s">
        <v>145</v>
      </c>
      <c r="E300" s="351">
        <v>15</v>
      </c>
      <c r="F300" s="130">
        <v>3904</v>
      </c>
      <c r="G300" s="130">
        <v>0</v>
      </c>
      <c r="H300" s="130">
        <v>300</v>
      </c>
      <c r="I300" s="130">
        <v>0</v>
      </c>
      <c r="J300" s="130">
        <v>334</v>
      </c>
      <c r="K300" s="130">
        <v>0</v>
      </c>
      <c r="L300" s="130">
        <v>0</v>
      </c>
      <c r="M300" s="130">
        <v>0</v>
      </c>
      <c r="N300" s="476">
        <f t="shared" si="54"/>
        <v>3870</v>
      </c>
      <c r="O300" s="133"/>
    </row>
    <row r="301" spans="1:15" ht="33" customHeight="1">
      <c r="A301" s="129">
        <v>7100325</v>
      </c>
      <c r="B301" s="130" t="s">
        <v>156</v>
      </c>
      <c r="C301" s="131" t="s">
        <v>157</v>
      </c>
      <c r="D301" s="433" t="s">
        <v>160</v>
      </c>
      <c r="E301" s="351">
        <v>15</v>
      </c>
      <c r="F301" s="130">
        <v>4673</v>
      </c>
      <c r="G301" s="130">
        <v>0</v>
      </c>
      <c r="H301" s="130">
        <v>300</v>
      </c>
      <c r="I301" s="130">
        <v>0</v>
      </c>
      <c r="J301" s="130">
        <v>465</v>
      </c>
      <c r="K301" s="130">
        <v>0</v>
      </c>
      <c r="L301" s="130">
        <v>300</v>
      </c>
      <c r="M301" s="130">
        <v>0</v>
      </c>
      <c r="N301" s="476">
        <f t="shared" si="54"/>
        <v>4208</v>
      </c>
      <c r="O301" s="133"/>
    </row>
    <row r="302" spans="1:15" ht="33" customHeight="1">
      <c r="A302" s="129">
        <v>7100326</v>
      </c>
      <c r="B302" s="130" t="s">
        <v>1342</v>
      </c>
      <c r="C302" s="131" t="s">
        <v>1345</v>
      </c>
      <c r="D302" s="433" t="s">
        <v>145</v>
      </c>
      <c r="E302" s="351">
        <v>15</v>
      </c>
      <c r="F302" s="130">
        <v>3904</v>
      </c>
      <c r="G302" s="130">
        <v>0</v>
      </c>
      <c r="H302" s="130">
        <v>300</v>
      </c>
      <c r="I302" s="130">
        <v>0</v>
      </c>
      <c r="J302" s="130">
        <v>334</v>
      </c>
      <c r="K302" s="130">
        <v>0</v>
      </c>
      <c r="L302" s="130">
        <v>0</v>
      </c>
      <c r="M302" s="130">
        <v>0</v>
      </c>
      <c r="N302" s="476">
        <f aca="true" t="shared" si="55" ref="N302:N307">F302+G302+H302+I302-J302+K302-L302+M302</f>
        <v>3870</v>
      </c>
      <c r="O302" s="133"/>
    </row>
    <row r="303" spans="1:15" ht="33" customHeight="1">
      <c r="A303" s="129">
        <v>7100327</v>
      </c>
      <c r="B303" s="130" t="s">
        <v>865</v>
      </c>
      <c r="C303" s="131" t="s">
        <v>864</v>
      </c>
      <c r="D303" s="433" t="s">
        <v>145</v>
      </c>
      <c r="E303" s="351">
        <v>15</v>
      </c>
      <c r="F303" s="130">
        <v>3904</v>
      </c>
      <c r="G303" s="130">
        <v>0</v>
      </c>
      <c r="H303" s="130">
        <v>300</v>
      </c>
      <c r="I303" s="130">
        <v>0</v>
      </c>
      <c r="J303" s="130">
        <v>334</v>
      </c>
      <c r="K303" s="130">
        <v>0</v>
      </c>
      <c r="L303" s="130">
        <v>0</v>
      </c>
      <c r="M303" s="130">
        <v>0</v>
      </c>
      <c r="N303" s="476">
        <f t="shared" si="55"/>
        <v>3870</v>
      </c>
      <c r="O303" s="133"/>
    </row>
    <row r="304" spans="1:15" ht="33" customHeight="1">
      <c r="A304" s="129">
        <v>7100328</v>
      </c>
      <c r="B304" s="130" t="s">
        <v>893</v>
      </c>
      <c r="C304" s="131" t="s">
        <v>894</v>
      </c>
      <c r="D304" s="433" t="s">
        <v>145</v>
      </c>
      <c r="E304" s="351">
        <v>15</v>
      </c>
      <c r="F304" s="130">
        <v>3904</v>
      </c>
      <c r="G304" s="130">
        <v>0</v>
      </c>
      <c r="H304" s="130">
        <v>300</v>
      </c>
      <c r="I304" s="130">
        <v>0</v>
      </c>
      <c r="J304" s="130">
        <v>334</v>
      </c>
      <c r="K304" s="130">
        <v>0</v>
      </c>
      <c r="L304" s="130">
        <v>0</v>
      </c>
      <c r="M304" s="130">
        <v>0</v>
      </c>
      <c r="N304" s="476">
        <f t="shared" si="55"/>
        <v>3870</v>
      </c>
      <c r="O304" s="133"/>
    </row>
    <row r="305" spans="1:15" ht="33" customHeight="1">
      <c r="A305" s="129">
        <v>7100329</v>
      </c>
      <c r="B305" s="382" t="s">
        <v>898</v>
      </c>
      <c r="C305" s="131" t="s">
        <v>895</v>
      </c>
      <c r="D305" s="433" t="s">
        <v>145</v>
      </c>
      <c r="E305" s="351">
        <v>15</v>
      </c>
      <c r="F305" s="130">
        <v>3904</v>
      </c>
      <c r="G305" s="130">
        <v>0</v>
      </c>
      <c r="H305" s="130">
        <v>300</v>
      </c>
      <c r="I305" s="130">
        <v>0</v>
      </c>
      <c r="J305" s="130">
        <v>334</v>
      </c>
      <c r="K305" s="130">
        <v>0</v>
      </c>
      <c r="L305" s="130">
        <v>500</v>
      </c>
      <c r="M305" s="130">
        <v>0</v>
      </c>
      <c r="N305" s="476">
        <f t="shared" si="55"/>
        <v>3370</v>
      </c>
      <c r="O305" s="133"/>
    </row>
    <row r="306" spans="1:15" ht="33" customHeight="1">
      <c r="A306" s="129">
        <v>7100330</v>
      </c>
      <c r="B306" s="130" t="s">
        <v>158</v>
      </c>
      <c r="C306" s="131" t="s">
        <v>159</v>
      </c>
      <c r="D306" s="433" t="s">
        <v>160</v>
      </c>
      <c r="E306" s="351">
        <v>15</v>
      </c>
      <c r="F306" s="130">
        <v>4673</v>
      </c>
      <c r="G306" s="130">
        <v>0</v>
      </c>
      <c r="H306" s="130">
        <v>300</v>
      </c>
      <c r="I306" s="130">
        <v>0</v>
      </c>
      <c r="J306" s="130">
        <v>465</v>
      </c>
      <c r="K306" s="130">
        <v>0</v>
      </c>
      <c r="L306" s="130">
        <v>0</v>
      </c>
      <c r="M306" s="130">
        <v>0</v>
      </c>
      <c r="N306" s="476">
        <f t="shared" si="55"/>
        <v>4508</v>
      </c>
      <c r="O306" s="133"/>
    </row>
    <row r="307" spans="1:15" ht="33" customHeight="1">
      <c r="A307" s="129">
        <v>7100331</v>
      </c>
      <c r="B307" s="130" t="s">
        <v>161</v>
      </c>
      <c r="C307" s="131" t="s">
        <v>938</v>
      </c>
      <c r="D307" s="433" t="s">
        <v>504</v>
      </c>
      <c r="E307" s="351">
        <v>15</v>
      </c>
      <c r="F307" s="130">
        <v>5225</v>
      </c>
      <c r="G307" s="130">
        <v>0</v>
      </c>
      <c r="H307" s="130">
        <v>300</v>
      </c>
      <c r="I307" s="130">
        <v>0</v>
      </c>
      <c r="J307" s="130">
        <v>569</v>
      </c>
      <c r="K307" s="130">
        <v>0</v>
      </c>
      <c r="L307" s="130">
        <v>400</v>
      </c>
      <c r="M307" s="145">
        <v>0</v>
      </c>
      <c r="N307" s="476">
        <f t="shared" si="55"/>
        <v>4556</v>
      </c>
      <c r="O307" s="133"/>
    </row>
    <row r="308" spans="1:15" s="187" customFormat="1" ht="20.25" customHeight="1" hidden="1">
      <c r="A308" s="227"/>
      <c r="B308" s="228" t="s">
        <v>31</v>
      </c>
      <c r="C308" s="417"/>
      <c r="D308" s="229"/>
      <c r="E308" s="362"/>
      <c r="F308" s="229">
        <f aca="true" t="shared" si="56" ref="F308:N308">SUM(F295:F307)</f>
        <v>52191</v>
      </c>
      <c r="G308" s="229">
        <f t="shared" si="56"/>
        <v>0</v>
      </c>
      <c r="H308" s="229">
        <f t="shared" si="56"/>
        <v>3300</v>
      </c>
      <c r="I308" s="229">
        <f t="shared" si="56"/>
        <v>0</v>
      </c>
      <c r="J308" s="229">
        <f t="shared" si="56"/>
        <v>4407</v>
      </c>
      <c r="K308" s="229">
        <f t="shared" si="56"/>
        <v>0</v>
      </c>
      <c r="L308" s="229">
        <f t="shared" si="56"/>
        <v>1500</v>
      </c>
      <c r="M308" s="229">
        <f t="shared" si="56"/>
        <v>0</v>
      </c>
      <c r="N308" s="229">
        <f t="shared" si="56"/>
        <v>49584</v>
      </c>
      <c r="O308" s="252"/>
    </row>
    <row r="309" spans="1:15" s="187" customFormat="1" ht="36" customHeight="1" hidden="1">
      <c r="A309" s="437"/>
      <c r="B309" s="438"/>
      <c r="C309" s="438"/>
      <c r="D309" s="438" t="s">
        <v>462</v>
      </c>
      <c r="E309" s="439"/>
      <c r="F309" s="438"/>
      <c r="G309" s="438"/>
      <c r="H309" s="438"/>
      <c r="I309" s="969" t="s">
        <v>463</v>
      </c>
      <c r="J309" s="969"/>
      <c r="K309" s="438"/>
      <c r="L309" s="438"/>
      <c r="M309" s="443"/>
      <c r="N309" s="438" t="s">
        <v>463</v>
      </c>
      <c r="O309" s="440"/>
    </row>
    <row r="310" spans="1:15" ht="15.75" customHeight="1" hidden="1">
      <c r="A310" s="437" t="s">
        <v>471</v>
      </c>
      <c r="B310" s="438"/>
      <c r="C310" s="438" t="s">
        <v>1270</v>
      </c>
      <c r="D310" s="438"/>
      <c r="E310" s="439"/>
      <c r="F310" s="438"/>
      <c r="G310" s="438"/>
      <c r="H310" s="438"/>
      <c r="I310" s="438"/>
      <c r="J310" s="443" t="s">
        <v>968</v>
      </c>
      <c r="K310" s="475"/>
      <c r="L310" s="437"/>
      <c r="M310" s="438" t="s">
        <v>965</v>
      </c>
      <c r="N310" s="438"/>
      <c r="O310" s="441"/>
    </row>
    <row r="311" spans="1:15" ht="15" customHeight="1" hidden="1">
      <c r="A311" s="437"/>
      <c r="B311" s="438"/>
      <c r="C311" s="438" t="s">
        <v>598</v>
      </c>
      <c r="D311" s="438"/>
      <c r="E311" s="439"/>
      <c r="F311" s="438"/>
      <c r="G311" s="438"/>
      <c r="H311" s="438"/>
      <c r="I311" s="458"/>
      <c r="J311" s="442" t="s">
        <v>460</v>
      </c>
      <c r="K311" s="442"/>
      <c r="L311" s="438"/>
      <c r="M311" s="438" t="s">
        <v>461</v>
      </c>
      <c r="N311" s="438"/>
      <c r="O311" s="440"/>
    </row>
    <row r="312" spans="1:15" ht="5.25" customHeight="1" hidden="1">
      <c r="A312" s="86"/>
      <c r="B312" s="143"/>
      <c r="C312" s="418"/>
      <c r="D312" s="143"/>
      <c r="E312" s="357"/>
      <c r="F312" s="143"/>
      <c r="G312" s="143"/>
      <c r="H312" s="143"/>
      <c r="I312" s="143"/>
      <c r="J312" s="143"/>
      <c r="K312" s="143"/>
      <c r="L312" s="143"/>
      <c r="M312" s="143"/>
      <c r="N312" s="143"/>
      <c r="O312" s="89"/>
    </row>
    <row r="313" spans="1:15" ht="26.25" customHeight="1" hidden="1">
      <c r="A313" s="183" t="s">
        <v>0</v>
      </c>
      <c r="B313" s="20"/>
      <c r="C313" s="169" t="s">
        <v>622</v>
      </c>
      <c r="D313" s="169"/>
      <c r="E313" s="325"/>
      <c r="F313" s="4"/>
      <c r="G313" s="4"/>
      <c r="H313" s="4"/>
      <c r="I313" s="4"/>
      <c r="J313" s="4"/>
      <c r="K313" s="4"/>
      <c r="L313" s="4"/>
      <c r="M313" s="4"/>
      <c r="N313" s="4"/>
      <c r="O313" s="27"/>
    </row>
    <row r="314" spans="1:15" ht="17.25" customHeight="1" hidden="1">
      <c r="A314" s="6"/>
      <c r="B314" s="96" t="s">
        <v>142</v>
      </c>
      <c r="C314" s="401"/>
      <c r="D314" s="7"/>
      <c r="E314" s="315"/>
      <c r="F314" s="7"/>
      <c r="G314" s="7"/>
      <c r="H314" s="7"/>
      <c r="I314" s="8"/>
      <c r="J314" s="7"/>
      <c r="K314" s="7"/>
      <c r="L314" s="8"/>
      <c r="M314" s="7"/>
      <c r="N314" s="7"/>
      <c r="O314" s="391" t="s">
        <v>1363</v>
      </c>
    </row>
    <row r="315" spans="1:15" s="112" customFormat="1" ht="20.25" customHeight="1" hidden="1">
      <c r="A315" s="206"/>
      <c r="B315" s="241"/>
      <c r="C315" s="419"/>
      <c r="D315" s="242" t="s">
        <v>1498</v>
      </c>
      <c r="E315" s="358"/>
      <c r="F315" s="7"/>
      <c r="G315" s="7"/>
      <c r="H315" s="7"/>
      <c r="I315" s="7"/>
      <c r="J315" s="7"/>
      <c r="K315" s="7"/>
      <c r="L315" s="7"/>
      <c r="M315" s="7"/>
      <c r="N315" s="7"/>
      <c r="O315" s="144"/>
    </row>
    <row r="316" spans="1:15" ht="24" customHeight="1" hidden="1">
      <c r="A316" s="245" t="s">
        <v>428</v>
      </c>
      <c r="B316" s="292" t="s">
        <v>429</v>
      </c>
      <c r="C316" s="420" t="s">
        <v>1</v>
      </c>
      <c r="D316" s="246" t="s">
        <v>427</v>
      </c>
      <c r="E316" s="377" t="s">
        <v>435</v>
      </c>
      <c r="F316" s="248" t="s">
        <v>424</v>
      </c>
      <c r="G316" s="248" t="s">
        <v>425</v>
      </c>
      <c r="H316" s="248" t="s">
        <v>33</v>
      </c>
      <c r="I316" s="247" t="s">
        <v>426</v>
      </c>
      <c r="J316" s="249" t="s">
        <v>17</v>
      </c>
      <c r="K316" s="248" t="s">
        <v>18</v>
      </c>
      <c r="L316" s="247" t="s">
        <v>822</v>
      </c>
      <c r="M316" s="248" t="s">
        <v>30</v>
      </c>
      <c r="N316" s="248" t="s">
        <v>430</v>
      </c>
      <c r="O316" s="250" t="s">
        <v>19</v>
      </c>
    </row>
    <row r="317" spans="1:15" ht="15" customHeight="1">
      <c r="A317" s="179" t="s">
        <v>144</v>
      </c>
      <c r="B317" s="134"/>
      <c r="C317" s="388"/>
      <c r="D317" s="135"/>
      <c r="E317" s="352"/>
      <c r="F317" s="134"/>
      <c r="G317" s="134"/>
      <c r="H317" s="134"/>
      <c r="I317" s="134"/>
      <c r="J317" s="134"/>
      <c r="K317" s="134"/>
      <c r="L317" s="134"/>
      <c r="M317" s="134"/>
      <c r="N317" s="134"/>
      <c r="O317" s="136"/>
    </row>
    <row r="318" spans="1:15" ht="33" customHeight="1">
      <c r="A318" s="474">
        <v>7100332</v>
      </c>
      <c r="B318" s="130" t="s">
        <v>896</v>
      </c>
      <c r="C318" s="131" t="s">
        <v>897</v>
      </c>
      <c r="D318" s="433" t="s">
        <v>145</v>
      </c>
      <c r="E318" s="351">
        <v>15</v>
      </c>
      <c r="F318" s="130">
        <v>3194</v>
      </c>
      <c r="G318" s="130">
        <v>0</v>
      </c>
      <c r="H318" s="130">
        <v>0</v>
      </c>
      <c r="I318" s="130">
        <v>0</v>
      </c>
      <c r="J318" s="130">
        <v>118</v>
      </c>
      <c r="K318" s="130">
        <v>0</v>
      </c>
      <c r="L318" s="130">
        <v>0</v>
      </c>
      <c r="M318" s="130">
        <v>0</v>
      </c>
      <c r="N318" s="476">
        <f>F318+G318+H318+I318-J318+K318-L318+M318</f>
        <v>3076</v>
      </c>
      <c r="O318" s="133"/>
    </row>
    <row r="319" spans="1:15" ht="33" customHeight="1">
      <c r="A319" s="474">
        <v>7100334</v>
      </c>
      <c r="B319" s="130" t="s">
        <v>618</v>
      </c>
      <c r="C319" s="131" t="s">
        <v>565</v>
      </c>
      <c r="D319" s="433" t="s">
        <v>145</v>
      </c>
      <c r="E319" s="351">
        <v>15</v>
      </c>
      <c r="F319" s="130">
        <v>3904</v>
      </c>
      <c r="G319" s="130">
        <v>0</v>
      </c>
      <c r="H319" s="130">
        <v>300</v>
      </c>
      <c r="I319" s="130">
        <v>0</v>
      </c>
      <c r="J319" s="130">
        <v>334</v>
      </c>
      <c r="K319" s="130">
        <v>0</v>
      </c>
      <c r="L319" s="130">
        <v>0</v>
      </c>
      <c r="M319" s="130">
        <v>0</v>
      </c>
      <c r="N319" s="476">
        <f aca="true" t="shared" si="57" ref="N319:N328">F319+G319+H319+I319-J319+K319-L319+M319</f>
        <v>3870</v>
      </c>
      <c r="O319" s="133"/>
    </row>
    <row r="320" spans="1:15" ht="33" customHeight="1">
      <c r="A320" s="474">
        <v>7100337</v>
      </c>
      <c r="B320" s="130" t="s">
        <v>1442</v>
      </c>
      <c r="C320" s="131" t="s">
        <v>1444</v>
      </c>
      <c r="D320" s="433" t="s">
        <v>145</v>
      </c>
      <c r="E320" s="351">
        <v>15</v>
      </c>
      <c r="F320" s="130">
        <v>3904</v>
      </c>
      <c r="G320" s="130">
        <v>0</v>
      </c>
      <c r="H320" s="130">
        <v>300</v>
      </c>
      <c r="I320" s="130">
        <v>0</v>
      </c>
      <c r="J320" s="130">
        <v>334</v>
      </c>
      <c r="K320" s="130">
        <v>0</v>
      </c>
      <c r="L320" s="130">
        <v>0</v>
      </c>
      <c r="M320" s="130">
        <v>0</v>
      </c>
      <c r="N320" s="476">
        <f t="shared" si="57"/>
        <v>3870</v>
      </c>
      <c r="O320" s="133"/>
    </row>
    <row r="321" spans="1:15" ht="33" customHeight="1">
      <c r="A321" s="474">
        <v>7100338</v>
      </c>
      <c r="B321" s="130" t="s">
        <v>1443</v>
      </c>
      <c r="C321" s="131" t="s">
        <v>1445</v>
      </c>
      <c r="D321" s="433" t="s">
        <v>145</v>
      </c>
      <c r="E321" s="351">
        <v>15</v>
      </c>
      <c r="F321" s="130">
        <v>3904</v>
      </c>
      <c r="G321" s="130">
        <v>0</v>
      </c>
      <c r="H321" s="130">
        <v>300</v>
      </c>
      <c r="I321" s="130">
        <v>0</v>
      </c>
      <c r="J321" s="130">
        <v>334</v>
      </c>
      <c r="K321" s="130">
        <v>0</v>
      </c>
      <c r="L321" s="130">
        <v>0</v>
      </c>
      <c r="M321" s="130">
        <v>0</v>
      </c>
      <c r="N321" s="476">
        <f t="shared" si="57"/>
        <v>3870</v>
      </c>
      <c r="O321" s="133"/>
    </row>
    <row r="322" spans="1:15" ht="33" customHeight="1">
      <c r="A322" s="474">
        <v>7100339</v>
      </c>
      <c r="B322" s="130" t="s">
        <v>1477</v>
      </c>
      <c r="C322" s="131" t="s">
        <v>1493</v>
      </c>
      <c r="D322" s="433" t="s">
        <v>145</v>
      </c>
      <c r="E322" s="351">
        <v>15</v>
      </c>
      <c r="F322" s="130">
        <v>3904</v>
      </c>
      <c r="G322" s="130">
        <v>0</v>
      </c>
      <c r="H322" s="130">
        <v>300</v>
      </c>
      <c r="I322" s="130">
        <v>0</v>
      </c>
      <c r="J322" s="130">
        <v>334</v>
      </c>
      <c r="K322" s="130">
        <v>0</v>
      </c>
      <c r="L322" s="130">
        <v>0</v>
      </c>
      <c r="M322" s="130">
        <v>0</v>
      </c>
      <c r="N322" s="476">
        <f t="shared" si="57"/>
        <v>3870</v>
      </c>
      <c r="O322" s="133"/>
    </row>
    <row r="323" spans="1:15" ht="33" customHeight="1">
      <c r="A323" s="474">
        <v>7100340</v>
      </c>
      <c r="B323" s="130" t="s">
        <v>1501</v>
      </c>
      <c r="C323" s="131" t="s">
        <v>1502</v>
      </c>
      <c r="D323" s="433" t="s">
        <v>145</v>
      </c>
      <c r="E323" s="351">
        <v>11</v>
      </c>
      <c r="F323" s="130">
        <v>2863</v>
      </c>
      <c r="G323" s="130">
        <v>0</v>
      </c>
      <c r="H323" s="130">
        <v>0</v>
      </c>
      <c r="I323" s="130">
        <v>0</v>
      </c>
      <c r="J323" s="130">
        <v>62</v>
      </c>
      <c r="K323" s="130">
        <v>0</v>
      </c>
      <c r="L323" s="130">
        <v>0</v>
      </c>
      <c r="M323" s="130">
        <v>0</v>
      </c>
      <c r="N323" s="476">
        <f t="shared" si="57"/>
        <v>2801</v>
      </c>
      <c r="O323" s="133"/>
    </row>
    <row r="324" spans="1:15" ht="33" customHeight="1">
      <c r="A324" s="474">
        <v>7100350</v>
      </c>
      <c r="B324" s="130" t="s">
        <v>566</v>
      </c>
      <c r="C324" s="131" t="s">
        <v>567</v>
      </c>
      <c r="D324" s="433" t="s">
        <v>145</v>
      </c>
      <c r="E324" s="351">
        <v>15</v>
      </c>
      <c r="F324" s="130">
        <v>3904</v>
      </c>
      <c r="G324" s="130">
        <v>0</v>
      </c>
      <c r="H324" s="130">
        <v>300</v>
      </c>
      <c r="I324" s="130">
        <v>0</v>
      </c>
      <c r="J324" s="130">
        <v>334</v>
      </c>
      <c r="K324" s="130">
        <v>0</v>
      </c>
      <c r="L324" s="130">
        <v>0</v>
      </c>
      <c r="M324" s="130">
        <v>0</v>
      </c>
      <c r="N324" s="476">
        <f t="shared" si="57"/>
        <v>3870</v>
      </c>
      <c r="O324" s="133"/>
    </row>
    <row r="325" spans="1:15" ht="33" customHeight="1">
      <c r="A325" s="474">
        <v>1700352</v>
      </c>
      <c r="B325" s="382" t="s">
        <v>866</v>
      </c>
      <c r="C325" s="131" t="s">
        <v>867</v>
      </c>
      <c r="D325" s="433" t="s">
        <v>145</v>
      </c>
      <c r="E325" s="351">
        <v>15</v>
      </c>
      <c r="F325" s="130">
        <v>3904</v>
      </c>
      <c r="G325" s="130">
        <v>0</v>
      </c>
      <c r="H325" s="130">
        <v>300</v>
      </c>
      <c r="I325" s="130">
        <v>0</v>
      </c>
      <c r="J325" s="130">
        <v>334</v>
      </c>
      <c r="K325" s="130">
        <v>0</v>
      </c>
      <c r="L325" s="130">
        <v>0</v>
      </c>
      <c r="M325" s="130">
        <v>0</v>
      </c>
      <c r="N325" s="476">
        <f>F325+G325+H325+I325-J325+K325-L325+M325</f>
        <v>3870</v>
      </c>
      <c r="O325" s="133"/>
    </row>
    <row r="326" spans="1:15" ht="33" customHeight="1">
      <c r="A326" s="129">
        <v>7100354</v>
      </c>
      <c r="B326" s="130" t="s">
        <v>163</v>
      </c>
      <c r="C326" s="131" t="s">
        <v>164</v>
      </c>
      <c r="D326" s="433" t="s">
        <v>145</v>
      </c>
      <c r="E326" s="351">
        <v>15</v>
      </c>
      <c r="F326" s="130">
        <v>3904</v>
      </c>
      <c r="G326" s="130">
        <v>0</v>
      </c>
      <c r="H326" s="130">
        <v>300</v>
      </c>
      <c r="I326" s="130">
        <v>0</v>
      </c>
      <c r="J326" s="130">
        <v>334</v>
      </c>
      <c r="K326" s="130">
        <v>0</v>
      </c>
      <c r="L326" s="130">
        <v>0</v>
      </c>
      <c r="M326" s="130">
        <v>0</v>
      </c>
      <c r="N326" s="476">
        <f t="shared" si="57"/>
        <v>3870</v>
      </c>
      <c r="O326" s="133"/>
    </row>
    <row r="327" spans="1:15" ht="33" customHeight="1">
      <c r="A327" s="474">
        <v>7100355</v>
      </c>
      <c r="B327" s="130" t="s">
        <v>568</v>
      </c>
      <c r="C327" s="131" t="s">
        <v>569</v>
      </c>
      <c r="D327" s="433" t="s">
        <v>145</v>
      </c>
      <c r="E327" s="351">
        <v>15</v>
      </c>
      <c r="F327" s="130">
        <v>3194</v>
      </c>
      <c r="G327" s="130">
        <v>0</v>
      </c>
      <c r="H327" s="130">
        <v>300</v>
      </c>
      <c r="I327" s="130">
        <v>0</v>
      </c>
      <c r="J327" s="130">
        <v>118</v>
      </c>
      <c r="K327" s="130">
        <v>0</v>
      </c>
      <c r="L327" s="130">
        <v>0</v>
      </c>
      <c r="M327" s="130">
        <v>0</v>
      </c>
      <c r="N327" s="476">
        <f t="shared" si="57"/>
        <v>3376</v>
      </c>
      <c r="O327" s="133"/>
    </row>
    <row r="328" spans="1:15" ht="33" customHeight="1">
      <c r="A328" s="129">
        <v>7100362</v>
      </c>
      <c r="B328" s="130" t="s">
        <v>467</v>
      </c>
      <c r="C328" s="131" t="s">
        <v>468</v>
      </c>
      <c r="D328" s="433" t="s">
        <v>564</v>
      </c>
      <c r="E328" s="351">
        <v>15</v>
      </c>
      <c r="F328" s="130">
        <v>6616</v>
      </c>
      <c r="G328" s="130">
        <v>0</v>
      </c>
      <c r="H328" s="130">
        <v>300</v>
      </c>
      <c r="I328" s="130">
        <v>0</v>
      </c>
      <c r="J328" s="130">
        <v>866</v>
      </c>
      <c r="K328" s="130">
        <v>0</v>
      </c>
      <c r="L328" s="130">
        <v>0</v>
      </c>
      <c r="M328" s="130">
        <v>0</v>
      </c>
      <c r="N328" s="476">
        <f t="shared" si="57"/>
        <v>6050</v>
      </c>
      <c r="O328" s="133"/>
    </row>
    <row r="329" spans="1:15" ht="33" customHeight="1">
      <c r="A329" s="129">
        <v>7100364</v>
      </c>
      <c r="B329" s="130" t="s">
        <v>472</v>
      </c>
      <c r="C329" s="429" t="s">
        <v>480</v>
      </c>
      <c r="D329" s="471" t="s">
        <v>145</v>
      </c>
      <c r="E329" s="351">
        <v>15</v>
      </c>
      <c r="F329" s="130">
        <v>3904</v>
      </c>
      <c r="G329" s="130">
        <v>0</v>
      </c>
      <c r="H329" s="130">
        <v>300</v>
      </c>
      <c r="I329" s="130">
        <v>0</v>
      </c>
      <c r="J329" s="130">
        <v>334</v>
      </c>
      <c r="K329" s="130">
        <v>0</v>
      </c>
      <c r="L329" s="130">
        <v>0</v>
      </c>
      <c r="M329" s="130">
        <v>0</v>
      </c>
      <c r="N329" s="476">
        <f>F329+G329+H329+I329-J329+K329-L329+M329</f>
        <v>3870</v>
      </c>
      <c r="O329" s="133"/>
    </row>
    <row r="330" spans="1:15" ht="33" customHeight="1">
      <c r="A330" s="129">
        <v>7100365</v>
      </c>
      <c r="B330" s="130" t="s">
        <v>1129</v>
      </c>
      <c r="C330" s="429" t="s">
        <v>1219</v>
      </c>
      <c r="D330" s="471" t="s">
        <v>160</v>
      </c>
      <c r="E330" s="351">
        <v>15</v>
      </c>
      <c r="F330" s="130">
        <v>4673</v>
      </c>
      <c r="G330" s="130">
        <v>0</v>
      </c>
      <c r="H330" s="130">
        <v>300</v>
      </c>
      <c r="I330" s="130">
        <v>0</v>
      </c>
      <c r="J330" s="139">
        <v>465</v>
      </c>
      <c r="K330" s="130">
        <v>0</v>
      </c>
      <c r="L330" s="130">
        <v>350</v>
      </c>
      <c r="M330" s="130">
        <v>0</v>
      </c>
      <c r="N330" s="476">
        <f>F330+G330+H330+I330-J330+K330-L330+M330</f>
        <v>4158</v>
      </c>
      <c r="O330" s="133"/>
    </row>
    <row r="331" spans="1:15" ht="33" customHeight="1">
      <c r="A331" s="129">
        <v>7100377</v>
      </c>
      <c r="B331" s="130" t="s">
        <v>1130</v>
      </c>
      <c r="C331" s="429" t="s">
        <v>1330</v>
      </c>
      <c r="D331" s="471" t="s">
        <v>160</v>
      </c>
      <c r="E331" s="351">
        <v>15</v>
      </c>
      <c r="F331" s="130">
        <v>6552</v>
      </c>
      <c r="G331" s="130">
        <v>0</v>
      </c>
      <c r="H331" s="130">
        <v>300</v>
      </c>
      <c r="I331" s="130">
        <v>0</v>
      </c>
      <c r="J331" s="139">
        <v>852</v>
      </c>
      <c r="K331" s="130">
        <v>0</v>
      </c>
      <c r="L331" s="130">
        <v>0</v>
      </c>
      <c r="M331" s="130">
        <v>0</v>
      </c>
      <c r="N331" s="476">
        <f>F331+G331+H331+I331-J331+K331-L331+M331</f>
        <v>6000</v>
      </c>
      <c r="O331" s="133"/>
    </row>
    <row r="332" spans="1:15" s="23" customFormat="1" ht="24" customHeight="1" hidden="1">
      <c r="A332" s="227"/>
      <c r="B332" s="228" t="s">
        <v>31</v>
      </c>
      <c r="C332" s="417"/>
      <c r="D332" s="230"/>
      <c r="E332" s="354"/>
      <c r="F332" s="251">
        <f aca="true" t="shared" si="58" ref="F332:N332">SUM(F318:F331)</f>
        <v>58324</v>
      </c>
      <c r="G332" s="251">
        <f t="shared" si="58"/>
        <v>0</v>
      </c>
      <c r="H332" s="251">
        <f t="shared" si="58"/>
        <v>3600</v>
      </c>
      <c r="I332" s="251">
        <f t="shared" si="58"/>
        <v>0</v>
      </c>
      <c r="J332" s="251">
        <f t="shared" si="58"/>
        <v>5153</v>
      </c>
      <c r="K332" s="251">
        <f t="shared" si="58"/>
        <v>0</v>
      </c>
      <c r="L332" s="251">
        <f t="shared" si="58"/>
        <v>350</v>
      </c>
      <c r="M332" s="251">
        <f t="shared" si="58"/>
        <v>0</v>
      </c>
      <c r="N332" s="251">
        <f t="shared" si="58"/>
        <v>56421</v>
      </c>
      <c r="O332" s="703"/>
    </row>
    <row r="333" spans="1:15" s="187" customFormat="1" ht="42.75" customHeight="1" hidden="1">
      <c r="A333" s="437"/>
      <c r="B333" s="438"/>
      <c r="C333" s="438"/>
      <c r="D333" s="438" t="s">
        <v>462</v>
      </c>
      <c r="E333" s="439"/>
      <c r="F333" s="438"/>
      <c r="G333" s="438"/>
      <c r="H333" s="438"/>
      <c r="J333" s="443" t="s">
        <v>463</v>
      </c>
      <c r="K333" s="438"/>
      <c r="L333" s="438"/>
      <c r="M333" s="438"/>
      <c r="N333" s="438" t="s">
        <v>463</v>
      </c>
      <c r="O333" s="440"/>
    </row>
    <row r="334" spans="1:15" ht="13.5" customHeight="1" hidden="1">
      <c r="A334" s="437" t="s">
        <v>471</v>
      </c>
      <c r="B334" s="438"/>
      <c r="C334" s="438" t="s">
        <v>1270</v>
      </c>
      <c r="D334" s="438"/>
      <c r="E334" s="439"/>
      <c r="F334" s="438"/>
      <c r="G334" s="438"/>
      <c r="H334" s="438"/>
      <c r="I334" s="2"/>
      <c r="J334" s="443" t="s">
        <v>968</v>
      </c>
      <c r="K334" s="438"/>
      <c r="L334" s="437"/>
      <c r="M334" s="438" t="s">
        <v>965</v>
      </c>
      <c r="N334" s="438"/>
      <c r="O334" s="441"/>
    </row>
    <row r="335" spans="1:15" ht="13.5" customHeight="1" hidden="1">
      <c r="A335" s="437"/>
      <c r="B335" s="438"/>
      <c r="C335" s="438" t="s">
        <v>598</v>
      </c>
      <c r="D335" s="438"/>
      <c r="E335" s="439"/>
      <c r="F335" s="438"/>
      <c r="G335" s="438"/>
      <c r="H335" s="438"/>
      <c r="I335" s="2"/>
      <c r="J335" s="442" t="s">
        <v>460</v>
      </c>
      <c r="K335" s="438"/>
      <c r="L335" s="438"/>
      <c r="M335" s="438" t="s">
        <v>461</v>
      </c>
      <c r="N335" s="438"/>
      <c r="O335" s="440"/>
    </row>
    <row r="336" spans="1:15" ht="4.5" customHeight="1" hidden="1">
      <c r="A336" s="86"/>
      <c r="B336" s="143"/>
      <c r="C336" s="418"/>
      <c r="D336" s="143"/>
      <c r="E336" s="357"/>
      <c r="F336" s="143"/>
      <c r="G336" s="143"/>
      <c r="H336" s="143"/>
      <c r="I336" s="143"/>
      <c r="J336" s="143"/>
      <c r="K336" s="143"/>
      <c r="L336" s="143"/>
      <c r="M336" s="143"/>
      <c r="N336" s="143"/>
      <c r="O336" s="89"/>
    </row>
    <row r="337" spans="1:15" ht="26.25" customHeight="1" hidden="1">
      <c r="A337" s="183" t="s">
        <v>0</v>
      </c>
      <c r="B337" s="20"/>
      <c r="C337" s="169" t="s">
        <v>622</v>
      </c>
      <c r="D337" s="169"/>
      <c r="E337" s="325"/>
      <c r="F337" s="4"/>
      <c r="G337" s="4"/>
      <c r="H337" s="4"/>
      <c r="I337" s="4"/>
      <c r="J337" s="4"/>
      <c r="K337" s="4"/>
      <c r="L337" s="4"/>
      <c r="M337" s="4"/>
      <c r="N337" s="4"/>
      <c r="O337" s="27"/>
    </row>
    <row r="338" spans="1:15" ht="20.25" hidden="1">
      <c r="A338" s="6"/>
      <c r="B338" s="96" t="s">
        <v>142</v>
      </c>
      <c r="C338" s="401"/>
      <c r="D338" s="7"/>
      <c r="E338" s="315"/>
      <c r="F338" s="7"/>
      <c r="G338" s="7"/>
      <c r="H338" s="7"/>
      <c r="I338" s="8"/>
      <c r="J338" s="7"/>
      <c r="K338" s="7"/>
      <c r="L338" s="8"/>
      <c r="M338" s="7"/>
      <c r="N338" s="7"/>
      <c r="O338" s="391" t="s">
        <v>1364</v>
      </c>
    </row>
    <row r="339" spans="1:15" s="112" customFormat="1" ht="18.75" customHeight="1" hidden="1">
      <c r="A339" s="10"/>
      <c r="B339" s="11"/>
      <c r="C339" s="402"/>
      <c r="D339" s="95" t="s">
        <v>1498</v>
      </c>
      <c r="E339" s="316"/>
      <c r="F339" s="12"/>
      <c r="G339" s="12"/>
      <c r="H339" s="12"/>
      <c r="I339" s="12"/>
      <c r="J339" s="12"/>
      <c r="K339" s="12"/>
      <c r="L339" s="12"/>
      <c r="M339" s="12"/>
      <c r="N339" s="12"/>
      <c r="O339" s="28"/>
    </row>
    <row r="340" spans="1:15" ht="24" customHeight="1" hidden="1">
      <c r="A340" s="211" t="s">
        <v>428</v>
      </c>
      <c r="B340" s="212" t="s">
        <v>429</v>
      </c>
      <c r="C340" s="412" t="s">
        <v>1</v>
      </c>
      <c r="D340" s="232" t="s">
        <v>427</v>
      </c>
      <c r="E340" s="956" t="s">
        <v>435</v>
      </c>
      <c r="F340" s="234" t="s">
        <v>424</v>
      </c>
      <c r="G340" s="234" t="s">
        <v>425</v>
      </c>
      <c r="H340" s="234" t="s">
        <v>33</v>
      </c>
      <c r="I340" s="233" t="s">
        <v>426</v>
      </c>
      <c r="J340" s="235" t="s">
        <v>17</v>
      </c>
      <c r="K340" s="234" t="s">
        <v>18</v>
      </c>
      <c r="L340" s="233" t="s">
        <v>433</v>
      </c>
      <c r="M340" s="234" t="s">
        <v>30</v>
      </c>
      <c r="N340" s="234" t="s">
        <v>430</v>
      </c>
      <c r="O340" s="236" t="s">
        <v>19</v>
      </c>
    </row>
    <row r="341" spans="1:15" ht="18" customHeight="1">
      <c r="A341" s="178" t="s">
        <v>144</v>
      </c>
      <c r="B341" s="256"/>
      <c r="C341" s="422"/>
      <c r="D341" s="257"/>
      <c r="E341" s="359"/>
      <c r="F341" s="256"/>
      <c r="G341" s="256"/>
      <c r="H341" s="256"/>
      <c r="I341" s="256"/>
      <c r="J341" s="256"/>
      <c r="K341" s="256"/>
      <c r="L341" s="256"/>
      <c r="M341" s="256"/>
      <c r="N341" s="256"/>
      <c r="O341" s="128"/>
    </row>
    <row r="342" spans="1:15" ht="33" customHeight="1">
      <c r="A342" s="474">
        <v>7100379</v>
      </c>
      <c r="B342" s="130" t="s">
        <v>570</v>
      </c>
      <c r="C342" s="131" t="s">
        <v>571</v>
      </c>
      <c r="D342" s="433" t="s">
        <v>145</v>
      </c>
      <c r="E342" s="351">
        <v>15</v>
      </c>
      <c r="F342" s="130">
        <v>3904</v>
      </c>
      <c r="G342" s="130">
        <v>0</v>
      </c>
      <c r="H342" s="130">
        <v>300</v>
      </c>
      <c r="I342" s="130">
        <v>0</v>
      </c>
      <c r="J342" s="139">
        <v>334</v>
      </c>
      <c r="K342" s="130">
        <v>0</v>
      </c>
      <c r="L342" s="130">
        <v>400</v>
      </c>
      <c r="M342" s="130">
        <v>0</v>
      </c>
      <c r="N342" s="476">
        <f>F342+G342+H342+I342-J342+K342-L342+M342</f>
        <v>3470</v>
      </c>
      <c r="O342" s="133"/>
    </row>
    <row r="343" spans="1:15" ht="33" customHeight="1">
      <c r="A343" s="474">
        <v>7100383</v>
      </c>
      <c r="B343" s="130" t="s">
        <v>860</v>
      </c>
      <c r="C343" s="131" t="s">
        <v>939</v>
      </c>
      <c r="D343" s="433" t="s">
        <v>145</v>
      </c>
      <c r="E343" s="351">
        <v>15</v>
      </c>
      <c r="F343" s="130">
        <v>3904</v>
      </c>
      <c r="G343" s="130">
        <v>0</v>
      </c>
      <c r="H343" s="130">
        <v>300</v>
      </c>
      <c r="I343" s="130">
        <v>0</v>
      </c>
      <c r="J343" s="139">
        <v>334</v>
      </c>
      <c r="K343" s="130">
        <v>0</v>
      </c>
      <c r="L343" s="130">
        <v>400</v>
      </c>
      <c r="M343" s="130">
        <v>0</v>
      </c>
      <c r="N343" s="476">
        <f>F343+G343+H343+I343-J343+K343-L343+M343</f>
        <v>3470</v>
      </c>
      <c r="O343" s="133"/>
    </row>
    <row r="344" spans="1:15" ht="33" customHeight="1">
      <c r="A344" s="129">
        <v>7100390</v>
      </c>
      <c r="B344" s="130" t="s">
        <v>165</v>
      </c>
      <c r="C344" s="131" t="s">
        <v>166</v>
      </c>
      <c r="D344" s="433" t="s">
        <v>160</v>
      </c>
      <c r="E344" s="351">
        <v>15</v>
      </c>
      <c r="F344" s="130">
        <v>4368</v>
      </c>
      <c r="G344" s="130">
        <v>0</v>
      </c>
      <c r="H344" s="130">
        <v>300</v>
      </c>
      <c r="I344" s="130">
        <v>0</v>
      </c>
      <c r="J344" s="130">
        <v>410</v>
      </c>
      <c r="K344" s="130">
        <v>0</v>
      </c>
      <c r="L344" s="130">
        <v>0</v>
      </c>
      <c r="M344" s="130">
        <v>0</v>
      </c>
      <c r="N344" s="476">
        <f aca="true" t="shared" si="59" ref="N344:N353">F344+G344+H344+I344-J344+K344-L344+M344</f>
        <v>4258</v>
      </c>
      <c r="O344" s="133"/>
    </row>
    <row r="345" spans="1:15" ht="33" customHeight="1">
      <c r="A345" s="129">
        <v>7100392</v>
      </c>
      <c r="B345" s="130" t="s">
        <v>485</v>
      </c>
      <c r="C345" s="131" t="s">
        <v>486</v>
      </c>
      <c r="D345" s="433" t="s">
        <v>145</v>
      </c>
      <c r="E345" s="351">
        <v>15</v>
      </c>
      <c r="F345" s="130">
        <v>3904</v>
      </c>
      <c r="G345" s="130">
        <v>0</v>
      </c>
      <c r="H345" s="130">
        <v>300</v>
      </c>
      <c r="I345" s="130">
        <v>0</v>
      </c>
      <c r="J345" s="130">
        <v>334</v>
      </c>
      <c r="K345" s="130">
        <v>0</v>
      </c>
      <c r="L345" s="130">
        <v>0</v>
      </c>
      <c r="M345" s="130">
        <v>0</v>
      </c>
      <c r="N345" s="476">
        <f t="shared" si="59"/>
        <v>3870</v>
      </c>
      <c r="O345" s="133"/>
    </row>
    <row r="346" spans="1:15" ht="33" customHeight="1">
      <c r="A346" s="129">
        <v>7100399</v>
      </c>
      <c r="B346" s="888" t="s">
        <v>1348</v>
      </c>
      <c r="C346" s="131" t="s">
        <v>167</v>
      </c>
      <c r="D346" s="433" t="s">
        <v>564</v>
      </c>
      <c r="E346" s="351">
        <v>15</v>
      </c>
      <c r="F346" s="130">
        <v>6616</v>
      </c>
      <c r="G346" s="130">
        <v>0</v>
      </c>
      <c r="H346" s="130">
        <v>300</v>
      </c>
      <c r="I346" s="130">
        <v>0</v>
      </c>
      <c r="J346" s="130">
        <v>866</v>
      </c>
      <c r="K346" s="130">
        <v>0</v>
      </c>
      <c r="L346" s="130">
        <v>300</v>
      </c>
      <c r="M346" s="130">
        <v>0</v>
      </c>
      <c r="N346" s="476">
        <f t="shared" si="59"/>
        <v>5750</v>
      </c>
      <c r="O346" s="133"/>
    </row>
    <row r="347" spans="1:15" ht="33" customHeight="1">
      <c r="A347" s="129">
        <v>7100402</v>
      </c>
      <c r="B347" s="888" t="s">
        <v>643</v>
      </c>
      <c r="C347" s="131" t="s">
        <v>644</v>
      </c>
      <c r="D347" s="433" t="s">
        <v>160</v>
      </c>
      <c r="E347" s="351">
        <v>15</v>
      </c>
      <c r="F347" s="130">
        <v>4050</v>
      </c>
      <c r="G347" s="130">
        <v>0</v>
      </c>
      <c r="H347" s="130">
        <v>300</v>
      </c>
      <c r="I347" s="130">
        <v>0</v>
      </c>
      <c r="J347" s="130">
        <v>357</v>
      </c>
      <c r="K347" s="130">
        <v>0</v>
      </c>
      <c r="L347" s="130">
        <v>0</v>
      </c>
      <c r="M347" s="130">
        <v>0</v>
      </c>
      <c r="N347" s="476">
        <f t="shared" si="59"/>
        <v>3993</v>
      </c>
      <c r="O347" s="133"/>
    </row>
    <row r="348" spans="1:15" ht="33" customHeight="1">
      <c r="A348" s="129">
        <v>7100407</v>
      </c>
      <c r="B348" s="891" t="s">
        <v>168</v>
      </c>
      <c r="C348" s="131" t="s">
        <v>398</v>
      </c>
      <c r="D348" s="433" t="s">
        <v>145</v>
      </c>
      <c r="E348" s="351">
        <v>15</v>
      </c>
      <c r="F348" s="130">
        <v>3904</v>
      </c>
      <c r="G348" s="130">
        <v>0</v>
      </c>
      <c r="H348" s="130">
        <v>300</v>
      </c>
      <c r="I348" s="132">
        <v>0</v>
      </c>
      <c r="J348" s="130">
        <v>334</v>
      </c>
      <c r="K348" s="130">
        <v>0</v>
      </c>
      <c r="L348" s="130">
        <v>500</v>
      </c>
      <c r="M348" s="130">
        <v>0</v>
      </c>
      <c r="N348" s="476">
        <f t="shared" si="59"/>
        <v>3370</v>
      </c>
      <c r="O348" s="133"/>
    </row>
    <row r="349" spans="1:15" ht="33" customHeight="1">
      <c r="A349" s="129">
        <v>7100419</v>
      </c>
      <c r="B349" s="891" t="s">
        <v>169</v>
      </c>
      <c r="C349" s="131" t="s">
        <v>399</v>
      </c>
      <c r="D349" s="433" t="s">
        <v>170</v>
      </c>
      <c r="E349" s="351">
        <v>15</v>
      </c>
      <c r="F349" s="130">
        <v>2005</v>
      </c>
      <c r="G349" s="130">
        <v>0</v>
      </c>
      <c r="H349" s="130">
        <v>0</v>
      </c>
      <c r="I349" s="132">
        <v>0</v>
      </c>
      <c r="J349" s="130">
        <v>0</v>
      </c>
      <c r="K349" s="130">
        <v>71</v>
      </c>
      <c r="L349" s="130">
        <v>0</v>
      </c>
      <c r="M349" s="130">
        <v>0</v>
      </c>
      <c r="N349" s="476">
        <f t="shared" si="59"/>
        <v>2076</v>
      </c>
      <c r="O349" s="133"/>
    </row>
    <row r="350" spans="1:15" ht="33" customHeight="1">
      <c r="A350" s="474">
        <v>7100423</v>
      </c>
      <c r="B350" s="889" t="s">
        <v>572</v>
      </c>
      <c r="C350" s="131" t="s">
        <v>573</v>
      </c>
      <c r="D350" s="433" t="s">
        <v>145</v>
      </c>
      <c r="E350" s="351">
        <v>15</v>
      </c>
      <c r="F350" s="130">
        <v>3194</v>
      </c>
      <c r="G350" s="130">
        <v>0</v>
      </c>
      <c r="H350" s="130">
        <v>300</v>
      </c>
      <c r="I350" s="132">
        <v>0</v>
      </c>
      <c r="J350" s="130">
        <v>118</v>
      </c>
      <c r="K350" s="130">
        <v>0</v>
      </c>
      <c r="L350" s="130">
        <v>0</v>
      </c>
      <c r="M350" s="130">
        <v>0</v>
      </c>
      <c r="N350" s="476">
        <f t="shared" si="59"/>
        <v>3376</v>
      </c>
      <c r="O350" s="133"/>
    </row>
    <row r="351" spans="1:15" ht="33" customHeight="1">
      <c r="A351" s="474">
        <v>7100425</v>
      </c>
      <c r="B351" s="889" t="s">
        <v>574</v>
      </c>
      <c r="C351" s="131" t="s">
        <v>575</v>
      </c>
      <c r="D351" s="433" t="s">
        <v>145</v>
      </c>
      <c r="E351" s="351">
        <v>15</v>
      </c>
      <c r="F351" s="130">
        <v>3904</v>
      </c>
      <c r="G351" s="130">
        <v>0</v>
      </c>
      <c r="H351" s="130">
        <v>300</v>
      </c>
      <c r="I351" s="132">
        <v>0</v>
      </c>
      <c r="J351" s="130">
        <v>334</v>
      </c>
      <c r="K351" s="130">
        <v>0</v>
      </c>
      <c r="L351" s="130">
        <v>0</v>
      </c>
      <c r="M351" s="130">
        <v>0</v>
      </c>
      <c r="N351" s="476">
        <f t="shared" si="59"/>
        <v>3870</v>
      </c>
      <c r="O351" s="133"/>
    </row>
    <row r="352" spans="1:15" s="399" customFormat="1" ht="33" customHeight="1">
      <c r="A352" s="428">
        <v>7100435</v>
      </c>
      <c r="B352" s="139" t="s">
        <v>465</v>
      </c>
      <c r="C352" s="429" t="s">
        <v>466</v>
      </c>
      <c r="D352" s="456" t="s">
        <v>145</v>
      </c>
      <c r="E352" s="385">
        <v>15</v>
      </c>
      <c r="F352" s="139">
        <v>3904</v>
      </c>
      <c r="G352" s="139">
        <v>0</v>
      </c>
      <c r="H352" s="139">
        <v>300</v>
      </c>
      <c r="I352" s="139">
        <v>0</v>
      </c>
      <c r="J352" s="139">
        <v>334</v>
      </c>
      <c r="K352" s="139">
        <v>0</v>
      </c>
      <c r="L352" s="453">
        <v>400</v>
      </c>
      <c r="M352" s="139">
        <v>0</v>
      </c>
      <c r="N352" s="476">
        <f>F352+G352+H352+I352-J352+K352-L352+M352</f>
        <v>3470</v>
      </c>
      <c r="O352" s="384"/>
    </row>
    <row r="353" spans="1:15" s="399" customFormat="1" ht="33" customHeight="1">
      <c r="A353" s="428">
        <v>7100436</v>
      </c>
      <c r="B353" s="658" t="s">
        <v>505</v>
      </c>
      <c r="C353" s="429" t="s">
        <v>506</v>
      </c>
      <c r="D353" s="456" t="s">
        <v>145</v>
      </c>
      <c r="E353" s="385">
        <v>15</v>
      </c>
      <c r="F353" s="139">
        <v>3904</v>
      </c>
      <c r="G353" s="139">
        <v>0</v>
      </c>
      <c r="H353" s="139">
        <v>300</v>
      </c>
      <c r="I353" s="139">
        <v>0</v>
      </c>
      <c r="J353" s="139">
        <v>334</v>
      </c>
      <c r="K353" s="139">
        <v>0</v>
      </c>
      <c r="L353" s="453">
        <v>0</v>
      </c>
      <c r="M353" s="139">
        <v>0</v>
      </c>
      <c r="N353" s="476">
        <f t="shared" si="59"/>
        <v>3870</v>
      </c>
      <c r="O353" s="384"/>
    </row>
    <row r="354" spans="1:15" s="399" customFormat="1" ht="33" customHeight="1">
      <c r="A354" s="827">
        <v>7100439</v>
      </c>
      <c r="B354" s="139" t="s">
        <v>820</v>
      </c>
      <c r="C354" s="429" t="s">
        <v>821</v>
      </c>
      <c r="D354" s="456" t="s">
        <v>145</v>
      </c>
      <c r="E354" s="385">
        <v>15</v>
      </c>
      <c r="F354" s="139">
        <v>3904</v>
      </c>
      <c r="G354" s="139">
        <v>0</v>
      </c>
      <c r="H354" s="139">
        <v>300</v>
      </c>
      <c r="I354" s="139">
        <v>0</v>
      </c>
      <c r="J354" s="139">
        <v>334</v>
      </c>
      <c r="K354" s="139">
        <v>0</v>
      </c>
      <c r="L354" s="453">
        <v>0</v>
      </c>
      <c r="M354" s="139">
        <v>0</v>
      </c>
      <c r="N354" s="476">
        <f>F354+G354+H354+I354-J354+K354-L354+M354</f>
        <v>3870</v>
      </c>
      <c r="O354" s="384"/>
    </row>
    <row r="355" spans="1:15" s="399" customFormat="1" ht="21" customHeight="1" hidden="1">
      <c r="A355" s="227"/>
      <c r="B355" s="228" t="s">
        <v>31</v>
      </c>
      <c r="C355" s="417"/>
      <c r="D355" s="230"/>
      <c r="E355" s="354"/>
      <c r="F355" s="251">
        <f>SUM(F342:F354)</f>
        <v>51465</v>
      </c>
      <c r="G355" s="251">
        <f aca="true" t="shared" si="60" ref="G355:N355">SUM(G342:G354)</f>
        <v>0</v>
      </c>
      <c r="H355" s="251">
        <f t="shared" si="60"/>
        <v>3600</v>
      </c>
      <c r="I355" s="251">
        <f t="shared" si="60"/>
        <v>0</v>
      </c>
      <c r="J355" s="251">
        <f t="shared" si="60"/>
        <v>4423</v>
      </c>
      <c r="K355" s="251">
        <f t="shared" si="60"/>
        <v>71</v>
      </c>
      <c r="L355" s="251">
        <f t="shared" si="60"/>
        <v>2000</v>
      </c>
      <c r="M355" s="251">
        <f t="shared" si="60"/>
        <v>0</v>
      </c>
      <c r="N355" s="251">
        <f t="shared" si="60"/>
        <v>48713</v>
      </c>
      <c r="O355" s="252"/>
    </row>
    <row r="356" spans="1:15" s="399" customFormat="1" ht="28.5" customHeight="1" hidden="1">
      <c r="A356" s="437"/>
      <c r="B356" s="438"/>
      <c r="C356" s="438"/>
      <c r="D356" s="438" t="s">
        <v>462</v>
      </c>
      <c r="E356" s="439"/>
      <c r="F356" s="438"/>
      <c r="G356" s="438"/>
      <c r="H356" s="438"/>
      <c r="J356" s="443" t="s">
        <v>463</v>
      </c>
      <c r="K356" s="438"/>
      <c r="L356" s="438"/>
      <c r="M356" s="438"/>
      <c r="N356" s="438" t="s">
        <v>463</v>
      </c>
      <c r="O356" s="440"/>
    </row>
    <row r="357" spans="1:15" s="399" customFormat="1" ht="13.5" customHeight="1" hidden="1">
      <c r="A357" s="437" t="s">
        <v>471</v>
      </c>
      <c r="B357" s="438"/>
      <c r="C357" s="438" t="s">
        <v>1270</v>
      </c>
      <c r="D357" s="438"/>
      <c r="E357" s="439"/>
      <c r="F357" s="438"/>
      <c r="G357" s="438"/>
      <c r="H357" s="438"/>
      <c r="I357" s="438"/>
      <c r="J357" s="443" t="s">
        <v>968</v>
      </c>
      <c r="K357" s="438"/>
      <c r="L357" s="437"/>
      <c r="M357" s="438" t="s">
        <v>965</v>
      </c>
      <c r="N357" s="438"/>
      <c r="O357" s="441"/>
    </row>
    <row r="358" spans="1:15" s="399" customFormat="1" ht="11.25" customHeight="1" hidden="1">
      <c r="A358" s="437"/>
      <c r="B358" s="438"/>
      <c r="C358" s="438" t="s">
        <v>598</v>
      </c>
      <c r="D358" s="438"/>
      <c r="E358" s="439"/>
      <c r="F358" s="438"/>
      <c r="G358" s="438"/>
      <c r="H358" s="438"/>
      <c r="I358" s="442"/>
      <c r="J358" s="442" t="s">
        <v>460</v>
      </c>
      <c r="K358" s="438"/>
      <c r="L358" s="438"/>
      <c r="M358" s="438" t="s">
        <v>461</v>
      </c>
      <c r="N358" s="438"/>
      <c r="O358" s="440"/>
    </row>
    <row r="359" spans="1:15" s="399" customFormat="1" ht="22.5" customHeight="1" hidden="1">
      <c r="A359" s="183" t="s">
        <v>0</v>
      </c>
      <c r="B359" s="20"/>
      <c r="C359" s="169" t="s">
        <v>622</v>
      </c>
      <c r="D359" s="169"/>
      <c r="E359" s="325"/>
      <c r="F359" s="4"/>
      <c r="G359" s="4"/>
      <c r="H359" s="4"/>
      <c r="I359" s="4"/>
      <c r="J359" s="4"/>
      <c r="K359" s="4"/>
      <c r="L359" s="4"/>
      <c r="M359" s="4"/>
      <c r="N359" s="4"/>
      <c r="O359" s="27"/>
    </row>
    <row r="360" spans="1:15" s="399" customFormat="1" ht="16.5" customHeight="1" hidden="1">
      <c r="A360" s="6"/>
      <c r="B360" s="96" t="s">
        <v>142</v>
      </c>
      <c r="C360" s="401"/>
      <c r="D360" s="7"/>
      <c r="E360" s="315"/>
      <c r="F360" s="7"/>
      <c r="G360" s="7"/>
      <c r="H360" s="7"/>
      <c r="I360" s="8"/>
      <c r="J360" s="7"/>
      <c r="K360" s="7"/>
      <c r="L360" s="8"/>
      <c r="M360" s="7"/>
      <c r="N360" s="7"/>
      <c r="O360" s="391" t="s">
        <v>1365</v>
      </c>
    </row>
    <row r="361" spans="1:15" s="399" customFormat="1" ht="17.25" customHeight="1" hidden="1">
      <c r="A361" s="10"/>
      <c r="B361" s="11"/>
      <c r="C361" s="402"/>
      <c r="D361" s="95" t="s">
        <v>1498</v>
      </c>
      <c r="E361" s="316"/>
      <c r="F361" s="12"/>
      <c r="G361" s="12"/>
      <c r="H361" s="12"/>
      <c r="I361" s="12"/>
      <c r="J361" s="12"/>
      <c r="K361" s="12"/>
      <c r="L361" s="12"/>
      <c r="M361" s="12"/>
      <c r="N361" s="12"/>
      <c r="O361" s="28"/>
    </row>
    <row r="362" spans="1:15" s="399" customFormat="1" ht="27" customHeight="1" hidden="1">
      <c r="A362" s="211" t="s">
        <v>428</v>
      </c>
      <c r="B362" s="212" t="s">
        <v>429</v>
      </c>
      <c r="C362" s="412" t="s">
        <v>1</v>
      </c>
      <c r="D362" s="232" t="s">
        <v>427</v>
      </c>
      <c r="E362" s="356" t="s">
        <v>435</v>
      </c>
      <c r="F362" s="234" t="s">
        <v>424</v>
      </c>
      <c r="G362" s="234" t="s">
        <v>425</v>
      </c>
      <c r="H362" s="234" t="s">
        <v>33</v>
      </c>
      <c r="I362" s="233" t="s">
        <v>426</v>
      </c>
      <c r="J362" s="235" t="s">
        <v>17</v>
      </c>
      <c r="K362" s="234" t="s">
        <v>18</v>
      </c>
      <c r="L362" s="233" t="s">
        <v>433</v>
      </c>
      <c r="M362" s="234" t="s">
        <v>30</v>
      </c>
      <c r="N362" s="234" t="s">
        <v>430</v>
      </c>
      <c r="O362" s="236" t="s">
        <v>19</v>
      </c>
    </row>
    <row r="363" spans="1:15" ht="18" customHeight="1">
      <c r="A363" s="178" t="s">
        <v>144</v>
      </c>
      <c r="B363" s="256"/>
      <c r="C363" s="422"/>
      <c r="D363" s="257"/>
      <c r="E363" s="359"/>
      <c r="F363" s="256"/>
      <c r="G363" s="256"/>
      <c r="H363" s="256"/>
      <c r="I363" s="256"/>
      <c r="J363" s="256"/>
      <c r="K363" s="256"/>
      <c r="L363" s="256"/>
      <c r="M363" s="256"/>
      <c r="N363" s="256"/>
      <c r="O363" s="128"/>
    </row>
    <row r="364" spans="1:15" s="968" customFormat="1" ht="33" customHeight="1">
      <c r="A364" s="963">
        <v>7100440</v>
      </c>
      <c r="B364" s="964" t="s">
        <v>1478</v>
      </c>
      <c r="C364" s="965" t="s">
        <v>1494</v>
      </c>
      <c r="D364" s="456" t="s">
        <v>1479</v>
      </c>
      <c r="E364" s="385">
        <v>15</v>
      </c>
      <c r="F364" s="964">
        <v>3194</v>
      </c>
      <c r="G364" s="964">
        <v>0</v>
      </c>
      <c r="H364" s="964">
        <v>0</v>
      </c>
      <c r="I364" s="964">
        <v>0</v>
      </c>
      <c r="J364" s="964">
        <v>118</v>
      </c>
      <c r="K364" s="964">
        <v>0</v>
      </c>
      <c r="L364" s="453">
        <v>0</v>
      </c>
      <c r="M364" s="964">
        <v>0</v>
      </c>
      <c r="N364" s="966">
        <f aca="true" t="shared" si="61" ref="N364:N369">F364+G364+H364+I364-J364+K364-L364+M364</f>
        <v>3076</v>
      </c>
      <c r="O364" s="967"/>
    </row>
    <row r="365" spans="1:15" s="399" customFormat="1" ht="33" customHeight="1">
      <c r="A365" s="428">
        <v>7100454</v>
      </c>
      <c r="B365" s="139" t="s">
        <v>1349</v>
      </c>
      <c r="C365" s="131" t="s">
        <v>1425</v>
      </c>
      <c r="D365" s="456" t="s">
        <v>145</v>
      </c>
      <c r="E365" s="385">
        <v>15</v>
      </c>
      <c r="F365" s="139">
        <v>3904</v>
      </c>
      <c r="G365" s="139">
        <v>0</v>
      </c>
      <c r="H365" s="139">
        <v>300</v>
      </c>
      <c r="I365" s="139">
        <v>0</v>
      </c>
      <c r="J365" s="139">
        <v>334</v>
      </c>
      <c r="K365" s="139">
        <v>0</v>
      </c>
      <c r="L365" s="453">
        <v>150</v>
      </c>
      <c r="M365" s="139">
        <v>0</v>
      </c>
      <c r="N365" s="476">
        <f t="shared" si="61"/>
        <v>3720</v>
      </c>
      <c r="O365" s="384"/>
    </row>
    <row r="366" spans="1:15" s="399" customFormat="1" ht="33" customHeight="1">
      <c r="A366" s="428">
        <v>7100455</v>
      </c>
      <c r="B366" s="139" t="s">
        <v>1350</v>
      </c>
      <c r="C366" s="131" t="s">
        <v>1416</v>
      </c>
      <c r="D366" s="456" t="s">
        <v>145</v>
      </c>
      <c r="E366" s="385">
        <v>15</v>
      </c>
      <c r="F366" s="139">
        <v>3904</v>
      </c>
      <c r="G366" s="139">
        <v>0</v>
      </c>
      <c r="H366" s="139">
        <v>300</v>
      </c>
      <c r="I366" s="658">
        <v>0</v>
      </c>
      <c r="J366" s="139">
        <v>334</v>
      </c>
      <c r="K366" s="139">
        <v>0</v>
      </c>
      <c r="L366" s="453">
        <v>0</v>
      </c>
      <c r="M366" s="139">
        <v>0</v>
      </c>
      <c r="N366" s="476">
        <f t="shared" si="61"/>
        <v>3870</v>
      </c>
      <c r="O366" s="384"/>
    </row>
    <row r="367" spans="1:15" s="399" customFormat="1" ht="33" customHeight="1">
      <c r="A367" s="428">
        <v>7100457</v>
      </c>
      <c r="B367" s="139" t="s">
        <v>645</v>
      </c>
      <c r="C367" s="131" t="s">
        <v>788</v>
      </c>
      <c r="D367" s="456" t="s">
        <v>145</v>
      </c>
      <c r="E367" s="385">
        <v>15</v>
      </c>
      <c r="F367" s="139">
        <v>3904</v>
      </c>
      <c r="G367" s="139">
        <v>0</v>
      </c>
      <c r="H367" s="139">
        <v>0</v>
      </c>
      <c r="I367" s="139">
        <v>0</v>
      </c>
      <c r="J367" s="139">
        <v>334</v>
      </c>
      <c r="K367" s="139">
        <v>0</v>
      </c>
      <c r="L367" s="453">
        <v>0</v>
      </c>
      <c r="M367" s="139">
        <v>0</v>
      </c>
      <c r="N367" s="476">
        <f t="shared" si="61"/>
        <v>3570</v>
      </c>
      <c r="O367" s="384"/>
    </row>
    <row r="368" spans="1:15" s="399" customFormat="1" ht="33" customHeight="1">
      <c r="A368" s="428">
        <v>7100459</v>
      </c>
      <c r="B368" s="139" t="s">
        <v>765</v>
      </c>
      <c r="C368" s="131" t="s">
        <v>766</v>
      </c>
      <c r="D368" s="456" t="s">
        <v>145</v>
      </c>
      <c r="E368" s="385">
        <v>15</v>
      </c>
      <c r="F368" s="139">
        <v>3194</v>
      </c>
      <c r="G368" s="139">
        <v>0</v>
      </c>
      <c r="H368" s="139">
        <v>300</v>
      </c>
      <c r="I368" s="658">
        <v>0</v>
      </c>
      <c r="J368" s="139">
        <v>118</v>
      </c>
      <c r="K368" s="139">
        <v>0</v>
      </c>
      <c r="L368" s="453">
        <v>0</v>
      </c>
      <c r="M368" s="139">
        <v>0</v>
      </c>
      <c r="N368" s="476">
        <f t="shared" si="61"/>
        <v>3376</v>
      </c>
      <c r="O368" s="384"/>
    </row>
    <row r="369" spans="1:15" s="399" customFormat="1" ht="33" customHeight="1">
      <c r="A369" s="428">
        <v>7100461</v>
      </c>
      <c r="B369" s="139" t="s">
        <v>767</v>
      </c>
      <c r="C369" s="131" t="s">
        <v>768</v>
      </c>
      <c r="D369" s="456" t="s">
        <v>145</v>
      </c>
      <c r="E369" s="385">
        <v>15</v>
      </c>
      <c r="F369" s="139">
        <v>3904</v>
      </c>
      <c r="G369" s="139">
        <v>0</v>
      </c>
      <c r="H369" s="139">
        <v>300</v>
      </c>
      <c r="I369" s="658">
        <v>0</v>
      </c>
      <c r="J369" s="139">
        <v>334</v>
      </c>
      <c r="K369" s="139">
        <v>0</v>
      </c>
      <c r="L369" s="453">
        <v>0</v>
      </c>
      <c r="M369" s="139">
        <v>0</v>
      </c>
      <c r="N369" s="476">
        <f t="shared" si="61"/>
        <v>3870</v>
      </c>
      <c r="O369" s="384"/>
    </row>
    <row r="370" spans="1:15" s="399" customFormat="1" ht="23.25" customHeight="1" hidden="1">
      <c r="A370" s="461"/>
      <c r="B370" s="892"/>
      <c r="C370" s="462"/>
      <c r="D370" s="463"/>
      <c r="E370" s="464"/>
      <c r="F370" s="465">
        <f aca="true" t="shared" si="62" ref="F370:N370">SUM(F364:F369)</f>
        <v>22004</v>
      </c>
      <c r="G370" s="465">
        <f t="shared" si="62"/>
        <v>0</v>
      </c>
      <c r="H370" s="465">
        <f t="shared" si="62"/>
        <v>1200</v>
      </c>
      <c r="I370" s="465">
        <f t="shared" si="62"/>
        <v>0</v>
      </c>
      <c r="J370" s="465">
        <f t="shared" si="62"/>
        <v>1572</v>
      </c>
      <c r="K370" s="465">
        <f t="shared" si="62"/>
        <v>0</v>
      </c>
      <c r="L370" s="465">
        <f t="shared" si="62"/>
        <v>150</v>
      </c>
      <c r="M370" s="465">
        <f t="shared" si="62"/>
        <v>0</v>
      </c>
      <c r="N370" s="465">
        <f t="shared" si="62"/>
        <v>21482</v>
      </c>
      <c r="O370" s="465"/>
    </row>
    <row r="371" spans="1:15" ht="21" customHeight="1" hidden="1">
      <c r="A371" s="561" t="s">
        <v>65</v>
      </c>
      <c r="B371" s="893"/>
      <c r="C371" s="563"/>
      <c r="D371" s="562"/>
      <c r="E371" s="564"/>
      <c r="F371" s="565">
        <f aca="true" t="shared" si="63" ref="F371:N371">F283+F308+F332+F355+F370</f>
        <v>224163</v>
      </c>
      <c r="G371" s="565">
        <f t="shared" si="63"/>
        <v>0</v>
      </c>
      <c r="H371" s="565">
        <f t="shared" si="63"/>
        <v>14400</v>
      </c>
      <c r="I371" s="565">
        <f t="shared" si="63"/>
        <v>0</v>
      </c>
      <c r="J371" s="565">
        <f t="shared" si="63"/>
        <v>19224</v>
      </c>
      <c r="K371" s="565">
        <f t="shared" si="63"/>
        <v>183</v>
      </c>
      <c r="L371" s="565">
        <f t="shared" si="63"/>
        <v>4500</v>
      </c>
      <c r="M371" s="565">
        <f t="shared" si="63"/>
        <v>0</v>
      </c>
      <c r="N371" s="565">
        <f t="shared" si="63"/>
        <v>215022</v>
      </c>
      <c r="O371" s="566"/>
    </row>
    <row r="372" spans="1:15" ht="19.5" customHeight="1">
      <c r="A372" s="179" t="s">
        <v>173</v>
      </c>
      <c r="B372" s="134"/>
      <c r="C372" s="388"/>
      <c r="D372" s="135"/>
      <c r="E372" s="352"/>
      <c r="F372" s="134"/>
      <c r="G372" s="134"/>
      <c r="H372" s="134"/>
      <c r="I372" s="134"/>
      <c r="J372" s="134"/>
      <c r="K372" s="134"/>
      <c r="L372" s="134"/>
      <c r="M372" s="134"/>
      <c r="N372" s="134"/>
      <c r="O372" s="136"/>
    </row>
    <row r="373" spans="1:15" ht="33" customHeight="1">
      <c r="A373" s="545">
        <v>7101001</v>
      </c>
      <c r="B373" s="888" t="s">
        <v>990</v>
      </c>
      <c r="C373" s="131" t="s">
        <v>1202</v>
      </c>
      <c r="D373" s="397" t="s">
        <v>473</v>
      </c>
      <c r="E373" s="361">
        <v>15</v>
      </c>
      <c r="F373" s="883">
        <v>8841</v>
      </c>
      <c r="G373" s="130">
        <v>0</v>
      </c>
      <c r="H373" s="130">
        <v>0</v>
      </c>
      <c r="I373" s="130">
        <v>0</v>
      </c>
      <c r="J373" s="130">
        <v>1341</v>
      </c>
      <c r="K373" s="130">
        <v>0</v>
      </c>
      <c r="L373" s="130">
        <v>0</v>
      </c>
      <c r="M373" s="130">
        <v>0</v>
      </c>
      <c r="N373" s="476">
        <f>F373+G373+H373+I373-J373+K373-L373+M373</f>
        <v>7500</v>
      </c>
      <c r="O373" s="133"/>
    </row>
    <row r="374" spans="1:15" ht="33" customHeight="1">
      <c r="A374" s="545">
        <v>7101002</v>
      </c>
      <c r="B374" s="888" t="s">
        <v>594</v>
      </c>
      <c r="C374" s="131" t="s">
        <v>669</v>
      </c>
      <c r="D374" s="397" t="s">
        <v>452</v>
      </c>
      <c r="E374" s="361">
        <v>15</v>
      </c>
      <c r="F374" s="883">
        <v>8205</v>
      </c>
      <c r="G374" s="130">
        <v>0</v>
      </c>
      <c r="H374" s="130">
        <v>0</v>
      </c>
      <c r="I374" s="130">
        <v>0</v>
      </c>
      <c r="J374" s="130">
        <v>1205</v>
      </c>
      <c r="K374" s="130">
        <v>0</v>
      </c>
      <c r="L374" s="130">
        <v>0</v>
      </c>
      <c r="M374" s="130">
        <v>0</v>
      </c>
      <c r="N374" s="476">
        <f>F374+G374+H374+I374-J374+K374-L374+M374</f>
        <v>7000</v>
      </c>
      <c r="O374" s="133"/>
    </row>
    <row r="375" spans="1:15" ht="33" customHeight="1">
      <c r="A375" s="545">
        <v>7101003</v>
      </c>
      <c r="B375" s="888" t="s">
        <v>991</v>
      </c>
      <c r="C375" s="131" t="s">
        <v>1201</v>
      </c>
      <c r="D375" s="397" t="s">
        <v>537</v>
      </c>
      <c r="E375" s="361">
        <v>15</v>
      </c>
      <c r="F375" s="883">
        <v>7440</v>
      </c>
      <c r="G375" s="130">
        <v>0</v>
      </c>
      <c r="H375" s="130">
        <v>0</v>
      </c>
      <c r="I375" s="130">
        <v>0</v>
      </c>
      <c r="J375" s="130">
        <v>1042</v>
      </c>
      <c r="K375" s="130">
        <v>0</v>
      </c>
      <c r="L375" s="130">
        <v>0</v>
      </c>
      <c r="M375" s="130">
        <v>0</v>
      </c>
      <c r="N375" s="476">
        <f>F375+G375+H375+I375-J375+K375-L375+M375</f>
        <v>6398</v>
      </c>
      <c r="O375" s="133"/>
    </row>
    <row r="376" spans="1:15" s="23" customFormat="1" ht="19.5" customHeight="1" hidden="1">
      <c r="A376" s="884" t="s">
        <v>65</v>
      </c>
      <c r="B376" s="885"/>
      <c r="C376" s="886"/>
      <c r="D376" s="885"/>
      <c r="E376" s="887"/>
      <c r="F376" s="565">
        <f>SUM(F373:F375)</f>
        <v>24486</v>
      </c>
      <c r="G376" s="565">
        <f aca="true" t="shared" si="64" ref="G376:N376">SUM(G373:G375)</f>
        <v>0</v>
      </c>
      <c r="H376" s="565">
        <f t="shared" si="64"/>
        <v>0</v>
      </c>
      <c r="I376" s="565">
        <f t="shared" si="64"/>
        <v>0</v>
      </c>
      <c r="J376" s="565">
        <f t="shared" si="64"/>
        <v>3588</v>
      </c>
      <c r="K376" s="565">
        <f t="shared" si="64"/>
        <v>0</v>
      </c>
      <c r="L376" s="565">
        <f t="shared" si="64"/>
        <v>0</v>
      </c>
      <c r="M376" s="565">
        <f t="shared" si="64"/>
        <v>0</v>
      </c>
      <c r="N376" s="565">
        <f t="shared" si="64"/>
        <v>20898</v>
      </c>
      <c r="O376" s="566"/>
    </row>
    <row r="377" spans="1:15" s="187" customFormat="1" ht="21.75" customHeight="1" hidden="1">
      <c r="A377" s="227"/>
      <c r="B377" s="228" t="s">
        <v>31</v>
      </c>
      <c r="C377" s="417"/>
      <c r="D377" s="229"/>
      <c r="E377" s="362"/>
      <c r="F377" s="229">
        <f aca="true" t="shared" si="65" ref="F377:N377">F370+F376</f>
        <v>46490</v>
      </c>
      <c r="G377" s="229">
        <f t="shared" si="65"/>
        <v>0</v>
      </c>
      <c r="H377" s="229">
        <f t="shared" si="65"/>
        <v>1200</v>
      </c>
      <c r="I377" s="229">
        <f t="shared" si="65"/>
        <v>0</v>
      </c>
      <c r="J377" s="229">
        <f t="shared" si="65"/>
        <v>5160</v>
      </c>
      <c r="K377" s="229">
        <f t="shared" si="65"/>
        <v>0</v>
      </c>
      <c r="L377" s="229">
        <f t="shared" si="65"/>
        <v>150</v>
      </c>
      <c r="M377" s="229">
        <f t="shared" si="65"/>
        <v>0</v>
      </c>
      <c r="N377" s="229">
        <f t="shared" si="65"/>
        <v>42380</v>
      </c>
      <c r="O377" s="252"/>
    </row>
    <row r="378" spans="1:15" s="187" customFormat="1" ht="45" customHeight="1" hidden="1">
      <c r="A378" s="437"/>
      <c r="B378" s="438"/>
      <c r="C378" s="438"/>
      <c r="D378" s="438" t="s">
        <v>462</v>
      </c>
      <c r="E378" s="439"/>
      <c r="F378" s="438"/>
      <c r="G378" s="438"/>
      <c r="H378" s="438"/>
      <c r="J378" s="184" t="s">
        <v>469</v>
      </c>
      <c r="K378" s="969"/>
      <c r="L378" s="969"/>
      <c r="M378" s="438"/>
      <c r="N378" s="438" t="s">
        <v>463</v>
      </c>
      <c r="O378" s="440"/>
    </row>
    <row r="379" spans="1:15" ht="13.5" customHeight="1" hidden="1">
      <c r="A379" s="437" t="s">
        <v>471</v>
      </c>
      <c r="B379" s="438"/>
      <c r="C379" s="438" t="s">
        <v>1270</v>
      </c>
      <c r="D379" s="438"/>
      <c r="E379" s="323"/>
      <c r="F379" s="438"/>
      <c r="G379" s="438"/>
      <c r="H379" s="438"/>
      <c r="I379" s="438"/>
      <c r="J379" s="443" t="s">
        <v>968</v>
      </c>
      <c r="K379" s="438"/>
      <c r="L379" s="437"/>
      <c r="M379" s="438" t="s">
        <v>965</v>
      </c>
      <c r="N379" s="438"/>
      <c r="O379" s="441"/>
    </row>
    <row r="380" spans="1:15" ht="14.25" customHeight="1" hidden="1">
      <c r="A380" s="437"/>
      <c r="B380" s="438"/>
      <c r="C380" s="438" t="s">
        <v>598</v>
      </c>
      <c r="D380" s="438"/>
      <c r="E380" s="439"/>
      <c r="F380" s="438"/>
      <c r="G380" s="438"/>
      <c r="H380" s="438"/>
      <c r="I380" s="442"/>
      <c r="J380" s="442" t="s">
        <v>460</v>
      </c>
      <c r="K380" s="438"/>
      <c r="L380" s="438"/>
      <c r="M380" s="438" t="s">
        <v>461</v>
      </c>
      <c r="N380" s="438"/>
      <c r="O380" s="440"/>
    </row>
    <row r="381" spans="1:15" ht="25.5" customHeight="1" hidden="1">
      <c r="A381" s="183" t="s">
        <v>0</v>
      </c>
      <c r="B381" s="33"/>
      <c r="C381" s="169" t="s">
        <v>622</v>
      </c>
      <c r="D381" s="169"/>
      <c r="E381" s="325"/>
      <c r="F381" s="4"/>
      <c r="G381" s="4"/>
      <c r="H381" s="4"/>
      <c r="I381" s="4"/>
      <c r="J381" s="4"/>
      <c r="K381" s="4"/>
      <c r="L381" s="4"/>
      <c r="M381" s="4"/>
      <c r="N381" s="4"/>
      <c r="O381" s="27"/>
    </row>
    <row r="382" spans="1:15" ht="17.25" customHeight="1" hidden="1">
      <c r="A382" s="6"/>
      <c r="B382" s="177" t="s">
        <v>174</v>
      </c>
      <c r="C382" s="401"/>
      <c r="D382" s="7"/>
      <c r="E382" s="315"/>
      <c r="F382" s="7"/>
      <c r="G382" s="7"/>
      <c r="H382" s="7"/>
      <c r="I382" s="8"/>
      <c r="J382" s="7"/>
      <c r="K382" s="7"/>
      <c r="L382" s="8"/>
      <c r="M382" s="7"/>
      <c r="N382" s="7"/>
      <c r="O382" s="391" t="s">
        <v>1366</v>
      </c>
    </row>
    <row r="383" spans="1:15" s="255" customFormat="1" ht="24" customHeight="1" hidden="1">
      <c r="A383" s="10"/>
      <c r="B383" s="44"/>
      <c r="C383" s="402"/>
      <c r="D383" s="95" t="s">
        <v>1498</v>
      </c>
      <c r="E383" s="316"/>
      <c r="F383" s="12"/>
      <c r="G383" s="12"/>
      <c r="H383" s="12"/>
      <c r="I383" s="12"/>
      <c r="J383" s="12"/>
      <c r="K383" s="12"/>
      <c r="L383" s="12"/>
      <c r="M383" s="12"/>
      <c r="N383" s="12"/>
      <c r="O383" s="28"/>
    </row>
    <row r="384" spans="1:15" ht="37.5" customHeight="1" hidden="1">
      <c r="A384" s="211" t="s">
        <v>428</v>
      </c>
      <c r="B384" s="212" t="s">
        <v>429</v>
      </c>
      <c r="C384" s="412" t="s">
        <v>1</v>
      </c>
      <c r="D384" s="212" t="s">
        <v>427</v>
      </c>
      <c r="E384" s="372" t="s">
        <v>436</v>
      </c>
      <c r="F384" s="239" t="s">
        <v>424</v>
      </c>
      <c r="G384" s="239" t="s">
        <v>425</v>
      </c>
      <c r="H384" s="239" t="s">
        <v>33</v>
      </c>
      <c r="I384" s="239" t="s">
        <v>426</v>
      </c>
      <c r="J384" s="239" t="s">
        <v>17</v>
      </c>
      <c r="K384" s="239" t="s">
        <v>18</v>
      </c>
      <c r="L384" s="239" t="s">
        <v>433</v>
      </c>
      <c r="M384" s="239" t="s">
        <v>30</v>
      </c>
      <c r="N384" s="239" t="s">
        <v>430</v>
      </c>
      <c r="O384" s="258" t="s">
        <v>19</v>
      </c>
    </row>
    <row r="385" spans="1:15" ht="33" customHeight="1">
      <c r="A385" s="101" t="s">
        <v>175</v>
      </c>
      <c r="B385" s="77"/>
      <c r="C385" s="404"/>
      <c r="D385" s="77"/>
      <c r="E385" s="338"/>
      <c r="F385" s="77"/>
      <c r="G385" s="77"/>
      <c r="H385" s="77"/>
      <c r="I385" s="77"/>
      <c r="J385" s="77"/>
      <c r="K385" s="77"/>
      <c r="L385" s="77"/>
      <c r="M385" s="77"/>
      <c r="N385" s="77"/>
      <c r="O385" s="76"/>
    </row>
    <row r="386" spans="1:15" ht="42" customHeight="1">
      <c r="A386" s="170">
        <v>800001</v>
      </c>
      <c r="B386" s="59" t="s">
        <v>992</v>
      </c>
      <c r="C386" s="656" t="s">
        <v>1170</v>
      </c>
      <c r="D386" s="43" t="s">
        <v>348</v>
      </c>
      <c r="E386" s="346">
        <v>15</v>
      </c>
      <c r="F386" s="59">
        <v>12070</v>
      </c>
      <c r="G386" s="59">
        <v>0</v>
      </c>
      <c r="H386" s="59">
        <v>0</v>
      </c>
      <c r="I386" s="59">
        <v>0</v>
      </c>
      <c r="J386" s="59">
        <v>2070</v>
      </c>
      <c r="K386" s="59">
        <v>0</v>
      </c>
      <c r="L386" s="59">
        <v>0</v>
      </c>
      <c r="M386" s="59">
        <v>0</v>
      </c>
      <c r="N386" s="189">
        <f aca="true" t="shared" si="66" ref="N386:N391">F386+G386+H386+I386-J386+K386-L386+M386</f>
        <v>10000</v>
      </c>
      <c r="O386" s="29"/>
    </row>
    <row r="387" spans="1:15" ht="42" customHeight="1">
      <c r="A387" s="120">
        <v>820001</v>
      </c>
      <c r="B387" s="59" t="s">
        <v>364</v>
      </c>
      <c r="C387" s="166" t="s">
        <v>400</v>
      </c>
      <c r="D387" s="455" t="s">
        <v>378</v>
      </c>
      <c r="E387" s="329">
        <v>15</v>
      </c>
      <c r="F387" s="59">
        <v>4368</v>
      </c>
      <c r="G387" s="59">
        <v>0</v>
      </c>
      <c r="H387" s="59">
        <v>0</v>
      </c>
      <c r="I387" s="59">
        <v>0</v>
      </c>
      <c r="J387" s="59">
        <v>410</v>
      </c>
      <c r="K387" s="59">
        <v>0</v>
      </c>
      <c r="L387" s="59">
        <v>0</v>
      </c>
      <c r="M387" s="59">
        <v>0</v>
      </c>
      <c r="N387" s="189">
        <f t="shared" si="66"/>
        <v>3958</v>
      </c>
      <c r="O387" s="29"/>
    </row>
    <row r="388" spans="1:15" ht="42" customHeight="1">
      <c r="A388" s="120">
        <v>8100207</v>
      </c>
      <c r="B388" s="59" t="s">
        <v>476</v>
      </c>
      <c r="C388" s="166" t="s">
        <v>188</v>
      </c>
      <c r="D388" s="43" t="s">
        <v>2</v>
      </c>
      <c r="E388" s="346">
        <v>15</v>
      </c>
      <c r="F388" s="59">
        <v>4080</v>
      </c>
      <c r="G388" s="59">
        <v>0</v>
      </c>
      <c r="H388" s="59">
        <v>0</v>
      </c>
      <c r="I388" s="59">
        <v>0</v>
      </c>
      <c r="J388" s="59">
        <v>362</v>
      </c>
      <c r="K388" s="59">
        <v>0</v>
      </c>
      <c r="L388" s="59">
        <v>400</v>
      </c>
      <c r="M388" s="59">
        <v>0</v>
      </c>
      <c r="N388" s="189">
        <f t="shared" si="66"/>
        <v>3318</v>
      </c>
      <c r="O388" s="29"/>
    </row>
    <row r="389" spans="1:15" ht="42" customHeight="1">
      <c r="A389" s="120">
        <v>10100101</v>
      </c>
      <c r="B389" s="59" t="s">
        <v>192</v>
      </c>
      <c r="C389" s="166" t="s">
        <v>193</v>
      </c>
      <c r="D389" s="43" t="s">
        <v>2</v>
      </c>
      <c r="E389" s="346">
        <v>15</v>
      </c>
      <c r="F389" s="59">
        <v>6927</v>
      </c>
      <c r="G389" s="59">
        <v>0</v>
      </c>
      <c r="H389" s="59">
        <v>0</v>
      </c>
      <c r="I389" s="59">
        <v>0</v>
      </c>
      <c r="J389" s="59">
        <v>932</v>
      </c>
      <c r="K389" s="59">
        <v>0</v>
      </c>
      <c r="L389" s="59">
        <v>0</v>
      </c>
      <c r="M389" s="59">
        <v>0</v>
      </c>
      <c r="N389" s="189">
        <f t="shared" si="66"/>
        <v>5995</v>
      </c>
      <c r="O389" s="29"/>
    </row>
    <row r="390" spans="1:15" ht="42" customHeight="1">
      <c r="A390" s="120">
        <v>10100201</v>
      </c>
      <c r="B390" s="59" t="s">
        <v>199</v>
      </c>
      <c r="C390" s="166" t="s">
        <v>200</v>
      </c>
      <c r="D390" s="398" t="s">
        <v>387</v>
      </c>
      <c r="E390" s="329">
        <v>15</v>
      </c>
      <c r="F390" s="59">
        <v>5460</v>
      </c>
      <c r="G390" s="59">
        <v>0</v>
      </c>
      <c r="H390" s="59">
        <v>0</v>
      </c>
      <c r="I390" s="59">
        <v>0</v>
      </c>
      <c r="J390" s="59">
        <v>619</v>
      </c>
      <c r="K390" s="59">
        <v>0</v>
      </c>
      <c r="L390" s="59">
        <v>0</v>
      </c>
      <c r="M390" s="59">
        <v>0</v>
      </c>
      <c r="N390" s="189">
        <f t="shared" si="66"/>
        <v>4841</v>
      </c>
      <c r="O390" s="29"/>
    </row>
    <row r="391" spans="1:15" ht="42" customHeight="1">
      <c r="A391" s="120">
        <v>10100202</v>
      </c>
      <c r="B391" s="59" t="s">
        <v>619</v>
      </c>
      <c r="C391" s="166" t="s">
        <v>201</v>
      </c>
      <c r="D391" s="398" t="s">
        <v>345</v>
      </c>
      <c r="E391" s="329">
        <v>15</v>
      </c>
      <c r="F391" s="59">
        <v>6679</v>
      </c>
      <c r="G391" s="59">
        <v>0</v>
      </c>
      <c r="H391" s="59">
        <v>0</v>
      </c>
      <c r="I391" s="59">
        <v>0</v>
      </c>
      <c r="J391" s="59">
        <v>879</v>
      </c>
      <c r="K391" s="59">
        <v>0</v>
      </c>
      <c r="L391" s="59">
        <v>0</v>
      </c>
      <c r="M391" s="59">
        <v>0</v>
      </c>
      <c r="N391" s="189">
        <f t="shared" si="66"/>
        <v>5800</v>
      </c>
      <c r="O391" s="29"/>
    </row>
    <row r="392" spans="1:18" s="41" customFormat="1" ht="41.25" customHeight="1">
      <c r="A392" s="695">
        <v>10100203</v>
      </c>
      <c r="B392" s="59" t="s">
        <v>647</v>
      </c>
      <c r="C392" s="166" t="s">
        <v>648</v>
      </c>
      <c r="D392" s="398" t="s">
        <v>646</v>
      </c>
      <c r="E392" s="318">
        <v>15</v>
      </c>
      <c r="F392" s="65">
        <v>3109</v>
      </c>
      <c r="G392" s="59">
        <v>0</v>
      </c>
      <c r="H392" s="65">
        <v>0</v>
      </c>
      <c r="I392" s="65">
        <v>0</v>
      </c>
      <c r="J392" s="65">
        <v>109</v>
      </c>
      <c r="K392" s="65">
        <v>0</v>
      </c>
      <c r="L392" s="66">
        <v>0</v>
      </c>
      <c r="M392" s="65">
        <v>0</v>
      </c>
      <c r="N392" s="59">
        <f>F392+G392+H392+I392-J392+K392-L392-M392</f>
        <v>3000</v>
      </c>
      <c r="O392" s="60"/>
      <c r="P392" s="84"/>
      <c r="Q392" s="84"/>
      <c r="R392" s="84"/>
    </row>
    <row r="393" spans="1:15" ht="1.5" customHeight="1" hidden="1">
      <c r="A393" s="502" t="s">
        <v>65</v>
      </c>
      <c r="B393" s="553"/>
      <c r="C393" s="512"/>
      <c r="D393" s="523"/>
      <c r="E393" s="524"/>
      <c r="F393" s="526">
        <f>SUM(F386:F392)</f>
        <v>42693</v>
      </c>
      <c r="G393" s="526">
        <f aca="true" t="shared" si="67" ref="G393:N393">SUM(G386:G392)</f>
        <v>0</v>
      </c>
      <c r="H393" s="526">
        <f t="shared" si="67"/>
        <v>0</v>
      </c>
      <c r="I393" s="526">
        <f t="shared" si="67"/>
        <v>0</v>
      </c>
      <c r="J393" s="526">
        <f t="shared" si="67"/>
        <v>5381</v>
      </c>
      <c r="K393" s="526">
        <f t="shared" si="67"/>
        <v>0</v>
      </c>
      <c r="L393" s="526">
        <f t="shared" si="67"/>
        <v>400</v>
      </c>
      <c r="M393" s="526">
        <f t="shared" si="67"/>
        <v>0</v>
      </c>
      <c r="N393" s="526">
        <f t="shared" si="67"/>
        <v>36912</v>
      </c>
      <c r="O393" s="510"/>
    </row>
    <row r="394" spans="1:15" ht="33" customHeight="1">
      <c r="A394" s="101" t="s">
        <v>176</v>
      </c>
      <c r="B394" s="81"/>
      <c r="C394" s="404"/>
      <c r="D394" s="75"/>
      <c r="E394" s="335"/>
      <c r="F394" s="74"/>
      <c r="G394" s="74"/>
      <c r="H394" s="74"/>
      <c r="I394" s="74"/>
      <c r="J394" s="74"/>
      <c r="K394" s="74"/>
      <c r="L394" s="74"/>
      <c r="M394" s="74"/>
      <c r="N394" s="74"/>
      <c r="O394" s="76"/>
    </row>
    <row r="395" spans="1:15" ht="41.25" customHeight="1">
      <c r="A395" s="120">
        <v>810001</v>
      </c>
      <c r="B395" s="59" t="s">
        <v>354</v>
      </c>
      <c r="C395" s="166" t="s">
        <v>355</v>
      </c>
      <c r="D395" s="398" t="s">
        <v>620</v>
      </c>
      <c r="E395" s="346">
        <v>15</v>
      </c>
      <c r="F395" s="59">
        <v>6616</v>
      </c>
      <c r="G395" s="59">
        <v>0</v>
      </c>
      <c r="H395" s="59">
        <v>0</v>
      </c>
      <c r="I395" s="59">
        <v>0</v>
      </c>
      <c r="J395" s="59">
        <v>866</v>
      </c>
      <c r="K395" s="59">
        <v>0</v>
      </c>
      <c r="L395" s="59">
        <v>0</v>
      </c>
      <c r="M395" s="59">
        <v>0</v>
      </c>
      <c r="N395" s="189">
        <f>F395+G395+H395+I395-J395+K395-L395+M395</f>
        <v>5750</v>
      </c>
      <c r="O395" s="29"/>
    </row>
    <row r="396" spans="1:15" ht="27" customHeight="1" hidden="1">
      <c r="A396" s="502" t="s">
        <v>65</v>
      </c>
      <c r="B396" s="553"/>
      <c r="C396" s="512"/>
      <c r="D396" s="527"/>
      <c r="E396" s="524"/>
      <c r="F396" s="525">
        <f aca="true" t="shared" si="68" ref="F396:N396">F395</f>
        <v>6616</v>
      </c>
      <c r="G396" s="525">
        <f t="shared" si="68"/>
        <v>0</v>
      </c>
      <c r="H396" s="525">
        <f t="shared" si="68"/>
        <v>0</v>
      </c>
      <c r="I396" s="525">
        <f t="shared" si="68"/>
        <v>0</v>
      </c>
      <c r="J396" s="525">
        <f t="shared" si="68"/>
        <v>866</v>
      </c>
      <c r="K396" s="525">
        <f t="shared" si="68"/>
        <v>0</v>
      </c>
      <c r="L396" s="525">
        <f t="shared" si="68"/>
        <v>0</v>
      </c>
      <c r="M396" s="525">
        <f t="shared" si="68"/>
        <v>0</v>
      </c>
      <c r="N396" s="525">
        <f t="shared" si="68"/>
        <v>5750</v>
      </c>
      <c r="O396" s="510"/>
    </row>
    <row r="397" spans="1:15" ht="22.5" hidden="1">
      <c r="A397" s="56"/>
      <c r="B397" s="181" t="s">
        <v>31</v>
      </c>
      <c r="C397" s="413"/>
      <c r="D397" s="219"/>
      <c r="E397" s="349"/>
      <c r="F397" s="69">
        <f>F393+F396</f>
        <v>49309</v>
      </c>
      <c r="G397" s="69">
        <f aca="true" t="shared" si="69" ref="G397:M397">G393+G396</f>
        <v>0</v>
      </c>
      <c r="H397" s="69">
        <f t="shared" si="69"/>
        <v>0</v>
      </c>
      <c r="I397" s="69">
        <f t="shared" si="69"/>
        <v>0</v>
      </c>
      <c r="J397" s="69">
        <f>J393+J396</f>
        <v>6247</v>
      </c>
      <c r="K397" s="69">
        <f t="shared" si="69"/>
        <v>0</v>
      </c>
      <c r="L397" s="69">
        <f t="shared" si="69"/>
        <v>400</v>
      </c>
      <c r="M397" s="69">
        <f t="shared" si="69"/>
        <v>0</v>
      </c>
      <c r="N397" s="69">
        <f>N393+N396</f>
        <v>42662</v>
      </c>
      <c r="O397" s="137"/>
    </row>
    <row r="398" spans="1:15" s="187" customFormat="1" ht="50.25" customHeight="1" hidden="1">
      <c r="A398" s="437"/>
      <c r="B398" s="438"/>
      <c r="C398" s="438"/>
      <c r="D398" s="438" t="s">
        <v>462</v>
      </c>
      <c r="E398" s="439"/>
      <c r="F398" s="438"/>
      <c r="G398" s="438"/>
      <c r="H398" s="438"/>
      <c r="J398" s="443" t="s">
        <v>463</v>
      </c>
      <c r="K398" s="438"/>
      <c r="L398" s="438"/>
      <c r="M398" s="438"/>
      <c r="N398" s="438" t="s">
        <v>463</v>
      </c>
      <c r="O398" s="440"/>
    </row>
    <row r="399" spans="1:15" ht="18.75" hidden="1">
      <c r="A399" s="437"/>
      <c r="B399" s="438"/>
      <c r="C399" s="438"/>
      <c r="D399" s="438"/>
      <c r="E399" s="439"/>
      <c r="F399" s="438"/>
      <c r="G399" s="438"/>
      <c r="H399" s="438"/>
      <c r="I399" s="438"/>
      <c r="J399" s="437"/>
      <c r="K399" s="438"/>
      <c r="L399" s="437"/>
      <c r="M399" s="438"/>
      <c r="N399" s="438"/>
      <c r="O399" s="441"/>
    </row>
    <row r="400" spans="1:15" s="41" customFormat="1" ht="18.75" hidden="1">
      <c r="A400" s="437" t="s">
        <v>471</v>
      </c>
      <c r="B400" s="438"/>
      <c r="C400" s="438" t="s">
        <v>1270</v>
      </c>
      <c r="D400" s="438"/>
      <c r="E400" s="439"/>
      <c r="F400" s="438"/>
      <c r="G400" s="438"/>
      <c r="H400" s="438"/>
      <c r="I400" s="40"/>
      <c r="J400" s="443" t="s">
        <v>968</v>
      </c>
      <c r="K400" s="438"/>
      <c r="L400" s="437"/>
      <c r="M400" s="438" t="s">
        <v>965</v>
      </c>
      <c r="N400" s="438"/>
      <c r="O400" s="441"/>
    </row>
    <row r="401" spans="1:15" ht="15" customHeight="1" hidden="1">
      <c r="A401" s="437"/>
      <c r="B401" s="438"/>
      <c r="C401" s="438" t="s">
        <v>598</v>
      </c>
      <c r="D401" s="438"/>
      <c r="E401" s="439"/>
      <c r="F401" s="438"/>
      <c r="G401" s="438"/>
      <c r="H401" s="438"/>
      <c r="J401" s="442" t="s">
        <v>460</v>
      </c>
      <c r="L401" s="442"/>
      <c r="M401" s="438" t="s">
        <v>461</v>
      </c>
      <c r="N401" s="438"/>
      <c r="O401" s="440"/>
    </row>
    <row r="402" spans="1:15" ht="25.5" customHeight="1" hidden="1">
      <c r="A402" s="183" t="s">
        <v>0</v>
      </c>
      <c r="B402" s="33"/>
      <c r="C402" s="169" t="s">
        <v>622</v>
      </c>
      <c r="D402" s="169"/>
      <c r="E402" s="325"/>
      <c r="F402" s="4"/>
      <c r="G402" s="4"/>
      <c r="H402" s="4"/>
      <c r="I402" s="4"/>
      <c r="J402" s="4"/>
      <c r="K402" s="4"/>
      <c r="L402" s="4"/>
      <c r="M402" s="4"/>
      <c r="N402" s="4"/>
      <c r="O402" s="27"/>
    </row>
    <row r="403" spans="1:15" ht="17.25" customHeight="1" hidden="1">
      <c r="A403" s="6"/>
      <c r="B403" s="177" t="s">
        <v>174</v>
      </c>
      <c r="C403" s="401"/>
      <c r="D403" s="7"/>
      <c r="E403" s="315"/>
      <c r="F403" s="7"/>
      <c r="G403" s="7"/>
      <c r="H403" s="7"/>
      <c r="I403" s="8"/>
      <c r="J403" s="7"/>
      <c r="K403" s="7"/>
      <c r="L403" s="8"/>
      <c r="M403" s="7"/>
      <c r="N403" s="7"/>
      <c r="O403" s="391" t="s">
        <v>1367</v>
      </c>
    </row>
    <row r="404" spans="1:15" s="255" customFormat="1" ht="24" customHeight="1" hidden="1">
      <c r="A404" s="10"/>
      <c r="B404" s="44"/>
      <c r="C404" s="402"/>
      <c r="D404" s="95" t="s">
        <v>1498</v>
      </c>
      <c r="E404" s="316"/>
      <c r="F404" s="12"/>
      <c r="G404" s="12"/>
      <c r="H404" s="12"/>
      <c r="I404" s="12"/>
      <c r="J404" s="12"/>
      <c r="K404" s="12"/>
      <c r="L404" s="12"/>
      <c r="M404" s="12"/>
      <c r="N404" s="12"/>
      <c r="O404" s="28"/>
    </row>
    <row r="405" spans="1:15" ht="37.5" customHeight="1" hidden="1">
      <c r="A405" s="211" t="s">
        <v>428</v>
      </c>
      <c r="B405" s="212" t="s">
        <v>429</v>
      </c>
      <c r="C405" s="412" t="s">
        <v>1</v>
      </c>
      <c r="D405" s="212" t="s">
        <v>427</v>
      </c>
      <c r="E405" s="372" t="s">
        <v>436</v>
      </c>
      <c r="F405" s="239" t="s">
        <v>424</v>
      </c>
      <c r="G405" s="239" t="s">
        <v>425</v>
      </c>
      <c r="H405" s="239" t="s">
        <v>33</v>
      </c>
      <c r="I405" s="239" t="s">
        <v>426</v>
      </c>
      <c r="J405" s="239" t="s">
        <v>17</v>
      </c>
      <c r="K405" s="239" t="s">
        <v>18</v>
      </c>
      <c r="L405" s="239" t="s">
        <v>433</v>
      </c>
      <c r="M405" s="239" t="s">
        <v>30</v>
      </c>
      <c r="N405" s="239" t="s">
        <v>430</v>
      </c>
      <c r="O405" s="258" t="s">
        <v>19</v>
      </c>
    </row>
    <row r="406" spans="1:15" ht="22.5" customHeight="1">
      <c r="A406" s="101" t="s">
        <v>177</v>
      </c>
      <c r="B406" s="81"/>
      <c r="C406" s="404"/>
      <c r="D406" s="431"/>
      <c r="E406" s="335"/>
      <c r="F406" s="74"/>
      <c r="G406" s="74"/>
      <c r="H406" s="74"/>
      <c r="I406" s="74"/>
      <c r="J406" s="74"/>
      <c r="K406" s="74"/>
      <c r="L406" s="74"/>
      <c r="M406" s="74"/>
      <c r="N406" s="74"/>
      <c r="O406" s="76"/>
    </row>
    <row r="407" spans="1:15" ht="39.75" customHeight="1">
      <c r="A407" s="120">
        <v>8100210</v>
      </c>
      <c r="B407" s="59" t="s">
        <v>189</v>
      </c>
      <c r="C407" s="166" t="s">
        <v>401</v>
      </c>
      <c r="D407" s="398" t="s">
        <v>190</v>
      </c>
      <c r="E407" s="329">
        <v>15</v>
      </c>
      <c r="F407" s="59">
        <v>4261</v>
      </c>
      <c r="G407" s="39">
        <v>355</v>
      </c>
      <c r="H407" s="59">
        <v>0</v>
      </c>
      <c r="I407" s="59">
        <v>0</v>
      </c>
      <c r="J407" s="59">
        <v>455</v>
      </c>
      <c r="K407" s="59">
        <v>0</v>
      </c>
      <c r="L407" s="59">
        <v>0</v>
      </c>
      <c r="M407" s="59">
        <v>0</v>
      </c>
      <c r="N407" s="189">
        <f>F407+G407+H407+I407-J407+K407-L407+M407</f>
        <v>4161</v>
      </c>
      <c r="O407" s="29"/>
    </row>
    <row r="408" spans="1:15" ht="39.75" customHeight="1">
      <c r="A408" s="120">
        <v>8100211</v>
      </c>
      <c r="B408" s="59" t="s">
        <v>191</v>
      </c>
      <c r="C408" s="166" t="s">
        <v>402</v>
      </c>
      <c r="D408" s="398" t="s">
        <v>190</v>
      </c>
      <c r="E408" s="329">
        <v>15</v>
      </c>
      <c r="F408" s="59">
        <v>4261</v>
      </c>
      <c r="G408" s="39">
        <v>355</v>
      </c>
      <c r="H408" s="59">
        <v>0</v>
      </c>
      <c r="I408" s="59">
        <v>0</v>
      </c>
      <c r="J408" s="59">
        <v>455</v>
      </c>
      <c r="K408" s="59">
        <v>0</v>
      </c>
      <c r="L408" s="59">
        <v>0</v>
      </c>
      <c r="M408" s="59">
        <v>0</v>
      </c>
      <c r="N408" s="189">
        <f>F408+G408+H408+I408-J408+K408-L408+M408</f>
        <v>4161</v>
      </c>
      <c r="O408" s="29"/>
    </row>
    <row r="409" spans="1:15" ht="39.75" customHeight="1">
      <c r="A409" s="120">
        <v>8100214</v>
      </c>
      <c r="B409" s="59" t="s">
        <v>393</v>
      </c>
      <c r="C409" s="166" t="s">
        <v>394</v>
      </c>
      <c r="D409" s="398" t="s">
        <v>190</v>
      </c>
      <c r="E409" s="329">
        <v>15</v>
      </c>
      <c r="F409" s="59">
        <v>4261</v>
      </c>
      <c r="G409" s="59">
        <v>165</v>
      </c>
      <c r="H409" s="59">
        <v>0</v>
      </c>
      <c r="I409" s="59">
        <v>0</v>
      </c>
      <c r="J409" s="59">
        <v>421</v>
      </c>
      <c r="K409" s="59">
        <v>0</v>
      </c>
      <c r="L409" s="59">
        <v>200</v>
      </c>
      <c r="M409" s="59">
        <v>0</v>
      </c>
      <c r="N409" s="189">
        <f>F409+G409+H409+I409-J409+K409-L409+M409</f>
        <v>3805</v>
      </c>
      <c r="O409" s="29"/>
    </row>
    <row r="410" spans="1:15" ht="39.75" customHeight="1">
      <c r="A410" s="120">
        <v>11100205</v>
      </c>
      <c r="B410" s="59" t="s">
        <v>206</v>
      </c>
      <c r="C410" s="166" t="s">
        <v>207</v>
      </c>
      <c r="D410" s="43" t="s">
        <v>9</v>
      </c>
      <c r="E410" s="346">
        <v>15</v>
      </c>
      <c r="F410" s="65">
        <v>3494</v>
      </c>
      <c r="G410" s="59">
        <v>0</v>
      </c>
      <c r="H410" s="65">
        <v>0</v>
      </c>
      <c r="I410" s="65">
        <v>0</v>
      </c>
      <c r="J410" s="65">
        <v>151</v>
      </c>
      <c r="K410" s="65">
        <v>0</v>
      </c>
      <c r="L410" s="65">
        <v>0</v>
      </c>
      <c r="M410" s="59">
        <v>0</v>
      </c>
      <c r="N410" s="189">
        <f>F410+G410+H410+I410-J410+K410-L410+M410</f>
        <v>3343</v>
      </c>
      <c r="O410" s="29"/>
    </row>
    <row r="411" spans="1:15" s="23" customFormat="1" ht="19.5" customHeight="1" hidden="1">
      <c r="A411" s="581" t="s">
        <v>65</v>
      </c>
      <c r="B411" s="605"/>
      <c r="C411" s="595"/>
      <c r="D411" s="606"/>
      <c r="E411" s="607"/>
      <c r="F411" s="611">
        <f aca="true" t="shared" si="70" ref="F411:N411">SUM(F407:F410)</f>
        <v>16277</v>
      </c>
      <c r="G411" s="611">
        <f t="shared" si="70"/>
        <v>875</v>
      </c>
      <c r="H411" s="611">
        <f t="shared" si="70"/>
        <v>0</v>
      </c>
      <c r="I411" s="611">
        <f t="shared" si="70"/>
        <v>0</v>
      </c>
      <c r="J411" s="611">
        <f t="shared" si="70"/>
        <v>1482</v>
      </c>
      <c r="K411" s="611">
        <f t="shared" si="70"/>
        <v>0</v>
      </c>
      <c r="L411" s="611">
        <f t="shared" si="70"/>
        <v>200</v>
      </c>
      <c r="M411" s="611">
        <f t="shared" si="70"/>
        <v>0</v>
      </c>
      <c r="N411" s="611">
        <f t="shared" si="70"/>
        <v>15470</v>
      </c>
      <c r="O411" s="587"/>
    </row>
    <row r="412" spans="1:15" ht="20.25" customHeight="1" hidden="1">
      <c r="A412" s="56"/>
      <c r="B412" s="181" t="s">
        <v>31</v>
      </c>
      <c r="C412" s="413"/>
      <c r="D412" s="61"/>
      <c r="E412" s="347"/>
      <c r="F412" s="71">
        <f aca="true" t="shared" si="71" ref="F412:M412">F411</f>
        <v>16277</v>
      </c>
      <c r="G412" s="71">
        <f>G411</f>
        <v>875</v>
      </c>
      <c r="H412" s="71">
        <f t="shared" si="71"/>
        <v>0</v>
      </c>
      <c r="I412" s="71">
        <f t="shared" si="71"/>
        <v>0</v>
      </c>
      <c r="J412" s="71">
        <f>J411</f>
        <v>1482</v>
      </c>
      <c r="K412" s="71">
        <f t="shared" si="71"/>
        <v>0</v>
      </c>
      <c r="L412" s="71">
        <f t="shared" si="71"/>
        <v>200</v>
      </c>
      <c r="M412" s="71">
        <f t="shared" si="71"/>
        <v>0</v>
      </c>
      <c r="N412" s="71">
        <f>N411</f>
        <v>15470</v>
      </c>
      <c r="O412" s="58"/>
    </row>
    <row r="413" spans="1:15" s="187" customFormat="1" ht="36.75" customHeight="1" hidden="1">
      <c r="A413" s="21"/>
      <c r="B413" s="8"/>
      <c r="C413" s="410"/>
      <c r="D413" s="8"/>
      <c r="E413" s="315"/>
      <c r="F413" s="8"/>
      <c r="G413" s="8"/>
      <c r="H413" s="8"/>
      <c r="I413" s="8"/>
      <c r="J413" s="8"/>
      <c r="K413" s="8"/>
      <c r="L413" s="8"/>
      <c r="M413" s="8"/>
      <c r="N413" s="8"/>
      <c r="O413" s="31"/>
    </row>
    <row r="414" spans="1:15" s="187" customFormat="1" ht="12.75" customHeight="1" hidden="1">
      <c r="A414" s="437"/>
      <c r="B414" s="438"/>
      <c r="C414" s="438"/>
      <c r="D414" s="438" t="s">
        <v>462</v>
      </c>
      <c r="E414" s="439"/>
      <c r="F414" s="438"/>
      <c r="G414" s="438"/>
      <c r="H414" s="438"/>
      <c r="J414" s="443" t="s">
        <v>463</v>
      </c>
      <c r="K414" s="438"/>
      <c r="L414" s="438"/>
      <c r="M414" s="438"/>
      <c r="N414" s="438" t="s">
        <v>463</v>
      </c>
      <c r="O414" s="440"/>
    </row>
    <row r="415" spans="1:15" ht="18.75" hidden="1">
      <c r="A415" s="437" t="s">
        <v>471</v>
      </c>
      <c r="B415" s="438"/>
      <c r="C415" s="438" t="s">
        <v>1270</v>
      </c>
      <c r="D415" s="438"/>
      <c r="E415" s="439"/>
      <c r="F415" s="438"/>
      <c r="G415" s="438"/>
      <c r="H415" s="438"/>
      <c r="I415" s="2"/>
      <c r="J415" s="443" t="s">
        <v>968</v>
      </c>
      <c r="K415" s="438"/>
      <c r="L415" s="437"/>
      <c r="M415" s="438" t="s">
        <v>965</v>
      </c>
      <c r="N415" s="438"/>
      <c r="O415" s="441"/>
    </row>
    <row r="416" spans="1:15" ht="12" customHeight="1" hidden="1">
      <c r="A416" s="437"/>
      <c r="B416" s="438"/>
      <c r="C416" s="438" t="s">
        <v>598</v>
      </c>
      <c r="D416" s="438"/>
      <c r="E416" s="439"/>
      <c r="F416" s="438"/>
      <c r="G416" s="438"/>
      <c r="H416" s="438"/>
      <c r="I416" s="2"/>
      <c r="J416" s="442" t="s">
        <v>460</v>
      </c>
      <c r="K416" s="438"/>
      <c r="L416" s="438"/>
      <c r="M416" s="438" t="s">
        <v>461</v>
      </c>
      <c r="N416" s="438"/>
      <c r="O416" s="440"/>
    </row>
    <row r="417" spans="1:15" ht="0.75" customHeight="1">
      <c r="A417" s="183" t="s">
        <v>0</v>
      </c>
      <c r="B417" s="33"/>
      <c r="C417" s="708" t="s">
        <v>622</v>
      </c>
      <c r="D417" s="708"/>
      <c r="E417" s="325"/>
      <c r="F417" s="4"/>
      <c r="G417" s="4"/>
      <c r="H417" s="4"/>
      <c r="I417" s="4"/>
      <c r="J417" s="4"/>
      <c r="K417" s="4"/>
      <c r="L417" s="4"/>
      <c r="M417" s="4"/>
      <c r="N417" s="4"/>
      <c r="O417" s="27"/>
    </row>
    <row r="418" spans="1:15" ht="34.5" customHeight="1" hidden="1">
      <c r="A418" s="6"/>
      <c r="B418" s="177" t="s">
        <v>194</v>
      </c>
      <c r="C418" s="401"/>
      <c r="D418" s="7"/>
      <c r="E418" s="315"/>
      <c r="F418" s="7"/>
      <c r="G418" s="7"/>
      <c r="H418" s="7"/>
      <c r="I418" s="8"/>
      <c r="J418" s="7"/>
      <c r="K418" s="7"/>
      <c r="L418" s="8"/>
      <c r="M418" s="7"/>
      <c r="N418" s="7"/>
      <c r="O418" s="391" t="s">
        <v>1368</v>
      </c>
    </row>
    <row r="419" spans="1:15" s="237" customFormat="1" ht="36.75" customHeight="1" hidden="1">
      <c r="A419" s="10"/>
      <c r="B419" s="44"/>
      <c r="C419" s="402"/>
      <c r="D419" s="95" t="s">
        <v>1498</v>
      </c>
      <c r="E419" s="316"/>
      <c r="F419" s="12"/>
      <c r="G419" s="12"/>
      <c r="H419" s="12"/>
      <c r="I419" s="12"/>
      <c r="J419" s="12"/>
      <c r="K419" s="12"/>
      <c r="L419" s="12"/>
      <c r="M419" s="12"/>
      <c r="N419" s="12"/>
      <c r="O419" s="28"/>
    </row>
    <row r="420" spans="1:15" ht="34.5" customHeight="1" hidden="1" thickBot="1">
      <c r="A420" s="208" t="s">
        <v>428</v>
      </c>
      <c r="B420" s="209" t="s">
        <v>429</v>
      </c>
      <c r="C420" s="414" t="s">
        <v>1</v>
      </c>
      <c r="D420" s="214" t="s">
        <v>427</v>
      </c>
      <c r="E420" s="345" t="s">
        <v>435</v>
      </c>
      <c r="F420" s="210" t="s">
        <v>424</v>
      </c>
      <c r="G420" s="210" t="s">
        <v>425</v>
      </c>
      <c r="H420" s="210" t="s">
        <v>33</v>
      </c>
      <c r="I420" s="213" t="s">
        <v>426</v>
      </c>
      <c r="J420" s="215" t="s">
        <v>17</v>
      </c>
      <c r="K420" s="210" t="s">
        <v>18</v>
      </c>
      <c r="L420" s="213" t="s">
        <v>433</v>
      </c>
      <c r="M420" s="210" t="s">
        <v>30</v>
      </c>
      <c r="N420" s="210" t="s">
        <v>430</v>
      </c>
      <c r="O420" s="217" t="s">
        <v>19</v>
      </c>
    </row>
    <row r="421" spans="1:15" ht="27" customHeight="1">
      <c r="A421" s="100" t="s">
        <v>195</v>
      </c>
      <c r="B421" s="77"/>
      <c r="C421" s="404"/>
      <c r="D421" s="77"/>
      <c r="E421" s="338"/>
      <c r="F421" s="77"/>
      <c r="G421" s="77"/>
      <c r="H421" s="77"/>
      <c r="I421" s="77"/>
      <c r="J421" s="77"/>
      <c r="K421" s="77"/>
      <c r="L421" s="77"/>
      <c r="M421" s="77"/>
      <c r="N421" s="77"/>
      <c r="O421" s="76"/>
    </row>
    <row r="422" spans="1:15" ht="40.5" customHeight="1">
      <c r="A422" s="170">
        <v>900001</v>
      </c>
      <c r="B422" s="15" t="s">
        <v>993</v>
      </c>
      <c r="C422" s="924" t="s">
        <v>1095</v>
      </c>
      <c r="D422" s="398" t="s">
        <v>613</v>
      </c>
      <c r="E422" s="346">
        <v>15</v>
      </c>
      <c r="F422" s="59">
        <v>8205</v>
      </c>
      <c r="G422" s="59">
        <v>0</v>
      </c>
      <c r="H422" s="59">
        <v>0</v>
      </c>
      <c r="I422" s="59">
        <v>0</v>
      </c>
      <c r="J422" s="59">
        <v>1205</v>
      </c>
      <c r="K422" s="59">
        <v>0</v>
      </c>
      <c r="L422" s="59">
        <v>0</v>
      </c>
      <c r="M422" s="59">
        <v>0</v>
      </c>
      <c r="N422" s="189">
        <f>F422+G422+H422+I422-J422+K422-L422+M422</f>
        <v>7000</v>
      </c>
      <c r="O422" s="661"/>
    </row>
    <row r="423" spans="1:15" ht="40.5" customHeight="1">
      <c r="A423" s="108">
        <v>920002</v>
      </c>
      <c r="B423" s="59" t="s">
        <v>994</v>
      </c>
      <c r="C423" s="166" t="s">
        <v>1058</v>
      </c>
      <c r="D423" s="398" t="s">
        <v>539</v>
      </c>
      <c r="E423" s="346">
        <v>15</v>
      </c>
      <c r="F423" s="59">
        <v>4420</v>
      </c>
      <c r="G423" s="59">
        <v>0</v>
      </c>
      <c r="H423" s="59">
        <v>0</v>
      </c>
      <c r="I423" s="59">
        <v>0</v>
      </c>
      <c r="J423" s="59">
        <v>420</v>
      </c>
      <c r="K423" s="59">
        <v>0</v>
      </c>
      <c r="L423" s="59">
        <v>0</v>
      </c>
      <c r="M423" s="59">
        <v>0</v>
      </c>
      <c r="N423" s="189">
        <f>F423+G423+H423+I423-J423+K423-L423+M423</f>
        <v>4000</v>
      </c>
      <c r="O423" s="661"/>
    </row>
    <row r="424" spans="1:15" ht="19.5" customHeight="1" hidden="1">
      <c r="A424" s="581" t="s">
        <v>65</v>
      </c>
      <c r="B424" s="674"/>
      <c r="C424" s="595"/>
      <c r="D424" s="591"/>
      <c r="E424" s="592"/>
      <c r="F424" s="611">
        <f aca="true" t="shared" si="72" ref="F424:N424">SUM(F422:F423)</f>
        <v>12625</v>
      </c>
      <c r="G424" s="611">
        <f t="shared" si="72"/>
        <v>0</v>
      </c>
      <c r="H424" s="611">
        <f t="shared" si="72"/>
        <v>0</v>
      </c>
      <c r="I424" s="611">
        <f t="shared" si="72"/>
        <v>0</v>
      </c>
      <c r="J424" s="611">
        <f t="shared" si="72"/>
        <v>1625</v>
      </c>
      <c r="K424" s="611">
        <f t="shared" si="72"/>
        <v>0</v>
      </c>
      <c r="L424" s="611">
        <f t="shared" si="72"/>
        <v>0</v>
      </c>
      <c r="M424" s="611">
        <f t="shared" si="72"/>
        <v>0</v>
      </c>
      <c r="N424" s="611">
        <f t="shared" si="72"/>
        <v>11000</v>
      </c>
      <c r="O424" s="587"/>
    </row>
    <row r="425" spans="1:15" ht="27" customHeight="1">
      <c r="A425" s="100" t="s">
        <v>596</v>
      </c>
      <c r="B425" s="81"/>
      <c r="C425" s="404"/>
      <c r="D425" s="75"/>
      <c r="E425" s="335"/>
      <c r="F425" s="74"/>
      <c r="G425" s="74"/>
      <c r="H425" s="74"/>
      <c r="I425" s="74"/>
      <c r="J425" s="74"/>
      <c r="K425" s="74"/>
      <c r="L425" s="74"/>
      <c r="M425" s="74"/>
      <c r="N425" s="74"/>
      <c r="O425" s="76"/>
    </row>
    <row r="426" spans="1:15" ht="40.5" customHeight="1">
      <c r="A426" s="170">
        <v>910002</v>
      </c>
      <c r="B426" s="14" t="s">
        <v>995</v>
      </c>
      <c r="C426" s="924" t="s">
        <v>1225</v>
      </c>
      <c r="D426" s="665" t="s">
        <v>549</v>
      </c>
      <c r="E426" s="666">
        <v>15</v>
      </c>
      <c r="F426" s="59">
        <v>6934</v>
      </c>
      <c r="G426" s="59">
        <v>0</v>
      </c>
      <c r="H426" s="59">
        <v>0</v>
      </c>
      <c r="I426" s="59">
        <v>0</v>
      </c>
      <c r="J426" s="59">
        <v>934</v>
      </c>
      <c r="K426" s="59">
        <v>0</v>
      </c>
      <c r="L426" s="59">
        <v>0</v>
      </c>
      <c r="M426" s="59">
        <v>0</v>
      </c>
      <c r="N426" s="189">
        <f>F426+G426+H426+I426-J426+K426-L426+M426</f>
        <v>6000</v>
      </c>
      <c r="O426" s="657"/>
    </row>
    <row r="427" spans="1:15" ht="1.5" customHeight="1">
      <c r="A427" s="581" t="s">
        <v>65</v>
      </c>
      <c r="B427" s="674"/>
      <c r="C427" s="595"/>
      <c r="D427" s="591"/>
      <c r="E427" s="592"/>
      <c r="F427" s="611">
        <f aca="true" t="shared" si="73" ref="F427:N427">SUM(F426:F426)</f>
        <v>6934</v>
      </c>
      <c r="G427" s="611">
        <f t="shared" si="73"/>
        <v>0</v>
      </c>
      <c r="H427" s="611">
        <f t="shared" si="73"/>
        <v>0</v>
      </c>
      <c r="I427" s="611">
        <f t="shared" si="73"/>
        <v>0</v>
      </c>
      <c r="J427" s="611">
        <f t="shared" si="73"/>
        <v>934</v>
      </c>
      <c r="K427" s="611">
        <f t="shared" si="73"/>
        <v>0</v>
      </c>
      <c r="L427" s="611">
        <f t="shared" si="73"/>
        <v>0</v>
      </c>
      <c r="M427" s="611">
        <f t="shared" si="73"/>
        <v>0</v>
      </c>
      <c r="N427" s="611">
        <f t="shared" si="73"/>
        <v>6000</v>
      </c>
      <c r="O427" s="587"/>
    </row>
    <row r="428" spans="1:15" ht="27" customHeight="1">
      <c r="A428" s="100" t="s">
        <v>577</v>
      </c>
      <c r="B428" s="81"/>
      <c r="C428" s="404"/>
      <c r="D428" s="75"/>
      <c r="E428" s="335"/>
      <c r="F428" s="74"/>
      <c r="G428" s="74"/>
      <c r="H428" s="74"/>
      <c r="I428" s="74"/>
      <c r="J428" s="74"/>
      <c r="K428" s="74"/>
      <c r="L428" s="74"/>
      <c r="M428" s="74"/>
      <c r="N428" s="74"/>
      <c r="O428" s="76"/>
    </row>
    <row r="429" spans="1:15" ht="37.5" customHeight="1">
      <c r="A429" s="659">
        <v>161001</v>
      </c>
      <c r="B429" s="494" t="s">
        <v>996</v>
      </c>
      <c r="C429" s="924" t="s">
        <v>1171</v>
      </c>
      <c r="D429" s="398" t="s">
        <v>556</v>
      </c>
      <c r="E429" s="346">
        <v>15</v>
      </c>
      <c r="F429" s="59">
        <v>8205</v>
      </c>
      <c r="G429" s="59">
        <v>0</v>
      </c>
      <c r="H429" s="59">
        <v>0</v>
      </c>
      <c r="I429" s="59">
        <v>0</v>
      </c>
      <c r="J429" s="59">
        <v>1205</v>
      </c>
      <c r="K429" s="59">
        <v>0</v>
      </c>
      <c r="L429" s="59">
        <v>0</v>
      </c>
      <c r="M429" s="59">
        <v>0</v>
      </c>
      <c r="N429" s="189">
        <f>F429+G429+H429+I429-J429+K429-L429+M429</f>
        <v>7000</v>
      </c>
      <c r="O429" s="29"/>
    </row>
    <row r="430" spans="1:15" ht="19.5" customHeight="1" hidden="1">
      <c r="A430" s="581" t="s">
        <v>65</v>
      </c>
      <c r="B430" s="674"/>
      <c r="C430" s="595"/>
      <c r="D430" s="591"/>
      <c r="E430" s="592"/>
      <c r="F430" s="611">
        <f>F429</f>
        <v>8205</v>
      </c>
      <c r="G430" s="611">
        <f aca="true" t="shared" si="74" ref="G430:M430">G429</f>
        <v>0</v>
      </c>
      <c r="H430" s="611">
        <f t="shared" si="74"/>
        <v>0</v>
      </c>
      <c r="I430" s="611">
        <f t="shared" si="74"/>
        <v>0</v>
      </c>
      <c r="J430" s="611">
        <f>J429</f>
        <v>1205</v>
      </c>
      <c r="K430" s="611">
        <f>K429</f>
        <v>0</v>
      </c>
      <c r="L430" s="611">
        <f t="shared" si="74"/>
        <v>0</v>
      </c>
      <c r="M430" s="611">
        <f t="shared" si="74"/>
        <v>0</v>
      </c>
      <c r="N430" s="611">
        <f>N429</f>
        <v>7000</v>
      </c>
      <c r="O430" s="587"/>
    </row>
    <row r="431" spans="1:15" ht="24" customHeight="1" hidden="1">
      <c r="A431" s="180" t="s">
        <v>65</v>
      </c>
      <c r="B431" s="52"/>
      <c r="C431" s="409"/>
      <c r="D431" s="53"/>
      <c r="E431" s="339"/>
      <c r="F431" s="69">
        <f aca="true" t="shared" si="75" ref="F431:N431">F424+F427+F430</f>
        <v>27764</v>
      </c>
      <c r="G431" s="69">
        <f t="shared" si="75"/>
        <v>0</v>
      </c>
      <c r="H431" s="69">
        <f t="shared" si="75"/>
        <v>0</v>
      </c>
      <c r="I431" s="69">
        <f t="shared" si="75"/>
        <v>0</v>
      </c>
      <c r="J431" s="69">
        <f t="shared" si="75"/>
        <v>3764</v>
      </c>
      <c r="K431" s="69">
        <f t="shared" si="75"/>
        <v>0</v>
      </c>
      <c r="L431" s="69">
        <f t="shared" si="75"/>
        <v>0</v>
      </c>
      <c r="M431" s="69">
        <f t="shared" si="75"/>
        <v>0</v>
      </c>
      <c r="N431" s="69">
        <f t="shared" si="75"/>
        <v>24000</v>
      </c>
      <c r="O431" s="69"/>
    </row>
    <row r="432" spans="1:15" ht="16.5" customHeight="1" hidden="1">
      <c r="A432" s="21"/>
      <c r="B432" s="8"/>
      <c r="C432" s="410"/>
      <c r="D432" s="8"/>
      <c r="E432" s="315"/>
      <c r="F432" s="8"/>
      <c r="G432" s="8"/>
      <c r="H432" s="8"/>
      <c r="I432" s="8"/>
      <c r="J432" s="8"/>
      <c r="K432" s="8"/>
      <c r="L432" s="8"/>
      <c r="M432" s="8"/>
      <c r="N432" s="8"/>
      <c r="O432" s="31"/>
    </row>
    <row r="433" spans="1:15" s="187" customFormat="1" ht="18" hidden="1">
      <c r="A433" s="17"/>
      <c r="B433" s="1"/>
      <c r="C433" s="406"/>
      <c r="D433" s="1"/>
      <c r="E433" s="321"/>
      <c r="F433" s="1"/>
      <c r="G433" s="1"/>
      <c r="H433" s="1"/>
      <c r="I433" s="1"/>
      <c r="J433" s="1"/>
      <c r="K433" s="1"/>
      <c r="L433" s="1"/>
      <c r="M433" s="1"/>
      <c r="N433" s="1"/>
      <c r="O433" s="30"/>
    </row>
    <row r="434" spans="1:15" s="187" customFormat="1" ht="18.75" hidden="1">
      <c r="A434" s="437"/>
      <c r="B434" s="438"/>
      <c r="C434" s="438"/>
      <c r="D434" s="438" t="s">
        <v>462</v>
      </c>
      <c r="E434" s="439"/>
      <c r="F434" s="438"/>
      <c r="G434" s="438"/>
      <c r="H434" s="438"/>
      <c r="J434" s="443" t="s">
        <v>463</v>
      </c>
      <c r="K434" s="438"/>
      <c r="L434" s="438"/>
      <c r="M434" s="438"/>
      <c r="N434" s="438" t="s">
        <v>463</v>
      </c>
      <c r="O434" s="440"/>
    </row>
    <row r="435" spans="1:15" ht="18.75" hidden="1">
      <c r="A435" s="437"/>
      <c r="B435" s="438"/>
      <c r="C435" s="438"/>
      <c r="D435" s="438"/>
      <c r="E435" s="439"/>
      <c r="F435" s="438"/>
      <c r="G435" s="438"/>
      <c r="H435" s="438"/>
      <c r="I435" s="438"/>
      <c r="J435" s="437"/>
      <c r="K435" s="438"/>
      <c r="L435" s="437"/>
      <c r="M435" s="438"/>
      <c r="N435" s="438"/>
      <c r="O435" s="441"/>
    </row>
    <row r="436" spans="1:15" ht="18.75" hidden="1">
      <c r="A436" s="437" t="s">
        <v>471</v>
      </c>
      <c r="B436" s="438"/>
      <c r="C436" s="438" t="s">
        <v>1270</v>
      </c>
      <c r="D436" s="438"/>
      <c r="E436" s="439"/>
      <c r="F436" s="438"/>
      <c r="G436" s="438"/>
      <c r="H436" s="438"/>
      <c r="J436" s="443" t="s">
        <v>968</v>
      </c>
      <c r="K436" s="438"/>
      <c r="L436" s="437"/>
      <c r="M436" s="438" t="s">
        <v>965</v>
      </c>
      <c r="N436" s="438"/>
      <c r="O436" s="441"/>
    </row>
    <row r="437" spans="1:15" ht="15" customHeight="1" hidden="1">
      <c r="A437" s="437"/>
      <c r="B437" s="438"/>
      <c r="C437" s="438" t="s">
        <v>598</v>
      </c>
      <c r="D437" s="438"/>
      <c r="E437" s="439"/>
      <c r="F437" s="438"/>
      <c r="G437" s="438"/>
      <c r="H437" s="438"/>
      <c r="J437" s="442" t="s">
        <v>460</v>
      </c>
      <c r="L437" s="442"/>
      <c r="M437" s="438" t="s">
        <v>461</v>
      </c>
      <c r="N437" s="438"/>
      <c r="O437" s="440"/>
    </row>
    <row r="438" spans="1:15" ht="33.75" hidden="1">
      <c r="A438" s="183" t="s">
        <v>0</v>
      </c>
      <c r="B438" s="20"/>
      <c r="C438" s="169" t="s">
        <v>622</v>
      </c>
      <c r="D438" s="169"/>
      <c r="E438" s="325"/>
      <c r="F438" s="4"/>
      <c r="G438" s="4"/>
      <c r="H438" s="4"/>
      <c r="I438" s="4"/>
      <c r="J438" s="4"/>
      <c r="K438" s="4"/>
      <c r="L438" s="4"/>
      <c r="M438" s="4"/>
      <c r="N438" s="4"/>
      <c r="O438" s="27"/>
    </row>
    <row r="439" spans="1:15" ht="20.25" hidden="1">
      <c r="A439" s="6"/>
      <c r="B439" s="177" t="s">
        <v>356</v>
      </c>
      <c r="C439" s="401"/>
      <c r="D439" s="7"/>
      <c r="E439" s="315"/>
      <c r="F439" s="7"/>
      <c r="G439" s="7"/>
      <c r="H439" s="7"/>
      <c r="I439" s="8"/>
      <c r="J439" s="7"/>
      <c r="K439" s="7"/>
      <c r="L439" s="8"/>
      <c r="M439" s="7"/>
      <c r="N439" s="7"/>
      <c r="O439" s="391" t="s">
        <v>1369</v>
      </c>
    </row>
    <row r="440" spans="1:15" s="70" customFormat="1" ht="31.5" customHeight="1" hidden="1">
      <c r="A440" s="10"/>
      <c r="B440" s="44"/>
      <c r="C440" s="402"/>
      <c r="D440" s="95" t="s">
        <v>1498</v>
      </c>
      <c r="E440" s="316"/>
      <c r="F440" s="12"/>
      <c r="G440" s="12"/>
      <c r="H440" s="12"/>
      <c r="I440" s="12"/>
      <c r="J440" s="12"/>
      <c r="K440" s="12"/>
      <c r="L440" s="12"/>
      <c r="M440" s="12"/>
      <c r="N440" s="12"/>
      <c r="O440" s="28"/>
    </row>
    <row r="441" spans="1:15" ht="39.75" customHeight="1" hidden="1" thickBot="1">
      <c r="A441" s="46" t="s">
        <v>428</v>
      </c>
      <c r="B441" s="62" t="s">
        <v>429</v>
      </c>
      <c r="C441" s="403" t="s">
        <v>1</v>
      </c>
      <c r="D441" s="62" t="s">
        <v>427</v>
      </c>
      <c r="E441" s="337" t="s">
        <v>435</v>
      </c>
      <c r="F441" s="26" t="s">
        <v>424</v>
      </c>
      <c r="G441" s="26" t="s">
        <v>425</v>
      </c>
      <c r="H441" s="26" t="s">
        <v>33</v>
      </c>
      <c r="I441" s="26" t="s">
        <v>426</v>
      </c>
      <c r="J441" s="26" t="s">
        <v>17</v>
      </c>
      <c r="K441" s="26" t="s">
        <v>18</v>
      </c>
      <c r="L441" s="26" t="s">
        <v>433</v>
      </c>
      <c r="M441" s="26" t="s">
        <v>30</v>
      </c>
      <c r="N441" s="26" t="s">
        <v>430</v>
      </c>
      <c r="O441" s="63" t="s">
        <v>19</v>
      </c>
    </row>
    <row r="442" spans="1:15" ht="30" customHeight="1">
      <c r="A442" s="100" t="s">
        <v>196</v>
      </c>
      <c r="B442" s="74"/>
      <c r="C442" s="404"/>
      <c r="D442" s="77"/>
      <c r="E442" s="338"/>
      <c r="F442" s="77"/>
      <c r="G442" s="77"/>
      <c r="H442" s="77"/>
      <c r="I442" s="77"/>
      <c r="J442" s="77"/>
      <c r="K442" s="77"/>
      <c r="L442" s="77"/>
      <c r="M442" s="77"/>
      <c r="N442" s="77"/>
      <c r="O442" s="76"/>
    </row>
    <row r="443" spans="1:15" ht="42" customHeight="1">
      <c r="A443" s="170">
        <v>15100100</v>
      </c>
      <c r="B443" s="14" t="s">
        <v>997</v>
      </c>
      <c r="C443" s="656" t="s">
        <v>1059</v>
      </c>
      <c r="D443" s="43" t="s">
        <v>357</v>
      </c>
      <c r="E443" s="346">
        <v>15</v>
      </c>
      <c r="F443" s="59">
        <v>10763</v>
      </c>
      <c r="G443" s="59">
        <v>0</v>
      </c>
      <c r="H443" s="59">
        <v>0</v>
      </c>
      <c r="I443" s="59">
        <v>0</v>
      </c>
      <c r="J443" s="59">
        <v>1763</v>
      </c>
      <c r="K443" s="59">
        <v>0</v>
      </c>
      <c r="L443" s="14">
        <v>1000</v>
      </c>
      <c r="M443" s="59">
        <v>0</v>
      </c>
      <c r="N443" s="189">
        <f>F443+G443+H443+I443-J443+K443-L443+M443</f>
        <v>8000</v>
      </c>
      <c r="O443" s="29"/>
    </row>
    <row r="444" spans="1:15" ht="18" hidden="1">
      <c r="A444" s="581" t="s">
        <v>65</v>
      </c>
      <c r="B444" s="605"/>
      <c r="C444" s="595"/>
      <c r="D444" s="606"/>
      <c r="E444" s="607"/>
      <c r="F444" s="608">
        <f>F443</f>
        <v>10763</v>
      </c>
      <c r="G444" s="608">
        <f aca="true" t="shared" si="76" ref="G444:N444">G443</f>
        <v>0</v>
      </c>
      <c r="H444" s="608">
        <f t="shared" si="76"/>
        <v>0</v>
      </c>
      <c r="I444" s="608">
        <f t="shared" si="76"/>
        <v>0</v>
      </c>
      <c r="J444" s="608">
        <f t="shared" si="76"/>
        <v>1763</v>
      </c>
      <c r="K444" s="608">
        <f t="shared" si="76"/>
        <v>0</v>
      </c>
      <c r="L444" s="593">
        <f t="shared" si="76"/>
        <v>1000</v>
      </c>
      <c r="M444" s="608">
        <f t="shared" si="76"/>
        <v>0</v>
      </c>
      <c r="N444" s="608">
        <f t="shared" si="76"/>
        <v>8000</v>
      </c>
      <c r="O444" s="587"/>
    </row>
    <row r="445" spans="1:15" ht="30" customHeight="1">
      <c r="A445" s="100" t="s">
        <v>197</v>
      </c>
      <c r="B445" s="74"/>
      <c r="C445" s="404"/>
      <c r="D445" s="75"/>
      <c r="E445" s="335"/>
      <c r="F445" s="74"/>
      <c r="G445" s="74"/>
      <c r="H445" s="74"/>
      <c r="I445" s="74"/>
      <c r="J445" s="74"/>
      <c r="K445" s="74"/>
      <c r="L445" s="74"/>
      <c r="M445" s="74"/>
      <c r="N445" s="74"/>
      <c r="O445" s="76"/>
    </row>
    <row r="446" spans="1:15" ht="45" customHeight="1">
      <c r="A446" s="120">
        <v>1100101</v>
      </c>
      <c r="B446" s="59" t="s">
        <v>1048</v>
      </c>
      <c r="C446" s="166" t="s">
        <v>1124</v>
      </c>
      <c r="D446" s="398" t="s">
        <v>551</v>
      </c>
      <c r="E446" s="346">
        <v>15</v>
      </c>
      <c r="F446" s="59">
        <v>4420</v>
      </c>
      <c r="G446" s="59">
        <v>0</v>
      </c>
      <c r="H446" s="59">
        <v>0</v>
      </c>
      <c r="I446" s="59">
        <v>0</v>
      </c>
      <c r="J446" s="59">
        <v>420</v>
      </c>
      <c r="K446" s="59">
        <v>0</v>
      </c>
      <c r="L446" s="59">
        <v>0</v>
      </c>
      <c r="M446" s="59">
        <v>0</v>
      </c>
      <c r="N446" s="189">
        <f>F446+G446+H446+I446-J446+K446-L446+M446</f>
        <v>4000</v>
      </c>
      <c r="O446" s="29"/>
    </row>
    <row r="447" spans="1:15" ht="42" customHeight="1">
      <c r="A447" s="120">
        <v>10100102</v>
      </c>
      <c r="B447" s="59" t="s">
        <v>1310</v>
      </c>
      <c r="C447" s="166" t="s">
        <v>198</v>
      </c>
      <c r="D447" s="398" t="s">
        <v>2</v>
      </c>
      <c r="E447" s="346">
        <v>15</v>
      </c>
      <c r="F447" s="59">
        <v>3390</v>
      </c>
      <c r="G447" s="59">
        <v>0</v>
      </c>
      <c r="H447" s="59">
        <v>0</v>
      </c>
      <c r="I447" s="59">
        <v>0</v>
      </c>
      <c r="J447" s="59">
        <v>140</v>
      </c>
      <c r="K447" s="59">
        <v>0</v>
      </c>
      <c r="L447" s="59">
        <v>0</v>
      </c>
      <c r="M447" s="59">
        <v>0</v>
      </c>
      <c r="N447" s="189">
        <f>F447+G447+H447+I447-J447+K447-L447+M447</f>
        <v>3250</v>
      </c>
      <c r="O447" s="29"/>
    </row>
    <row r="448" spans="1:15" ht="0.75" customHeight="1">
      <c r="A448" s="581" t="s">
        <v>65</v>
      </c>
      <c r="B448" s="605"/>
      <c r="C448" s="595"/>
      <c r="D448" s="606"/>
      <c r="E448" s="607"/>
      <c r="F448" s="611">
        <f>SUM(F446:F447)</f>
        <v>7810</v>
      </c>
      <c r="G448" s="611">
        <f aca="true" t="shared" si="77" ref="G448:N448">SUM(G446:G447)</f>
        <v>0</v>
      </c>
      <c r="H448" s="611">
        <f t="shared" si="77"/>
        <v>0</v>
      </c>
      <c r="I448" s="611">
        <f t="shared" si="77"/>
        <v>0</v>
      </c>
      <c r="J448" s="611">
        <f t="shared" si="77"/>
        <v>560</v>
      </c>
      <c r="K448" s="611">
        <f t="shared" si="77"/>
        <v>0</v>
      </c>
      <c r="L448" s="611">
        <f t="shared" si="77"/>
        <v>0</v>
      </c>
      <c r="M448" s="611">
        <f t="shared" si="77"/>
        <v>0</v>
      </c>
      <c r="N448" s="611">
        <f t="shared" si="77"/>
        <v>7250</v>
      </c>
      <c r="O448" s="587"/>
    </row>
    <row r="449" spans="1:15" ht="30" customHeight="1">
      <c r="A449" s="100" t="s">
        <v>386</v>
      </c>
      <c r="B449" s="74"/>
      <c r="C449" s="404"/>
      <c r="D449" s="75"/>
      <c r="E449" s="335"/>
      <c r="F449" s="74"/>
      <c r="G449" s="74"/>
      <c r="H449" s="74"/>
      <c r="I449" s="74"/>
      <c r="J449" s="74"/>
      <c r="K449" s="74"/>
      <c r="L449" s="74"/>
      <c r="M449" s="74"/>
      <c r="N449" s="74"/>
      <c r="O449" s="76"/>
    </row>
    <row r="450" spans="1:15" s="41" customFormat="1" ht="36" customHeight="1">
      <c r="A450" s="197">
        <v>2100103</v>
      </c>
      <c r="B450" s="189" t="s">
        <v>74</v>
      </c>
      <c r="C450" s="285" t="s">
        <v>403</v>
      </c>
      <c r="D450" s="396" t="s">
        <v>75</v>
      </c>
      <c r="E450" s="312">
        <v>15</v>
      </c>
      <c r="F450" s="65">
        <v>2020</v>
      </c>
      <c r="G450" s="65">
        <v>0</v>
      </c>
      <c r="H450" s="65">
        <v>0</v>
      </c>
      <c r="I450" s="65">
        <v>0</v>
      </c>
      <c r="J450" s="65">
        <v>0</v>
      </c>
      <c r="K450" s="65">
        <v>70</v>
      </c>
      <c r="L450" s="65">
        <v>500</v>
      </c>
      <c r="M450" s="65">
        <v>0</v>
      </c>
      <c r="N450" s="189">
        <f>F450+G450+H450+I450-J450+K450-L450+M450</f>
        <v>1590</v>
      </c>
      <c r="O450" s="14"/>
    </row>
    <row r="451" spans="1:15" s="23" customFormat="1" ht="18" hidden="1">
      <c r="A451" s="581" t="s">
        <v>65</v>
      </c>
      <c r="B451" s="605"/>
      <c r="C451" s="595"/>
      <c r="D451" s="606"/>
      <c r="E451" s="607"/>
      <c r="F451" s="608">
        <f aca="true" t="shared" si="78" ref="F451:N451">SUM(F450:F450)</f>
        <v>2020</v>
      </c>
      <c r="G451" s="608">
        <f t="shared" si="78"/>
        <v>0</v>
      </c>
      <c r="H451" s="608">
        <f t="shared" si="78"/>
        <v>0</v>
      </c>
      <c r="I451" s="608">
        <f t="shared" si="78"/>
        <v>0</v>
      </c>
      <c r="J451" s="608">
        <f t="shared" si="78"/>
        <v>0</v>
      </c>
      <c r="K451" s="608">
        <f t="shared" si="78"/>
        <v>70</v>
      </c>
      <c r="L451" s="608">
        <f t="shared" si="78"/>
        <v>500</v>
      </c>
      <c r="M451" s="608">
        <f t="shared" si="78"/>
        <v>0</v>
      </c>
      <c r="N451" s="608">
        <f t="shared" si="78"/>
        <v>1590</v>
      </c>
      <c r="O451" s="587"/>
    </row>
    <row r="452" spans="1:15" ht="22.5" hidden="1">
      <c r="A452" s="56"/>
      <c r="B452" s="181" t="s">
        <v>31</v>
      </c>
      <c r="C452" s="413"/>
      <c r="D452" s="61"/>
      <c r="E452" s="347"/>
      <c r="F452" s="71">
        <f aca="true" t="shared" si="79" ref="F452:N452">F444+F448+F451</f>
        <v>20593</v>
      </c>
      <c r="G452" s="71">
        <f t="shared" si="79"/>
        <v>0</v>
      </c>
      <c r="H452" s="71">
        <f t="shared" si="79"/>
        <v>0</v>
      </c>
      <c r="I452" s="71">
        <f t="shared" si="79"/>
        <v>0</v>
      </c>
      <c r="J452" s="71">
        <f t="shared" si="79"/>
        <v>2323</v>
      </c>
      <c r="K452" s="71">
        <f t="shared" si="79"/>
        <v>70</v>
      </c>
      <c r="L452" s="71">
        <f t="shared" si="79"/>
        <v>1500</v>
      </c>
      <c r="M452" s="71">
        <f t="shared" si="79"/>
        <v>0</v>
      </c>
      <c r="N452" s="71">
        <f t="shared" si="79"/>
        <v>16840</v>
      </c>
      <c r="O452" s="57"/>
    </row>
    <row r="453" ht="18" hidden="1"/>
    <row r="454" ht="18" hidden="1"/>
    <row r="455" spans="1:15" s="187" customFormat="1" ht="18.75" hidden="1">
      <c r="A455" s="437"/>
      <c r="B455" s="438"/>
      <c r="C455" s="438"/>
      <c r="D455" s="438" t="s">
        <v>462</v>
      </c>
      <c r="E455" s="439"/>
      <c r="F455" s="438"/>
      <c r="G455" s="438"/>
      <c r="H455" s="438"/>
      <c r="J455" s="443" t="s">
        <v>463</v>
      </c>
      <c r="K455" s="443"/>
      <c r="L455" s="438"/>
      <c r="M455" s="438"/>
      <c r="N455" s="438" t="s">
        <v>463</v>
      </c>
      <c r="O455" s="440"/>
    </row>
    <row r="456" spans="1:15" s="187" customFormat="1" ht="18.75" hidden="1">
      <c r="A456" s="437"/>
      <c r="B456" s="438"/>
      <c r="C456" s="438"/>
      <c r="D456" s="438"/>
      <c r="E456" s="439"/>
      <c r="F456" s="438"/>
      <c r="G456" s="438"/>
      <c r="H456" s="438"/>
      <c r="J456" s="452"/>
      <c r="K456" s="460"/>
      <c r="L456" s="437"/>
      <c r="M456" s="438"/>
      <c r="N456" s="438"/>
      <c r="O456" s="441"/>
    </row>
    <row r="457" spans="1:15" ht="18.75" hidden="1">
      <c r="A457" s="437" t="s">
        <v>471</v>
      </c>
      <c r="B457" s="438"/>
      <c r="C457" s="438" t="s">
        <v>1270</v>
      </c>
      <c r="D457" s="438"/>
      <c r="E457" s="439"/>
      <c r="F457" s="438"/>
      <c r="G457" s="438"/>
      <c r="H457" s="438"/>
      <c r="J457" s="443" t="s">
        <v>968</v>
      </c>
      <c r="K457" s="460"/>
      <c r="L457" s="437"/>
      <c r="M457" s="438" t="s">
        <v>965</v>
      </c>
      <c r="N457" s="438"/>
      <c r="O457" s="441"/>
    </row>
    <row r="458" spans="1:15" ht="18.75" hidden="1">
      <c r="A458" s="437"/>
      <c r="B458" s="438"/>
      <c r="C458" s="438" t="s">
        <v>598</v>
      </c>
      <c r="D458" s="438"/>
      <c r="E458" s="439"/>
      <c r="F458" s="438"/>
      <c r="G458" s="438"/>
      <c r="H458" s="438"/>
      <c r="J458" s="442" t="s">
        <v>460</v>
      </c>
      <c r="K458" s="442"/>
      <c r="L458" s="438"/>
      <c r="M458" s="438" t="s">
        <v>461</v>
      </c>
      <c r="N458" s="438"/>
      <c r="O458" s="440"/>
    </row>
    <row r="459" ht="27.75" customHeight="1" hidden="1"/>
    <row r="460" spans="1:15" ht="28.5" customHeight="1" hidden="1">
      <c r="A460" s="183" t="s">
        <v>0</v>
      </c>
      <c r="B460" s="33"/>
      <c r="C460" s="169" t="s">
        <v>622</v>
      </c>
      <c r="D460" s="169"/>
      <c r="E460" s="325"/>
      <c r="F460" s="4"/>
      <c r="G460" s="4"/>
      <c r="H460" s="4"/>
      <c r="I460" s="4"/>
      <c r="J460" s="4"/>
      <c r="K460" s="4"/>
      <c r="L460" s="4"/>
      <c r="M460" s="4"/>
      <c r="N460" s="4"/>
      <c r="O460" s="27"/>
    </row>
    <row r="461" spans="1:15" ht="20.25" hidden="1">
      <c r="A461" s="6"/>
      <c r="B461" s="177" t="s">
        <v>202</v>
      </c>
      <c r="C461" s="401"/>
      <c r="D461" s="7"/>
      <c r="E461" s="315"/>
      <c r="F461" s="7"/>
      <c r="G461" s="7"/>
      <c r="H461" s="7"/>
      <c r="I461" s="8"/>
      <c r="J461" s="7"/>
      <c r="K461" s="7"/>
      <c r="L461" s="8"/>
      <c r="M461" s="7"/>
      <c r="N461" s="7"/>
      <c r="O461" s="391" t="s">
        <v>1370</v>
      </c>
    </row>
    <row r="462" spans="1:15" s="70" customFormat="1" ht="24.75" customHeight="1" hidden="1">
      <c r="A462" s="206"/>
      <c r="B462" s="259"/>
      <c r="C462" s="419"/>
      <c r="D462" s="242" t="s">
        <v>1498</v>
      </c>
      <c r="E462" s="358"/>
      <c r="F462" s="7"/>
      <c r="G462" s="7"/>
      <c r="H462" s="7"/>
      <c r="I462" s="7"/>
      <c r="J462" s="7"/>
      <c r="K462" s="7"/>
      <c r="L462" s="7"/>
      <c r="M462" s="7"/>
      <c r="N462" s="7"/>
      <c r="O462" s="144"/>
    </row>
    <row r="463" spans="1:15" ht="33.75" customHeight="1" hidden="1">
      <c r="A463" s="264" t="s">
        <v>428</v>
      </c>
      <c r="B463" s="260" t="s">
        <v>429</v>
      </c>
      <c r="C463" s="424" t="s">
        <v>1</v>
      </c>
      <c r="D463" s="260" t="s">
        <v>427</v>
      </c>
      <c r="E463" s="480" t="s">
        <v>435</v>
      </c>
      <c r="F463" s="243" t="s">
        <v>424</v>
      </c>
      <c r="G463" s="243" t="s">
        <v>425</v>
      </c>
      <c r="H463" s="243" t="s">
        <v>33</v>
      </c>
      <c r="I463" s="243" t="s">
        <v>426</v>
      </c>
      <c r="J463" s="243" t="s">
        <v>17</v>
      </c>
      <c r="K463" s="243" t="s">
        <v>18</v>
      </c>
      <c r="L463" s="481" t="s">
        <v>433</v>
      </c>
      <c r="M463" s="243" t="s">
        <v>30</v>
      </c>
      <c r="N463" s="243" t="s">
        <v>430</v>
      </c>
      <c r="O463" s="265" t="s">
        <v>19</v>
      </c>
    </row>
    <row r="464" spans="1:15" ht="27" customHeight="1">
      <c r="A464" s="266" t="s">
        <v>203</v>
      </c>
      <c r="B464" s="221"/>
      <c r="C464" s="388"/>
      <c r="D464" s="221"/>
      <c r="E464" s="365"/>
      <c r="F464" s="126"/>
      <c r="G464" s="126"/>
      <c r="H464" s="126"/>
      <c r="I464" s="126"/>
      <c r="J464" s="126"/>
      <c r="K464" s="126"/>
      <c r="L464" s="126"/>
      <c r="M464" s="221"/>
      <c r="N464" s="221"/>
      <c r="O464" s="136"/>
    </row>
    <row r="465" spans="1:15" ht="36" customHeight="1">
      <c r="A465" s="696">
        <v>1110001</v>
      </c>
      <c r="B465" s="130" t="s">
        <v>998</v>
      </c>
      <c r="C465" s="925" t="s">
        <v>1096</v>
      </c>
      <c r="D465" s="131" t="s">
        <v>348</v>
      </c>
      <c r="E465" s="351">
        <v>15</v>
      </c>
      <c r="F465" s="130">
        <v>5662</v>
      </c>
      <c r="G465" s="130">
        <v>0</v>
      </c>
      <c r="H465" s="130">
        <v>0</v>
      </c>
      <c r="I465" s="130">
        <v>0</v>
      </c>
      <c r="J465" s="130">
        <v>662</v>
      </c>
      <c r="K465" s="130">
        <v>0</v>
      </c>
      <c r="L465" s="130">
        <v>0</v>
      </c>
      <c r="M465" s="130">
        <v>0</v>
      </c>
      <c r="N465" s="130">
        <f>F465+G465+H465+I465-J465+K465-L465+M465</f>
        <v>5000</v>
      </c>
      <c r="O465" s="133"/>
    </row>
    <row r="466" spans="1:15" ht="35.25" customHeight="1">
      <c r="A466" s="696">
        <v>1110002</v>
      </c>
      <c r="B466" s="382" t="s">
        <v>999</v>
      </c>
      <c r="C466" s="925" t="s">
        <v>1226</v>
      </c>
      <c r="D466" s="131" t="s">
        <v>552</v>
      </c>
      <c r="E466" s="351">
        <v>15</v>
      </c>
      <c r="F466" s="130">
        <v>5662</v>
      </c>
      <c r="G466" s="130">
        <v>0</v>
      </c>
      <c r="H466" s="130">
        <v>0</v>
      </c>
      <c r="I466" s="130">
        <v>0</v>
      </c>
      <c r="J466" s="130">
        <v>662</v>
      </c>
      <c r="K466" s="130">
        <v>0</v>
      </c>
      <c r="L466" s="130">
        <v>600</v>
      </c>
      <c r="M466" s="130">
        <v>0</v>
      </c>
      <c r="N466" s="130">
        <f>F466+G466+H466+I466-J466+K466-L466+M466</f>
        <v>4400</v>
      </c>
      <c r="O466" s="697"/>
    </row>
    <row r="467" spans="1:15" ht="18.75" customHeight="1" hidden="1">
      <c r="A467" s="554" t="s">
        <v>65</v>
      </c>
      <c r="B467" s="802"/>
      <c r="C467" s="556"/>
      <c r="D467" s="560"/>
      <c r="E467" s="557"/>
      <c r="F467" s="803">
        <f aca="true" t="shared" si="80" ref="F467:N467">SUM(F465:F466)</f>
        <v>11324</v>
      </c>
      <c r="G467" s="803">
        <f t="shared" si="80"/>
        <v>0</v>
      </c>
      <c r="H467" s="803">
        <f t="shared" si="80"/>
        <v>0</v>
      </c>
      <c r="I467" s="803">
        <f t="shared" si="80"/>
        <v>0</v>
      </c>
      <c r="J467" s="803">
        <f t="shared" si="80"/>
        <v>1324</v>
      </c>
      <c r="K467" s="803">
        <f t="shared" si="80"/>
        <v>0</v>
      </c>
      <c r="L467" s="803">
        <f t="shared" si="80"/>
        <v>600</v>
      </c>
      <c r="M467" s="803">
        <f t="shared" si="80"/>
        <v>0</v>
      </c>
      <c r="N467" s="803">
        <f t="shared" si="80"/>
        <v>9400</v>
      </c>
      <c r="O467" s="558"/>
    </row>
    <row r="468" spans="1:15" ht="27" customHeight="1">
      <c r="A468" s="532" t="s">
        <v>204</v>
      </c>
      <c r="B468" s="532" t="s">
        <v>204</v>
      </c>
      <c r="C468" s="388"/>
      <c r="D468" s="135"/>
      <c r="E468" s="352"/>
      <c r="F468" s="221"/>
      <c r="G468" s="221"/>
      <c r="H468" s="221"/>
      <c r="I468" s="221"/>
      <c r="J468" s="221"/>
      <c r="K468" s="221"/>
      <c r="L468" s="221"/>
      <c r="M468" s="221"/>
      <c r="N468" s="221"/>
      <c r="O468" s="533"/>
    </row>
    <row r="469" spans="1:15" ht="36" customHeight="1">
      <c r="A469" s="958">
        <v>8100204</v>
      </c>
      <c r="B469" s="689" t="s">
        <v>184</v>
      </c>
      <c r="C469" s="959" t="s">
        <v>185</v>
      </c>
      <c r="D469" s="429" t="s">
        <v>10</v>
      </c>
      <c r="E469" s="383">
        <v>15</v>
      </c>
      <c r="F469" s="689">
        <v>3354</v>
      </c>
      <c r="G469" s="689">
        <v>3760</v>
      </c>
      <c r="H469" s="689">
        <v>0</v>
      </c>
      <c r="I469" s="689">
        <v>0</v>
      </c>
      <c r="J469" s="689">
        <v>972</v>
      </c>
      <c r="K469" s="689">
        <v>0</v>
      </c>
      <c r="L469" s="689">
        <v>0</v>
      </c>
      <c r="M469" s="689">
        <v>0</v>
      </c>
      <c r="N469" s="139">
        <f aca="true" t="shared" si="81" ref="N469:N478">F469+G469+H469+I469-J469+K469-L469+M469</f>
        <v>6142</v>
      </c>
      <c r="O469" s="384"/>
    </row>
    <row r="470" spans="1:15" ht="36" customHeight="1">
      <c r="A470" s="222">
        <v>8100215</v>
      </c>
      <c r="B470" s="130" t="s">
        <v>526</v>
      </c>
      <c r="C470" s="386" t="s">
        <v>527</v>
      </c>
      <c r="D470" s="433" t="s">
        <v>9</v>
      </c>
      <c r="E470" s="361">
        <v>15</v>
      </c>
      <c r="F470" s="130">
        <v>2730</v>
      </c>
      <c r="G470" s="130">
        <v>1240</v>
      </c>
      <c r="H470" s="130">
        <v>0</v>
      </c>
      <c r="I470" s="130">
        <v>0</v>
      </c>
      <c r="J470" s="130">
        <v>344</v>
      </c>
      <c r="K470" s="130">
        <v>0</v>
      </c>
      <c r="L470" s="130">
        <v>0</v>
      </c>
      <c r="M470" s="130">
        <v>0</v>
      </c>
      <c r="N470" s="476">
        <f>F470+G470+H470+I470-J470+K470-L470+M470</f>
        <v>3626</v>
      </c>
      <c r="O470" s="541"/>
    </row>
    <row r="471" spans="1:15" ht="36" customHeight="1">
      <c r="A471" s="129">
        <v>11100206</v>
      </c>
      <c r="B471" s="262" t="s">
        <v>395</v>
      </c>
      <c r="C471" s="386" t="s">
        <v>396</v>
      </c>
      <c r="D471" s="131" t="s">
        <v>10</v>
      </c>
      <c r="E471" s="351">
        <v>15</v>
      </c>
      <c r="F471" s="262">
        <v>2621</v>
      </c>
      <c r="G471" s="262">
        <v>0</v>
      </c>
      <c r="H471" s="262">
        <v>0</v>
      </c>
      <c r="I471" s="262">
        <v>0</v>
      </c>
      <c r="J471" s="262">
        <v>21</v>
      </c>
      <c r="K471" s="262">
        <v>0</v>
      </c>
      <c r="L471" s="262">
        <v>400</v>
      </c>
      <c r="M471" s="262">
        <v>0</v>
      </c>
      <c r="N471" s="130">
        <f t="shared" si="81"/>
        <v>2200</v>
      </c>
      <c r="O471" s="133"/>
    </row>
    <row r="472" spans="1:15" ht="36" customHeight="1">
      <c r="A472" s="129">
        <v>11100207</v>
      </c>
      <c r="B472" s="262" t="s">
        <v>46</v>
      </c>
      <c r="C472" s="386" t="s">
        <v>423</v>
      </c>
      <c r="D472" s="261" t="s">
        <v>11</v>
      </c>
      <c r="E472" s="351">
        <v>15</v>
      </c>
      <c r="F472" s="262">
        <v>2509</v>
      </c>
      <c r="G472" s="262">
        <v>0</v>
      </c>
      <c r="H472" s="262">
        <v>0</v>
      </c>
      <c r="I472" s="262">
        <v>0</v>
      </c>
      <c r="J472" s="262">
        <v>9</v>
      </c>
      <c r="K472" s="262">
        <v>0</v>
      </c>
      <c r="L472" s="262">
        <v>0</v>
      </c>
      <c r="M472" s="262">
        <v>0</v>
      </c>
      <c r="N472" s="130">
        <f t="shared" si="81"/>
        <v>2500</v>
      </c>
      <c r="O472" s="310"/>
    </row>
    <row r="473" spans="1:15" ht="36" customHeight="1">
      <c r="A473" s="129">
        <v>11100208</v>
      </c>
      <c r="B473" s="262" t="s">
        <v>208</v>
      </c>
      <c r="C473" s="386" t="s">
        <v>209</v>
      </c>
      <c r="D473" s="131" t="s">
        <v>9</v>
      </c>
      <c r="E473" s="351">
        <v>15</v>
      </c>
      <c r="F473" s="262">
        <v>2746</v>
      </c>
      <c r="G473" s="262">
        <v>0</v>
      </c>
      <c r="H473" s="262">
        <v>0</v>
      </c>
      <c r="I473" s="262">
        <v>0</v>
      </c>
      <c r="J473" s="262">
        <v>49</v>
      </c>
      <c r="K473" s="262">
        <v>0</v>
      </c>
      <c r="L473" s="262">
        <v>0</v>
      </c>
      <c r="M473" s="262">
        <v>0</v>
      </c>
      <c r="N473" s="130">
        <f t="shared" si="81"/>
        <v>2697</v>
      </c>
      <c r="O473" s="133"/>
    </row>
    <row r="474" spans="1:18" ht="36" customHeight="1">
      <c r="A474" s="474">
        <v>11100211</v>
      </c>
      <c r="B474" s="130" t="s">
        <v>406</v>
      </c>
      <c r="C474" s="386" t="s">
        <v>407</v>
      </c>
      <c r="D474" s="131" t="s">
        <v>10</v>
      </c>
      <c r="E474" s="351">
        <v>15</v>
      </c>
      <c r="F474" s="262">
        <v>2371</v>
      </c>
      <c r="G474" s="262">
        <v>0</v>
      </c>
      <c r="H474" s="262">
        <v>0</v>
      </c>
      <c r="I474" s="262">
        <v>0</v>
      </c>
      <c r="J474" s="262">
        <v>0</v>
      </c>
      <c r="K474" s="262">
        <v>6</v>
      </c>
      <c r="L474" s="262">
        <v>0</v>
      </c>
      <c r="M474" s="262">
        <v>0</v>
      </c>
      <c r="N474" s="130">
        <f t="shared" si="81"/>
        <v>2377</v>
      </c>
      <c r="O474" s="310"/>
      <c r="P474" s="37"/>
      <c r="Q474" s="37"/>
      <c r="R474" s="37"/>
    </row>
    <row r="475" spans="1:18" ht="36" customHeight="1">
      <c r="A475" s="474">
        <v>11100212</v>
      </c>
      <c r="B475" s="130" t="s">
        <v>1131</v>
      </c>
      <c r="C475" s="386" t="s">
        <v>1172</v>
      </c>
      <c r="D475" s="131" t="s">
        <v>1080</v>
      </c>
      <c r="E475" s="351">
        <v>15</v>
      </c>
      <c r="F475" s="262">
        <v>2542</v>
      </c>
      <c r="G475" s="262">
        <v>0</v>
      </c>
      <c r="H475" s="262">
        <v>0</v>
      </c>
      <c r="I475" s="262">
        <v>0</v>
      </c>
      <c r="J475" s="262">
        <v>12</v>
      </c>
      <c r="K475" s="262">
        <v>0</v>
      </c>
      <c r="L475" s="262">
        <v>0</v>
      </c>
      <c r="M475" s="262">
        <v>0</v>
      </c>
      <c r="N475" s="130">
        <f t="shared" si="81"/>
        <v>2530</v>
      </c>
      <c r="O475" s="310"/>
      <c r="P475" s="37"/>
      <c r="Q475" s="37"/>
      <c r="R475" s="37"/>
    </row>
    <row r="476" spans="1:15" ht="36" customHeight="1">
      <c r="A476" s="129">
        <v>11100306</v>
      </c>
      <c r="B476" s="262" t="s">
        <v>214</v>
      </c>
      <c r="C476" s="386" t="s">
        <v>215</v>
      </c>
      <c r="D476" s="131" t="s">
        <v>9</v>
      </c>
      <c r="E476" s="351">
        <v>15</v>
      </c>
      <c r="F476" s="262">
        <v>1993</v>
      </c>
      <c r="G476" s="262">
        <v>0</v>
      </c>
      <c r="H476" s="262">
        <v>0</v>
      </c>
      <c r="I476" s="262">
        <v>0</v>
      </c>
      <c r="J476" s="262">
        <v>0</v>
      </c>
      <c r="K476" s="262">
        <v>72</v>
      </c>
      <c r="L476" s="262">
        <v>0</v>
      </c>
      <c r="M476" s="262">
        <v>0</v>
      </c>
      <c r="N476" s="130">
        <f t="shared" si="81"/>
        <v>2065</v>
      </c>
      <c r="O476" s="133"/>
    </row>
    <row r="477" spans="1:15" ht="36" customHeight="1">
      <c r="A477" s="129">
        <v>11100307</v>
      </c>
      <c r="B477" s="262" t="s">
        <v>216</v>
      </c>
      <c r="C477" s="386" t="s">
        <v>908</v>
      </c>
      <c r="D477" s="131" t="s">
        <v>11</v>
      </c>
      <c r="E477" s="351">
        <v>15</v>
      </c>
      <c r="F477" s="262">
        <v>1837</v>
      </c>
      <c r="G477" s="262">
        <v>0</v>
      </c>
      <c r="H477" s="262">
        <v>0</v>
      </c>
      <c r="I477" s="262">
        <v>0</v>
      </c>
      <c r="J477" s="262">
        <v>0</v>
      </c>
      <c r="K477" s="262">
        <v>82</v>
      </c>
      <c r="L477" s="262">
        <v>0</v>
      </c>
      <c r="M477" s="262">
        <v>0</v>
      </c>
      <c r="N477" s="130">
        <f t="shared" si="81"/>
        <v>1919</v>
      </c>
      <c r="O477" s="133"/>
    </row>
    <row r="478" spans="1:15" ht="36" customHeight="1">
      <c r="A478" s="129">
        <v>11100308</v>
      </c>
      <c r="B478" s="130" t="s">
        <v>217</v>
      </c>
      <c r="C478" s="386" t="s">
        <v>909</v>
      </c>
      <c r="D478" s="131" t="s">
        <v>11</v>
      </c>
      <c r="E478" s="351">
        <v>15</v>
      </c>
      <c r="F478" s="130">
        <v>2140</v>
      </c>
      <c r="G478" s="130">
        <v>0</v>
      </c>
      <c r="H478" s="130">
        <v>0</v>
      </c>
      <c r="I478" s="130">
        <v>0</v>
      </c>
      <c r="J478" s="130">
        <v>0</v>
      </c>
      <c r="K478" s="130">
        <v>60</v>
      </c>
      <c r="L478" s="130">
        <v>0</v>
      </c>
      <c r="M478" s="130">
        <v>0</v>
      </c>
      <c r="N478" s="130">
        <f t="shared" si="81"/>
        <v>2200</v>
      </c>
      <c r="O478" s="133"/>
    </row>
    <row r="479" spans="1:15" s="220" customFormat="1" ht="18" hidden="1">
      <c r="A479" s="171"/>
      <c r="B479" s="263" t="s">
        <v>366</v>
      </c>
      <c r="C479" s="423"/>
      <c r="D479" s="172"/>
      <c r="E479" s="367"/>
      <c r="F479" s="263">
        <f aca="true" t="shared" si="82" ref="F479:N479">SUM(F469:F478)</f>
        <v>24843</v>
      </c>
      <c r="G479" s="263">
        <f t="shared" si="82"/>
        <v>5000</v>
      </c>
      <c r="H479" s="263">
        <f t="shared" si="82"/>
        <v>0</v>
      </c>
      <c r="I479" s="263">
        <f t="shared" si="82"/>
        <v>0</v>
      </c>
      <c r="J479" s="263">
        <f t="shared" si="82"/>
        <v>1407</v>
      </c>
      <c r="K479" s="263">
        <f t="shared" si="82"/>
        <v>220</v>
      </c>
      <c r="L479" s="263">
        <f t="shared" si="82"/>
        <v>400</v>
      </c>
      <c r="M479" s="263">
        <f t="shared" si="82"/>
        <v>0</v>
      </c>
      <c r="N479" s="263">
        <f t="shared" si="82"/>
        <v>28256</v>
      </c>
      <c r="O479" s="173"/>
    </row>
    <row r="480" spans="1:15" ht="20.25" customHeight="1" hidden="1">
      <c r="A480" s="227"/>
      <c r="B480" s="228" t="s">
        <v>31</v>
      </c>
      <c r="C480" s="417"/>
      <c r="D480" s="267"/>
      <c r="E480" s="368"/>
      <c r="F480" s="267">
        <f aca="true" t="shared" si="83" ref="F480:N480">F467+F479</f>
        <v>36167</v>
      </c>
      <c r="G480" s="267">
        <f t="shared" si="83"/>
        <v>5000</v>
      </c>
      <c r="H480" s="267">
        <f t="shared" si="83"/>
        <v>0</v>
      </c>
      <c r="I480" s="267">
        <f t="shared" si="83"/>
        <v>0</v>
      </c>
      <c r="J480" s="267">
        <f t="shared" si="83"/>
        <v>2731</v>
      </c>
      <c r="K480" s="267">
        <f t="shared" si="83"/>
        <v>220</v>
      </c>
      <c r="L480" s="267">
        <f t="shared" si="83"/>
        <v>1000</v>
      </c>
      <c r="M480" s="267">
        <f t="shared" si="83"/>
        <v>0</v>
      </c>
      <c r="N480" s="267">
        <f t="shared" si="83"/>
        <v>37656</v>
      </c>
      <c r="O480" s="231"/>
    </row>
    <row r="481" spans="1:15" s="187" customFormat="1" ht="17.25" customHeight="1" hidden="1">
      <c r="A481" s="437"/>
      <c r="B481" s="438"/>
      <c r="C481" s="438"/>
      <c r="D481" s="438" t="s">
        <v>462</v>
      </c>
      <c r="E481" s="439"/>
      <c r="F481" s="438"/>
      <c r="G481" s="438"/>
      <c r="H481" s="438"/>
      <c r="J481" s="443" t="s">
        <v>463</v>
      </c>
      <c r="K481" s="438"/>
      <c r="L481" s="438"/>
      <c r="M481" s="443"/>
      <c r="N481" s="438" t="s">
        <v>463</v>
      </c>
      <c r="O481" s="440"/>
    </row>
    <row r="482" spans="1:15" s="187" customFormat="1" ht="8.25" customHeight="1" hidden="1">
      <c r="A482" s="437"/>
      <c r="B482" s="438"/>
      <c r="C482" s="438"/>
      <c r="D482" s="438"/>
      <c r="E482" s="439"/>
      <c r="F482" s="438"/>
      <c r="G482" s="438"/>
      <c r="H482" s="438"/>
      <c r="J482" s="443"/>
      <c r="K482" s="438"/>
      <c r="L482" s="437"/>
      <c r="M482" s="443"/>
      <c r="N482" s="438"/>
      <c r="O482" s="441"/>
    </row>
    <row r="483" spans="1:15" ht="18" customHeight="1" hidden="1">
      <c r="A483" s="437" t="s">
        <v>471</v>
      </c>
      <c r="B483" s="438"/>
      <c r="C483" s="438" t="s">
        <v>1270</v>
      </c>
      <c r="D483" s="438"/>
      <c r="E483" s="439"/>
      <c r="F483" s="438"/>
      <c r="G483" s="438"/>
      <c r="H483" s="438"/>
      <c r="J483" s="443" t="s">
        <v>968</v>
      </c>
      <c r="K483" s="438"/>
      <c r="L483" s="437"/>
      <c r="M483" s="438" t="s">
        <v>965</v>
      </c>
      <c r="N483" s="438"/>
      <c r="O483" s="441"/>
    </row>
    <row r="484" spans="1:15" ht="12.75" customHeight="1" hidden="1">
      <c r="A484" s="437"/>
      <c r="B484" s="438"/>
      <c r="C484" s="438" t="s">
        <v>598</v>
      </c>
      <c r="D484" s="438"/>
      <c r="E484" s="439"/>
      <c r="F484" s="438"/>
      <c r="G484" s="438"/>
      <c r="H484" s="438"/>
      <c r="J484" s="442" t="s">
        <v>460</v>
      </c>
      <c r="K484" s="438"/>
      <c r="L484" s="438"/>
      <c r="M484" s="438" t="s">
        <v>461</v>
      </c>
      <c r="N484" s="438"/>
      <c r="O484" s="440"/>
    </row>
    <row r="485" spans="1:15" ht="23.25" customHeight="1" hidden="1">
      <c r="A485" s="183" t="s">
        <v>0</v>
      </c>
      <c r="B485" s="33"/>
      <c r="C485" s="169" t="s">
        <v>622</v>
      </c>
      <c r="D485" s="169"/>
      <c r="E485" s="325"/>
      <c r="F485" s="4"/>
      <c r="G485" s="4"/>
      <c r="H485" s="4"/>
      <c r="I485" s="4"/>
      <c r="J485" s="4"/>
      <c r="K485" s="4"/>
      <c r="L485" s="4"/>
      <c r="M485" s="4"/>
      <c r="N485" s="4"/>
      <c r="O485" s="400" t="s">
        <v>1371</v>
      </c>
    </row>
    <row r="486" spans="1:15" ht="19.5" customHeight="1" hidden="1">
      <c r="A486" s="6"/>
      <c r="B486" s="177" t="s">
        <v>202</v>
      </c>
      <c r="C486" s="401"/>
      <c r="D486" s="7"/>
      <c r="E486" s="315"/>
      <c r="F486" s="7"/>
      <c r="G486" s="7"/>
      <c r="H486" s="7"/>
      <c r="I486" s="8"/>
      <c r="J486" s="7"/>
      <c r="K486" s="7"/>
      <c r="L486" s="8"/>
      <c r="M486" s="7"/>
      <c r="N486" s="7"/>
      <c r="O486" s="144"/>
    </row>
    <row r="487" spans="1:15" s="70" customFormat="1" ht="21" customHeight="1" hidden="1">
      <c r="A487" s="206"/>
      <c r="B487" s="259"/>
      <c r="C487" s="419"/>
      <c r="D487" s="242" t="s">
        <v>1498</v>
      </c>
      <c r="E487" s="358"/>
      <c r="F487" s="7"/>
      <c r="G487" s="7"/>
      <c r="H487" s="7"/>
      <c r="I487" s="7"/>
      <c r="J487" s="7"/>
      <c r="K487" s="7"/>
      <c r="L487" s="7"/>
      <c r="M487" s="7"/>
      <c r="N487" s="7"/>
      <c r="O487" s="144"/>
    </row>
    <row r="488" spans="1:15" s="37" customFormat="1" ht="25.5" customHeight="1" hidden="1">
      <c r="A488" s="264" t="s">
        <v>428</v>
      </c>
      <c r="B488" s="260" t="s">
        <v>429</v>
      </c>
      <c r="C488" s="424" t="s">
        <v>1</v>
      </c>
      <c r="D488" s="260" t="s">
        <v>427</v>
      </c>
      <c r="E488" s="364" t="s">
        <v>435</v>
      </c>
      <c r="F488" s="243" t="s">
        <v>424</v>
      </c>
      <c r="G488" s="243" t="s">
        <v>425</v>
      </c>
      <c r="H488" s="243" t="s">
        <v>33</v>
      </c>
      <c r="I488" s="243" t="s">
        <v>426</v>
      </c>
      <c r="J488" s="243" t="s">
        <v>17</v>
      </c>
      <c r="K488" s="243" t="s">
        <v>18</v>
      </c>
      <c r="L488" s="243" t="s">
        <v>16</v>
      </c>
      <c r="M488" s="243" t="s">
        <v>30</v>
      </c>
      <c r="N488" s="243" t="s">
        <v>430</v>
      </c>
      <c r="O488" s="265" t="s">
        <v>19</v>
      </c>
    </row>
    <row r="489" spans="1:15" ht="24" customHeight="1">
      <c r="A489" s="266" t="s">
        <v>204</v>
      </c>
      <c r="B489" s="268"/>
      <c r="C489" s="425"/>
      <c r="D489" s="269"/>
      <c r="E489" s="369"/>
      <c r="F489" s="270"/>
      <c r="G489" s="303"/>
      <c r="H489" s="304"/>
      <c r="I489" s="305"/>
      <c r="J489" s="306"/>
      <c r="K489" s="272"/>
      <c r="L489" s="305"/>
      <c r="M489" s="272"/>
      <c r="N489" s="271"/>
      <c r="O489" s="279"/>
    </row>
    <row r="490" spans="1:15" ht="36" customHeight="1">
      <c r="A490" s="129">
        <v>11100315</v>
      </c>
      <c r="B490" s="130" t="s">
        <v>221</v>
      </c>
      <c r="C490" s="386" t="s">
        <v>913</v>
      </c>
      <c r="D490" s="131" t="s">
        <v>10</v>
      </c>
      <c r="E490" s="351">
        <v>15</v>
      </c>
      <c r="F490" s="130">
        <v>1837</v>
      </c>
      <c r="G490" s="130">
        <v>0</v>
      </c>
      <c r="H490" s="130">
        <v>0</v>
      </c>
      <c r="I490" s="130">
        <v>0</v>
      </c>
      <c r="J490" s="130">
        <v>0</v>
      </c>
      <c r="K490" s="130">
        <v>82</v>
      </c>
      <c r="L490" s="130">
        <v>0</v>
      </c>
      <c r="M490" s="130">
        <v>0</v>
      </c>
      <c r="N490" s="130">
        <f aca="true" t="shared" si="84" ref="N490:N496">F490+G490+H490+I490-J490+K490-L490+M490</f>
        <v>1919</v>
      </c>
      <c r="O490" s="133"/>
    </row>
    <row r="491" spans="1:15" ht="36" customHeight="1">
      <c r="A491" s="129">
        <v>11100317</v>
      </c>
      <c r="B491" s="130" t="s">
        <v>222</v>
      </c>
      <c r="C491" s="386" t="s">
        <v>914</v>
      </c>
      <c r="D491" s="131" t="s">
        <v>10</v>
      </c>
      <c r="E491" s="351">
        <v>15</v>
      </c>
      <c r="F491" s="130">
        <v>2031</v>
      </c>
      <c r="G491" s="130">
        <v>0</v>
      </c>
      <c r="H491" s="130">
        <v>0</v>
      </c>
      <c r="I491" s="130">
        <v>0</v>
      </c>
      <c r="J491" s="130">
        <v>0</v>
      </c>
      <c r="K491" s="130">
        <v>70</v>
      </c>
      <c r="L491" s="130">
        <v>0</v>
      </c>
      <c r="M491" s="130">
        <v>0</v>
      </c>
      <c r="N491" s="130">
        <f>F491+G491+H491+I491-J491+K491-L491+M491</f>
        <v>2101</v>
      </c>
      <c r="O491" s="133"/>
    </row>
    <row r="492" spans="1:15" ht="36" customHeight="1">
      <c r="A492" s="129">
        <v>11100318</v>
      </c>
      <c r="B492" s="130" t="s">
        <v>223</v>
      </c>
      <c r="C492" s="386" t="s">
        <v>224</v>
      </c>
      <c r="D492" s="131" t="s">
        <v>10</v>
      </c>
      <c r="E492" s="351">
        <v>15</v>
      </c>
      <c r="F492" s="130">
        <v>1837</v>
      </c>
      <c r="G492" s="130">
        <v>0</v>
      </c>
      <c r="H492" s="130">
        <v>0</v>
      </c>
      <c r="I492" s="130">
        <v>0</v>
      </c>
      <c r="J492" s="130">
        <v>0</v>
      </c>
      <c r="K492" s="130">
        <v>82</v>
      </c>
      <c r="L492" s="130">
        <v>0</v>
      </c>
      <c r="M492" s="130">
        <v>0</v>
      </c>
      <c r="N492" s="130">
        <f t="shared" si="84"/>
        <v>1919</v>
      </c>
      <c r="O492" s="133"/>
    </row>
    <row r="493" spans="1:15" ht="36" customHeight="1">
      <c r="A493" s="129">
        <v>11100319</v>
      </c>
      <c r="B493" s="130" t="s">
        <v>225</v>
      </c>
      <c r="C493" s="386" t="s">
        <v>226</v>
      </c>
      <c r="D493" s="131" t="s">
        <v>11</v>
      </c>
      <c r="E493" s="351">
        <v>15</v>
      </c>
      <c r="F493" s="130">
        <v>2862</v>
      </c>
      <c r="G493" s="130">
        <v>0</v>
      </c>
      <c r="H493" s="130">
        <v>0</v>
      </c>
      <c r="I493" s="130">
        <v>0</v>
      </c>
      <c r="J493" s="130">
        <v>62</v>
      </c>
      <c r="K493" s="130">
        <v>0</v>
      </c>
      <c r="L493" s="130">
        <v>0</v>
      </c>
      <c r="M493" s="130">
        <v>0</v>
      </c>
      <c r="N493" s="130">
        <f t="shared" si="84"/>
        <v>2800</v>
      </c>
      <c r="O493" s="133"/>
    </row>
    <row r="494" spans="1:15" ht="36" customHeight="1">
      <c r="A494" s="129">
        <v>11100322</v>
      </c>
      <c r="B494" s="130" t="s">
        <v>231</v>
      </c>
      <c r="C494" s="386" t="s">
        <v>915</v>
      </c>
      <c r="D494" s="131" t="s">
        <v>11</v>
      </c>
      <c r="E494" s="351">
        <v>15</v>
      </c>
      <c r="F494" s="130">
        <v>1837</v>
      </c>
      <c r="G494" s="130">
        <v>0</v>
      </c>
      <c r="H494" s="130">
        <v>0</v>
      </c>
      <c r="I494" s="130">
        <v>0</v>
      </c>
      <c r="J494" s="130">
        <v>0</v>
      </c>
      <c r="K494" s="130">
        <v>82</v>
      </c>
      <c r="L494" s="130">
        <v>0</v>
      </c>
      <c r="M494" s="130">
        <v>0</v>
      </c>
      <c r="N494" s="130">
        <f t="shared" si="84"/>
        <v>1919</v>
      </c>
      <c r="O494" s="133"/>
    </row>
    <row r="495" spans="1:15" ht="36" customHeight="1">
      <c r="A495" s="129">
        <v>11100325</v>
      </c>
      <c r="B495" s="130" t="s">
        <v>233</v>
      </c>
      <c r="C495" s="386" t="s">
        <v>916</v>
      </c>
      <c r="D495" s="131" t="s">
        <v>10</v>
      </c>
      <c r="E495" s="351">
        <v>15</v>
      </c>
      <c r="F495" s="130">
        <v>2509</v>
      </c>
      <c r="G495" s="130">
        <v>0</v>
      </c>
      <c r="H495" s="130">
        <v>0</v>
      </c>
      <c r="I495" s="130">
        <v>0</v>
      </c>
      <c r="J495" s="130">
        <v>9</v>
      </c>
      <c r="K495" s="130">
        <v>0</v>
      </c>
      <c r="L495" s="130">
        <v>0</v>
      </c>
      <c r="M495" s="130">
        <v>0</v>
      </c>
      <c r="N495" s="130">
        <f>F495+G495+H495+I495-J495+K495-L495+M495</f>
        <v>2500</v>
      </c>
      <c r="O495" s="133"/>
    </row>
    <row r="496" spans="1:15" ht="36" customHeight="1">
      <c r="A496" s="129">
        <v>11100326</v>
      </c>
      <c r="B496" s="130" t="s">
        <v>234</v>
      </c>
      <c r="C496" s="386" t="s">
        <v>235</v>
      </c>
      <c r="D496" s="131" t="s">
        <v>10</v>
      </c>
      <c r="E496" s="351">
        <v>15</v>
      </c>
      <c r="F496" s="130">
        <v>1837</v>
      </c>
      <c r="G496" s="130">
        <v>0</v>
      </c>
      <c r="H496" s="130">
        <v>0</v>
      </c>
      <c r="I496" s="130">
        <v>0</v>
      </c>
      <c r="J496" s="130">
        <v>0</v>
      </c>
      <c r="K496" s="130">
        <v>82</v>
      </c>
      <c r="L496" s="130">
        <v>200</v>
      </c>
      <c r="M496" s="130">
        <v>0</v>
      </c>
      <c r="N496" s="130">
        <f t="shared" si="84"/>
        <v>1719</v>
      </c>
      <c r="O496" s="133"/>
    </row>
    <row r="497" spans="1:15" ht="36" customHeight="1">
      <c r="A497" s="129">
        <v>11100329</v>
      </c>
      <c r="B497" s="130" t="s">
        <v>236</v>
      </c>
      <c r="C497" s="386" t="s">
        <v>404</v>
      </c>
      <c r="D497" s="433" t="s">
        <v>244</v>
      </c>
      <c r="E497" s="351">
        <v>15</v>
      </c>
      <c r="F497" s="130">
        <v>2995</v>
      </c>
      <c r="G497" s="130">
        <v>0</v>
      </c>
      <c r="H497" s="130">
        <v>0</v>
      </c>
      <c r="I497" s="130">
        <v>0</v>
      </c>
      <c r="J497" s="130">
        <v>76</v>
      </c>
      <c r="K497" s="130">
        <v>0</v>
      </c>
      <c r="L497" s="130">
        <v>0</v>
      </c>
      <c r="M497" s="130">
        <v>0</v>
      </c>
      <c r="N497" s="130">
        <f>F497+G497+H497+I497-J497+K497-L497+M497</f>
        <v>2919</v>
      </c>
      <c r="O497" s="133"/>
    </row>
    <row r="498" spans="1:15" s="23" customFormat="1" ht="35.25" customHeight="1">
      <c r="A498" s="129">
        <v>11100501</v>
      </c>
      <c r="B498" s="262" t="s">
        <v>242</v>
      </c>
      <c r="C498" s="386" t="s">
        <v>243</v>
      </c>
      <c r="D498" s="261" t="s">
        <v>10</v>
      </c>
      <c r="E498" s="366">
        <v>15</v>
      </c>
      <c r="F498" s="262">
        <v>2091</v>
      </c>
      <c r="G498" s="262">
        <v>0</v>
      </c>
      <c r="H498" s="262">
        <v>0</v>
      </c>
      <c r="I498" s="262">
        <v>0</v>
      </c>
      <c r="J498" s="262">
        <v>0</v>
      </c>
      <c r="K498" s="262">
        <v>65</v>
      </c>
      <c r="L498" s="262">
        <v>0</v>
      </c>
      <c r="M498" s="262">
        <v>0</v>
      </c>
      <c r="N498" s="130">
        <f>F498+G498+H498+I498-J498+K498-L498+M498</f>
        <v>2156</v>
      </c>
      <c r="O498" s="133"/>
    </row>
    <row r="499" spans="1:15" ht="16.5" customHeight="1" hidden="1">
      <c r="A499" s="468"/>
      <c r="B499" s="228" t="s">
        <v>31</v>
      </c>
      <c r="C499" s="417"/>
      <c r="D499" s="280"/>
      <c r="E499" s="371"/>
      <c r="F499" s="280">
        <f aca="true" t="shared" si="85" ref="F499:N499">SUM(F490:F498)</f>
        <v>19836</v>
      </c>
      <c r="G499" s="280">
        <f t="shared" si="85"/>
        <v>0</v>
      </c>
      <c r="H499" s="280">
        <f t="shared" si="85"/>
        <v>0</v>
      </c>
      <c r="I499" s="280">
        <f t="shared" si="85"/>
        <v>0</v>
      </c>
      <c r="J499" s="280">
        <f t="shared" si="85"/>
        <v>147</v>
      </c>
      <c r="K499" s="280">
        <f t="shared" si="85"/>
        <v>463</v>
      </c>
      <c r="L499" s="280">
        <f t="shared" si="85"/>
        <v>200</v>
      </c>
      <c r="M499" s="280">
        <f t="shared" si="85"/>
        <v>0</v>
      </c>
      <c r="N499" s="280">
        <f t="shared" si="85"/>
        <v>19952</v>
      </c>
      <c r="O499" s="252"/>
    </row>
    <row r="500" spans="1:15" s="187" customFormat="1" ht="31.5" customHeight="1" hidden="1">
      <c r="A500" s="437"/>
      <c r="B500" s="438"/>
      <c r="C500" s="438"/>
      <c r="D500" s="438" t="s">
        <v>462</v>
      </c>
      <c r="E500" s="439"/>
      <c r="F500" s="438"/>
      <c r="G500" s="438"/>
      <c r="H500" s="438"/>
      <c r="J500" s="443" t="s">
        <v>463</v>
      </c>
      <c r="K500" s="443"/>
      <c r="L500" s="438"/>
      <c r="M500" s="443"/>
      <c r="N500" s="438" t="s">
        <v>463</v>
      </c>
      <c r="O500" s="440"/>
    </row>
    <row r="501" spans="1:15" s="187" customFormat="1" ht="11.25" customHeight="1" hidden="1">
      <c r="A501" s="437"/>
      <c r="B501" s="438"/>
      <c r="C501" s="438"/>
      <c r="D501" s="438"/>
      <c r="E501" s="439"/>
      <c r="F501" s="438"/>
      <c r="G501" s="438"/>
      <c r="H501" s="438"/>
      <c r="J501" s="452"/>
      <c r="K501" s="460"/>
      <c r="L501" s="437"/>
      <c r="M501" s="443"/>
      <c r="N501" s="438"/>
      <c r="O501" s="441"/>
    </row>
    <row r="502" spans="1:15" s="84" customFormat="1" ht="14.25" customHeight="1" hidden="1">
      <c r="A502" s="437" t="s">
        <v>471</v>
      </c>
      <c r="B502" s="438"/>
      <c r="C502" s="438" t="s">
        <v>1270</v>
      </c>
      <c r="D502" s="438"/>
      <c r="E502" s="439"/>
      <c r="F502" s="438"/>
      <c r="G502" s="438"/>
      <c r="H502" s="438"/>
      <c r="J502" s="443" t="s">
        <v>968</v>
      </c>
      <c r="K502" s="460"/>
      <c r="L502" s="437"/>
      <c r="M502" s="438" t="s">
        <v>965</v>
      </c>
      <c r="N502" s="438"/>
      <c r="O502" s="441"/>
    </row>
    <row r="503" spans="1:15" ht="13.5" customHeight="1" hidden="1">
      <c r="A503" s="437"/>
      <c r="B503" s="438"/>
      <c r="C503" s="438" t="s">
        <v>598</v>
      </c>
      <c r="D503" s="438"/>
      <c r="E503" s="439"/>
      <c r="F503" s="438"/>
      <c r="G503" s="438"/>
      <c r="H503" s="438"/>
      <c r="J503" s="442" t="s">
        <v>460</v>
      </c>
      <c r="K503" s="442"/>
      <c r="L503" s="438"/>
      <c r="M503" s="438" t="s">
        <v>461</v>
      </c>
      <c r="N503" s="438"/>
      <c r="O503" s="440"/>
    </row>
    <row r="504" spans="1:15" ht="27.75" customHeight="1" hidden="1">
      <c r="A504" s="183" t="s">
        <v>0</v>
      </c>
      <c r="B504" s="33"/>
      <c r="C504" s="169" t="s">
        <v>622</v>
      </c>
      <c r="D504" s="169"/>
      <c r="E504" s="325"/>
      <c r="F504" s="4"/>
      <c r="G504" s="4"/>
      <c r="H504" s="4"/>
      <c r="I504" s="4"/>
      <c r="J504" s="4"/>
      <c r="K504" s="4"/>
      <c r="L504" s="4"/>
      <c r="M504" s="4"/>
      <c r="N504" s="4"/>
      <c r="O504" s="27"/>
    </row>
    <row r="505" spans="1:15" ht="20.25" customHeight="1" hidden="1">
      <c r="A505" s="6"/>
      <c r="B505" s="177" t="s">
        <v>202</v>
      </c>
      <c r="C505" s="401"/>
      <c r="D505" s="7"/>
      <c r="E505" s="315"/>
      <c r="F505" s="7"/>
      <c r="G505" s="7"/>
      <c r="H505" s="7"/>
      <c r="I505" s="8"/>
      <c r="J505" s="7"/>
      <c r="K505" s="7"/>
      <c r="L505" s="8"/>
      <c r="M505" s="7"/>
      <c r="N505" s="7"/>
      <c r="O505" s="391" t="s">
        <v>1372</v>
      </c>
    </row>
    <row r="506" spans="1:15" s="255" customFormat="1" ht="23.25" customHeight="1" hidden="1">
      <c r="A506" s="206"/>
      <c r="B506" s="259"/>
      <c r="C506" s="419"/>
      <c r="D506" s="242" t="s">
        <v>1498</v>
      </c>
      <c r="E506" s="358"/>
      <c r="F506" s="7"/>
      <c r="G506" s="7"/>
      <c r="H506" s="7"/>
      <c r="I506" s="7"/>
      <c r="J506" s="7"/>
      <c r="K506" s="7"/>
      <c r="L506" s="7"/>
      <c r="M506" s="7"/>
      <c r="N506" s="7"/>
      <c r="O506" s="144"/>
    </row>
    <row r="507" spans="1:15" s="37" customFormat="1" ht="24" customHeight="1" hidden="1">
      <c r="A507" s="277" t="s">
        <v>428</v>
      </c>
      <c r="B507" s="275" t="s">
        <v>429</v>
      </c>
      <c r="C507" s="426" t="s">
        <v>1</v>
      </c>
      <c r="D507" s="275" t="s">
        <v>427</v>
      </c>
      <c r="E507" s="370" t="s">
        <v>435</v>
      </c>
      <c r="F507" s="276" t="s">
        <v>424</v>
      </c>
      <c r="G507" s="276" t="s">
        <v>425</v>
      </c>
      <c r="H507" s="276" t="s">
        <v>33</v>
      </c>
      <c r="I507" s="276" t="s">
        <v>426</v>
      </c>
      <c r="J507" s="276" t="s">
        <v>17</v>
      </c>
      <c r="K507" s="276" t="s">
        <v>18</v>
      </c>
      <c r="L507" s="276" t="s">
        <v>433</v>
      </c>
      <c r="M507" s="276" t="s">
        <v>30</v>
      </c>
      <c r="N507" s="276" t="s">
        <v>430</v>
      </c>
      <c r="O507" s="278" t="s">
        <v>19</v>
      </c>
    </row>
    <row r="508" spans="1:15" ht="22.5" customHeight="1">
      <c r="A508" s="266" t="s">
        <v>204</v>
      </c>
      <c r="B508" s="268"/>
      <c r="C508" s="425"/>
      <c r="D508" s="269"/>
      <c r="E508" s="369"/>
      <c r="F508" s="270"/>
      <c r="G508" s="303"/>
      <c r="H508" s="304"/>
      <c r="I508" s="305"/>
      <c r="J508" s="306"/>
      <c r="K508" s="272"/>
      <c r="L508" s="305"/>
      <c r="M508" s="272"/>
      <c r="N508" s="271"/>
      <c r="O508" s="279"/>
    </row>
    <row r="509" spans="1:15" ht="36" customHeight="1">
      <c r="A509" s="129">
        <v>11100509</v>
      </c>
      <c r="B509" s="262" t="s">
        <v>249</v>
      </c>
      <c r="C509" s="386" t="s">
        <v>920</v>
      </c>
      <c r="D509" s="261" t="s">
        <v>10</v>
      </c>
      <c r="E509" s="366">
        <v>15</v>
      </c>
      <c r="F509" s="262">
        <v>2091</v>
      </c>
      <c r="G509" s="262">
        <v>0</v>
      </c>
      <c r="H509" s="262">
        <v>0</v>
      </c>
      <c r="I509" s="262">
        <v>0</v>
      </c>
      <c r="J509" s="262">
        <v>0</v>
      </c>
      <c r="K509" s="262">
        <v>65</v>
      </c>
      <c r="L509" s="262">
        <v>0</v>
      </c>
      <c r="M509" s="262">
        <v>0</v>
      </c>
      <c r="N509" s="130">
        <f>F509+G509+H509+I509-J509+K509-L509+M509</f>
        <v>2156</v>
      </c>
      <c r="O509" s="133"/>
    </row>
    <row r="510" spans="1:15" s="395" customFormat="1" ht="36" customHeight="1">
      <c r="A510" s="129">
        <v>15100205</v>
      </c>
      <c r="B510" s="262" t="s">
        <v>279</v>
      </c>
      <c r="C510" s="386" t="s">
        <v>280</v>
      </c>
      <c r="D510" s="261" t="s">
        <v>11</v>
      </c>
      <c r="E510" s="366">
        <v>15</v>
      </c>
      <c r="F510" s="262">
        <v>1364</v>
      </c>
      <c r="G510" s="262">
        <v>0</v>
      </c>
      <c r="H510" s="262">
        <v>0</v>
      </c>
      <c r="I510" s="262">
        <v>0</v>
      </c>
      <c r="J510" s="262">
        <v>0</v>
      </c>
      <c r="K510" s="262">
        <v>124</v>
      </c>
      <c r="L510" s="262">
        <v>0</v>
      </c>
      <c r="M510" s="262">
        <v>0</v>
      </c>
      <c r="N510" s="130">
        <f>F510+G510+H510+I510-J510+K510-L510+M510</f>
        <v>1488</v>
      </c>
      <c r="O510" s="133"/>
    </row>
    <row r="511" spans="1:15" ht="17.25" customHeight="1" hidden="1">
      <c r="A511" s="253"/>
      <c r="B511" s="244"/>
      <c r="C511" s="423"/>
      <c r="D511" s="244"/>
      <c r="E511" s="360"/>
      <c r="F511" s="244">
        <f aca="true" t="shared" si="86" ref="F511:N511">SUM(F509:F510)</f>
        <v>3455</v>
      </c>
      <c r="G511" s="244">
        <f t="shared" si="86"/>
        <v>0</v>
      </c>
      <c r="H511" s="244">
        <f t="shared" si="86"/>
        <v>0</v>
      </c>
      <c r="I511" s="244">
        <f t="shared" si="86"/>
        <v>0</v>
      </c>
      <c r="J511" s="244">
        <f t="shared" si="86"/>
        <v>0</v>
      </c>
      <c r="K511" s="244">
        <f t="shared" si="86"/>
        <v>189</v>
      </c>
      <c r="L511" s="244">
        <f t="shared" si="86"/>
        <v>0</v>
      </c>
      <c r="M511" s="244">
        <f t="shared" si="86"/>
        <v>0</v>
      </c>
      <c r="N511" s="244">
        <f t="shared" si="86"/>
        <v>3644</v>
      </c>
      <c r="O511" s="254"/>
    </row>
    <row r="512" spans="1:15" ht="19.5" customHeight="1" hidden="1">
      <c r="A512" s="554" t="s">
        <v>65</v>
      </c>
      <c r="B512" s="559"/>
      <c r="C512" s="556"/>
      <c r="D512" s="560"/>
      <c r="E512" s="557"/>
      <c r="F512" s="555">
        <f aca="true" t="shared" si="87" ref="F512:M512">F479+F499+F511</f>
        <v>48134</v>
      </c>
      <c r="G512" s="555">
        <f t="shared" si="87"/>
        <v>5000</v>
      </c>
      <c r="H512" s="555">
        <f t="shared" si="87"/>
        <v>0</v>
      </c>
      <c r="I512" s="555">
        <f t="shared" si="87"/>
        <v>0</v>
      </c>
      <c r="J512" s="555">
        <f t="shared" si="87"/>
        <v>1554</v>
      </c>
      <c r="K512" s="555">
        <f t="shared" si="87"/>
        <v>872</v>
      </c>
      <c r="L512" s="555">
        <f t="shared" si="87"/>
        <v>600</v>
      </c>
      <c r="M512" s="555">
        <f t="shared" si="87"/>
        <v>0</v>
      </c>
      <c r="N512" s="555">
        <f>N479+N499+N511</f>
        <v>51852</v>
      </c>
      <c r="O512" s="558"/>
    </row>
    <row r="513" spans="1:15" ht="22.5" customHeight="1">
      <c r="A513" s="266" t="s">
        <v>241</v>
      </c>
      <c r="B513" s="273"/>
      <c r="C513" s="388"/>
      <c r="D513" s="135"/>
      <c r="E513" s="352"/>
      <c r="F513" s="274"/>
      <c r="G513" s="274"/>
      <c r="H513" s="274"/>
      <c r="I513" s="274"/>
      <c r="J513" s="274"/>
      <c r="K513" s="274"/>
      <c r="L513" s="274"/>
      <c r="M513" s="274"/>
      <c r="N513" s="274"/>
      <c r="O513" s="136"/>
    </row>
    <row r="514" spans="1:15" ht="36" customHeight="1">
      <c r="A514" s="129">
        <v>8100206</v>
      </c>
      <c r="B514" s="130" t="s">
        <v>186</v>
      </c>
      <c r="C514" s="386" t="s">
        <v>187</v>
      </c>
      <c r="D514" s="433" t="s">
        <v>183</v>
      </c>
      <c r="E514" s="351">
        <v>15</v>
      </c>
      <c r="F514" s="130">
        <v>3354</v>
      </c>
      <c r="G514" s="130">
        <v>0</v>
      </c>
      <c r="H514" s="130">
        <v>0</v>
      </c>
      <c r="I514" s="130">
        <v>0</v>
      </c>
      <c r="J514" s="130">
        <v>136</v>
      </c>
      <c r="K514" s="130">
        <v>0</v>
      </c>
      <c r="L514" s="130">
        <v>0</v>
      </c>
      <c r="M514" s="130">
        <v>0</v>
      </c>
      <c r="N514" s="130">
        <f aca="true" t="shared" si="88" ref="N514:N520">F514+G514+H514+I514-J514+K514-L514+M514</f>
        <v>3218</v>
      </c>
      <c r="O514" s="133"/>
    </row>
    <row r="515" spans="1:15" ht="36" customHeight="1">
      <c r="A515" s="129">
        <v>11100323</v>
      </c>
      <c r="B515" s="130" t="s">
        <v>497</v>
      </c>
      <c r="C515" s="386" t="s">
        <v>232</v>
      </c>
      <c r="D515" s="433" t="s">
        <v>244</v>
      </c>
      <c r="E515" s="351">
        <v>15</v>
      </c>
      <c r="F515" s="130">
        <v>3109</v>
      </c>
      <c r="G515" s="130">
        <v>0</v>
      </c>
      <c r="H515" s="130">
        <v>0</v>
      </c>
      <c r="I515" s="130">
        <v>0</v>
      </c>
      <c r="J515" s="130">
        <v>109</v>
      </c>
      <c r="K515" s="130">
        <v>0</v>
      </c>
      <c r="L515" s="130">
        <v>0</v>
      </c>
      <c r="M515" s="130">
        <v>0</v>
      </c>
      <c r="N515" s="130">
        <f>F515+G515+H515+I515-J515+K515-L515+M515</f>
        <v>3000</v>
      </c>
      <c r="O515" s="133"/>
    </row>
    <row r="516" spans="1:15" ht="36" customHeight="1">
      <c r="A516" s="129">
        <v>11100502</v>
      </c>
      <c r="B516" s="130" t="s">
        <v>245</v>
      </c>
      <c r="C516" s="386" t="s">
        <v>921</v>
      </c>
      <c r="D516" s="433" t="s">
        <v>420</v>
      </c>
      <c r="E516" s="351">
        <v>15</v>
      </c>
      <c r="F516" s="130">
        <v>3992</v>
      </c>
      <c r="G516" s="130">
        <v>0</v>
      </c>
      <c r="H516" s="130">
        <v>0</v>
      </c>
      <c r="I516" s="130">
        <v>0</v>
      </c>
      <c r="J516" s="130">
        <v>348</v>
      </c>
      <c r="K516" s="130">
        <v>0</v>
      </c>
      <c r="L516" s="130">
        <v>0</v>
      </c>
      <c r="M516" s="130">
        <v>0</v>
      </c>
      <c r="N516" s="130">
        <f>F516+G516+H516+I516-J516+K516-L516+M516</f>
        <v>3644</v>
      </c>
      <c r="O516" s="133"/>
    </row>
    <row r="517" spans="1:15" ht="36" customHeight="1">
      <c r="A517" s="129">
        <v>11100510</v>
      </c>
      <c r="B517" s="262" t="s">
        <v>250</v>
      </c>
      <c r="C517" s="386" t="s">
        <v>251</v>
      </c>
      <c r="D517" s="261" t="s">
        <v>252</v>
      </c>
      <c r="E517" s="366">
        <v>15</v>
      </c>
      <c r="F517" s="262">
        <v>2091</v>
      </c>
      <c r="G517" s="262">
        <v>0</v>
      </c>
      <c r="H517" s="262">
        <v>0</v>
      </c>
      <c r="I517" s="262">
        <v>0</v>
      </c>
      <c r="J517" s="262">
        <v>0</v>
      </c>
      <c r="K517" s="262">
        <v>65</v>
      </c>
      <c r="L517" s="262">
        <v>0</v>
      </c>
      <c r="M517" s="262">
        <v>0</v>
      </c>
      <c r="N517" s="130">
        <f t="shared" si="88"/>
        <v>2156</v>
      </c>
      <c r="O517" s="133"/>
    </row>
    <row r="518" spans="1:15" ht="36" customHeight="1">
      <c r="A518" s="129">
        <v>11100513</v>
      </c>
      <c r="B518" s="262" t="s">
        <v>253</v>
      </c>
      <c r="C518" s="386" t="s">
        <v>922</v>
      </c>
      <c r="D518" s="261" t="s">
        <v>11</v>
      </c>
      <c r="E518" s="366">
        <v>15</v>
      </c>
      <c r="F518" s="262">
        <v>2637</v>
      </c>
      <c r="G518" s="262">
        <v>0</v>
      </c>
      <c r="H518" s="262">
        <v>0</v>
      </c>
      <c r="I518" s="262">
        <v>0</v>
      </c>
      <c r="J518" s="262">
        <v>37</v>
      </c>
      <c r="K518" s="262">
        <v>0</v>
      </c>
      <c r="L518" s="262">
        <v>0</v>
      </c>
      <c r="M518" s="262">
        <v>0</v>
      </c>
      <c r="N518" s="130">
        <f t="shared" si="88"/>
        <v>2600</v>
      </c>
      <c r="O518" s="133"/>
    </row>
    <row r="519" spans="1:15" ht="36" customHeight="1">
      <c r="A519" s="129">
        <v>11100517</v>
      </c>
      <c r="B519" s="130" t="s">
        <v>239</v>
      </c>
      <c r="C519" s="386" t="s">
        <v>240</v>
      </c>
      <c r="D519" s="131" t="s">
        <v>244</v>
      </c>
      <c r="E519" s="351">
        <v>15</v>
      </c>
      <c r="F519" s="130">
        <v>4268</v>
      </c>
      <c r="G519" s="130">
        <v>0</v>
      </c>
      <c r="H519" s="130">
        <v>0</v>
      </c>
      <c r="I519" s="130">
        <v>0</v>
      </c>
      <c r="J519" s="130">
        <v>392</v>
      </c>
      <c r="K519" s="130">
        <v>0</v>
      </c>
      <c r="L519" s="130">
        <v>0</v>
      </c>
      <c r="M519" s="130">
        <v>0</v>
      </c>
      <c r="N519" s="130">
        <f t="shared" si="88"/>
        <v>3876</v>
      </c>
      <c r="O519" s="133"/>
    </row>
    <row r="520" spans="1:15" ht="36" customHeight="1">
      <c r="A520" s="129">
        <v>17100202</v>
      </c>
      <c r="B520" s="130" t="s">
        <v>255</v>
      </c>
      <c r="C520" s="386" t="s">
        <v>256</v>
      </c>
      <c r="D520" s="131" t="s">
        <v>244</v>
      </c>
      <c r="E520" s="351">
        <v>15</v>
      </c>
      <c r="F520" s="130">
        <v>3822</v>
      </c>
      <c r="G520" s="130">
        <v>0</v>
      </c>
      <c r="H520" s="130">
        <v>0</v>
      </c>
      <c r="I520" s="130">
        <v>0</v>
      </c>
      <c r="J520" s="130">
        <v>321</v>
      </c>
      <c r="K520" s="130">
        <v>0</v>
      </c>
      <c r="L520" s="130">
        <v>0</v>
      </c>
      <c r="M520" s="130">
        <v>0</v>
      </c>
      <c r="N520" s="130">
        <f t="shared" si="88"/>
        <v>3501</v>
      </c>
      <c r="O520" s="133"/>
    </row>
    <row r="521" spans="1:15" s="23" customFormat="1" ht="1.5" customHeight="1">
      <c r="A521" s="554" t="s">
        <v>65</v>
      </c>
      <c r="B521" s="559"/>
      <c r="C521" s="556"/>
      <c r="D521" s="560"/>
      <c r="E521" s="557"/>
      <c r="F521" s="555">
        <f aca="true" t="shared" si="89" ref="F521:N521">SUM(F514:F520)</f>
        <v>23273</v>
      </c>
      <c r="G521" s="555">
        <f t="shared" si="89"/>
        <v>0</v>
      </c>
      <c r="H521" s="555">
        <f t="shared" si="89"/>
        <v>0</v>
      </c>
      <c r="I521" s="555">
        <f t="shared" si="89"/>
        <v>0</v>
      </c>
      <c r="J521" s="555">
        <f t="shared" si="89"/>
        <v>1343</v>
      </c>
      <c r="K521" s="555">
        <f t="shared" si="89"/>
        <v>65</v>
      </c>
      <c r="L521" s="555">
        <f t="shared" si="89"/>
        <v>0</v>
      </c>
      <c r="M521" s="555">
        <f t="shared" si="89"/>
        <v>0</v>
      </c>
      <c r="N521" s="555">
        <f t="shared" si="89"/>
        <v>21995</v>
      </c>
      <c r="O521" s="558"/>
    </row>
    <row r="522" spans="1:15" s="187" customFormat="1" ht="19.5" customHeight="1" hidden="1">
      <c r="A522" s="227"/>
      <c r="B522" s="228" t="s">
        <v>31</v>
      </c>
      <c r="C522" s="417"/>
      <c r="D522" s="280"/>
      <c r="E522" s="371"/>
      <c r="F522" s="281">
        <f aca="true" t="shared" si="90" ref="F522:N522">F511+F521</f>
        <v>26728</v>
      </c>
      <c r="G522" s="281">
        <f t="shared" si="90"/>
        <v>0</v>
      </c>
      <c r="H522" s="281">
        <f t="shared" si="90"/>
        <v>0</v>
      </c>
      <c r="I522" s="281">
        <f t="shared" si="90"/>
        <v>0</v>
      </c>
      <c r="J522" s="281">
        <f t="shared" si="90"/>
        <v>1343</v>
      </c>
      <c r="K522" s="281">
        <f t="shared" si="90"/>
        <v>254</v>
      </c>
      <c r="L522" s="281">
        <f t="shared" si="90"/>
        <v>0</v>
      </c>
      <c r="M522" s="281">
        <f t="shared" si="90"/>
        <v>0</v>
      </c>
      <c r="N522" s="281">
        <f t="shared" si="90"/>
        <v>25639</v>
      </c>
      <c r="O522" s="252"/>
    </row>
    <row r="523" spans="1:15" s="187" customFormat="1" ht="25.5" customHeight="1" hidden="1">
      <c r="A523" s="24"/>
      <c r="B523" s="698"/>
      <c r="C523" s="699"/>
      <c r="D523" s="700"/>
      <c r="E523" s="701"/>
      <c r="F523" s="643"/>
      <c r="G523" s="643"/>
      <c r="H523" s="643"/>
      <c r="I523" s="643"/>
      <c r="J523" s="643"/>
      <c r="K523" s="643"/>
      <c r="L523" s="643"/>
      <c r="M523" s="643"/>
      <c r="N523" s="643"/>
      <c r="O523" s="702"/>
    </row>
    <row r="524" spans="1:15" s="187" customFormat="1" ht="14.25" customHeight="1" hidden="1">
      <c r="A524" s="437"/>
      <c r="B524" s="438"/>
      <c r="C524" s="438"/>
      <c r="D524" s="438" t="s">
        <v>462</v>
      </c>
      <c r="E524" s="439"/>
      <c r="F524" s="438"/>
      <c r="G524" s="438"/>
      <c r="H524" s="438"/>
      <c r="J524" s="443" t="s">
        <v>463</v>
      </c>
      <c r="K524" s="443"/>
      <c r="L524" s="438"/>
      <c r="N524" s="438" t="s">
        <v>463</v>
      </c>
      <c r="O524" s="440"/>
    </row>
    <row r="525" spans="1:15" s="37" customFormat="1" ht="12.75" customHeight="1" hidden="1">
      <c r="A525" s="437" t="s">
        <v>471</v>
      </c>
      <c r="B525" s="438"/>
      <c r="C525" s="438" t="s">
        <v>1270</v>
      </c>
      <c r="D525" s="438"/>
      <c r="E525" s="439"/>
      <c r="F525" s="438"/>
      <c r="G525" s="438"/>
      <c r="H525" s="438"/>
      <c r="J525" s="443" t="s">
        <v>968</v>
      </c>
      <c r="K525" s="460"/>
      <c r="L525" s="437"/>
      <c r="M525" s="438" t="s">
        <v>965</v>
      </c>
      <c r="N525" s="443"/>
      <c r="O525" s="441"/>
    </row>
    <row r="526" spans="1:15" ht="13.5" customHeight="1" hidden="1">
      <c r="A526" s="437"/>
      <c r="B526" s="438"/>
      <c r="C526" s="438" t="s">
        <v>598</v>
      </c>
      <c r="D526" s="438"/>
      <c r="E526" s="439"/>
      <c r="F526" s="438"/>
      <c r="G526" s="438"/>
      <c r="H526" s="438"/>
      <c r="J526" s="442" t="s">
        <v>460</v>
      </c>
      <c r="K526" s="442"/>
      <c r="L526" s="438"/>
      <c r="M526" s="438" t="s">
        <v>461</v>
      </c>
      <c r="N526" s="443"/>
      <c r="O526" s="440"/>
    </row>
    <row r="527" spans="1:15" ht="27.75" customHeight="1" hidden="1">
      <c r="A527" s="183" t="s">
        <v>0</v>
      </c>
      <c r="B527" s="33"/>
      <c r="C527" s="169" t="s">
        <v>622</v>
      </c>
      <c r="D527" s="169"/>
      <c r="E527" s="325"/>
      <c r="F527" s="4"/>
      <c r="G527" s="4"/>
      <c r="H527" s="4"/>
      <c r="I527" s="4"/>
      <c r="J527" s="4"/>
      <c r="K527" s="4"/>
      <c r="L527" s="4"/>
      <c r="M527" s="4"/>
      <c r="N527" s="4"/>
      <c r="O527" s="27"/>
    </row>
    <row r="528" spans="1:15" ht="20.25" customHeight="1" hidden="1">
      <c r="A528" s="6"/>
      <c r="B528" s="177" t="s">
        <v>771</v>
      </c>
      <c r="C528" s="401"/>
      <c r="D528" s="7"/>
      <c r="E528" s="315"/>
      <c r="F528" s="7"/>
      <c r="G528" s="7"/>
      <c r="H528" s="7"/>
      <c r="I528" s="8"/>
      <c r="J528" s="7"/>
      <c r="K528" s="7"/>
      <c r="L528" s="8"/>
      <c r="M528" s="7"/>
      <c r="N528" s="7"/>
      <c r="O528" s="391" t="s">
        <v>1373</v>
      </c>
    </row>
    <row r="529" spans="1:15" ht="24.75" hidden="1">
      <c r="A529" s="10"/>
      <c r="B529" s="44"/>
      <c r="C529" s="11"/>
      <c r="D529" s="95" t="s">
        <v>1498</v>
      </c>
      <c r="E529" s="316"/>
      <c r="F529" s="12"/>
      <c r="G529" s="12"/>
      <c r="H529" s="12"/>
      <c r="I529" s="12"/>
      <c r="J529" s="12"/>
      <c r="K529" s="12"/>
      <c r="L529" s="13"/>
      <c r="M529" s="12"/>
      <c r="N529" s="12"/>
      <c r="O529" s="765"/>
    </row>
    <row r="530" spans="1:15" s="64" customFormat="1" ht="35.25" customHeight="1" hidden="1" thickBot="1">
      <c r="A530" s="46" t="s">
        <v>428</v>
      </c>
      <c r="B530" s="62" t="s">
        <v>429</v>
      </c>
      <c r="C530" s="62" t="s">
        <v>1</v>
      </c>
      <c r="D530" s="62" t="s">
        <v>427</v>
      </c>
      <c r="E530" s="337" t="s">
        <v>435</v>
      </c>
      <c r="F530" s="26" t="s">
        <v>424</v>
      </c>
      <c r="G530" s="26" t="s">
        <v>425</v>
      </c>
      <c r="H530" s="26" t="s">
        <v>33</v>
      </c>
      <c r="I530" s="26" t="s">
        <v>342</v>
      </c>
      <c r="J530" s="26" t="s">
        <v>17</v>
      </c>
      <c r="K530" s="26" t="s">
        <v>18</v>
      </c>
      <c r="L530" s="26" t="s">
        <v>433</v>
      </c>
      <c r="M530" s="26" t="s">
        <v>30</v>
      </c>
      <c r="N530" s="26" t="s">
        <v>29</v>
      </c>
      <c r="O530" s="63" t="s">
        <v>19</v>
      </c>
    </row>
    <row r="531" spans="1:15" ht="30" customHeight="1">
      <c r="A531" s="100" t="s">
        <v>670</v>
      </c>
      <c r="B531" s="79"/>
      <c r="C531" s="81"/>
      <c r="D531" s="82"/>
      <c r="E531" s="341"/>
      <c r="F531" s="79"/>
      <c r="G531" s="79"/>
      <c r="H531" s="79"/>
      <c r="I531" s="79"/>
      <c r="J531" s="79"/>
      <c r="K531" s="79"/>
      <c r="L531" s="79"/>
      <c r="M531" s="79"/>
      <c r="N531" s="79"/>
      <c r="O531" s="76"/>
    </row>
    <row r="532" spans="1:15" ht="42" customHeight="1">
      <c r="A532" s="695">
        <v>1200001</v>
      </c>
      <c r="B532" s="715" t="s">
        <v>1000</v>
      </c>
      <c r="C532" s="166" t="s">
        <v>1060</v>
      </c>
      <c r="D532" s="398" t="s">
        <v>348</v>
      </c>
      <c r="E532" s="375">
        <v>15</v>
      </c>
      <c r="F532" s="65">
        <v>6934</v>
      </c>
      <c r="G532" s="65">
        <v>0</v>
      </c>
      <c r="H532" s="65">
        <v>0</v>
      </c>
      <c r="I532" s="65">
        <v>0</v>
      </c>
      <c r="J532" s="65">
        <v>934</v>
      </c>
      <c r="K532" s="65">
        <v>0</v>
      </c>
      <c r="L532" s="14">
        <v>1500</v>
      </c>
      <c r="M532" s="65">
        <v>0</v>
      </c>
      <c r="N532" s="59">
        <f aca="true" t="shared" si="91" ref="N532:N539">F532+G532+H532+I532-J532+K532-L532+M532</f>
        <v>4500</v>
      </c>
      <c r="O532" s="29"/>
    </row>
    <row r="533" spans="1:15" ht="42" customHeight="1">
      <c r="A533" s="695">
        <v>1200002</v>
      </c>
      <c r="B533" s="715" t="s">
        <v>1008</v>
      </c>
      <c r="C533" s="166" t="s">
        <v>1227</v>
      </c>
      <c r="D533" s="398" t="s">
        <v>702</v>
      </c>
      <c r="E533" s="375">
        <v>15</v>
      </c>
      <c r="F533" s="65">
        <v>5535</v>
      </c>
      <c r="G533" s="65">
        <v>0</v>
      </c>
      <c r="H533" s="65">
        <v>0</v>
      </c>
      <c r="I533" s="65">
        <v>0</v>
      </c>
      <c r="J533" s="65">
        <v>635</v>
      </c>
      <c r="K533" s="65">
        <v>0</v>
      </c>
      <c r="L533" s="65">
        <v>0</v>
      </c>
      <c r="M533" s="65">
        <v>0</v>
      </c>
      <c r="N533" s="59">
        <f t="shared" si="91"/>
        <v>4900</v>
      </c>
      <c r="O533" s="29"/>
    </row>
    <row r="534" spans="1:15" ht="42" customHeight="1">
      <c r="A534" s="120">
        <v>5200102</v>
      </c>
      <c r="B534" s="59" t="s">
        <v>107</v>
      </c>
      <c r="C534" s="166" t="s">
        <v>108</v>
      </c>
      <c r="D534" s="398" t="s">
        <v>2</v>
      </c>
      <c r="E534" s="346">
        <v>15</v>
      </c>
      <c r="F534" s="59">
        <v>3342</v>
      </c>
      <c r="G534" s="59">
        <v>0</v>
      </c>
      <c r="H534" s="59">
        <v>0</v>
      </c>
      <c r="I534" s="59">
        <v>0</v>
      </c>
      <c r="J534" s="59">
        <v>134</v>
      </c>
      <c r="K534" s="59">
        <v>0</v>
      </c>
      <c r="L534" s="59">
        <v>0</v>
      </c>
      <c r="M534" s="59">
        <v>0</v>
      </c>
      <c r="N534" s="59">
        <f t="shared" si="91"/>
        <v>3208</v>
      </c>
      <c r="O534" s="122"/>
    </row>
    <row r="535" spans="1:15" ht="42" customHeight="1">
      <c r="A535" s="695">
        <v>12000101</v>
      </c>
      <c r="B535" s="715" t="s">
        <v>671</v>
      </c>
      <c r="C535" s="166" t="s">
        <v>737</v>
      </c>
      <c r="D535" s="398" t="s">
        <v>672</v>
      </c>
      <c r="E535" s="375">
        <v>15</v>
      </c>
      <c r="F535" s="65">
        <v>2315</v>
      </c>
      <c r="G535" s="65">
        <v>0</v>
      </c>
      <c r="H535" s="65">
        <v>0</v>
      </c>
      <c r="I535" s="65">
        <v>0</v>
      </c>
      <c r="J535" s="65">
        <v>0</v>
      </c>
      <c r="K535" s="65">
        <v>27</v>
      </c>
      <c r="L535" s="65">
        <v>0</v>
      </c>
      <c r="M535" s="65">
        <v>0</v>
      </c>
      <c r="N535" s="59">
        <f t="shared" si="91"/>
        <v>2342</v>
      </c>
      <c r="O535" s="29"/>
    </row>
    <row r="536" spans="1:15" ht="42" customHeight="1">
      <c r="A536" s="695">
        <v>12000103</v>
      </c>
      <c r="B536" s="715" t="s">
        <v>685</v>
      </c>
      <c r="C536" s="166" t="s">
        <v>740</v>
      </c>
      <c r="D536" s="398" t="s">
        <v>672</v>
      </c>
      <c r="E536" s="375">
        <v>15</v>
      </c>
      <c r="F536" s="65">
        <v>2315</v>
      </c>
      <c r="G536" s="65">
        <v>0</v>
      </c>
      <c r="H536" s="65">
        <v>0</v>
      </c>
      <c r="I536" s="65">
        <v>0</v>
      </c>
      <c r="J536" s="65">
        <v>0</v>
      </c>
      <c r="K536" s="65">
        <v>27</v>
      </c>
      <c r="L536" s="65">
        <v>0</v>
      </c>
      <c r="M536" s="65">
        <v>0</v>
      </c>
      <c r="N536" s="59">
        <f t="shared" si="91"/>
        <v>2342</v>
      </c>
      <c r="O536" s="29"/>
    </row>
    <row r="537" spans="1:15" ht="42" customHeight="1">
      <c r="A537" s="695">
        <v>120000104</v>
      </c>
      <c r="B537" s="715" t="s">
        <v>703</v>
      </c>
      <c r="C537" s="166" t="s">
        <v>741</v>
      </c>
      <c r="D537" s="398" t="s">
        <v>672</v>
      </c>
      <c r="E537" s="375">
        <v>15</v>
      </c>
      <c r="F537" s="65">
        <v>3333</v>
      </c>
      <c r="G537" s="65">
        <v>0</v>
      </c>
      <c r="H537" s="65">
        <v>0</v>
      </c>
      <c r="I537" s="65">
        <v>0</v>
      </c>
      <c r="J537" s="65">
        <v>133</v>
      </c>
      <c r="K537" s="65">
        <v>0</v>
      </c>
      <c r="L537" s="65">
        <v>0</v>
      </c>
      <c r="M537" s="65">
        <v>0</v>
      </c>
      <c r="N537" s="59">
        <f t="shared" si="91"/>
        <v>3200</v>
      </c>
      <c r="O537" s="29"/>
    </row>
    <row r="538" spans="1:15" ht="42" customHeight="1">
      <c r="A538" s="695">
        <v>12000105</v>
      </c>
      <c r="B538" s="715" t="s">
        <v>704</v>
      </c>
      <c r="C538" s="166" t="s">
        <v>762</v>
      </c>
      <c r="D538" s="398" t="s">
        <v>691</v>
      </c>
      <c r="E538" s="375">
        <v>15</v>
      </c>
      <c r="F538" s="65">
        <v>5600</v>
      </c>
      <c r="G538" s="65">
        <v>0</v>
      </c>
      <c r="H538" s="65">
        <v>0</v>
      </c>
      <c r="I538" s="65">
        <v>0</v>
      </c>
      <c r="J538" s="65">
        <v>649</v>
      </c>
      <c r="K538" s="65">
        <v>0</v>
      </c>
      <c r="L538" s="65">
        <v>0</v>
      </c>
      <c r="M538" s="65">
        <v>0</v>
      </c>
      <c r="N538" s="59">
        <f t="shared" si="91"/>
        <v>4951</v>
      </c>
      <c r="O538" s="29"/>
    </row>
    <row r="539" spans="1:15" ht="42" customHeight="1">
      <c r="A539" s="695">
        <v>12000107</v>
      </c>
      <c r="B539" s="715" t="s">
        <v>716</v>
      </c>
      <c r="C539" s="166" t="s">
        <v>754</v>
      </c>
      <c r="D539" s="398" t="s">
        <v>672</v>
      </c>
      <c r="E539" s="375">
        <v>15</v>
      </c>
      <c r="F539" s="65">
        <v>3331</v>
      </c>
      <c r="G539" s="65">
        <v>0</v>
      </c>
      <c r="H539" s="65">
        <v>0</v>
      </c>
      <c r="I539" s="65">
        <v>0</v>
      </c>
      <c r="J539" s="65">
        <v>133</v>
      </c>
      <c r="K539" s="65">
        <v>0</v>
      </c>
      <c r="L539" s="65">
        <v>0</v>
      </c>
      <c r="M539" s="65">
        <v>0</v>
      </c>
      <c r="N539" s="59">
        <f t="shared" si="91"/>
        <v>3198</v>
      </c>
      <c r="O539" s="29"/>
    </row>
    <row r="540" spans="1:15" ht="0.75" customHeight="1">
      <c r="A540" s="589" t="s">
        <v>65</v>
      </c>
      <c r="B540" s="590"/>
      <c r="C540" s="594"/>
      <c r="D540" s="613"/>
      <c r="E540" s="614"/>
      <c r="F540" s="615">
        <f aca="true" t="shared" si="92" ref="F540:N540">SUM(F532:F539)</f>
        <v>32705</v>
      </c>
      <c r="G540" s="615">
        <f t="shared" si="92"/>
        <v>0</v>
      </c>
      <c r="H540" s="615">
        <f t="shared" si="92"/>
        <v>0</v>
      </c>
      <c r="I540" s="615">
        <f t="shared" si="92"/>
        <v>0</v>
      </c>
      <c r="J540" s="615">
        <f t="shared" si="92"/>
        <v>2618</v>
      </c>
      <c r="K540" s="615">
        <f t="shared" si="92"/>
        <v>54</v>
      </c>
      <c r="L540" s="593">
        <f t="shared" si="92"/>
        <v>1500</v>
      </c>
      <c r="M540" s="615">
        <f t="shared" si="92"/>
        <v>0</v>
      </c>
      <c r="N540" s="615">
        <f t="shared" si="92"/>
        <v>28641</v>
      </c>
      <c r="O540" s="587"/>
    </row>
    <row r="541" spans="1:15" s="103" customFormat="1" ht="33" customHeight="1" hidden="1">
      <c r="A541" s="56"/>
      <c r="B541" s="52" t="s">
        <v>31</v>
      </c>
      <c r="C541" s="68"/>
      <c r="D541" s="68"/>
      <c r="E541" s="373"/>
      <c r="F541" s="69">
        <f>F540</f>
        <v>32705</v>
      </c>
      <c r="G541" s="69">
        <f>G540</f>
        <v>0</v>
      </c>
      <c r="H541" s="69">
        <f aca="true" t="shared" si="93" ref="H541:M541">H540</f>
        <v>0</v>
      </c>
      <c r="I541" s="69">
        <f t="shared" si="93"/>
        <v>0</v>
      </c>
      <c r="J541" s="69">
        <f>J540</f>
        <v>2618</v>
      </c>
      <c r="K541" s="69">
        <f t="shared" si="93"/>
        <v>54</v>
      </c>
      <c r="L541" s="69">
        <f t="shared" si="93"/>
        <v>1500</v>
      </c>
      <c r="M541" s="69">
        <f t="shared" si="93"/>
        <v>0</v>
      </c>
      <c r="N541" s="69">
        <f>N540</f>
        <v>28641</v>
      </c>
      <c r="O541" s="58"/>
    </row>
    <row r="542" spans="1:15" s="103" customFormat="1" ht="21.75" hidden="1">
      <c r="A542" s="17"/>
      <c r="B542" s="1"/>
      <c r="C542" s="1"/>
      <c r="D542" s="1"/>
      <c r="E542" s="321"/>
      <c r="F542" s="1"/>
      <c r="G542" s="1"/>
      <c r="H542" s="1"/>
      <c r="I542" s="1"/>
      <c r="J542" s="1"/>
      <c r="K542" s="1"/>
      <c r="L542" s="19"/>
      <c r="M542" s="1"/>
      <c r="N542" s="1"/>
      <c r="O542" s="30"/>
    </row>
    <row r="543" spans="1:15" s="103" customFormat="1" ht="21.75" hidden="1">
      <c r="A543" s="437"/>
      <c r="B543" s="438"/>
      <c r="C543" s="438"/>
      <c r="D543" s="438" t="s">
        <v>462</v>
      </c>
      <c r="F543" s="439"/>
      <c r="G543" s="438"/>
      <c r="H543" s="438"/>
      <c r="J543" s="443" t="s">
        <v>463</v>
      </c>
      <c r="K543" s="438"/>
      <c r="L543" s="438"/>
      <c r="N543" s="438" t="s">
        <v>463</v>
      </c>
      <c r="O543" s="440"/>
    </row>
    <row r="544" spans="1:15" s="103" customFormat="1" ht="15.75" customHeight="1" hidden="1">
      <c r="A544" s="437" t="s">
        <v>471</v>
      </c>
      <c r="B544" s="438"/>
      <c r="C544" s="438"/>
      <c r="D544" s="443" t="s">
        <v>1270</v>
      </c>
      <c r="E544" s="438"/>
      <c r="F544" s="439"/>
      <c r="G544" s="438"/>
      <c r="H544" s="438"/>
      <c r="J544" s="443" t="s">
        <v>968</v>
      </c>
      <c r="K544" s="438"/>
      <c r="L544" s="437"/>
      <c r="N544" s="443" t="s">
        <v>965</v>
      </c>
      <c r="O544" s="441"/>
    </row>
    <row r="545" spans="1:15" s="103" customFormat="1" ht="15.75" customHeight="1" hidden="1">
      <c r="A545" s="437"/>
      <c r="B545" s="438"/>
      <c r="C545" s="438"/>
      <c r="D545" s="443" t="s">
        <v>597</v>
      </c>
      <c r="E545" s="438"/>
      <c r="F545" s="439"/>
      <c r="G545" s="438"/>
      <c r="H545" s="438"/>
      <c r="J545" s="442" t="s">
        <v>460</v>
      </c>
      <c r="K545" s="438"/>
      <c r="L545" s="438"/>
      <c r="N545" s="443" t="s">
        <v>461</v>
      </c>
      <c r="O545" s="440"/>
    </row>
    <row r="546" spans="1:15" ht="27.75" customHeight="1" hidden="1">
      <c r="A546" s="183" t="s">
        <v>0</v>
      </c>
      <c r="B546" s="33"/>
      <c r="C546" s="169" t="s">
        <v>622</v>
      </c>
      <c r="D546" s="169"/>
      <c r="E546" s="325"/>
      <c r="F546" s="4"/>
      <c r="G546" s="4"/>
      <c r="H546" s="4"/>
      <c r="I546" s="4"/>
      <c r="J546" s="4"/>
      <c r="K546" s="4"/>
      <c r="L546" s="4"/>
      <c r="M546" s="4"/>
      <c r="N546" s="4"/>
      <c r="O546" s="27"/>
    </row>
    <row r="547" spans="1:15" ht="20.25" customHeight="1" hidden="1">
      <c r="A547" s="6"/>
      <c r="B547" s="177" t="s">
        <v>771</v>
      </c>
      <c r="C547" s="401"/>
      <c r="D547" s="7"/>
      <c r="E547" s="315"/>
      <c r="F547" s="7"/>
      <c r="G547" s="7"/>
      <c r="H547" s="7"/>
      <c r="I547" s="8"/>
      <c r="J547" s="7"/>
      <c r="K547" s="7"/>
      <c r="L547" s="8"/>
      <c r="M547" s="7"/>
      <c r="N547" s="7"/>
      <c r="O547" s="391" t="s">
        <v>1374</v>
      </c>
    </row>
    <row r="548" spans="1:15" ht="24.75" hidden="1">
      <c r="A548" s="10"/>
      <c r="B548" s="44"/>
      <c r="C548" s="11"/>
      <c r="D548" s="95" t="s">
        <v>1498</v>
      </c>
      <c r="E548" s="316"/>
      <c r="F548" s="12"/>
      <c r="G548" s="12"/>
      <c r="H548" s="12"/>
      <c r="I548" s="12"/>
      <c r="J548" s="12"/>
      <c r="K548" s="12"/>
      <c r="L548" s="13"/>
      <c r="M548" s="12"/>
      <c r="N548" s="12"/>
      <c r="O548" s="765"/>
    </row>
    <row r="549" spans="1:15" s="64" customFormat="1" ht="29.25" customHeight="1" hidden="1" thickBot="1">
      <c r="A549" s="46" t="s">
        <v>428</v>
      </c>
      <c r="B549" s="62" t="s">
        <v>429</v>
      </c>
      <c r="C549" s="62" t="s">
        <v>1</v>
      </c>
      <c r="D549" s="62" t="s">
        <v>427</v>
      </c>
      <c r="E549" s="337" t="s">
        <v>435</v>
      </c>
      <c r="F549" s="26" t="s">
        <v>424</v>
      </c>
      <c r="G549" s="26" t="s">
        <v>425</v>
      </c>
      <c r="H549" s="26" t="s">
        <v>33</v>
      </c>
      <c r="I549" s="26" t="s">
        <v>342</v>
      </c>
      <c r="J549" s="26" t="s">
        <v>17</v>
      </c>
      <c r="K549" s="26" t="s">
        <v>18</v>
      </c>
      <c r="L549" s="26" t="s">
        <v>433</v>
      </c>
      <c r="M549" s="26" t="s">
        <v>30</v>
      </c>
      <c r="N549" s="26" t="s">
        <v>29</v>
      </c>
      <c r="O549" s="63" t="s">
        <v>19</v>
      </c>
    </row>
    <row r="550" spans="1:15" ht="22.5" customHeight="1">
      <c r="A550" s="100" t="s">
        <v>678</v>
      </c>
      <c r="B550" s="79"/>
      <c r="C550" s="81"/>
      <c r="D550" s="82"/>
      <c r="E550" s="341"/>
      <c r="F550" s="79"/>
      <c r="G550" s="79"/>
      <c r="H550" s="79"/>
      <c r="I550" s="79"/>
      <c r="J550" s="79"/>
      <c r="K550" s="79"/>
      <c r="L550" s="79"/>
      <c r="M550" s="79"/>
      <c r="N550" s="79"/>
      <c r="O550" s="76"/>
    </row>
    <row r="551" spans="1:15" ht="34.5" customHeight="1">
      <c r="A551" s="695">
        <v>12100101</v>
      </c>
      <c r="B551" s="15" t="s">
        <v>673</v>
      </c>
      <c r="C551" s="43" t="s">
        <v>764</v>
      </c>
      <c r="D551" s="398" t="s">
        <v>674</v>
      </c>
      <c r="E551" s="375">
        <v>15</v>
      </c>
      <c r="F551" s="65">
        <v>3150</v>
      </c>
      <c r="G551" s="65">
        <v>0</v>
      </c>
      <c r="H551" s="65">
        <v>0</v>
      </c>
      <c r="I551" s="65">
        <v>0</v>
      </c>
      <c r="J551" s="65">
        <v>114</v>
      </c>
      <c r="K551" s="65">
        <v>0</v>
      </c>
      <c r="L551" s="65">
        <v>0</v>
      </c>
      <c r="M551" s="65">
        <v>0</v>
      </c>
      <c r="N551" s="59">
        <f aca="true" t="shared" si="94" ref="N551:N559">F551+G551+H551+I551-J551+K551-L551+M551</f>
        <v>3036</v>
      </c>
      <c r="O551" s="29"/>
    </row>
    <row r="552" spans="1:15" ht="34.5" customHeight="1">
      <c r="A552" s="695">
        <v>12100103</v>
      </c>
      <c r="B552" s="715" t="s">
        <v>677</v>
      </c>
      <c r="C552" s="43" t="s">
        <v>756</v>
      </c>
      <c r="D552" s="398" t="s">
        <v>718</v>
      </c>
      <c r="E552" s="375">
        <v>15</v>
      </c>
      <c r="F552" s="65">
        <v>3820</v>
      </c>
      <c r="G552" s="65">
        <v>0</v>
      </c>
      <c r="H552" s="65">
        <v>0</v>
      </c>
      <c r="I552" s="65">
        <v>0</v>
      </c>
      <c r="J552" s="65">
        <v>320</v>
      </c>
      <c r="K552" s="65">
        <v>0</v>
      </c>
      <c r="L552" s="65">
        <v>0</v>
      </c>
      <c r="M552" s="65">
        <v>0</v>
      </c>
      <c r="N552" s="59">
        <f>F552+G552+H552+I552-J552+K552-L552+M552</f>
        <v>3500</v>
      </c>
      <c r="O552" s="29"/>
    </row>
    <row r="553" spans="1:15" ht="34.5" customHeight="1">
      <c r="A553" s="695">
        <v>12100105</v>
      </c>
      <c r="B553" s="715" t="s">
        <v>680</v>
      </c>
      <c r="C553" s="43" t="s">
        <v>758</v>
      </c>
      <c r="D553" s="398" t="s">
        <v>697</v>
      </c>
      <c r="E553" s="375">
        <v>15</v>
      </c>
      <c r="F553" s="65">
        <v>6298</v>
      </c>
      <c r="G553" s="65">
        <v>0</v>
      </c>
      <c r="H553" s="65">
        <v>0</v>
      </c>
      <c r="I553" s="65">
        <v>0</v>
      </c>
      <c r="J553" s="65">
        <v>798</v>
      </c>
      <c r="K553" s="65">
        <v>0</v>
      </c>
      <c r="L553" s="65">
        <v>0</v>
      </c>
      <c r="M553" s="65">
        <v>0</v>
      </c>
      <c r="N553" s="59">
        <f t="shared" si="94"/>
        <v>5500</v>
      </c>
      <c r="O553" s="29"/>
    </row>
    <row r="554" spans="1:15" ht="34.5" customHeight="1">
      <c r="A554" s="695">
        <v>12100106</v>
      </c>
      <c r="B554" s="15" t="s">
        <v>682</v>
      </c>
      <c r="C554" s="43" t="s">
        <v>759</v>
      </c>
      <c r="D554" s="398" t="s">
        <v>683</v>
      </c>
      <c r="E554" s="375">
        <v>15</v>
      </c>
      <c r="F554" s="65">
        <v>1910</v>
      </c>
      <c r="G554" s="65">
        <v>0</v>
      </c>
      <c r="H554" s="65">
        <v>0</v>
      </c>
      <c r="I554" s="65">
        <v>0</v>
      </c>
      <c r="J554" s="65">
        <v>0</v>
      </c>
      <c r="K554" s="65">
        <v>77</v>
      </c>
      <c r="L554" s="65">
        <v>0</v>
      </c>
      <c r="M554" s="65">
        <v>0</v>
      </c>
      <c r="N554" s="59">
        <f t="shared" si="94"/>
        <v>1987</v>
      </c>
      <c r="O554" s="29"/>
    </row>
    <row r="555" spans="1:15" ht="34.5" customHeight="1">
      <c r="A555" s="695">
        <v>12100108</v>
      </c>
      <c r="B555" s="108" t="s">
        <v>696</v>
      </c>
      <c r="C555" s="43" t="s">
        <v>736</v>
      </c>
      <c r="D555" s="398" t="s">
        <v>697</v>
      </c>
      <c r="E555" s="375">
        <v>15</v>
      </c>
      <c r="F555" s="65">
        <v>4724</v>
      </c>
      <c r="G555" s="65">
        <v>0</v>
      </c>
      <c r="H555" s="65">
        <v>0</v>
      </c>
      <c r="I555" s="65">
        <v>0</v>
      </c>
      <c r="J555" s="65">
        <v>474</v>
      </c>
      <c r="K555" s="65">
        <v>0</v>
      </c>
      <c r="L555" s="65">
        <v>0</v>
      </c>
      <c r="M555" s="65">
        <v>0</v>
      </c>
      <c r="N555" s="59">
        <f t="shared" si="94"/>
        <v>4250</v>
      </c>
      <c r="O555" s="29"/>
    </row>
    <row r="556" spans="1:15" ht="34.5" customHeight="1">
      <c r="A556" s="695">
        <v>12100148</v>
      </c>
      <c r="B556" s="15" t="s">
        <v>698</v>
      </c>
      <c r="C556" s="43" t="s">
        <v>933</v>
      </c>
      <c r="D556" s="398" t="s">
        <v>699</v>
      </c>
      <c r="E556" s="375">
        <v>15</v>
      </c>
      <c r="F556" s="65">
        <v>1160</v>
      </c>
      <c r="G556" s="65">
        <v>0</v>
      </c>
      <c r="H556" s="65">
        <v>0</v>
      </c>
      <c r="I556" s="65">
        <v>0</v>
      </c>
      <c r="J556" s="65">
        <v>0</v>
      </c>
      <c r="K556" s="65">
        <v>137</v>
      </c>
      <c r="L556" s="65">
        <v>0</v>
      </c>
      <c r="M556" s="65">
        <v>0</v>
      </c>
      <c r="N556" s="59">
        <f t="shared" si="94"/>
        <v>1297</v>
      </c>
      <c r="O556" s="29"/>
    </row>
    <row r="557" spans="1:15" ht="34.5" customHeight="1">
      <c r="A557" s="695">
        <v>12100110</v>
      </c>
      <c r="B557" s="15" t="s">
        <v>706</v>
      </c>
      <c r="C557" s="43" t="s">
        <v>763</v>
      </c>
      <c r="D557" s="398" t="s">
        <v>707</v>
      </c>
      <c r="E557" s="375">
        <v>15</v>
      </c>
      <c r="F557" s="65">
        <v>2772</v>
      </c>
      <c r="G557" s="65">
        <v>0</v>
      </c>
      <c r="H557" s="65">
        <v>0</v>
      </c>
      <c r="I557" s="65">
        <v>0</v>
      </c>
      <c r="J557" s="65">
        <v>52</v>
      </c>
      <c r="K557" s="65">
        <v>0</v>
      </c>
      <c r="L557" s="65">
        <v>0</v>
      </c>
      <c r="M557" s="65">
        <v>0</v>
      </c>
      <c r="N557" s="59">
        <f t="shared" si="94"/>
        <v>2720</v>
      </c>
      <c r="O557" s="29"/>
    </row>
    <row r="558" spans="1:15" ht="34.5" customHeight="1">
      <c r="A558" s="695">
        <v>12100111</v>
      </c>
      <c r="B558" s="15" t="s">
        <v>708</v>
      </c>
      <c r="C558" s="43" t="s">
        <v>750</v>
      </c>
      <c r="D558" s="398" t="s">
        <v>709</v>
      </c>
      <c r="E558" s="375">
        <v>15</v>
      </c>
      <c r="F558" s="65">
        <v>3177</v>
      </c>
      <c r="G558" s="65">
        <v>0</v>
      </c>
      <c r="H558" s="65">
        <v>0</v>
      </c>
      <c r="I558" s="65">
        <v>0</v>
      </c>
      <c r="J558" s="65">
        <v>117</v>
      </c>
      <c r="K558" s="65">
        <v>0</v>
      </c>
      <c r="L558" s="65">
        <v>0</v>
      </c>
      <c r="M558" s="65">
        <v>0</v>
      </c>
      <c r="N558" s="59">
        <f t="shared" si="94"/>
        <v>3060</v>
      </c>
      <c r="O558" s="29"/>
    </row>
    <row r="559" spans="1:15" ht="34.5" customHeight="1">
      <c r="A559" s="695">
        <v>12100112</v>
      </c>
      <c r="B559" s="15" t="s">
        <v>713</v>
      </c>
      <c r="C559" s="43" t="s">
        <v>753</v>
      </c>
      <c r="D559" s="398" t="s">
        <v>714</v>
      </c>
      <c r="E559" s="375">
        <v>15</v>
      </c>
      <c r="F559" s="65">
        <v>1910</v>
      </c>
      <c r="G559" s="65">
        <v>0</v>
      </c>
      <c r="H559" s="65">
        <v>0</v>
      </c>
      <c r="I559" s="65">
        <v>0</v>
      </c>
      <c r="J559" s="65">
        <v>0</v>
      </c>
      <c r="K559" s="65">
        <v>77</v>
      </c>
      <c r="L559" s="65">
        <v>0</v>
      </c>
      <c r="M559" s="65">
        <v>0</v>
      </c>
      <c r="N559" s="59">
        <f t="shared" si="94"/>
        <v>1987</v>
      </c>
      <c r="O559" s="29"/>
    </row>
    <row r="560" spans="1:15" ht="34.5" customHeight="1">
      <c r="A560" s="695">
        <v>12100113</v>
      </c>
      <c r="B560" s="15" t="s">
        <v>717</v>
      </c>
      <c r="C560" s="43" t="s">
        <v>755</v>
      </c>
      <c r="D560" s="398" t="s">
        <v>681</v>
      </c>
      <c r="E560" s="375">
        <v>15</v>
      </c>
      <c r="F560" s="65">
        <v>4052</v>
      </c>
      <c r="G560" s="65">
        <v>0</v>
      </c>
      <c r="H560" s="65">
        <v>0</v>
      </c>
      <c r="I560" s="65">
        <v>0</v>
      </c>
      <c r="J560" s="65">
        <v>357</v>
      </c>
      <c r="K560" s="65">
        <v>0</v>
      </c>
      <c r="L560" s="65">
        <v>0</v>
      </c>
      <c r="M560" s="65">
        <v>0</v>
      </c>
      <c r="N560" s="59">
        <f>F560+G560+H560+I560-J560+K560-L560+M560</f>
        <v>3695</v>
      </c>
      <c r="O560" s="29"/>
    </row>
    <row r="561" spans="1:15" ht="21" customHeight="1" hidden="1">
      <c r="A561" s="589" t="s">
        <v>65</v>
      </c>
      <c r="B561" s="590"/>
      <c r="C561" s="594"/>
      <c r="D561" s="613"/>
      <c r="E561" s="614"/>
      <c r="F561" s="593">
        <f aca="true" t="shared" si="95" ref="F561:N561">SUM(F551:F560)</f>
        <v>32973</v>
      </c>
      <c r="G561" s="593">
        <f t="shared" si="95"/>
        <v>0</v>
      </c>
      <c r="H561" s="593">
        <f t="shared" si="95"/>
        <v>0</v>
      </c>
      <c r="I561" s="593">
        <f t="shared" si="95"/>
        <v>0</v>
      </c>
      <c r="J561" s="593">
        <f t="shared" si="95"/>
        <v>2232</v>
      </c>
      <c r="K561" s="593">
        <f t="shared" si="95"/>
        <v>291</v>
      </c>
      <c r="L561" s="593">
        <f t="shared" si="95"/>
        <v>0</v>
      </c>
      <c r="M561" s="593">
        <f t="shared" si="95"/>
        <v>0</v>
      </c>
      <c r="N561" s="593">
        <f t="shared" si="95"/>
        <v>31032</v>
      </c>
      <c r="O561" s="587"/>
    </row>
    <row r="562" spans="1:15" s="103" customFormat="1" ht="22.5" customHeight="1" hidden="1">
      <c r="A562" s="56"/>
      <c r="B562" s="52" t="s">
        <v>31</v>
      </c>
      <c r="C562" s="68"/>
      <c r="D562" s="68"/>
      <c r="E562" s="373"/>
      <c r="F562" s="69">
        <f>F561</f>
        <v>32973</v>
      </c>
      <c r="G562" s="69">
        <f>G561</f>
        <v>0</v>
      </c>
      <c r="H562" s="69">
        <f aca="true" t="shared" si="96" ref="H562:M562">H561</f>
        <v>0</v>
      </c>
      <c r="I562" s="69">
        <f t="shared" si="96"/>
        <v>0</v>
      </c>
      <c r="J562" s="69">
        <f t="shared" si="96"/>
        <v>2232</v>
      </c>
      <c r="K562" s="69">
        <f t="shared" si="96"/>
        <v>291</v>
      </c>
      <c r="L562" s="69">
        <f t="shared" si="96"/>
        <v>0</v>
      </c>
      <c r="M562" s="69">
        <f t="shared" si="96"/>
        <v>0</v>
      </c>
      <c r="N562" s="69">
        <f>N561</f>
        <v>31032</v>
      </c>
      <c r="O562" s="58"/>
    </row>
    <row r="563" spans="1:15" s="103" customFormat="1" ht="44.25" customHeight="1" hidden="1">
      <c r="A563" s="437"/>
      <c r="B563" s="438"/>
      <c r="C563" s="438"/>
      <c r="D563" s="438" t="s">
        <v>462</v>
      </c>
      <c r="F563" s="439"/>
      <c r="G563" s="438"/>
      <c r="H563" s="438"/>
      <c r="J563" s="443" t="s">
        <v>463</v>
      </c>
      <c r="K563" s="438"/>
      <c r="L563" s="438"/>
      <c r="N563" s="438" t="s">
        <v>463</v>
      </c>
      <c r="O563" s="440"/>
    </row>
    <row r="564" spans="1:15" s="103" customFormat="1" ht="15.75" customHeight="1" hidden="1">
      <c r="A564" s="437" t="s">
        <v>471</v>
      </c>
      <c r="B564" s="438"/>
      <c r="C564" s="438"/>
      <c r="D564" s="443" t="s">
        <v>1270</v>
      </c>
      <c r="E564" s="438"/>
      <c r="F564" s="439"/>
      <c r="G564" s="438"/>
      <c r="H564" s="438"/>
      <c r="J564" s="443" t="s">
        <v>968</v>
      </c>
      <c r="K564" s="438"/>
      <c r="L564" s="437"/>
      <c r="N564" s="443" t="s">
        <v>965</v>
      </c>
      <c r="O564" s="441"/>
    </row>
    <row r="565" spans="1:15" s="103" customFormat="1" ht="16.5" customHeight="1" hidden="1">
      <c r="A565" s="437"/>
      <c r="B565" s="438"/>
      <c r="C565" s="438"/>
      <c r="D565" s="443" t="s">
        <v>597</v>
      </c>
      <c r="E565" s="438"/>
      <c r="F565" s="439"/>
      <c r="G565" s="438"/>
      <c r="H565" s="438"/>
      <c r="J565" s="442" t="s">
        <v>460</v>
      </c>
      <c r="K565" s="438"/>
      <c r="L565" s="438"/>
      <c r="N565" s="443" t="s">
        <v>461</v>
      </c>
      <c r="O565" s="440"/>
    </row>
    <row r="566" spans="1:15" ht="27.75" customHeight="1" hidden="1">
      <c r="A566" s="183" t="s">
        <v>0</v>
      </c>
      <c r="B566" s="33"/>
      <c r="C566" s="169" t="s">
        <v>622</v>
      </c>
      <c r="D566" s="169"/>
      <c r="E566" s="325"/>
      <c r="F566" s="4"/>
      <c r="G566" s="4"/>
      <c r="H566" s="4"/>
      <c r="I566" s="4"/>
      <c r="J566" s="4"/>
      <c r="K566" s="4"/>
      <c r="L566" s="4"/>
      <c r="M566" s="4"/>
      <c r="N566" s="4"/>
      <c r="O566" s="27"/>
    </row>
    <row r="567" spans="1:15" ht="20.25" customHeight="1" hidden="1">
      <c r="A567" s="6"/>
      <c r="B567" s="177" t="s">
        <v>771</v>
      </c>
      <c r="C567" s="401"/>
      <c r="D567" s="7"/>
      <c r="E567" s="315"/>
      <c r="F567" s="7"/>
      <c r="G567" s="7"/>
      <c r="H567" s="7"/>
      <c r="I567" s="8"/>
      <c r="J567" s="7"/>
      <c r="K567" s="7"/>
      <c r="L567" s="8"/>
      <c r="M567" s="7"/>
      <c r="N567" s="7"/>
      <c r="O567" s="391" t="s">
        <v>1375</v>
      </c>
    </row>
    <row r="568" spans="1:15" ht="24.75" hidden="1">
      <c r="A568" s="10"/>
      <c r="B568" s="44"/>
      <c r="C568" s="11"/>
      <c r="D568" s="95" t="s">
        <v>1498</v>
      </c>
      <c r="E568" s="316"/>
      <c r="F568" s="12"/>
      <c r="G568" s="12"/>
      <c r="H568" s="12"/>
      <c r="I568" s="12"/>
      <c r="J568" s="12"/>
      <c r="K568" s="12"/>
      <c r="L568" s="13"/>
      <c r="M568" s="12"/>
      <c r="N568" s="12"/>
      <c r="O568" s="765"/>
    </row>
    <row r="569" spans="1:15" s="64" customFormat="1" ht="30.75" customHeight="1" hidden="1" thickBot="1">
      <c r="A569" s="46" t="s">
        <v>428</v>
      </c>
      <c r="B569" s="62" t="s">
        <v>429</v>
      </c>
      <c r="C569" s="62" t="s">
        <v>1</v>
      </c>
      <c r="D569" s="62" t="s">
        <v>427</v>
      </c>
      <c r="E569" s="337" t="s">
        <v>435</v>
      </c>
      <c r="F569" s="26" t="s">
        <v>424</v>
      </c>
      <c r="G569" s="26" t="s">
        <v>425</v>
      </c>
      <c r="H569" s="26" t="s">
        <v>33</v>
      </c>
      <c r="I569" s="26" t="s">
        <v>342</v>
      </c>
      <c r="J569" s="26" t="s">
        <v>17</v>
      </c>
      <c r="K569" s="26" t="s">
        <v>18</v>
      </c>
      <c r="L569" s="26" t="s">
        <v>433</v>
      </c>
      <c r="M569" s="26" t="s">
        <v>30</v>
      </c>
      <c r="N569" s="26" t="s">
        <v>29</v>
      </c>
      <c r="O569" s="63" t="s">
        <v>19</v>
      </c>
    </row>
    <row r="570" spans="1:15" ht="25.5" customHeight="1">
      <c r="A570" s="100" t="s">
        <v>679</v>
      </c>
      <c r="B570" s="79"/>
      <c r="C570" s="81"/>
      <c r="D570" s="82"/>
      <c r="E570" s="341"/>
      <c r="F570" s="79"/>
      <c r="G570" s="79"/>
      <c r="H570" s="79"/>
      <c r="I570" s="79"/>
      <c r="J570" s="79"/>
      <c r="K570" s="79"/>
      <c r="L570" s="79"/>
      <c r="M570" s="79"/>
      <c r="N570" s="79"/>
      <c r="O570" s="76"/>
    </row>
    <row r="571" spans="1:15" ht="40.5" customHeight="1">
      <c r="A571" s="695">
        <v>12200101</v>
      </c>
      <c r="B571" s="715" t="s">
        <v>675</v>
      </c>
      <c r="C571" s="43" t="s">
        <v>748</v>
      </c>
      <c r="D571" s="398" t="s">
        <v>676</v>
      </c>
      <c r="E571" s="375">
        <v>15</v>
      </c>
      <c r="F571" s="65">
        <v>3707</v>
      </c>
      <c r="G571" s="65">
        <v>1850</v>
      </c>
      <c r="H571" s="65">
        <v>0</v>
      </c>
      <c r="I571" s="65">
        <v>0</v>
      </c>
      <c r="J571" s="65">
        <v>640</v>
      </c>
      <c r="K571" s="65">
        <v>0</v>
      </c>
      <c r="L571" s="59">
        <v>0</v>
      </c>
      <c r="M571" s="65">
        <v>0</v>
      </c>
      <c r="N571" s="59">
        <f aca="true" t="shared" si="97" ref="N571:N577">F571+G571+H571+I571-J571+K571-L571+M571</f>
        <v>4917</v>
      </c>
      <c r="O571" s="29"/>
    </row>
    <row r="572" spans="1:15" s="41" customFormat="1" ht="40.5" customHeight="1">
      <c r="A572" s="695">
        <v>12200103</v>
      </c>
      <c r="B572" s="59" t="s">
        <v>686</v>
      </c>
      <c r="C572" s="43" t="s">
        <v>742</v>
      </c>
      <c r="D572" s="398" t="s">
        <v>687</v>
      </c>
      <c r="E572" s="375">
        <v>15</v>
      </c>
      <c r="F572" s="65">
        <v>2235</v>
      </c>
      <c r="G572" s="65">
        <v>0</v>
      </c>
      <c r="H572" s="65">
        <v>0</v>
      </c>
      <c r="I572" s="65">
        <v>0</v>
      </c>
      <c r="J572" s="65">
        <v>0</v>
      </c>
      <c r="K572" s="65">
        <v>36</v>
      </c>
      <c r="L572" s="65">
        <v>0</v>
      </c>
      <c r="M572" s="65">
        <v>0</v>
      </c>
      <c r="N572" s="59">
        <f t="shared" si="97"/>
        <v>2271</v>
      </c>
      <c r="O572" s="104"/>
    </row>
    <row r="573" spans="1:15" s="41" customFormat="1" ht="40.5" customHeight="1">
      <c r="A573" s="695">
        <v>12200104</v>
      </c>
      <c r="B573" s="59" t="s">
        <v>688</v>
      </c>
      <c r="C573" s="43" t="s">
        <v>743</v>
      </c>
      <c r="D573" s="398" t="s">
        <v>689</v>
      </c>
      <c r="E573" s="375">
        <v>15</v>
      </c>
      <c r="F573" s="65">
        <v>2235</v>
      </c>
      <c r="G573" s="65">
        <v>0</v>
      </c>
      <c r="H573" s="65">
        <v>0</v>
      </c>
      <c r="I573" s="65">
        <v>0</v>
      </c>
      <c r="J573" s="65">
        <v>0</v>
      </c>
      <c r="K573" s="65">
        <v>36</v>
      </c>
      <c r="L573" s="65">
        <v>0</v>
      </c>
      <c r="M573" s="65">
        <v>0</v>
      </c>
      <c r="N573" s="59">
        <f t="shared" si="97"/>
        <v>2271</v>
      </c>
      <c r="O573" s="104"/>
    </row>
    <row r="574" spans="1:15" s="41" customFormat="1" ht="40.5" customHeight="1">
      <c r="A574" s="695">
        <v>12200105</v>
      </c>
      <c r="B574" s="59" t="s">
        <v>690</v>
      </c>
      <c r="C574" s="43" t="s">
        <v>744</v>
      </c>
      <c r="D574" s="398" t="s">
        <v>687</v>
      </c>
      <c r="E574" s="375">
        <v>15</v>
      </c>
      <c r="F574" s="65">
        <v>2146</v>
      </c>
      <c r="G574" s="65">
        <v>0</v>
      </c>
      <c r="H574" s="65">
        <v>0</v>
      </c>
      <c r="I574" s="65">
        <v>0</v>
      </c>
      <c r="J574" s="65">
        <v>0</v>
      </c>
      <c r="K574" s="65">
        <v>59</v>
      </c>
      <c r="L574" s="65">
        <v>0</v>
      </c>
      <c r="M574" s="65">
        <v>0</v>
      </c>
      <c r="N574" s="59">
        <f t="shared" si="97"/>
        <v>2205</v>
      </c>
      <c r="O574" s="104"/>
    </row>
    <row r="575" spans="1:15" s="41" customFormat="1" ht="40.5" customHeight="1">
      <c r="A575" s="695">
        <v>12200107</v>
      </c>
      <c r="B575" s="59" t="s">
        <v>692</v>
      </c>
      <c r="C575" s="43" t="s">
        <v>745</v>
      </c>
      <c r="D575" s="398" t="s">
        <v>687</v>
      </c>
      <c r="E575" s="375">
        <v>15</v>
      </c>
      <c r="F575" s="65">
        <v>2235</v>
      </c>
      <c r="G575" s="65">
        <v>0</v>
      </c>
      <c r="H575" s="65">
        <v>0</v>
      </c>
      <c r="I575" s="65">
        <v>0</v>
      </c>
      <c r="J575" s="65">
        <v>0</v>
      </c>
      <c r="K575" s="65">
        <v>36</v>
      </c>
      <c r="L575" s="65">
        <v>0</v>
      </c>
      <c r="M575" s="65">
        <v>0</v>
      </c>
      <c r="N575" s="59">
        <f t="shared" si="97"/>
        <v>2271</v>
      </c>
      <c r="O575" s="104"/>
    </row>
    <row r="576" spans="1:15" s="41" customFormat="1" ht="40.5" customHeight="1">
      <c r="A576" s="695">
        <v>12200108</v>
      </c>
      <c r="B576" s="14" t="s">
        <v>695</v>
      </c>
      <c r="C576" s="43" t="s">
        <v>760</v>
      </c>
      <c r="D576" s="398" t="s">
        <v>689</v>
      </c>
      <c r="E576" s="375">
        <v>15</v>
      </c>
      <c r="F576" s="65">
        <v>2235</v>
      </c>
      <c r="G576" s="65">
        <v>0</v>
      </c>
      <c r="H576" s="65">
        <v>0</v>
      </c>
      <c r="I576" s="65">
        <v>0</v>
      </c>
      <c r="J576" s="65">
        <v>0</v>
      </c>
      <c r="K576" s="65">
        <v>36</v>
      </c>
      <c r="L576" s="65">
        <v>0</v>
      </c>
      <c r="M576" s="65">
        <v>0</v>
      </c>
      <c r="N576" s="59">
        <f t="shared" si="97"/>
        <v>2271</v>
      </c>
      <c r="O576" s="104"/>
    </row>
    <row r="577" spans="1:15" ht="39.75" customHeight="1">
      <c r="A577" s="695">
        <v>12200148</v>
      </c>
      <c r="B577" s="15" t="s">
        <v>705</v>
      </c>
      <c r="C577" s="43" t="s">
        <v>749</v>
      </c>
      <c r="D577" s="398" t="s">
        <v>691</v>
      </c>
      <c r="E577" s="375">
        <v>15</v>
      </c>
      <c r="F577" s="65">
        <v>3000</v>
      </c>
      <c r="G577" s="65">
        <v>0</v>
      </c>
      <c r="H577" s="65">
        <v>0</v>
      </c>
      <c r="I577" s="65">
        <v>0</v>
      </c>
      <c r="J577" s="65">
        <v>77</v>
      </c>
      <c r="K577" s="65">
        <v>0</v>
      </c>
      <c r="L577" s="65">
        <v>0</v>
      </c>
      <c r="M577" s="65">
        <v>0</v>
      </c>
      <c r="N577" s="59">
        <f t="shared" si="97"/>
        <v>2923</v>
      </c>
      <c r="O577" s="29"/>
    </row>
    <row r="578" spans="1:15" ht="21.75" customHeight="1" hidden="1">
      <c r="A578" s="589" t="s">
        <v>65</v>
      </c>
      <c r="B578" s="590"/>
      <c r="C578" s="594"/>
      <c r="D578" s="594"/>
      <c r="E578" s="614"/>
      <c r="F578" s="593">
        <f aca="true" t="shared" si="98" ref="F578:M578">SUM(F571:F577)</f>
        <v>17793</v>
      </c>
      <c r="G578" s="593">
        <f>SUM(G571:G577)</f>
        <v>1850</v>
      </c>
      <c r="H578" s="593">
        <f t="shared" si="98"/>
        <v>0</v>
      </c>
      <c r="I578" s="593">
        <f t="shared" si="98"/>
        <v>0</v>
      </c>
      <c r="J578" s="593">
        <f t="shared" si="98"/>
        <v>717</v>
      </c>
      <c r="K578" s="593">
        <f t="shared" si="98"/>
        <v>203</v>
      </c>
      <c r="L578" s="593">
        <f t="shared" si="98"/>
        <v>0</v>
      </c>
      <c r="M578" s="593">
        <f t="shared" si="98"/>
        <v>0</v>
      </c>
      <c r="N578" s="593">
        <f>SUM(N571:N577)</f>
        <v>19129</v>
      </c>
      <c r="O578" s="587"/>
    </row>
    <row r="579" spans="1:15" s="23" customFormat="1" ht="23.25" customHeight="1" hidden="1">
      <c r="A579" s="92"/>
      <c r="B579" s="52" t="s">
        <v>31</v>
      </c>
      <c r="C579" s="71"/>
      <c r="D579" s="71"/>
      <c r="E579" s="343"/>
      <c r="F579" s="71">
        <f aca="true" t="shared" si="99" ref="F579:M579">F578</f>
        <v>17793</v>
      </c>
      <c r="G579" s="71">
        <f>G578</f>
        <v>1850</v>
      </c>
      <c r="H579" s="71">
        <f t="shared" si="99"/>
        <v>0</v>
      </c>
      <c r="I579" s="71">
        <f t="shared" si="99"/>
        <v>0</v>
      </c>
      <c r="J579" s="71">
        <f t="shared" si="99"/>
        <v>717</v>
      </c>
      <c r="K579" s="71">
        <f t="shared" si="99"/>
        <v>203</v>
      </c>
      <c r="L579" s="71">
        <f t="shared" si="99"/>
        <v>0</v>
      </c>
      <c r="M579" s="71">
        <f t="shared" si="99"/>
        <v>0</v>
      </c>
      <c r="N579" s="71">
        <f>N578</f>
        <v>19129</v>
      </c>
      <c r="O579" s="58"/>
    </row>
    <row r="580" spans="1:15" s="37" customFormat="1" ht="26.25" customHeight="1" hidden="1">
      <c r="A580" s="24"/>
      <c r="B580" s="72"/>
      <c r="C580" s="8"/>
      <c r="D580" s="8"/>
      <c r="E580" s="315"/>
      <c r="F580" s="25"/>
      <c r="G580" s="25"/>
      <c r="H580" s="25"/>
      <c r="I580" s="25"/>
      <c r="J580" s="25"/>
      <c r="K580" s="25"/>
      <c r="L580" s="25"/>
      <c r="M580" s="25"/>
      <c r="N580" s="25"/>
      <c r="O580" s="31"/>
    </row>
    <row r="581" spans="1:15" ht="17.25" customHeight="1" hidden="1">
      <c r="A581" s="437"/>
      <c r="B581" s="438"/>
      <c r="C581" s="438"/>
      <c r="D581" s="438" t="s">
        <v>734</v>
      </c>
      <c r="F581" s="439"/>
      <c r="G581" s="438"/>
      <c r="H581" s="438"/>
      <c r="J581" s="452" t="s">
        <v>463</v>
      </c>
      <c r="K581" s="969"/>
      <c r="L581" s="969"/>
      <c r="M581" s="2"/>
      <c r="N581" s="438" t="s">
        <v>463</v>
      </c>
      <c r="O581" s="440"/>
    </row>
    <row r="582" spans="1:15" s="103" customFormat="1" ht="14.25" customHeight="1" hidden="1">
      <c r="A582" s="437" t="s">
        <v>471</v>
      </c>
      <c r="B582" s="438"/>
      <c r="C582" s="438"/>
      <c r="D582" s="443" t="s">
        <v>1270</v>
      </c>
      <c r="E582" s="438"/>
      <c r="F582" s="439"/>
      <c r="G582" s="438"/>
      <c r="H582" s="969" t="s">
        <v>968</v>
      </c>
      <c r="I582" s="969"/>
      <c r="J582" s="969"/>
      <c r="K582" s="969"/>
      <c r="L582" s="437"/>
      <c r="M582" s="438" t="s">
        <v>965</v>
      </c>
      <c r="N582" s="438"/>
      <c r="O582" s="441"/>
    </row>
    <row r="583" spans="1:15" s="103" customFormat="1" ht="14.25" customHeight="1" hidden="1">
      <c r="A583" s="437"/>
      <c r="B583" s="438"/>
      <c r="C583" s="438"/>
      <c r="D583" s="443" t="s">
        <v>597</v>
      </c>
      <c r="E583" s="438"/>
      <c r="F583" s="439"/>
      <c r="G583" s="438"/>
      <c r="H583" s="970" t="s">
        <v>460</v>
      </c>
      <c r="I583" s="970"/>
      <c r="J583" s="970"/>
      <c r="K583" s="970"/>
      <c r="L583" s="451"/>
      <c r="M583" s="438" t="s">
        <v>461</v>
      </c>
      <c r="N583" s="438"/>
      <c r="O583" s="440"/>
    </row>
    <row r="584" spans="1:15" ht="33" customHeight="1" hidden="1">
      <c r="A584" s="183" t="s">
        <v>0</v>
      </c>
      <c r="B584" s="33"/>
      <c r="C584" s="169" t="s">
        <v>622</v>
      </c>
      <c r="D584" s="169"/>
      <c r="E584" s="325"/>
      <c r="F584" s="4"/>
      <c r="G584" s="4"/>
      <c r="H584" s="4"/>
      <c r="I584" s="4"/>
      <c r="J584" s="4"/>
      <c r="K584" s="4"/>
      <c r="L584" s="4"/>
      <c r="M584" s="4"/>
      <c r="N584" s="4"/>
      <c r="O584" s="27"/>
    </row>
    <row r="585" spans="1:15" ht="19.5" customHeight="1" hidden="1">
      <c r="A585" s="6"/>
      <c r="B585" s="177" t="s">
        <v>24</v>
      </c>
      <c r="C585" s="401"/>
      <c r="D585" s="7"/>
      <c r="E585" s="315"/>
      <c r="F585" s="7"/>
      <c r="G585" s="7"/>
      <c r="H585" s="7"/>
      <c r="I585" s="8"/>
      <c r="J585" s="7"/>
      <c r="K585" s="7"/>
      <c r="L585" s="8"/>
      <c r="M585" s="7"/>
      <c r="N585" s="7"/>
      <c r="O585" s="391" t="s">
        <v>1376</v>
      </c>
    </row>
    <row r="586" spans="1:15" s="218" customFormat="1" ht="25.5" customHeight="1" hidden="1">
      <c r="A586" s="10"/>
      <c r="B586" s="44"/>
      <c r="C586" s="402"/>
      <c r="D586" s="95" t="s">
        <v>1498</v>
      </c>
      <c r="E586" s="316"/>
      <c r="F586" s="12"/>
      <c r="G586" s="12"/>
      <c r="H586" s="12"/>
      <c r="I586" s="12"/>
      <c r="J586" s="12"/>
      <c r="K586" s="12"/>
      <c r="L586" s="12"/>
      <c r="M586" s="12"/>
      <c r="N586" s="12"/>
      <c r="O586" s="28"/>
    </row>
    <row r="587" spans="1:15" ht="27.75" customHeight="1" hidden="1">
      <c r="A587" s="211" t="s">
        <v>428</v>
      </c>
      <c r="B587" s="212" t="s">
        <v>429</v>
      </c>
      <c r="C587" s="412" t="s">
        <v>1</v>
      </c>
      <c r="D587" s="212" t="s">
        <v>427</v>
      </c>
      <c r="E587" s="363" t="s">
        <v>435</v>
      </c>
      <c r="F587" s="239" t="s">
        <v>424</v>
      </c>
      <c r="G587" s="239" t="s">
        <v>425</v>
      </c>
      <c r="H587" s="239" t="s">
        <v>33</v>
      </c>
      <c r="I587" s="239" t="s">
        <v>426</v>
      </c>
      <c r="J587" s="239" t="s">
        <v>17</v>
      </c>
      <c r="K587" s="301" t="s">
        <v>18</v>
      </c>
      <c r="L587" s="239" t="s">
        <v>433</v>
      </c>
      <c r="M587" s="234" t="s">
        <v>30</v>
      </c>
      <c r="N587" s="234" t="s">
        <v>430</v>
      </c>
      <c r="O587" s="258" t="s">
        <v>19</v>
      </c>
    </row>
    <row r="588" spans="1:15" ht="22.5" customHeight="1">
      <c r="A588" s="100" t="s">
        <v>257</v>
      </c>
      <c r="B588" s="77"/>
      <c r="C588" s="404"/>
      <c r="D588" s="77"/>
      <c r="E588" s="338"/>
      <c r="F588" s="77"/>
      <c r="G588" s="77"/>
      <c r="H588" s="77"/>
      <c r="I588" s="77"/>
      <c r="J588" s="77"/>
      <c r="K588" s="77"/>
      <c r="L588" s="77"/>
      <c r="M588" s="77"/>
      <c r="N588" s="77"/>
      <c r="O588" s="76"/>
    </row>
    <row r="589" spans="1:15" ht="33" customHeight="1" hidden="1">
      <c r="A589" s="170">
        <v>1300001</v>
      </c>
      <c r="B589" s="14" t="s">
        <v>1001</v>
      </c>
      <c r="C589" s="656" t="s">
        <v>1061</v>
      </c>
      <c r="D589" s="398" t="s">
        <v>553</v>
      </c>
      <c r="E589" s="346">
        <v>15</v>
      </c>
      <c r="F589" s="59"/>
      <c r="G589" s="59">
        <v>0</v>
      </c>
      <c r="H589" s="59">
        <v>0</v>
      </c>
      <c r="I589" s="59">
        <v>0</v>
      </c>
      <c r="J589" s="59"/>
      <c r="K589" s="59">
        <v>0</v>
      </c>
      <c r="L589" s="59">
        <v>0</v>
      </c>
      <c r="M589" s="59">
        <v>0</v>
      </c>
      <c r="N589" s="59">
        <f>F589+G589+H589+I589-J589+K589-L589+M589</f>
        <v>0</v>
      </c>
      <c r="O589" s="29"/>
    </row>
    <row r="590" spans="1:15" ht="39.75" customHeight="1">
      <c r="A590" s="695">
        <v>8100213</v>
      </c>
      <c r="B590" s="65" t="s">
        <v>343</v>
      </c>
      <c r="C590" s="166" t="s">
        <v>857</v>
      </c>
      <c r="D590" s="436" t="s">
        <v>344</v>
      </c>
      <c r="E590" s="375">
        <v>15</v>
      </c>
      <c r="F590" s="59">
        <v>3874</v>
      </c>
      <c r="G590" s="39">
        <v>0</v>
      </c>
      <c r="H590" s="59">
        <v>0</v>
      </c>
      <c r="I590" s="59">
        <v>0</v>
      </c>
      <c r="J590" s="59">
        <v>329</v>
      </c>
      <c r="K590" s="59">
        <v>0</v>
      </c>
      <c r="L590" s="59">
        <v>0</v>
      </c>
      <c r="M590" s="59">
        <v>0</v>
      </c>
      <c r="N590" s="189">
        <f>F590+G590+H590+I590-J590+K590-L590+M590</f>
        <v>3545</v>
      </c>
      <c r="O590" s="29"/>
    </row>
    <row r="591" spans="1:15" ht="33" customHeight="1">
      <c r="A591" s="120">
        <v>15200202</v>
      </c>
      <c r="B591" s="14" t="s">
        <v>259</v>
      </c>
      <c r="C591" s="166" t="s">
        <v>1063</v>
      </c>
      <c r="D591" s="398" t="s">
        <v>260</v>
      </c>
      <c r="E591" s="346">
        <v>15</v>
      </c>
      <c r="F591" s="59">
        <v>1806</v>
      </c>
      <c r="G591" s="59">
        <v>0</v>
      </c>
      <c r="H591" s="59">
        <v>0</v>
      </c>
      <c r="I591" s="59">
        <v>0</v>
      </c>
      <c r="J591" s="59">
        <v>0</v>
      </c>
      <c r="K591" s="59">
        <v>84</v>
      </c>
      <c r="L591" s="59">
        <v>0</v>
      </c>
      <c r="M591" s="59">
        <v>0</v>
      </c>
      <c r="N591" s="59">
        <f>F591+G591+H591+I591-J591+K591-L591+M591</f>
        <v>1890</v>
      </c>
      <c r="O591" s="29"/>
    </row>
    <row r="592" spans="1:15" ht="21" customHeight="1" hidden="1">
      <c r="A592" s="581" t="s">
        <v>65</v>
      </c>
      <c r="B592" s="605"/>
      <c r="C592" s="595"/>
      <c r="D592" s="606"/>
      <c r="E592" s="607"/>
      <c r="F592" s="611">
        <f>SUM(F589:F591)</f>
        <v>5680</v>
      </c>
      <c r="G592" s="611">
        <f aca="true" t="shared" si="100" ref="G592:N592">SUM(G589:G591)</f>
        <v>0</v>
      </c>
      <c r="H592" s="611">
        <f t="shared" si="100"/>
        <v>0</v>
      </c>
      <c r="I592" s="611">
        <f t="shared" si="100"/>
        <v>0</v>
      </c>
      <c r="J592" s="611">
        <f t="shared" si="100"/>
        <v>329</v>
      </c>
      <c r="K592" s="611">
        <f t="shared" si="100"/>
        <v>84</v>
      </c>
      <c r="L592" s="611">
        <f t="shared" si="100"/>
        <v>0</v>
      </c>
      <c r="M592" s="611">
        <f t="shared" si="100"/>
        <v>0</v>
      </c>
      <c r="N592" s="611">
        <f t="shared" si="100"/>
        <v>5435</v>
      </c>
      <c r="O592" s="587"/>
    </row>
    <row r="593" spans="1:15" ht="22.5" customHeight="1">
      <c r="A593" s="100" t="s">
        <v>261</v>
      </c>
      <c r="B593" s="74"/>
      <c r="C593" s="404"/>
      <c r="D593" s="75"/>
      <c r="E593" s="335"/>
      <c r="F593" s="74"/>
      <c r="G593" s="74"/>
      <c r="H593" s="74"/>
      <c r="I593" s="74"/>
      <c r="J593" s="74"/>
      <c r="K593" s="74"/>
      <c r="L593" s="74"/>
      <c r="M593" s="74"/>
      <c r="N593" s="74"/>
      <c r="O593" s="76"/>
    </row>
    <row r="594" spans="1:15" ht="33" customHeight="1">
      <c r="A594" s="120">
        <v>13100202</v>
      </c>
      <c r="B594" s="59" t="s">
        <v>263</v>
      </c>
      <c r="C594" s="166" t="s">
        <v>264</v>
      </c>
      <c r="D594" s="398" t="s">
        <v>369</v>
      </c>
      <c r="E594" s="346">
        <v>15</v>
      </c>
      <c r="F594" s="59">
        <v>4000</v>
      </c>
      <c r="G594" s="14">
        <v>0</v>
      </c>
      <c r="H594" s="59">
        <v>0</v>
      </c>
      <c r="I594" s="59">
        <v>0</v>
      </c>
      <c r="J594" s="59">
        <v>349</v>
      </c>
      <c r="K594" s="59">
        <v>0</v>
      </c>
      <c r="L594" s="59">
        <v>0</v>
      </c>
      <c r="M594" s="59">
        <v>0</v>
      </c>
      <c r="N594" s="59">
        <f>F594+G594+H594+I594-J594+K594-L594+M594</f>
        <v>3651</v>
      </c>
      <c r="O594" s="29"/>
    </row>
    <row r="595" spans="1:15" ht="33" customHeight="1">
      <c r="A595" s="120">
        <v>13100203</v>
      </c>
      <c r="B595" s="59" t="s">
        <v>265</v>
      </c>
      <c r="C595" s="166" t="s">
        <v>266</v>
      </c>
      <c r="D595" s="398" t="s">
        <v>369</v>
      </c>
      <c r="E595" s="346">
        <v>15</v>
      </c>
      <c r="F595" s="59">
        <v>2174</v>
      </c>
      <c r="G595" s="59">
        <v>0</v>
      </c>
      <c r="H595" s="59">
        <v>0</v>
      </c>
      <c r="I595" s="59">
        <v>0</v>
      </c>
      <c r="J595" s="59">
        <v>0</v>
      </c>
      <c r="K595" s="59">
        <v>56</v>
      </c>
      <c r="L595" s="59">
        <v>300</v>
      </c>
      <c r="M595" s="59">
        <v>0</v>
      </c>
      <c r="N595" s="59">
        <f>F595+G595+H595+I595-J595+K595-L595+M595</f>
        <v>1930</v>
      </c>
      <c r="O595" s="29"/>
    </row>
    <row r="596" spans="1:15" ht="33" customHeight="1">
      <c r="A596" s="695">
        <v>13100204</v>
      </c>
      <c r="B596" s="14" t="s">
        <v>422</v>
      </c>
      <c r="C596" s="43" t="s">
        <v>1062</v>
      </c>
      <c r="D596" s="398" t="s">
        <v>369</v>
      </c>
      <c r="E596" s="346">
        <v>15</v>
      </c>
      <c r="F596" s="59">
        <v>4000</v>
      </c>
      <c r="G596" s="59">
        <v>0</v>
      </c>
      <c r="H596" s="59">
        <v>0</v>
      </c>
      <c r="I596" s="59">
        <v>0</v>
      </c>
      <c r="J596" s="59">
        <v>349</v>
      </c>
      <c r="K596" s="59">
        <v>0</v>
      </c>
      <c r="L596" s="59">
        <v>0</v>
      </c>
      <c r="M596" s="59">
        <v>0</v>
      </c>
      <c r="N596" s="59">
        <f>F596+G596+H596+I596-J596+K596-L596+M596</f>
        <v>3651</v>
      </c>
      <c r="O596" s="29"/>
    </row>
    <row r="597" spans="1:15" ht="21" customHeight="1" hidden="1">
      <c r="A597" s="581" t="s">
        <v>65</v>
      </c>
      <c r="B597" s="605"/>
      <c r="C597" s="595"/>
      <c r="D597" s="606"/>
      <c r="E597" s="607"/>
      <c r="F597" s="611">
        <f aca="true" t="shared" si="101" ref="F597:N597">SUM(F594:F596)</f>
        <v>10174</v>
      </c>
      <c r="G597" s="611">
        <f t="shared" si="101"/>
        <v>0</v>
      </c>
      <c r="H597" s="611">
        <f t="shared" si="101"/>
        <v>0</v>
      </c>
      <c r="I597" s="611">
        <f t="shared" si="101"/>
        <v>0</v>
      </c>
      <c r="J597" s="611">
        <f t="shared" si="101"/>
        <v>698</v>
      </c>
      <c r="K597" s="611">
        <f t="shared" si="101"/>
        <v>56</v>
      </c>
      <c r="L597" s="611">
        <f t="shared" si="101"/>
        <v>300</v>
      </c>
      <c r="M597" s="611">
        <f t="shared" si="101"/>
        <v>0</v>
      </c>
      <c r="N597" s="611">
        <f t="shared" si="101"/>
        <v>9232</v>
      </c>
      <c r="O597" s="587"/>
    </row>
    <row r="598" spans="1:15" ht="22.5" customHeight="1">
      <c r="A598" s="100" t="s">
        <v>530</v>
      </c>
      <c r="B598" s="77"/>
      <c r="C598" s="404"/>
      <c r="D598" s="77"/>
      <c r="E598" s="338"/>
      <c r="F598" s="77"/>
      <c r="G598" s="77"/>
      <c r="H598" s="77"/>
      <c r="I598" s="77"/>
      <c r="J598" s="77"/>
      <c r="K598" s="77"/>
      <c r="L598" s="77"/>
      <c r="M598" s="77"/>
      <c r="N598" s="588"/>
      <c r="O598" s="76"/>
    </row>
    <row r="599" spans="1:15" ht="33" customHeight="1">
      <c r="A599" s="120">
        <v>11100520</v>
      </c>
      <c r="B599" s="59" t="s">
        <v>470</v>
      </c>
      <c r="C599" s="166" t="s">
        <v>531</v>
      </c>
      <c r="D599" s="43" t="s">
        <v>532</v>
      </c>
      <c r="E599" s="346">
        <v>15</v>
      </c>
      <c r="F599" s="59">
        <v>2858</v>
      </c>
      <c r="G599" s="59">
        <v>0</v>
      </c>
      <c r="H599" s="59">
        <v>0</v>
      </c>
      <c r="I599" s="59">
        <v>0</v>
      </c>
      <c r="J599" s="59">
        <v>62</v>
      </c>
      <c r="K599" s="59">
        <v>0</v>
      </c>
      <c r="L599" s="59">
        <v>0</v>
      </c>
      <c r="M599" s="59">
        <v>0</v>
      </c>
      <c r="N599" s="59">
        <f>F599+G599+H599+I599-J599+K599-L599+M599</f>
        <v>2796</v>
      </c>
      <c r="O599" s="29"/>
    </row>
    <row r="600" spans="1:15" s="23" customFormat="1" ht="21" customHeight="1" hidden="1">
      <c r="A600" s="581" t="s">
        <v>65</v>
      </c>
      <c r="B600" s="605"/>
      <c r="C600" s="595"/>
      <c r="D600" s="606"/>
      <c r="E600" s="607"/>
      <c r="F600" s="611">
        <f aca="true" t="shared" si="102" ref="F600:N600">F599</f>
        <v>2858</v>
      </c>
      <c r="G600" s="611">
        <f t="shared" si="102"/>
        <v>0</v>
      </c>
      <c r="H600" s="611">
        <f t="shared" si="102"/>
        <v>0</v>
      </c>
      <c r="I600" s="611">
        <f t="shared" si="102"/>
        <v>0</v>
      </c>
      <c r="J600" s="611">
        <f t="shared" si="102"/>
        <v>62</v>
      </c>
      <c r="K600" s="611">
        <f t="shared" si="102"/>
        <v>0</v>
      </c>
      <c r="L600" s="611">
        <f t="shared" si="102"/>
        <v>0</v>
      </c>
      <c r="M600" s="611">
        <f t="shared" si="102"/>
        <v>0</v>
      </c>
      <c r="N600" s="611">
        <f t="shared" si="102"/>
        <v>2796</v>
      </c>
      <c r="O600" s="587"/>
    </row>
    <row r="601" spans="1:15" ht="22.5" customHeight="1">
      <c r="A601" s="100" t="s">
        <v>358</v>
      </c>
      <c r="B601" s="77"/>
      <c r="C601" s="404"/>
      <c r="D601" s="77"/>
      <c r="E601" s="338"/>
      <c r="F601" s="77"/>
      <c r="G601" s="77"/>
      <c r="H601" s="77"/>
      <c r="I601" s="77"/>
      <c r="J601" s="77"/>
      <c r="K601" s="77"/>
      <c r="L601" s="77"/>
      <c r="M601" s="77"/>
      <c r="N601" s="77"/>
      <c r="O601" s="76"/>
    </row>
    <row r="602" spans="1:15" ht="32.25" customHeight="1">
      <c r="A602" s="170">
        <v>131001</v>
      </c>
      <c r="B602" s="14" t="s">
        <v>1002</v>
      </c>
      <c r="C602" s="656" t="s">
        <v>1065</v>
      </c>
      <c r="D602" s="43" t="s">
        <v>562</v>
      </c>
      <c r="E602" s="346">
        <v>15</v>
      </c>
      <c r="F602" s="59">
        <v>3109</v>
      </c>
      <c r="G602" s="59">
        <v>0</v>
      </c>
      <c r="H602" s="59">
        <v>0</v>
      </c>
      <c r="I602" s="59">
        <v>0</v>
      </c>
      <c r="J602" s="59">
        <v>109</v>
      </c>
      <c r="K602" s="59">
        <v>0</v>
      </c>
      <c r="L602" s="59">
        <v>0</v>
      </c>
      <c r="M602" s="59">
        <v>0</v>
      </c>
      <c r="N602" s="59">
        <f>F602+G602+H602+I602-J602+K602-L602+M602</f>
        <v>3000</v>
      </c>
      <c r="O602" s="29"/>
    </row>
    <row r="603" spans="1:15" s="23" customFormat="1" ht="21" customHeight="1" hidden="1">
      <c r="A603" s="581" t="s">
        <v>65</v>
      </c>
      <c r="B603" s="605"/>
      <c r="C603" s="595"/>
      <c r="D603" s="606"/>
      <c r="E603" s="607"/>
      <c r="F603" s="611">
        <f aca="true" t="shared" si="103" ref="F603:M603">F602</f>
        <v>3109</v>
      </c>
      <c r="G603" s="611">
        <f t="shared" si="103"/>
        <v>0</v>
      </c>
      <c r="H603" s="611">
        <f t="shared" si="103"/>
        <v>0</v>
      </c>
      <c r="I603" s="611">
        <f t="shared" si="103"/>
        <v>0</v>
      </c>
      <c r="J603" s="611">
        <f>J602</f>
        <v>109</v>
      </c>
      <c r="K603" s="611">
        <f t="shared" si="103"/>
        <v>0</v>
      </c>
      <c r="L603" s="611">
        <f t="shared" si="103"/>
        <v>0</v>
      </c>
      <c r="M603" s="611">
        <f t="shared" si="103"/>
        <v>0</v>
      </c>
      <c r="N603" s="611">
        <f>N602</f>
        <v>3000</v>
      </c>
      <c r="O603" s="587"/>
    </row>
    <row r="604" spans="1:15" ht="24" customHeight="1" hidden="1">
      <c r="A604" s="56"/>
      <c r="B604" s="181" t="s">
        <v>31</v>
      </c>
      <c r="C604" s="413"/>
      <c r="D604" s="61"/>
      <c r="E604" s="347"/>
      <c r="F604" s="71">
        <f aca="true" t="shared" si="104" ref="F604:N604">F592+F597+F600+F603</f>
        <v>21821</v>
      </c>
      <c r="G604" s="71">
        <f t="shared" si="104"/>
        <v>0</v>
      </c>
      <c r="H604" s="71">
        <f t="shared" si="104"/>
        <v>0</v>
      </c>
      <c r="I604" s="71">
        <f t="shared" si="104"/>
        <v>0</v>
      </c>
      <c r="J604" s="71">
        <f t="shared" si="104"/>
        <v>1198</v>
      </c>
      <c r="K604" s="71">
        <f t="shared" si="104"/>
        <v>140</v>
      </c>
      <c r="L604" s="71">
        <f t="shared" si="104"/>
        <v>300</v>
      </c>
      <c r="M604" s="71">
        <f t="shared" si="104"/>
        <v>0</v>
      </c>
      <c r="N604" s="71">
        <f t="shared" si="104"/>
        <v>20463</v>
      </c>
      <c r="O604" s="58"/>
    </row>
    <row r="605" spans="1:15" s="187" customFormat="1" ht="48.75" customHeight="1" hidden="1">
      <c r="A605" s="437"/>
      <c r="B605" s="438"/>
      <c r="C605" s="438"/>
      <c r="D605" s="438" t="s">
        <v>462</v>
      </c>
      <c r="E605" s="439"/>
      <c r="F605" s="438"/>
      <c r="G605" s="438"/>
      <c r="H605" s="438"/>
      <c r="J605" s="443" t="s">
        <v>463</v>
      </c>
      <c r="K605" s="443"/>
      <c r="L605" s="438"/>
      <c r="M605" s="438"/>
      <c r="N605" s="438" t="s">
        <v>463</v>
      </c>
      <c r="O605" s="440"/>
    </row>
    <row r="606" spans="1:15" ht="15" customHeight="1" hidden="1">
      <c r="A606" s="437" t="s">
        <v>471</v>
      </c>
      <c r="B606" s="438"/>
      <c r="C606" s="438" t="s">
        <v>1270</v>
      </c>
      <c r="D606" s="438"/>
      <c r="E606" s="439"/>
      <c r="F606" s="438"/>
      <c r="G606" s="438"/>
      <c r="H606" s="438"/>
      <c r="J606" s="443" t="s">
        <v>968</v>
      </c>
      <c r="K606" s="460"/>
      <c r="L606" s="437"/>
      <c r="M606" s="438" t="s">
        <v>965</v>
      </c>
      <c r="N606" s="438"/>
      <c r="O606" s="441"/>
    </row>
    <row r="607" spans="1:15" ht="14.25" customHeight="1" hidden="1">
      <c r="A607" s="437"/>
      <c r="B607" s="438"/>
      <c r="C607" s="438" t="s">
        <v>598</v>
      </c>
      <c r="D607" s="438"/>
      <c r="E607" s="439"/>
      <c r="F607" s="438"/>
      <c r="G607" s="438"/>
      <c r="H607" s="438"/>
      <c r="J607" s="442" t="s">
        <v>460</v>
      </c>
      <c r="K607" s="442"/>
      <c r="L607" s="438"/>
      <c r="M607" s="438" t="s">
        <v>461</v>
      </c>
      <c r="N607" s="438"/>
      <c r="O607" s="440"/>
    </row>
    <row r="608" spans="1:15" ht="3" customHeight="1" hidden="1">
      <c r="A608" s="86"/>
      <c r="B608" s="87"/>
      <c r="C608" s="418"/>
      <c r="D608" s="87"/>
      <c r="E608" s="355"/>
      <c r="F608" s="87"/>
      <c r="G608" s="87"/>
      <c r="H608" s="87"/>
      <c r="I608" s="87"/>
      <c r="J608" s="87"/>
      <c r="K608" s="87"/>
      <c r="L608" s="87"/>
      <c r="M608" s="87"/>
      <c r="N608" s="87"/>
      <c r="O608" s="89"/>
    </row>
    <row r="609" spans="1:15" ht="27.75" customHeight="1" hidden="1">
      <c r="A609" s="183" t="s">
        <v>0</v>
      </c>
      <c r="B609" s="33"/>
      <c r="C609" s="169" t="s">
        <v>622</v>
      </c>
      <c r="D609" s="169"/>
      <c r="E609" s="325"/>
      <c r="F609" s="55"/>
      <c r="G609" s="4"/>
      <c r="H609" s="4"/>
      <c r="I609" s="4"/>
      <c r="J609" s="4"/>
      <c r="K609" s="4"/>
      <c r="L609" s="4"/>
      <c r="M609" s="4"/>
      <c r="N609" s="4"/>
      <c r="O609" s="27"/>
    </row>
    <row r="610" spans="1:15" ht="15" customHeight="1" hidden="1">
      <c r="A610" s="6"/>
      <c r="B610" s="96" t="s">
        <v>25</v>
      </c>
      <c r="C610" s="401"/>
      <c r="D610" s="7"/>
      <c r="E610" s="315"/>
      <c r="F610" s="7"/>
      <c r="G610" s="7"/>
      <c r="H610" s="7"/>
      <c r="I610" s="8"/>
      <c r="J610" s="7"/>
      <c r="K610" s="7"/>
      <c r="L610" s="8"/>
      <c r="M610" s="7"/>
      <c r="N610" s="7"/>
      <c r="O610" s="391" t="s">
        <v>1377</v>
      </c>
    </row>
    <row r="611" spans="1:15" s="255" customFormat="1" ht="19.5" customHeight="1" hidden="1">
      <c r="A611" s="206"/>
      <c r="B611" s="241"/>
      <c r="C611" s="419"/>
      <c r="D611" s="242" t="s">
        <v>1498</v>
      </c>
      <c r="E611" s="358"/>
      <c r="F611" s="7"/>
      <c r="G611" s="7"/>
      <c r="H611" s="7"/>
      <c r="I611" s="7"/>
      <c r="J611" s="7"/>
      <c r="K611" s="7"/>
      <c r="L611" s="7"/>
      <c r="M611" s="7"/>
      <c r="N611" s="7"/>
      <c r="O611" s="144"/>
    </row>
    <row r="612" spans="1:15" ht="26.25" customHeight="1" hidden="1">
      <c r="A612" s="668" t="s">
        <v>428</v>
      </c>
      <c r="B612" s="275" t="s">
        <v>429</v>
      </c>
      <c r="C612" s="426" t="s">
        <v>1</v>
      </c>
      <c r="D612" s="275" t="s">
        <v>427</v>
      </c>
      <c r="E612" s="370" t="s">
        <v>435</v>
      </c>
      <c r="F612" s="276" t="s">
        <v>424</v>
      </c>
      <c r="G612" s="276" t="s">
        <v>425</v>
      </c>
      <c r="H612" s="276" t="s">
        <v>33</v>
      </c>
      <c r="I612" s="276" t="s">
        <v>426</v>
      </c>
      <c r="J612" s="276" t="s">
        <v>17</v>
      </c>
      <c r="K612" s="276" t="s">
        <v>18</v>
      </c>
      <c r="L612" s="276" t="s">
        <v>433</v>
      </c>
      <c r="M612" s="276" t="s">
        <v>30</v>
      </c>
      <c r="N612" s="276" t="s">
        <v>430</v>
      </c>
      <c r="O612" s="669" t="s">
        <v>19</v>
      </c>
    </row>
    <row r="613" spans="1:15" ht="19.5" customHeight="1">
      <c r="A613" s="670" t="s">
        <v>267</v>
      </c>
      <c r="B613" s="221"/>
      <c r="C613" s="388"/>
      <c r="D613" s="221"/>
      <c r="E613" s="365"/>
      <c r="F613" s="221"/>
      <c r="G613" s="221"/>
      <c r="H613" s="221"/>
      <c r="I613" s="221"/>
      <c r="J613" s="221"/>
      <c r="K613" s="221"/>
      <c r="L613" s="221"/>
      <c r="M613" s="221"/>
      <c r="N613" s="221"/>
      <c r="O613" s="533"/>
    </row>
    <row r="614" spans="1:15" ht="37.5" customHeight="1">
      <c r="A614" s="222">
        <v>1400001</v>
      </c>
      <c r="B614" s="130" t="s">
        <v>1174</v>
      </c>
      <c r="C614" s="386" t="s">
        <v>1173</v>
      </c>
      <c r="D614" s="131" t="s">
        <v>348</v>
      </c>
      <c r="E614" s="351">
        <v>15</v>
      </c>
      <c r="F614" s="130">
        <v>10763</v>
      </c>
      <c r="G614" s="130">
        <v>0</v>
      </c>
      <c r="H614" s="130">
        <v>0</v>
      </c>
      <c r="I614" s="130">
        <v>0</v>
      </c>
      <c r="J614" s="130">
        <v>1763</v>
      </c>
      <c r="K614" s="130">
        <v>0</v>
      </c>
      <c r="L614" s="130">
        <v>0</v>
      </c>
      <c r="M614" s="130">
        <v>0</v>
      </c>
      <c r="N614" s="130">
        <f>F614+G614+H614+I614-J614+K614-L614+M614</f>
        <v>9000</v>
      </c>
      <c r="O614" s="541"/>
    </row>
    <row r="615" spans="1:15" ht="37.5" customHeight="1">
      <c r="A615" s="895">
        <v>140002</v>
      </c>
      <c r="B615" s="140" t="s">
        <v>1164</v>
      </c>
      <c r="C615" s="421" t="s">
        <v>1229</v>
      </c>
      <c r="D615" s="141" t="s">
        <v>592</v>
      </c>
      <c r="E615" s="385">
        <v>15</v>
      </c>
      <c r="F615" s="140">
        <v>6348</v>
      </c>
      <c r="G615" s="140">
        <v>0</v>
      </c>
      <c r="H615" s="140">
        <v>300</v>
      </c>
      <c r="I615" s="140">
        <v>0</v>
      </c>
      <c r="J615" s="140">
        <v>809</v>
      </c>
      <c r="K615" s="140">
        <v>0</v>
      </c>
      <c r="L615" s="140">
        <v>0</v>
      </c>
      <c r="M615" s="140">
        <v>0</v>
      </c>
      <c r="N615" s="140">
        <f>F615+G615+H615+I615-J615+K615-L615+M615</f>
        <v>5839</v>
      </c>
      <c r="O615" s="896"/>
    </row>
    <row r="616" spans="1:15" ht="37.5" customHeight="1">
      <c r="A616" s="534">
        <v>3130101</v>
      </c>
      <c r="B616" s="476" t="s">
        <v>375</v>
      </c>
      <c r="C616" s="477" t="s">
        <v>96</v>
      </c>
      <c r="D616" s="742" t="s">
        <v>52</v>
      </c>
      <c r="E616" s="479">
        <v>15</v>
      </c>
      <c r="F616" s="476">
        <v>3549</v>
      </c>
      <c r="G616" s="476">
        <v>0</v>
      </c>
      <c r="H616" s="476">
        <v>0</v>
      </c>
      <c r="I616" s="476">
        <v>0</v>
      </c>
      <c r="J616" s="476">
        <v>175</v>
      </c>
      <c r="K616" s="476">
        <v>0</v>
      </c>
      <c r="L616" s="476">
        <v>0</v>
      </c>
      <c r="M616" s="476">
        <v>0</v>
      </c>
      <c r="N616" s="476">
        <f>F616+G616+H616+I616-J616+K616-L616+M616</f>
        <v>3374</v>
      </c>
      <c r="O616" s="131"/>
    </row>
    <row r="617" spans="1:15" ht="18" customHeight="1" hidden="1">
      <c r="A617" s="897" t="s">
        <v>65</v>
      </c>
      <c r="B617" s="890"/>
      <c r="C617" s="517"/>
      <c r="D617" s="517"/>
      <c r="E617" s="519"/>
      <c r="F617" s="898">
        <f>SUM(F614:F616)</f>
        <v>20660</v>
      </c>
      <c r="G617" s="898">
        <f aca="true" t="shared" si="105" ref="G617:N617">SUM(G614:G616)</f>
        <v>0</v>
      </c>
      <c r="H617" s="898">
        <f t="shared" si="105"/>
        <v>300</v>
      </c>
      <c r="I617" s="898">
        <f t="shared" si="105"/>
        <v>0</v>
      </c>
      <c r="J617" s="898">
        <f t="shared" si="105"/>
        <v>2747</v>
      </c>
      <c r="K617" s="898">
        <f t="shared" si="105"/>
        <v>0</v>
      </c>
      <c r="L617" s="898">
        <f t="shared" si="105"/>
        <v>0</v>
      </c>
      <c r="M617" s="898">
        <f t="shared" si="105"/>
        <v>0</v>
      </c>
      <c r="N617" s="898">
        <f t="shared" si="105"/>
        <v>18213</v>
      </c>
      <c r="O617" s="899"/>
    </row>
    <row r="618" spans="1:15" ht="19.5" customHeight="1">
      <c r="A618" s="670" t="s">
        <v>12</v>
      </c>
      <c r="B618" s="134"/>
      <c r="C618" s="388"/>
      <c r="D618" s="388"/>
      <c r="E618" s="352"/>
      <c r="F618" s="221"/>
      <c r="G618" s="221"/>
      <c r="H618" s="221"/>
      <c r="I618" s="221"/>
      <c r="J618" s="221"/>
      <c r="K618" s="221"/>
      <c r="L618" s="221"/>
      <c r="M618" s="221"/>
      <c r="N618" s="221"/>
      <c r="O618" s="533"/>
    </row>
    <row r="619" spans="1:15" ht="37.5" customHeight="1">
      <c r="A619" s="222">
        <v>14100101</v>
      </c>
      <c r="B619" s="382" t="s">
        <v>481</v>
      </c>
      <c r="C619" s="386" t="s">
        <v>482</v>
      </c>
      <c r="D619" s="433" t="s">
        <v>42</v>
      </c>
      <c r="E619" s="351">
        <v>15</v>
      </c>
      <c r="F619" s="130">
        <v>4242</v>
      </c>
      <c r="G619" s="130">
        <v>0</v>
      </c>
      <c r="H619" s="130">
        <v>0</v>
      </c>
      <c r="I619" s="130">
        <v>0</v>
      </c>
      <c r="J619" s="130">
        <v>388</v>
      </c>
      <c r="K619" s="130">
        <v>0</v>
      </c>
      <c r="L619" s="130">
        <v>0</v>
      </c>
      <c r="M619" s="130">
        <v>0</v>
      </c>
      <c r="N619" s="130">
        <f aca="true" t="shared" si="106" ref="N619:N625">F619+G619+H619+I619-J619+K619-L619+M619</f>
        <v>3854</v>
      </c>
      <c r="O619" s="541"/>
    </row>
    <row r="620" spans="1:15" ht="37.5" customHeight="1">
      <c r="A620" s="222">
        <v>14100201</v>
      </c>
      <c r="B620" s="130" t="s">
        <v>269</v>
      </c>
      <c r="C620" s="386" t="s">
        <v>629</v>
      </c>
      <c r="D620" s="433" t="s">
        <v>270</v>
      </c>
      <c r="E620" s="351">
        <v>15</v>
      </c>
      <c r="F620" s="130">
        <v>2542</v>
      </c>
      <c r="G620" s="132">
        <v>0</v>
      </c>
      <c r="H620" s="130">
        <v>300</v>
      </c>
      <c r="I620" s="130">
        <v>0</v>
      </c>
      <c r="J620" s="130">
        <v>12</v>
      </c>
      <c r="K620" s="130">
        <v>0</v>
      </c>
      <c r="L620" s="130">
        <v>0</v>
      </c>
      <c r="M620" s="130">
        <v>0</v>
      </c>
      <c r="N620" s="130">
        <f t="shared" si="106"/>
        <v>2830</v>
      </c>
      <c r="O620" s="541"/>
    </row>
    <row r="621" spans="1:15" ht="37.5" customHeight="1">
      <c r="A621" s="222">
        <v>14100203</v>
      </c>
      <c r="B621" s="130" t="s">
        <v>271</v>
      </c>
      <c r="C621" s="386" t="s">
        <v>628</v>
      </c>
      <c r="D621" s="433" t="s">
        <v>270</v>
      </c>
      <c r="E621" s="351">
        <v>15</v>
      </c>
      <c r="F621" s="130">
        <v>2542</v>
      </c>
      <c r="G621" s="130">
        <v>0</v>
      </c>
      <c r="H621" s="130">
        <v>300</v>
      </c>
      <c r="I621" s="130">
        <v>0</v>
      </c>
      <c r="J621" s="130">
        <v>12</v>
      </c>
      <c r="K621" s="130">
        <v>0</v>
      </c>
      <c r="L621" s="130">
        <v>200</v>
      </c>
      <c r="M621" s="130">
        <v>0</v>
      </c>
      <c r="N621" s="130">
        <f t="shared" si="106"/>
        <v>2630</v>
      </c>
      <c r="O621" s="541"/>
    </row>
    <row r="622" spans="1:15" ht="37.5" customHeight="1">
      <c r="A622" s="222">
        <v>14100401</v>
      </c>
      <c r="B622" s="130" t="s">
        <v>272</v>
      </c>
      <c r="C622" s="386" t="s">
        <v>626</v>
      </c>
      <c r="D622" s="433" t="s">
        <v>13</v>
      </c>
      <c r="E622" s="351">
        <v>15</v>
      </c>
      <c r="F622" s="130">
        <v>2730</v>
      </c>
      <c r="G622" s="130">
        <v>0</v>
      </c>
      <c r="H622" s="130">
        <v>300</v>
      </c>
      <c r="I622" s="130">
        <v>0</v>
      </c>
      <c r="J622" s="130">
        <v>48</v>
      </c>
      <c r="K622" s="130">
        <v>0</v>
      </c>
      <c r="L622" s="130">
        <v>0</v>
      </c>
      <c r="M622" s="130">
        <v>0</v>
      </c>
      <c r="N622" s="130">
        <f>F622+G622+H622+I622-J622+K622-L622+M622</f>
        <v>2982</v>
      </c>
      <c r="O622" s="541"/>
    </row>
    <row r="623" spans="1:15" ht="37.5" customHeight="1">
      <c r="A623" s="222">
        <v>14100402</v>
      </c>
      <c r="B623" s="130" t="s">
        <v>273</v>
      </c>
      <c r="C623" s="386" t="s">
        <v>627</v>
      </c>
      <c r="D623" s="131" t="s">
        <v>13</v>
      </c>
      <c r="E623" s="351">
        <v>15</v>
      </c>
      <c r="F623" s="130">
        <v>2730</v>
      </c>
      <c r="G623" s="130">
        <v>0</v>
      </c>
      <c r="H623" s="130">
        <v>300</v>
      </c>
      <c r="I623" s="130">
        <v>0</v>
      </c>
      <c r="J623" s="130">
        <v>48</v>
      </c>
      <c r="K623" s="130">
        <v>0</v>
      </c>
      <c r="L623" s="130">
        <v>0</v>
      </c>
      <c r="M623" s="130">
        <v>0</v>
      </c>
      <c r="N623" s="130">
        <f>F623+G623+H623+I623-J623+K623-L623+M623</f>
        <v>2982</v>
      </c>
      <c r="O623" s="541"/>
    </row>
    <row r="624" spans="1:15" ht="37.5" customHeight="1">
      <c r="A624" s="545">
        <v>14100403</v>
      </c>
      <c r="B624" s="130" t="s">
        <v>651</v>
      </c>
      <c r="C624" s="386" t="s">
        <v>652</v>
      </c>
      <c r="D624" s="131" t="s">
        <v>13</v>
      </c>
      <c r="E624" s="351">
        <v>15</v>
      </c>
      <c r="F624" s="130">
        <v>2730</v>
      </c>
      <c r="G624" s="130">
        <v>0</v>
      </c>
      <c r="H624" s="130">
        <v>300</v>
      </c>
      <c r="I624" s="382">
        <v>0</v>
      </c>
      <c r="J624" s="130">
        <v>48</v>
      </c>
      <c r="K624" s="130">
        <v>0</v>
      </c>
      <c r="L624" s="130">
        <v>0</v>
      </c>
      <c r="M624" s="130">
        <v>0</v>
      </c>
      <c r="N624" s="130">
        <f>F624+G624+H624+I624-J624+K624-L624+M624</f>
        <v>2982</v>
      </c>
      <c r="O624" s="541"/>
    </row>
    <row r="625" spans="1:15" s="23" customFormat="1" ht="36.75" customHeight="1">
      <c r="A625" s="222">
        <v>14100412</v>
      </c>
      <c r="B625" s="130" t="s">
        <v>274</v>
      </c>
      <c r="C625" s="386" t="s">
        <v>625</v>
      </c>
      <c r="D625" s="131" t="s">
        <v>268</v>
      </c>
      <c r="E625" s="351">
        <v>15</v>
      </c>
      <c r="F625" s="130">
        <v>6347</v>
      </c>
      <c r="G625" s="130">
        <v>0</v>
      </c>
      <c r="H625" s="130">
        <v>300</v>
      </c>
      <c r="I625" s="130">
        <v>0</v>
      </c>
      <c r="J625" s="130">
        <v>808</v>
      </c>
      <c r="K625" s="130">
        <v>0</v>
      </c>
      <c r="L625" s="130">
        <v>0</v>
      </c>
      <c r="M625" s="130">
        <v>0</v>
      </c>
      <c r="N625" s="130">
        <f t="shared" si="106"/>
        <v>5839</v>
      </c>
      <c r="O625" s="541"/>
    </row>
    <row r="626" spans="1:15" s="41" customFormat="1" ht="21" customHeight="1" hidden="1">
      <c r="A626" s="858" t="s">
        <v>65</v>
      </c>
      <c r="B626" s="859"/>
      <c r="C626" s="860"/>
      <c r="D626" s="861"/>
      <c r="E626" s="862"/>
      <c r="F626" s="863">
        <f aca="true" t="shared" si="107" ref="F626:N626">SUM(F619:F625)</f>
        <v>23863</v>
      </c>
      <c r="G626" s="863">
        <f t="shared" si="107"/>
        <v>0</v>
      </c>
      <c r="H626" s="863">
        <f t="shared" si="107"/>
        <v>1800</v>
      </c>
      <c r="I626" s="863">
        <f t="shared" si="107"/>
        <v>0</v>
      </c>
      <c r="J626" s="863">
        <f t="shared" si="107"/>
        <v>1364</v>
      </c>
      <c r="K626" s="863">
        <f t="shared" si="107"/>
        <v>0</v>
      </c>
      <c r="L626" s="863">
        <f t="shared" si="107"/>
        <v>200</v>
      </c>
      <c r="M626" s="863">
        <f t="shared" si="107"/>
        <v>0</v>
      </c>
      <c r="N626" s="863">
        <f t="shared" si="107"/>
        <v>24099</v>
      </c>
      <c r="O626" s="864"/>
    </row>
    <row r="627" spans="1:15" s="187" customFormat="1" ht="18.75" customHeight="1" hidden="1">
      <c r="A627" s="648"/>
      <c r="B627" s="542" t="s">
        <v>31</v>
      </c>
      <c r="C627" s="543"/>
      <c r="D627" s="649"/>
      <c r="E627" s="650"/>
      <c r="F627" s="649">
        <f aca="true" t="shared" si="108" ref="F627:N627">F617+F626</f>
        <v>44523</v>
      </c>
      <c r="G627" s="544">
        <f t="shared" si="108"/>
        <v>0</v>
      </c>
      <c r="H627" s="649">
        <f t="shared" si="108"/>
        <v>2100</v>
      </c>
      <c r="I627" s="649">
        <f t="shared" si="108"/>
        <v>0</v>
      </c>
      <c r="J627" s="649">
        <f t="shared" si="108"/>
        <v>4111</v>
      </c>
      <c r="K627" s="649">
        <f t="shared" si="108"/>
        <v>0</v>
      </c>
      <c r="L627" s="649">
        <f t="shared" si="108"/>
        <v>200</v>
      </c>
      <c r="M627" s="649">
        <f t="shared" si="108"/>
        <v>0</v>
      </c>
      <c r="N627" s="649">
        <f t="shared" si="108"/>
        <v>42312</v>
      </c>
      <c r="O627" s="651"/>
    </row>
    <row r="628" spans="1:15" ht="33.75" customHeight="1" hidden="1">
      <c r="A628" s="437"/>
      <c r="B628" s="438"/>
      <c r="C628" s="438" t="s">
        <v>462</v>
      </c>
      <c r="E628" s="439"/>
      <c r="F628" s="438"/>
      <c r="G628" s="438"/>
      <c r="H628" s="443" t="s">
        <v>463</v>
      </c>
      <c r="I628" s="443"/>
      <c r="K628" s="438"/>
      <c r="L628" s="438"/>
      <c r="M628" s="438"/>
      <c r="N628" s="438" t="s">
        <v>463</v>
      </c>
      <c r="O628" s="440"/>
    </row>
    <row r="629" spans="1:15" ht="15" customHeight="1" hidden="1">
      <c r="A629" s="437"/>
      <c r="B629" s="438"/>
      <c r="C629" s="438"/>
      <c r="D629" s="438"/>
      <c r="E629" s="439"/>
      <c r="F629" s="438"/>
      <c r="G629" s="438"/>
      <c r="H629" s="443"/>
      <c r="I629" s="470"/>
      <c r="K629" s="438"/>
      <c r="L629" s="437"/>
      <c r="M629" s="438"/>
      <c r="N629" s="438"/>
      <c r="O629" s="441"/>
    </row>
    <row r="630" spans="1:15" ht="18.75" hidden="1">
      <c r="A630" s="437" t="s">
        <v>471</v>
      </c>
      <c r="B630" s="438"/>
      <c r="C630" s="443" t="s">
        <v>1270</v>
      </c>
      <c r="D630" s="438"/>
      <c r="E630" s="439"/>
      <c r="F630" s="438"/>
      <c r="G630" s="438"/>
      <c r="H630" s="443" t="s">
        <v>968</v>
      </c>
      <c r="I630" s="470"/>
      <c r="K630" s="438"/>
      <c r="M630" s="438" t="s">
        <v>965</v>
      </c>
      <c r="N630" s="438"/>
      <c r="O630" s="441"/>
    </row>
    <row r="631" spans="1:15" ht="15" customHeight="1" hidden="1">
      <c r="A631" s="437"/>
      <c r="B631" s="438"/>
      <c r="C631" s="438" t="s">
        <v>599</v>
      </c>
      <c r="D631" s="438"/>
      <c r="E631" s="439"/>
      <c r="F631" s="438"/>
      <c r="G631" s="438"/>
      <c r="H631" s="442" t="s">
        <v>460</v>
      </c>
      <c r="I631" s="442"/>
      <c r="K631" s="438"/>
      <c r="M631" s="438" t="s">
        <v>461</v>
      </c>
      <c r="N631" s="438"/>
      <c r="O631" s="440"/>
    </row>
    <row r="632" spans="1:15" ht="33.75" hidden="1">
      <c r="A632" s="183" t="s">
        <v>0</v>
      </c>
      <c r="B632" s="33"/>
      <c r="C632" s="169" t="s">
        <v>622</v>
      </c>
      <c r="D632" s="169"/>
      <c r="E632" s="325"/>
      <c r="F632" s="4"/>
      <c r="G632" s="4"/>
      <c r="H632" s="4"/>
      <c r="I632" s="4"/>
      <c r="J632" s="4"/>
      <c r="K632" s="4"/>
      <c r="L632" s="4"/>
      <c r="M632" s="4"/>
      <c r="N632" s="4"/>
      <c r="O632" s="27"/>
    </row>
    <row r="633" spans="1:15" ht="20.25" hidden="1">
      <c r="A633" s="6"/>
      <c r="B633" s="177" t="s">
        <v>26</v>
      </c>
      <c r="C633" s="401"/>
      <c r="D633" s="7"/>
      <c r="E633" s="315"/>
      <c r="F633" s="7"/>
      <c r="G633" s="7"/>
      <c r="H633" s="7"/>
      <c r="I633" s="8"/>
      <c r="J633" s="7"/>
      <c r="K633" s="7"/>
      <c r="L633" s="8"/>
      <c r="M633" s="7"/>
      <c r="N633" s="7"/>
      <c r="O633" s="391" t="s">
        <v>1378</v>
      </c>
    </row>
    <row r="634" spans="1:15" s="255" customFormat="1" ht="33.75" customHeight="1" hidden="1">
      <c r="A634" s="10"/>
      <c r="B634" s="44"/>
      <c r="C634" s="402"/>
      <c r="D634" s="95" t="s">
        <v>1498</v>
      </c>
      <c r="E634" s="316"/>
      <c r="F634" s="12"/>
      <c r="G634" s="12"/>
      <c r="H634" s="12"/>
      <c r="I634" s="12"/>
      <c r="J634" s="12"/>
      <c r="K634" s="12"/>
      <c r="L634" s="12"/>
      <c r="M634" s="12"/>
      <c r="N634" s="12"/>
      <c r="O634" s="28"/>
    </row>
    <row r="635" spans="1:15" ht="30" customHeight="1" hidden="1">
      <c r="A635" s="211" t="s">
        <v>428</v>
      </c>
      <c r="B635" s="212" t="s">
        <v>429</v>
      </c>
      <c r="C635" s="412" t="s">
        <v>1</v>
      </c>
      <c r="D635" s="212" t="s">
        <v>427</v>
      </c>
      <c r="E635" s="372" t="s">
        <v>435</v>
      </c>
      <c r="F635" s="239" t="s">
        <v>424</v>
      </c>
      <c r="G635" s="239" t="s">
        <v>425</v>
      </c>
      <c r="H635" s="239" t="s">
        <v>33</v>
      </c>
      <c r="I635" s="239" t="s">
        <v>426</v>
      </c>
      <c r="J635" s="239" t="s">
        <v>17</v>
      </c>
      <c r="K635" s="239" t="s">
        <v>18</v>
      </c>
      <c r="L635" s="393" t="s">
        <v>433</v>
      </c>
      <c r="M635" s="239" t="s">
        <v>30</v>
      </c>
      <c r="N635" s="239" t="s">
        <v>430</v>
      </c>
      <c r="O635" s="258" t="s">
        <v>19</v>
      </c>
    </row>
    <row r="636" spans="1:15" ht="30" customHeight="1">
      <c r="A636" s="282" t="s">
        <v>275</v>
      </c>
      <c r="B636" s="283"/>
      <c r="C636" s="411"/>
      <c r="D636" s="283"/>
      <c r="E636" s="332"/>
      <c r="F636" s="283"/>
      <c r="G636" s="283"/>
      <c r="H636" s="283"/>
      <c r="I636" s="283"/>
      <c r="J636" s="283"/>
      <c r="K636" s="283"/>
      <c r="L636" s="283"/>
      <c r="M636" s="283"/>
      <c r="N636" s="283"/>
      <c r="O636" s="284"/>
    </row>
    <row r="637" spans="1:15" ht="39" customHeight="1">
      <c r="A637" s="120">
        <v>15100203</v>
      </c>
      <c r="B637" s="14" t="s">
        <v>278</v>
      </c>
      <c r="C637" s="166" t="s">
        <v>935</v>
      </c>
      <c r="D637" s="43" t="s">
        <v>277</v>
      </c>
      <c r="E637" s="346">
        <v>15</v>
      </c>
      <c r="F637" s="59">
        <v>1641</v>
      </c>
      <c r="G637" s="59">
        <v>0</v>
      </c>
      <c r="H637" s="59">
        <v>0</v>
      </c>
      <c r="I637" s="59">
        <v>0</v>
      </c>
      <c r="J637" s="59">
        <v>0</v>
      </c>
      <c r="K637" s="59">
        <v>107</v>
      </c>
      <c r="L637" s="59">
        <v>0</v>
      </c>
      <c r="M637" s="59">
        <v>0</v>
      </c>
      <c r="N637" s="59">
        <f>F637+G637+H637+I637-J637+K637-L637+M637</f>
        <v>1748</v>
      </c>
      <c r="O637" s="29"/>
    </row>
    <row r="638" spans="1:15" ht="39" customHeight="1">
      <c r="A638" s="120">
        <v>15100208</v>
      </c>
      <c r="B638" s="14" t="s">
        <v>528</v>
      </c>
      <c r="C638" s="166" t="s">
        <v>529</v>
      </c>
      <c r="D638" s="43" t="s">
        <v>345</v>
      </c>
      <c r="E638" s="346">
        <v>15</v>
      </c>
      <c r="F638" s="59">
        <v>3820</v>
      </c>
      <c r="G638" s="59">
        <v>0</v>
      </c>
      <c r="H638" s="59">
        <v>0</v>
      </c>
      <c r="I638" s="59">
        <v>0</v>
      </c>
      <c r="J638" s="59">
        <v>320</v>
      </c>
      <c r="K638" s="59">
        <v>0</v>
      </c>
      <c r="L638" s="59">
        <v>0</v>
      </c>
      <c r="M638" s="59">
        <v>0</v>
      </c>
      <c r="N638" s="59">
        <f>F638+G638+H638+I638-J638+K638-L638+M638</f>
        <v>3500</v>
      </c>
      <c r="O638" s="29"/>
    </row>
    <row r="639" spans="1:15" ht="18" hidden="1">
      <c r="A639" s="502" t="s">
        <v>65</v>
      </c>
      <c r="B639" s="553"/>
      <c r="C639" s="512"/>
      <c r="D639" s="523"/>
      <c r="E639" s="524"/>
      <c r="F639" s="526">
        <f aca="true" t="shared" si="109" ref="F639:N639">SUM(F637:F638)</f>
        <v>5461</v>
      </c>
      <c r="G639" s="526">
        <f t="shared" si="109"/>
        <v>0</v>
      </c>
      <c r="H639" s="526">
        <f t="shared" si="109"/>
        <v>0</v>
      </c>
      <c r="I639" s="526">
        <f t="shared" si="109"/>
        <v>0</v>
      </c>
      <c r="J639" s="526">
        <f t="shared" si="109"/>
        <v>320</v>
      </c>
      <c r="K639" s="526">
        <f t="shared" si="109"/>
        <v>107</v>
      </c>
      <c r="L639" s="526">
        <f t="shared" si="109"/>
        <v>0</v>
      </c>
      <c r="M639" s="526">
        <f t="shared" si="109"/>
        <v>0</v>
      </c>
      <c r="N639" s="526">
        <f t="shared" si="109"/>
        <v>5248</v>
      </c>
      <c r="O639" s="510"/>
    </row>
    <row r="640" spans="1:15" ht="33" customHeight="1">
      <c r="A640" s="100" t="s">
        <v>359</v>
      </c>
      <c r="B640" s="81"/>
      <c r="C640" s="404"/>
      <c r="D640" s="75"/>
      <c r="E640" s="335"/>
      <c r="F640" s="74"/>
      <c r="G640" s="74"/>
      <c r="H640" s="74"/>
      <c r="I640" s="74"/>
      <c r="J640" s="74"/>
      <c r="K640" s="74"/>
      <c r="L640" s="74"/>
      <c r="M640" s="74"/>
      <c r="N640" s="74"/>
      <c r="O640" s="76"/>
    </row>
    <row r="641" spans="1:15" ht="39.75" customHeight="1">
      <c r="A641" s="659">
        <v>1510001</v>
      </c>
      <c r="B641" s="667" t="s">
        <v>1003</v>
      </c>
      <c r="C641" s="656" t="s">
        <v>1097</v>
      </c>
      <c r="D641" s="398" t="s">
        <v>554</v>
      </c>
      <c r="E641" s="346">
        <v>15</v>
      </c>
      <c r="F641" s="59">
        <v>5662</v>
      </c>
      <c r="G641" s="59">
        <v>0</v>
      </c>
      <c r="H641" s="59">
        <v>0</v>
      </c>
      <c r="I641" s="59">
        <v>0</v>
      </c>
      <c r="J641" s="59">
        <v>662</v>
      </c>
      <c r="K641" s="59">
        <v>0</v>
      </c>
      <c r="L641" s="59">
        <v>0</v>
      </c>
      <c r="M641" s="59">
        <v>0</v>
      </c>
      <c r="N641" s="59">
        <f>F641+G641+H641+I641-J641+K641-L641+M641</f>
        <v>5000</v>
      </c>
      <c r="O641" s="29"/>
    </row>
    <row r="642" spans="1:15" ht="18" hidden="1">
      <c r="A642" s="502" t="s">
        <v>65</v>
      </c>
      <c r="B642" s="553"/>
      <c r="C642" s="512"/>
      <c r="D642" s="527"/>
      <c r="E642" s="524"/>
      <c r="F642" s="525">
        <f aca="true" t="shared" si="110" ref="F642:M642">SUM(F641:F641)</f>
        <v>5662</v>
      </c>
      <c r="G642" s="525">
        <f t="shared" si="110"/>
        <v>0</v>
      </c>
      <c r="H642" s="525">
        <f t="shared" si="110"/>
        <v>0</v>
      </c>
      <c r="I642" s="525">
        <f t="shared" si="110"/>
        <v>0</v>
      </c>
      <c r="J642" s="525">
        <f>SUM(J641:J641)</f>
        <v>662</v>
      </c>
      <c r="K642" s="525">
        <f t="shared" si="110"/>
        <v>0</v>
      </c>
      <c r="L642" s="525">
        <f t="shared" si="110"/>
        <v>0</v>
      </c>
      <c r="M642" s="525">
        <f t="shared" si="110"/>
        <v>0</v>
      </c>
      <c r="N642" s="525">
        <f>SUM(N641:N641)</f>
        <v>5000</v>
      </c>
      <c r="O642" s="510"/>
    </row>
    <row r="643" spans="1:15" ht="33.75" customHeight="1">
      <c r="A643" s="100" t="s">
        <v>360</v>
      </c>
      <c r="B643" s="81"/>
      <c r="C643" s="404"/>
      <c r="D643" s="431"/>
      <c r="E643" s="335"/>
      <c r="F643" s="74"/>
      <c r="G643" s="74"/>
      <c r="H643" s="74"/>
      <c r="I643" s="74"/>
      <c r="J643" s="74"/>
      <c r="K643" s="74"/>
      <c r="L643" s="74"/>
      <c r="M643" s="74"/>
      <c r="N643" s="74"/>
      <c r="O643" s="76"/>
    </row>
    <row r="644" spans="1:15" ht="39.75" customHeight="1">
      <c r="A644" s="170">
        <v>1520001</v>
      </c>
      <c r="B644" s="14" t="s">
        <v>1004</v>
      </c>
      <c r="C644" s="656" t="s">
        <v>1098</v>
      </c>
      <c r="D644" s="398" t="s">
        <v>555</v>
      </c>
      <c r="E644" s="329">
        <v>15</v>
      </c>
      <c r="F644" s="59">
        <v>5662</v>
      </c>
      <c r="G644" s="59">
        <v>0</v>
      </c>
      <c r="H644" s="59">
        <v>0</v>
      </c>
      <c r="I644" s="59">
        <v>0</v>
      </c>
      <c r="J644" s="59">
        <v>662</v>
      </c>
      <c r="K644" s="59">
        <v>0</v>
      </c>
      <c r="L644" s="59">
        <v>0</v>
      </c>
      <c r="M644" s="59">
        <v>0</v>
      </c>
      <c r="N644" s="59">
        <f>F644+G644+H644+I644-J644+K644-L644+M644</f>
        <v>5000</v>
      </c>
      <c r="O644" s="29"/>
    </row>
    <row r="645" spans="1:15" ht="38.25" customHeight="1">
      <c r="A645" s="120">
        <v>15100206</v>
      </c>
      <c r="B645" s="14" t="s">
        <v>281</v>
      </c>
      <c r="C645" s="166" t="s">
        <v>282</v>
      </c>
      <c r="D645" s="398" t="s">
        <v>52</v>
      </c>
      <c r="E645" s="329">
        <v>15</v>
      </c>
      <c r="F645" s="59">
        <v>1363</v>
      </c>
      <c r="G645" s="59">
        <v>0</v>
      </c>
      <c r="H645" s="59">
        <v>0</v>
      </c>
      <c r="I645" s="59">
        <v>0</v>
      </c>
      <c r="J645" s="59">
        <v>0</v>
      </c>
      <c r="K645" s="59">
        <v>124</v>
      </c>
      <c r="L645" s="59">
        <v>0</v>
      </c>
      <c r="M645" s="59">
        <v>0</v>
      </c>
      <c r="N645" s="59">
        <f>F645+G645+H645+I645-J645+K645-L645+M645</f>
        <v>1487</v>
      </c>
      <c r="O645" s="29"/>
    </row>
    <row r="646" spans="1:15" ht="18" hidden="1">
      <c r="A646" s="502" t="s">
        <v>65</v>
      </c>
      <c r="B646" s="522"/>
      <c r="C646" s="512"/>
      <c r="D646" s="523"/>
      <c r="E646" s="524"/>
      <c r="F646" s="526">
        <f aca="true" t="shared" si="111" ref="F646:N646">SUM(F644:F645)</f>
        <v>7025</v>
      </c>
      <c r="G646" s="526">
        <f t="shared" si="111"/>
        <v>0</v>
      </c>
      <c r="H646" s="526">
        <f t="shared" si="111"/>
        <v>0</v>
      </c>
      <c r="I646" s="526">
        <f t="shared" si="111"/>
        <v>0</v>
      </c>
      <c r="J646" s="526">
        <f t="shared" si="111"/>
        <v>662</v>
      </c>
      <c r="K646" s="526">
        <f t="shared" si="111"/>
        <v>124</v>
      </c>
      <c r="L646" s="526">
        <f t="shared" si="111"/>
        <v>0</v>
      </c>
      <c r="M646" s="526">
        <f t="shared" si="111"/>
        <v>0</v>
      </c>
      <c r="N646" s="526">
        <f t="shared" si="111"/>
        <v>6487</v>
      </c>
      <c r="O646" s="510"/>
    </row>
    <row r="647" spans="1:15" ht="22.5" hidden="1">
      <c r="A647" s="56"/>
      <c r="B647" s="181" t="s">
        <v>31</v>
      </c>
      <c r="C647" s="413"/>
      <c r="D647" s="68"/>
      <c r="E647" s="373"/>
      <c r="F647" s="69">
        <f aca="true" t="shared" si="112" ref="F647:N647">F639+F642+F646</f>
        <v>18148</v>
      </c>
      <c r="G647" s="69">
        <f t="shared" si="112"/>
        <v>0</v>
      </c>
      <c r="H647" s="69">
        <f t="shared" si="112"/>
        <v>0</v>
      </c>
      <c r="I647" s="69">
        <f t="shared" si="112"/>
        <v>0</v>
      </c>
      <c r="J647" s="69">
        <f t="shared" si="112"/>
        <v>1644</v>
      </c>
      <c r="K647" s="69">
        <f t="shared" si="112"/>
        <v>231</v>
      </c>
      <c r="L647" s="69">
        <f t="shared" si="112"/>
        <v>0</v>
      </c>
      <c r="M647" s="69">
        <f t="shared" si="112"/>
        <v>0</v>
      </c>
      <c r="N647" s="69">
        <f t="shared" si="112"/>
        <v>16735</v>
      </c>
      <c r="O647" s="58"/>
    </row>
    <row r="648" spans="1:15" s="187" customFormat="1" ht="18" hidden="1">
      <c r="A648" s="17"/>
      <c r="B648" s="1"/>
      <c r="C648" s="406"/>
      <c r="D648" s="1"/>
      <c r="E648" s="321"/>
      <c r="F648" s="1"/>
      <c r="G648" s="1"/>
      <c r="H648" s="1"/>
      <c r="I648" s="1"/>
      <c r="J648" s="1"/>
      <c r="K648" s="1"/>
      <c r="L648" s="1"/>
      <c r="M648" s="1"/>
      <c r="N648" s="1"/>
      <c r="O648" s="30"/>
    </row>
    <row r="649" spans="1:15" s="187" customFormat="1" ht="14.25" hidden="1">
      <c r="A649" s="437"/>
      <c r="B649" s="438"/>
      <c r="C649" s="438" t="s">
        <v>462</v>
      </c>
      <c r="E649" s="439"/>
      <c r="F649" s="438"/>
      <c r="G649" s="438"/>
      <c r="H649" s="438"/>
      <c r="K649" s="443" t="s">
        <v>463</v>
      </c>
      <c r="L649" s="443"/>
      <c r="M649" s="438"/>
      <c r="O649" s="438" t="s">
        <v>463</v>
      </c>
    </row>
    <row r="650" spans="1:15" ht="18.75" hidden="1">
      <c r="A650" s="437"/>
      <c r="B650" s="438"/>
      <c r="C650" s="438"/>
      <c r="D650" s="438"/>
      <c r="E650" s="439"/>
      <c r="F650" s="438"/>
      <c r="G650" s="438"/>
      <c r="H650" s="438"/>
      <c r="K650" s="443"/>
      <c r="L650" s="470"/>
      <c r="M650" s="438"/>
      <c r="N650" s="438"/>
      <c r="O650" s="441"/>
    </row>
    <row r="651" spans="1:15" ht="18.75" hidden="1">
      <c r="A651" s="437" t="s">
        <v>471</v>
      </c>
      <c r="B651" s="438"/>
      <c r="C651" s="443" t="s">
        <v>1270</v>
      </c>
      <c r="D651" s="438"/>
      <c r="E651" s="439"/>
      <c r="F651" s="438"/>
      <c r="G651" s="438"/>
      <c r="H651" s="438"/>
      <c r="K651" s="443" t="s">
        <v>968</v>
      </c>
      <c r="L651" s="470"/>
      <c r="N651" s="438" t="s">
        <v>966</v>
      </c>
      <c r="O651" s="441"/>
    </row>
    <row r="652" spans="1:15" ht="14.25" customHeight="1" hidden="1">
      <c r="A652" s="437"/>
      <c r="B652" s="438"/>
      <c r="C652" s="438" t="s">
        <v>599</v>
      </c>
      <c r="D652" s="438"/>
      <c r="E652" s="439"/>
      <c r="F652" s="438"/>
      <c r="G652" s="438"/>
      <c r="H652" s="438"/>
      <c r="K652" s="442" t="s">
        <v>460</v>
      </c>
      <c r="L652" s="442"/>
      <c r="N652" s="438" t="s">
        <v>607</v>
      </c>
      <c r="O652" s="440"/>
    </row>
    <row r="653" spans="1:15" ht="33.75" hidden="1">
      <c r="A653" s="183" t="s">
        <v>0</v>
      </c>
      <c r="B653" s="33"/>
      <c r="C653" s="169" t="s">
        <v>622</v>
      </c>
      <c r="D653" s="169"/>
      <c r="E653" s="325"/>
      <c r="F653" s="4"/>
      <c r="G653" s="4"/>
      <c r="H653" s="4"/>
      <c r="I653" s="4"/>
      <c r="J653" s="4"/>
      <c r="K653" s="4"/>
      <c r="L653" s="4"/>
      <c r="M653" s="4"/>
      <c r="N653" s="4"/>
      <c r="O653" s="27"/>
    </row>
    <row r="654" spans="1:15" ht="20.25" hidden="1">
      <c r="A654" s="6"/>
      <c r="B654" s="96" t="s">
        <v>289</v>
      </c>
      <c r="C654" s="401"/>
      <c r="D654" s="7"/>
      <c r="E654" s="315"/>
      <c r="F654" s="7"/>
      <c r="G654" s="7"/>
      <c r="H654" s="7"/>
      <c r="I654" s="8"/>
      <c r="J654" s="7"/>
      <c r="K654" s="7"/>
      <c r="L654" s="8"/>
      <c r="M654" s="7"/>
      <c r="N654" s="7"/>
      <c r="O654" s="391" t="s">
        <v>1379</v>
      </c>
    </row>
    <row r="655" spans="1:15" s="255" customFormat="1" ht="35.25" customHeight="1" hidden="1">
      <c r="A655" s="10"/>
      <c r="B655" s="11"/>
      <c r="C655" s="402"/>
      <c r="D655" s="95" t="s">
        <v>1498</v>
      </c>
      <c r="E655" s="316"/>
      <c r="F655" s="12"/>
      <c r="G655" s="12"/>
      <c r="H655" s="12"/>
      <c r="I655" s="12"/>
      <c r="J655" s="12"/>
      <c r="K655" s="12"/>
      <c r="L655" s="12"/>
      <c r="M655" s="12"/>
      <c r="N655" s="12"/>
      <c r="O655" s="28"/>
    </row>
    <row r="656" spans="1:15" ht="36" customHeight="1" hidden="1">
      <c r="A656" s="211" t="s">
        <v>428</v>
      </c>
      <c r="B656" s="212" t="s">
        <v>429</v>
      </c>
      <c r="C656" s="412" t="s">
        <v>1</v>
      </c>
      <c r="D656" s="212" t="s">
        <v>427</v>
      </c>
      <c r="E656" s="363" t="s">
        <v>435</v>
      </c>
      <c r="F656" s="234" t="s">
        <v>424</v>
      </c>
      <c r="G656" s="234" t="s">
        <v>425</v>
      </c>
      <c r="H656" s="234" t="s">
        <v>33</v>
      </c>
      <c r="I656" s="234" t="s">
        <v>426</v>
      </c>
      <c r="J656" s="301" t="s">
        <v>17</v>
      </c>
      <c r="K656" s="234" t="s">
        <v>18</v>
      </c>
      <c r="L656" s="234" t="s">
        <v>433</v>
      </c>
      <c r="M656" s="234" t="s">
        <v>30</v>
      </c>
      <c r="N656" s="234" t="s">
        <v>430</v>
      </c>
      <c r="O656" s="258" t="s">
        <v>19</v>
      </c>
    </row>
    <row r="657" spans="1:15" ht="25.5" customHeight="1">
      <c r="A657" s="102" t="s">
        <v>361</v>
      </c>
      <c r="B657" s="77"/>
      <c r="C657" s="404"/>
      <c r="D657" s="77"/>
      <c r="E657" s="338"/>
      <c r="F657" s="77"/>
      <c r="G657" s="77"/>
      <c r="H657" s="77"/>
      <c r="I657" s="77"/>
      <c r="J657" s="77"/>
      <c r="K657" s="77"/>
      <c r="L657" s="77"/>
      <c r="M657" s="77"/>
      <c r="N657" s="77"/>
      <c r="O657" s="76"/>
    </row>
    <row r="658" spans="1:15" ht="42" customHeight="1">
      <c r="A658" s="170">
        <v>170001</v>
      </c>
      <c r="B658" s="59" t="s">
        <v>1005</v>
      </c>
      <c r="C658" s="656" t="s">
        <v>1066</v>
      </c>
      <c r="D658" s="398" t="s">
        <v>557</v>
      </c>
      <c r="E658" s="346">
        <v>15</v>
      </c>
      <c r="F658" s="59">
        <v>5662</v>
      </c>
      <c r="G658" s="59">
        <v>0</v>
      </c>
      <c r="H658" s="59">
        <v>0</v>
      </c>
      <c r="I658" s="59">
        <v>0</v>
      </c>
      <c r="J658" s="59">
        <v>662</v>
      </c>
      <c r="K658" s="59">
        <v>0</v>
      </c>
      <c r="L658" s="59">
        <v>0</v>
      </c>
      <c r="M658" s="59">
        <v>0</v>
      </c>
      <c r="N658" s="59">
        <f>F658+G658+H658+I658-J658+K658-L658+M658</f>
        <v>5000</v>
      </c>
      <c r="O658" s="29"/>
    </row>
    <row r="659" spans="1:15" ht="46.5" customHeight="1">
      <c r="A659" s="120">
        <v>1700002</v>
      </c>
      <c r="B659" s="59" t="s">
        <v>362</v>
      </c>
      <c r="C659" s="166" t="s">
        <v>936</v>
      </c>
      <c r="D659" s="43" t="s">
        <v>2</v>
      </c>
      <c r="E659" s="346">
        <v>15</v>
      </c>
      <c r="F659" s="59">
        <v>4013</v>
      </c>
      <c r="G659" s="59">
        <v>0</v>
      </c>
      <c r="H659" s="59">
        <v>0</v>
      </c>
      <c r="I659" s="59">
        <v>0</v>
      </c>
      <c r="J659" s="59">
        <v>351</v>
      </c>
      <c r="K659" s="59">
        <v>0</v>
      </c>
      <c r="L659" s="59">
        <v>0</v>
      </c>
      <c r="M659" s="59">
        <v>0</v>
      </c>
      <c r="N659" s="59">
        <f>F659+G659+H659+I659-J659+K659-L659+M659</f>
        <v>3662</v>
      </c>
      <c r="O659" s="29"/>
    </row>
    <row r="660" spans="1:15" ht="42" customHeight="1">
      <c r="A660" s="108">
        <v>1700004</v>
      </c>
      <c r="B660" s="59" t="s">
        <v>51</v>
      </c>
      <c r="C660" s="43" t="s">
        <v>926</v>
      </c>
      <c r="D660" s="398" t="s">
        <v>52</v>
      </c>
      <c r="E660" s="346">
        <v>15</v>
      </c>
      <c r="F660" s="59">
        <v>4013</v>
      </c>
      <c r="G660" s="59">
        <v>0</v>
      </c>
      <c r="H660" s="59">
        <v>0</v>
      </c>
      <c r="I660" s="59">
        <v>0</v>
      </c>
      <c r="J660" s="59">
        <v>351</v>
      </c>
      <c r="K660" s="59">
        <v>0</v>
      </c>
      <c r="L660" s="59">
        <v>0</v>
      </c>
      <c r="M660" s="59">
        <v>0</v>
      </c>
      <c r="N660" s="59">
        <f>F660+G660+H660+I660-J660+K660-L660+M660</f>
        <v>3662</v>
      </c>
      <c r="O660" s="29"/>
    </row>
    <row r="661" spans="1:15" ht="18" hidden="1">
      <c r="A661" s="581" t="s">
        <v>65</v>
      </c>
      <c r="B661" s="605"/>
      <c r="C661" s="595"/>
      <c r="D661" s="606"/>
      <c r="E661" s="607"/>
      <c r="F661" s="611">
        <f>SUM(F658:F660)</f>
        <v>13688</v>
      </c>
      <c r="G661" s="611">
        <f aca="true" t="shared" si="113" ref="G661:N661">SUM(G658:G660)</f>
        <v>0</v>
      </c>
      <c r="H661" s="611">
        <f t="shared" si="113"/>
        <v>0</v>
      </c>
      <c r="I661" s="611">
        <f t="shared" si="113"/>
        <v>0</v>
      </c>
      <c r="J661" s="611">
        <f t="shared" si="113"/>
        <v>1364</v>
      </c>
      <c r="K661" s="611">
        <f t="shared" si="113"/>
        <v>0</v>
      </c>
      <c r="L661" s="611">
        <f t="shared" si="113"/>
        <v>0</v>
      </c>
      <c r="M661" s="611">
        <f t="shared" si="113"/>
        <v>0</v>
      </c>
      <c r="N661" s="611">
        <f t="shared" si="113"/>
        <v>12324</v>
      </c>
      <c r="O661" s="587"/>
    </row>
    <row r="662" spans="1:15" ht="27.75" customHeight="1">
      <c r="A662" s="102" t="s">
        <v>14</v>
      </c>
      <c r="B662" s="74"/>
      <c r="C662" s="404"/>
      <c r="D662" s="75"/>
      <c r="E662" s="335"/>
      <c r="F662" s="74"/>
      <c r="G662" s="74"/>
      <c r="H662" s="74"/>
      <c r="I662" s="74"/>
      <c r="J662" s="74"/>
      <c r="K662" s="74"/>
      <c r="L662" s="74"/>
      <c r="M662" s="74"/>
      <c r="N662" s="74"/>
      <c r="O662" s="76"/>
    </row>
    <row r="663" spans="1:16" ht="46.5" customHeight="1">
      <c r="A663" s="170">
        <v>1720001</v>
      </c>
      <c r="B663" s="14" t="s">
        <v>1006</v>
      </c>
      <c r="C663" s="656" t="s">
        <v>1099</v>
      </c>
      <c r="D663" s="398" t="s">
        <v>1134</v>
      </c>
      <c r="E663" s="346">
        <v>15</v>
      </c>
      <c r="F663" s="59">
        <v>4420</v>
      </c>
      <c r="G663" s="59">
        <v>0</v>
      </c>
      <c r="H663" s="59">
        <v>0</v>
      </c>
      <c r="I663" s="59">
        <v>0</v>
      </c>
      <c r="J663" s="59">
        <v>420</v>
      </c>
      <c r="K663" s="59">
        <v>0</v>
      </c>
      <c r="L663" s="59">
        <v>0</v>
      </c>
      <c r="M663" s="59">
        <v>0</v>
      </c>
      <c r="N663" s="59">
        <f>F663+G663+H663+I663-J663+K663-L663+M663</f>
        <v>4000</v>
      </c>
      <c r="O663" s="657"/>
      <c r="P663" s="31"/>
    </row>
    <row r="664" spans="1:15" ht="43.5" customHeight="1">
      <c r="A664" s="120">
        <v>17100401</v>
      </c>
      <c r="B664" s="59" t="s">
        <v>290</v>
      </c>
      <c r="C664" s="166" t="s">
        <v>291</v>
      </c>
      <c r="D664" s="43" t="s">
        <v>11</v>
      </c>
      <c r="E664" s="346">
        <v>15</v>
      </c>
      <c r="F664" s="59">
        <v>1772</v>
      </c>
      <c r="G664" s="59">
        <v>0</v>
      </c>
      <c r="H664" s="59">
        <v>0</v>
      </c>
      <c r="I664" s="59">
        <v>0</v>
      </c>
      <c r="J664" s="59">
        <v>0</v>
      </c>
      <c r="K664" s="59">
        <v>86</v>
      </c>
      <c r="L664" s="59">
        <v>0</v>
      </c>
      <c r="M664" s="59">
        <v>0</v>
      </c>
      <c r="N664" s="59">
        <f>F664+G664+H664+I664-J664+K664-L664+M664</f>
        <v>1858</v>
      </c>
      <c r="O664" s="29"/>
    </row>
    <row r="665" spans="1:15" s="23" customFormat="1" ht="18" hidden="1">
      <c r="A665" s="581" t="s">
        <v>65</v>
      </c>
      <c r="B665" s="591"/>
      <c r="C665" s="595"/>
      <c r="D665" s="606"/>
      <c r="E665" s="607"/>
      <c r="F665" s="608">
        <f aca="true" t="shared" si="114" ref="F665:N665">SUM(F663:F664)</f>
        <v>6192</v>
      </c>
      <c r="G665" s="608">
        <f t="shared" si="114"/>
        <v>0</v>
      </c>
      <c r="H665" s="608">
        <f t="shared" si="114"/>
        <v>0</v>
      </c>
      <c r="I665" s="608">
        <f t="shared" si="114"/>
        <v>0</v>
      </c>
      <c r="J665" s="608">
        <f t="shared" si="114"/>
        <v>420</v>
      </c>
      <c r="K665" s="608">
        <f t="shared" si="114"/>
        <v>86</v>
      </c>
      <c r="L665" s="608">
        <f t="shared" si="114"/>
        <v>0</v>
      </c>
      <c r="M665" s="608">
        <f t="shared" si="114"/>
        <v>0</v>
      </c>
      <c r="N665" s="608">
        <f t="shared" si="114"/>
        <v>5858</v>
      </c>
      <c r="O665" s="587"/>
    </row>
    <row r="666" spans="1:15" ht="22.5" hidden="1">
      <c r="A666" s="56"/>
      <c r="B666" s="181" t="s">
        <v>31</v>
      </c>
      <c r="C666" s="413"/>
      <c r="D666" s="57"/>
      <c r="E666" s="336"/>
      <c r="F666" s="71">
        <f aca="true" t="shared" si="115" ref="F666:M666">F661+F665</f>
        <v>19880</v>
      </c>
      <c r="G666" s="71">
        <f t="shared" si="115"/>
        <v>0</v>
      </c>
      <c r="H666" s="71">
        <f t="shared" si="115"/>
        <v>0</v>
      </c>
      <c r="I666" s="71">
        <f t="shared" si="115"/>
        <v>0</v>
      </c>
      <c r="J666" s="71">
        <f t="shared" si="115"/>
        <v>1784</v>
      </c>
      <c r="K666" s="71">
        <f t="shared" si="115"/>
        <v>86</v>
      </c>
      <c r="L666" s="71">
        <f>L661+L665</f>
        <v>0</v>
      </c>
      <c r="M666" s="71">
        <f t="shared" si="115"/>
        <v>0</v>
      </c>
      <c r="N666" s="71">
        <f>N661+N665</f>
        <v>18182</v>
      </c>
      <c r="O666" s="58"/>
    </row>
    <row r="667" spans="1:15" ht="18" hidden="1">
      <c r="A667" s="24"/>
      <c r="B667" s="8"/>
      <c r="C667" s="410"/>
      <c r="D667" s="8"/>
      <c r="E667" s="315"/>
      <c r="F667" s="38"/>
      <c r="G667" s="38"/>
      <c r="H667" s="38"/>
      <c r="I667" s="38"/>
      <c r="J667" s="38"/>
      <c r="K667" s="38"/>
      <c r="L667" s="38"/>
      <c r="M667" s="38"/>
      <c r="N667" s="38"/>
      <c r="O667" s="31"/>
    </row>
    <row r="668" spans="1:15" ht="18" hidden="1">
      <c r="A668" s="24"/>
      <c r="B668" s="8"/>
      <c r="C668" s="410"/>
      <c r="D668" s="8"/>
      <c r="E668" s="315"/>
      <c r="F668" s="38"/>
      <c r="G668" s="38"/>
      <c r="H668" s="38"/>
      <c r="I668" s="38"/>
      <c r="J668" s="38"/>
      <c r="K668" s="38"/>
      <c r="L668" s="38"/>
      <c r="M668" s="38"/>
      <c r="N668" s="38"/>
      <c r="O668" s="31"/>
    </row>
    <row r="669" spans="1:15" ht="18" hidden="1">
      <c r="A669" s="24"/>
      <c r="B669" s="8"/>
      <c r="C669" s="410"/>
      <c r="D669" s="8"/>
      <c r="E669" s="315"/>
      <c r="F669" s="38"/>
      <c r="G669" s="38"/>
      <c r="H669" s="38"/>
      <c r="I669" s="38"/>
      <c r="J669" s="38"/>
      <c r="K669" s="38"/>
      <c r="L669" s="38"/>
      <c r="M669" s="38"/>
      <c r="N669" s="38"/>
      <c r="O669" s="31"/>
    </row>
    <row r="670" spans="1:15" ht="18.75" hidden="1">
      <c r="A670" s="437"/>
      <c r="B670" s="438"/>
      <c r="C670" s="438" t="s">
        <v>462</v>
      </c>
      <c r="E670" s="439"/>
      <c r="F670" s="438"/>
      <c r="G670" s="438"/>
      <c r="H670" s="438"/>
      <c r="J670" s="443" t="s">
        <v>463</v>
      </c>
      <c r="K670" s="467"/>
      <c r="L670" s="438"/>
      <c r="M670" s="438"/>
      <c r="N670" s="438" t="s">
        <v>463</v>
      </c>
      <c r="O670" s="440"/>
    </row>
    <row r="671" spans="1:15" s="187" customFormat="1" ht="18.75" hidden="1">
      <c r="A671" s="437"/>
      <c r="B671" s="438"/>
      <c r="C671" s="438"/>
      <c r="D671" s="438"/>
      <c r="E671" s="439"/>
      <c r="F671" s="438"/>
      <c r="G671" s="438"/>
      <c r="H671" s="438"/>
      <c r="J671" s="443"/>
      <c r="K671" s="469"/>
      <c r="L671" s="437"/>
      <c r="M671" s="438"/>
      <c r="N671" s="438"/>
      <c r="O671" s="441"/>
    </row>
    <row r="672" spans="1:15" s="187" customFormat="1" ht="18.75" hidden="1">
      <c r="A672" s="437" t="s">
        <v>471</v>
      </c>
      <c r="B672" s="438"/>
      <c r="C672" s="443" t="s">
        <v>1270</v>
      </c>
      <c r="D672" s="438"/>
      <c r="E672" s="439"/>
      <c r="F672" s="438"/>
      <c r="G672" s="438"/>
      <c r="H672" s="438"/>
      <c r="J672" s="443" t="s">
        <v>968</v>
      </c>
      <c r="K672" s="469"/>
      <c r="L672" s="437"/>
      <c r="M672" s="438" t="s">
        <v>965</v>
      </c>
      <c r="N672" s="438"/>
      <c r="O672" s="441"/>
    </row>
    <row r="673" spans="1:15" ht="18.75" hidden="1">
      <c r="A673" s="437"/>
      <c r="B673" s="438"/>
      <c r="C673" s="438" t="s">
        <v>599</v>
      </c>
      <c r="D673" s="438"/>
      <c r="E673" s="439"/>
      <c r="F673" s="438"/>
      <c r="G673" s="438"/>
      <c r="H673" s="438"/>
      <c r="J673" s="442" t="s">
        <v>460</v>
      </c>
      <c r="K673" s="459"/>
      <c r="L673" s="438"/>
      <c r="M673" s="438" t="s">
        <v>461</v>
      </c>
      <c r="N673" s="438"/>
      <c r="O673" s="440"/>
    </row>
    <row r="674" spans="1:15" ht="14.25" customHeight="1" hidden="1">
      <c r="A674" s="86"/>
      <c r="B674" s="143"/>
      <c r="C674" s="418"/>
      <c r="D674" s="143"/>
      <c r="E674" s="357"/>
      <c r="F674" s="143"/>
      <c r="G674" s="143"/>
      <c r="H674" s="143"/>
      <c r="I674" s="143"/>
      <c r="J674" s="143"/>
      <c r="K674" s="143"/>
      <c r="L674" s="143"/>
      <c r="M674" s="143"/>
      <c r="N674" s="143"/>
      <c r="O674" s="89"/>
    </row>
    <row r="675" spans="1:15" ht="33.75" hidden="1">
      <c r="A675" s="183" t="s">
        <v>0</v>
      </c>
      <c r="B675" s="20"/>
      <c r="C675" s="169" t="s">
        <v>622</v>
      </c>
      <c r="D675" s="169"/>
      <c r="E675" s="325"/>
      <c r="F675" s="4"/>
      <c r="G675" s="4"/>
      <c r="H675" s="4"/>
      <c r="I675" s="4"/>
      <c r="J675" s="4"/>
      <c r="K675" s="4"/>
      <c r="L675" s="4"/>
      <c r="M675" s="4"/>
      <c r="N675" s="4"/>
      <c r="O675" s="27"/>
    </row>
    <row r="676" spans="1:15" ht="20.25" hidden="1">
      <c r="A676" s="6"/>
      <c r="B676" s="96" t="s">
        <v>292</v>
      </c>
      <c r="C676" s="401"/>
      <c r="D676" s="7"/>
      <c r="E676" s="315"/>
      <c r="F676" s="7"/>
      <c r="G676" s="7"/>
      <c r="H676" s="7"/>
      <c r="I676" s="8"/>
      <c r="J676" s="7"/>
      <c r="K676" s="7"/>
      <c r="L676" s="8"/>
      <c r="M676" s="7"/>
      <c r="N676" s="7"/>
      <c r="O676" s="391" t="s">
        <v>1380</v>
      </c>
    </row>
    <row r="677" spans="1:15" s="255" customFormat="1" ht="27.75" customHeight="1" hidden="1">
      <c r="A677" s="10"/>
      <c r="B677" s="44"/>
      <c r="C677" s="402"/>
      <c r="D677" s="95" t="s">
        <v>1498</v>
      </c>
      <c r="E677" s="316"/>
      <c r="F677" s="12"/>
      <c r="G677" s="12"/>
      <c r="H677" s="12"/>
      <c r="I677" s="12"/>
      <c r="J677" s="12"/>
      <c r="K677" s="12"/>
      <c r="L677" s="12"/>
      <c r="M677" s="12"/>
      <c r="N677" s="12"/>
      <c r="O677" s="28"/>
    </row>
    <row r="678" spans="1:15" ht="27.75" customHeight="1" hidden="1">
      <c r="A678" s="211" t="s">
        <v>428</v>
      </c>
      <c r="B678" s="212" t="s">
        <v>429</v>
      </c>
      <c r="C678" s="412" t="s">
        <v>1</v>
      </c>
      <c r="D678" s="212" t="s">
        <v>427</v>
      </c>
      <c r="E678" s="363" t="s">
        <v>435</v>
      </c>
      <c r="F678" s="234" t="s">
        <v>424</v>
      </c>
      <c r="G678" s="234" t="s">
        <v>425</v>
      </c>
      <c r="H678" s="234" t="s">
        <v>33</v>
      </c>
      <c r="I678" s="234" t="s">
        <v>426</v>
      </c>
      <c r="J678" s="301" t="s">
        <v>17</v>
      </c>
      <c r="K678" s="234" t="s">
        <v>18</v>
      </c>
      <c r="L678" s="234" t="s">
        <v>433</v>
      </c>
      <c r="M678" s="234" t="s">
        <v>30</v>
      </c>
      <c r="N678" s="234" t="s">
        <v>430</v>
      </c>
      <c r="O678" s="258" t="s">
        <v>19</v>
      </c>
    </row>
    <row r="679" spans="1:15" ht="30" customHeight="1">
      <c r="A679" s="102" t="s">
        <v>363</v>
      </c>
      <c r="B679" s="77"/>
      <c r="C679" s="404"/>
      <c r="D679" s="77"/>
      <c r="E679" s="338"/>
      <c r="F679" s="77"/>
      <c r="G679" s="77"/>
      <c r="H679" s="77"/>
      <c r="I679" s="77"/>
      <c r="J679" s="77"/>
      <c r="K679" s="77"/>
      <c r="L679" s="77"/>
      <c r="M679" s="77"/>
      <c r="N679" s="77"/>
      <c r="O679" s="76"/>
    </row>
    <row r="680" spans="1:15" ht="40.5" customHeight="1">
      <c r="A680" s="170">
        <v>1900001</v>
      </c>
      <c r="B680" s="14" t="s">
        <v>558</v>
      </c>
      <c r="C680" s="656" t="s">
        <v>563</v>
      </c>
      <c r="D680" s="665" t="s">
        <v>348</v>
      </c>
      <c r="E680" s="666">
        <v>15</v>
      </c>
      <c r="F680" s="59">
        <v>4420</v>
      </c>
      <c r="G680" s="59">
        <v>0</v>
      </c>
      <c r="H680" s="59">
        <v>0</v>
      </c>
      <c r="I680" s="59">
        <v>0</v>
      </c>
      <c r="J680" s="59">
        <v>420</v>
      </c>
      <c r="K680" s="59">
        <v>0</v>
      </c>
      <c r="L680" s="59">
        <v>0</v>
      </c>
      <c r="M680" s="59">
        <v>0</v>
      </c>
      <c r="N680" s="59">
        <f>F680+G680+H680+I680-J680+K680-L680+M680</f>
        <v>4000</v>
      </c>
      <c r="O680" s="29"/>
    </row>
    <row r="681" spans="1:15" ht="40.5" customHeight="1">
      <c r="A681" s="120">
        <v>19000101</v>
      </c>
      <c r="B681" s="59" t="s">
        <v>293</v>
      </c>
      <c r="C681" s="166" t="s">
        <v>294</v>
      </c>
      <c r="D681" s="398" t="s">
        <v>2</v>
      </c>
      <c r="E681" s="346">
        <v>15</v>
      </c>
      <c r="F681" s="59">
        <v>2699</v>
      </c>
      <c r="G681" s="59">
        <v>0</v>
      </c>
      <c r="H681" s="59">
        <v>0</v>
      </c>
      <c r="I681" s="59">
        <v>0</v>
      </c>
      <c r="J681" s="59">
        <v>44</v>
      </c>
      <c r="K681" s="59">
        <v>0</v>
      </c>
      <c r="L681" s="59">
        <v>0</v>
      </c>
      <c r="M681" s="59">
        <v>0</v>
      </c>
      <c r="N681" s="59">
        <f>F681+G681+H681+I681-J681+K681-L681+M681</f>
        <v>2655</v>
      </c>
      <c r="O681" s="29"/>
    </row>
    <row r="682" spans="1:15" ht="18" hidden="1">
      <c r="A682" s="581" t="s">
        <v>65</v>
      </c>
      <c r="B682" s="605"/>
      <c r="C682" s="595"/>
      <c r="D682" s="606"/>
      <c r="E682" s="607"/>
      <c r="F682" s="608">
        <f aca="true" t="shared" si="116" ref="F682:N682">SUM(F680:F681)</f>
        <v>7119</v>
      </c>
      <c r="G682" s="608">
        <f t="shared" si="116"/>
        <v>0</v>
      </c>
      <c r="H682" s="608">
        <f t="shared" si="116"/>
        <v>0</v>
      </c>
      <c r="I682" s="608">
        <f t="shared" si="116"/>
        <v>0</v>
      </c>
      <c r="J682" s="608">
        <f t="shared" si="116"/>
        <v>464</v>
      </c>
      <c r="K682" s="608">
        <f t="shared" si="116"/>
        <v>0</v>
      </c>
      <c r="L682" s="608">
        <f t="shared" si="116"/>
        <v>0</v>
      </c>
      <c r="M682" s="608">
        <f t="shared" si="116"/>
        <v>0</v>
      </c>
      <c r="N682" s="608">
        <f t="shared" si="116"/>
        <v>6655</v>
      </c>
      <c r="O682" s="587"/>
    </row>
    <row r="683" spans="1:15" ht="30" customHeight="1">
      <c r="A683" s="102" t="s">
        <v>295</v>
      </c>
      <c r="B683" s="74"/>
      <c r="C683" s="404"/>
      <c r="D683" s="75"/>
      <c r="E683" s="335"/>
      <c r="F683" s="74"/>
      <c r="G683" s="74"/>
      <c r="H683" s="74"/>
      <c r="I683" s="74"/>
      <c r="J683" s="74"/>
      <c r="K683" s="74"/>
      <c r="L683" s="74"/>
      <c r="M683" s="74"/>
      <c r="N683" s="74"/>
      <c r="O683" s="76"/>
    </row>
    <row r="684" spans="1:15" ht="40.5" customHeight="1">
      <c r="A684" s="120">
        <v>19100001</v>
      </c>
      <c r="B684" s="59" t="s">
        <v>296</v>
      </c>
      <c r="C684" s="166" t="s">
        <v>297</v>
      </c>
      <c r="D684" s="398" t="s">
        <v>379</v>
      </c>
      <c r="E684" s="346">
        <v>15</v>
      </c>
      <c r="F684" s="59">
        <v>4541</v>
      </c>
      <c r="G684" s="59">
        <v>0</v>
      </c>
      <c r="H684" s="59">
        <v>300</v>
      </c>
      <c r="I684" s="59">
        <v>0</v>
      </c>
      <c r="J684" s="59">
        <v>441</v>
      </c>
      <c r="K684" s="59">
        <v>0</v>
      </c>
      <c r="L684" s="59">
        <v>0</v>
      </c>
      <c r="M684" s="59">
        <v>0</v>
      </c>
      <c r="N684" s="59">
        <f>F684+G684+H684+I684-J684+K684-L684+M684</f>
        <v>4400</v>
      </c>
      <c r="O684" s="29"/>
    </row>
    <row r="685" spans="1:15" ht="18" hidden="1">
      <c r="A685" s="581" t="s">
        <v>65</v>
      </c>
      <c r="B685" s="605"/>
      <c r="C685" s="595"/>
      <c r="D685" s="606"/>
      <c r="E685" s="607"/>
      <c r="F685" s="608">
        <f aca="true" t="shared" si="117" ref="F685:M685">F684</f>
        <v>4541</v>
      </c>
      <c r="G685" s="608">
        <f>G684</f>
        <v>0</v>
      </c>
      <c r="H685" s="608">
        <f t="shared" si="117"/>
        <v>300</v>
      </c>
      <c r="I685" s="608">
        <f t="shared" si="117"/>
        <v>0</v>
      </c>
      <c r="J685" s="608">
        <f t="shared" si="117"/>
        <v>441</v>
      </c>
      <c r="K685" s="608">
        <f t="shared" si="117"/>
        <v>0</v>
      </c>
      <c r="L685" s="608">
        <f t="shared" si="117"/>
        <v>0</v>
      </c>
      <c r="M685" s="608">
        <f t="shared" si="117"/>
        <v>0</v>
      </c>
      <c r="N685" s="608">
        <f>N684</f>
        <v>4400</v>
      </c>
      <c r="O685" s="587"/>
    </row>
    <row r="686" spans="1:15" ht="30.75" customHeight="1">
      <c r="A686" s="102" t="s">
        <v>298</v>
      </c>
      <c r="B686" s="74"/>
      <c r="C686" s="404"/>
      <c r="D686" s="75"/>
      <c r="E686" s="335"/>
      <c r="F686" s="74"/>
      <c r="G686" s="74"/>
      <c r="H686" s="74"/>
      <c r="I686" s="74"/>
      <c r="J686" s="74"/>
      <c r="K686" s="74"/>
      <c r="L686" s="74"/>
      <c r="M686" s="74"/>
      <c r="N686" s="74"/>
      <c r="O686" s="76"/>
    </row>
    <row r="687" spans="1:15" ht="40.5" customHeight="1">
      <c r="A687" s="695">
        <v>14100404</v>
      </c>
      <c r="B687" s="59" t="s">
        <v>868</v>
      </c>
      <c r="C687" s="166" t="s">
        <v>869</v>
      </c>
      <c r="D687" s="43" t="s">
        <v>13</v>
      </c>
      <c r="E687" s="346">
        <v>14</v>
      </c>
      <c r="F687" s="59">
        <v>2548</v>
      </c>
      <c r="G687" s="59">
        <v>0</v>
      </c>
      <c r="H687" s="59">
        <v>300</v>
      </c>
      <c r="I687" s="14">
        <v>0</v>
      </c>
      <c r="J687" s="59">
        <v>13</v>
      </c>
      <c r="K687" s="59">
        <v>0</v>
      </c>
      <c r="L687" s="59">
        <v>500</v>
      </c>
      <c r="M687" s="59">
        <v>0</v>
      </c>
      <c r="N687" s="59">
        <f aca="true" t="shared" si="118" ref="N687:N692">F687+G687+H687+I687-J687+K687-L687+M687</f>
        <v>2335</v>
      </c>
      <c r="O687" s="29"/>
    </row>
    <row r="688" spans="1:15" ht="40.5" customHeight="1">
      <c r="A688" s="120">
        <v>19200001</v>
      </c>
      <c r="B688" s="59" t="s">
        <v>1009</v>
      </c>
      <c r="C688" s="166" t="s">
        <v>299</v>
      </c>
      <c r="D688" s="398" t="s">
        <v>380</v>
      </c>
      <c r="E688" s="346">
        <v>15</v>
      </c>
      <c r="F688" s="59">
        <v>4541</v>
      </c>
      <c r="G688" s="59">
        <v>0</v>
      </c>
      <c r="H688" s="59">
        <v>300</v>
      </c>
      <c r="I688" s="59">
        <v>0</v>
      </c>
      <c r="J688" s="59">
        <v>441</v>
      </c>
      <c r="K688" s="59">
        <v>0</v>
      </c>
      <c r="L688" s="59">
        <v>0</v>
      </c>
      <c r="M688" s="59">
        <v>0</v>
      </c>
      <c r="N688" s="59">
        <f t="shared" si="118"/>
        <v>4400</v>
      </c>
      <c r="O688" s="29"/>
    </row>
    <row r="689" spans="1:15" ht="40.5" customHeight="1">
      <c r="A689" s="120">
        <v>19300006</v>
      </c>
      <c r="B689" s="59" t="s">
        <v>300</v>
      </c>
      <c r="C689" s="166" t="s">
        <v>301</v>
      </c>
      <c r="D689" s="398" t="s">
        <v>369</v>
      </c>
      <c r="E689" s="346">
        <v>15</v>
      </c>
      <c r="F689" s="59">
        <v>2730</v>
      </c>
      <c r="G689" s="59">
        <v>0</v>
      </c>
      <c r="H689" s="59">
        <v>300</v>
      </c>
      <c r="I689" s="59">
        <v>0</v>
      </c>
      <c r="J689" s="59">
        <v>48</v>
      </c>
      <c r="K689" s="59">
        <v>0</v>
      </c>
      <c r="L689" s="59">
        <v>0</v>
      </c>
      <c r="M689" s="59">
        <v>0</v>
      </c>
      <c r="N689" s="59">
        <f t="shared" si="118"/>
        <v>2982</v>
      </c>
      <c r="O689" s="29"/>
    </row>
    <row r="690" spans="1:15" ht="40.5" customHeight="1">
      <c r="A690" s="120">
        <v>19300012</v>
      </c>
      <c r="B690" s="59" t="s">
        <v>302</v>
      </c>
      <c r="C690" s="166" t="s">
        <v>303</v>
      </c>
      <c r="D690" s="398" t="s">
        <v>15</v>
      </c>
      <c r="E690" s="346">
        <v>15</v>
      </c>
      <c r="F690" s="59">
        <v>3276</v>
      </c>
      <c r="G690" s="59">
        <v>0</v>
      </c>
      <c r="H690" s="59">
        <v>300</v>
      </c>
      <c r="I690" s="59">
        <v>0</v>
      </c>
      <c r="J690" s="59">
        <v>127</v>
      </c>
      <c r="K690" s="59">
        <v>0</v>
      </c>
      <c r="L690" s="59">
        <v>0</v>
      </c>
      <c r="M690" s="59">
        <v>0</v>
      </c>
      <c r="N690" s="59">
        <f t="shared" si="118"/>
        <v>3449</v>
      </c>
      <c r="O690" s="29"/>
    </row>
    <row r="691" spans="1:15" ht="40.5" customHeight="1">
      <c r="A691" s="120">
        <v>19300013</v>
      </c>
      <c r="B691" s="59" t="s">
        <v>794</v>
      </c>
      <c r="C691" s="166" t="s">
        <v>304</v>
      </c>
      <c r="D691" s="398" t="s">
        <v>15</v>
      </c>
      <c r="E691" s="346">
        <v>15</v>
      </c>
      <c r="F691" s="59">
        <v>2730</v>
      </c>
      <c r="G691" s="59">
        <v>0</v>
      </c>
      <c r="H691" s="59">
        <v>300</v>
      </c>
      <c r="I691" s="59">
        <v>0</v>
      </c>
      <c r="J691" s="59">
        <v>48</v>
      </c>
      <c r="K691" s="59">
        <v>0</v>
      </c>
      <c r="L691" s="59">
        <v>0</v>
      </c>
      <c r="M691" s="59">
        <v>0</v>
      </c>
      <c r="N691" s="59">
        <f t="shared" si="118"/>
        <v>2982</v>
      </c>
      <c r="O691" s="29"/>
    </row>
    <row r="692" spans="1:15" ht="39.75" customHeight="1">
      <c r="A692" s="695">
        <v>19300014</v>
      </c>
      <c r="B692" s="59" t="s">
        <v>498</v>
      </c>
      <c r="C692" s="43" t="s">
        <v>499</v>
      </c>
      <c r="D692" s="398" t="s">
        <v>500</v>
      </c>
      <c r="E692" s="346">
        <v>15</v>
      </c>
      <c r="F692" s="59">
        <v>2509</v>
      </c>
      <c r="G692" s="59">
        <v>0</v>
      </c>
      <c r="H692" s="59">
        <v>0</v>
      </c>
      <c r="I692" s="59">
        <v>0</v>
      </c>
      <c r="J692" s="59">
        <v>9</v>
      </c>
      <c r="K692" s="59">
        <v>0</v>
      </c>
      <c r="L692" s="59">
        <v>0</v>
      </c>
      <c r="M692" s="59">
        <v>0</v>
      </c>
      <c r="N692" s="59">
        <f t="shared" si="118"/>
        <v>2500</v>
      </c>
      <c r="O692" s="29"/>
    </row>
    <row r="693" spans="1:15" ht="18" hidden="1">
      <c r="A693" s="581" t="s">
        <v>65</v>
      </c>
      <c r="B693" s="605"/>
      <c r="C693" s="595"/>
      <c r="D693" s="610"/>
      <c r="E693" s="607"/>
      <c r="F693" s="611">
        <f>SUM(F687:F692)</f>
        <v>18334</v>
      </c>
      <c r="G693" s="611">
        <f aca="true" t="shared" si="119" ref="G693:N693">SUM(G687:G692)</f>
        <v>0</v>
      </c>
      <c r="H693" s="611">
        <f t="shared" si="119"/>
        <v>1500</v>
      </c>
      <c r="I693" s="611">
        <f t="shared" si="119"/>
        <v>0</v>
      </c>
      <c r="J693" s="611">
        <f t="shared" si="119"/>
        <v>686</v>
      </c>
      <c r="K693" s="611">
        <f t="shared" si="119"/>
        <v>0</v>
      </c>
      <c r="L693" s="611">
        <f t="shared" si="119"/>
        <v>500</v>
      </c>
      <c r="M693" s="611">
        <f t="shared" si="119"/>
        <v>0</v>
      </c>
      <c r="N693" s="611">
        <f t="shared" si="119"/>
        <v>18648</v>
      </c>
      <c r="O693" s="587"/>
    </row>
    <row r="694" spans="1:15" ht="22.5" customHeight="1" hidden="1">
      <c r="A694" s="56"/>
      <c r="B694" s="181" t="s">
        <v>31</v>
      </c>
      <c r="C694" s="413"/>
      <c r="D694" s="57"/>
      <c r="E694" s="336"/>
      <c r="F694" s="69">
        <f aca="true" t="shared" si="120" ref="F694:M694">F682+F685+F693</f>
        <v>29994</v>
      </c>
      <c r="G694" s="69">
        <f>G682+G685+G693</f>
        <v>0</v>
      </c>
      <c r="H694" s="69">
        <f t="shared" si="120"/>
        <v>1800</v>
      </c>
      <c r="I694" s="69">
        <f t="shared" si="120"/>
        <v>0</v>
      </c>
      <c r="J694" s="69">
        <f t="shared" si="120"/>
        <v>1591</v>
      </c>
      <c r="K694" s="69">
        <f t="shared" si="120"/>
        <v>0</v>
      </c>
      <c r="L694" s="69">
        <f t="shared" si="120"/>
        <v>500</v>
      </c>
      <c r="M694" s="69">
        <f t="shared" si="120"/>
        <v>0</v>
      </c>
      <c r="N694" s="69">
        <f>N682+N685+N693</f>
        <v>29703</v>
      </c>
      <c r="O694" s="58"/>
    </row>
    <row r="695" spans="1:15" s="187" customFormat="1" ht="9.75" customHeight="1" hidden="1">
      <c r="A695" s="17"/>
      <c r="B695" s="1"/>
      <c r="C695" s="406"/>
      <c r="D695" s="1"/>
      <c r="E695" s="321"/>
      <c r="F695" s="1"/>
      <c r="G695" s="1"/>
      <c r="H695" s="1"/>
      <c r="I695" s="1"/>
      <c r="J695" s="1"/>
      <c r="K695" s="1"/>
      <c r="L695" s="1"/>
      <c r="M695" s="1"/>
      <c r="N695" s="1"/>
      <c r="O695" s="30"/>
    </row>
    <row r="696" spans="1:15" s="187" customFormat="1" ht="13.5" customHeight="1" hidden="1">
      <c r="A696" s="437"/>
      <c r="B696" s="438"/>
      <c r="C696" s="443" t="s">
        <v>462</v>
      </c>
      <c r="E696" s="439"/>
      <c r="F696" s="438"/>
      <c r="G696" s="438"/>
      <c r="H696" s="438"/>
      <c r="J696" s="443" t="s">
        <v>463</v>
      </c>
      <c r="K696" s="438"/>
      <c r="L696" s="438"/>
      <c r="M696" s="438"/>
      <c r="N696" s="438" t="s">
        <v>463</v>
      </c>
      <c r="O696" s="440"/>
    </row>
    <row r="697" spans="1:15" ht="18.75" hidden="1">
      <c r="A697" s="437" t="s">
        <v>471</v>
      </c>
      <c r="B697" s="438"/>
      <c r="C697" s="443" t="s">
        <v>1270</v>
      </c>
      <c r="D697" s="438"/>
      <c r="E697" s="439"/>
      <c r="F697" s="438"/>
      <c r="G697" s="438"/>
      <c r="H697" s="438"/>
      <c r="J697" s="443" t="s">
        <v>968</v>
      </c>
      <c r="K697" s="438"/>
      <c r="L697" s="437"/>
      <c r="M697" s="438" t="s">
        <v>965</v>
      </c>
      <c r="N697" s="438"/>
      <c r="O697" s="441"/>
    </row>
    <row r="698" spans="1:15" ht="15.75" customHeight="1" hidden="1">
      <c r="A698" s="437"/>
      <c r="B698" s="438"/>
      <c r="C698" s="438" t="s">
        <v>597</v>
      </c>
      <c r="D698" s="438"/>
      <c r="E698" s="439"/>
      <c r="F698" s="438"/>
      <c r="G698" s="438"/>
      <c r="H698" s="438"/>
      <c r="J698" s="442" t="s">
        <v>460</v>
      </c>
      <c r="K698" s="438"/>
      <c r="L698" s="438"/>
      <c r="M698" s="438" t="s">
        <v>461</v>
      </c>
      <c r="N698" s="438"/>
      <c r="O698" s="440"/>
    </row>
    <row r="699" spans="1:15" ht="25.5" customHeight="1" hidden="1">
      <c r="A699" s="183" t="s">
        <v>0</v>
      </c>
      <c r="B699" s="33"/>
      <c r="C699" s="169" t="s">
        <v>622</v>
      </c>
      <c r="D699" s="169"/>
      <c r="E699" s="325"/>
      <c r="F699" s="4"/>
      <c r="G699" s="4"/>
      <c r="H699" s="4"/>
      <c r="I699" s="4"/>
      <c r="J699" s="4"/>
      <c r="K699" s="4"/>
      <c r="L699" s="4"/>
      <c r="M699" s="4"/>
      <c r="N699" s="4"/>
      <c r="O699" s="27"/>
    </row>
    <row r="700" spans="1:15" ht="20.25" hidden="1">
      <c r="A700" s="6"/>
      <c r="B700" s="96" t="s">
        <v>27</v>
      </c>
      <c r="C700" s="401"/>
      <c r="D700" s="7"/>
      <c r="E700" s="315"/>
      <c r="F700" s="7"/>
      <c r="G700" s="7"/>
      <c r="H700" s="7"/>
      <c r="I700" s="8"/>
      <c r="J700" s="7"/>
      <c r="K700" s="7"/>
      <c r="L700" s="8"/>
      <c r="M700" s="7"/>
      <c r="N700" s="7"/>
      <c r="O700" s="391" t="s">
        <v>1381</v>
      </c>
    </row>
    <row r="701" spans="1:15" s="70" customFormat="1" ht="21" customHeight="1" hidden="1">
      <c r="A701" s="10"/>
      <c r="B701" s="44"/>
      <c r="C701" s="402"/>
      <c r="D701" s="95" t="s">
        <v>1498</v>
      </c>
      <c r="E701" s="316"/>
      <c r="F701" s="12"/>
      <c r="G701" s="12"/>
      <c r="H701" s="12"/>
      <c r="I701" s="12"/>
      <c r="J701" s="12"/>
      <c r="K701" s="12"/>
      <c r="L701" s="12"/>
      <c r="M701" s="12"/>
      <c r="N701" s="12"/>
      <c r="O701" s="28"/>
    </row>
    <row r="702" spans="1:15" ht="30" customHeight="1" hidden="1">
      <c r="A702" s="124" t="s">
        <v>428</v>
      </c>
      <c r="B702" s="146" t="s">
        <v>429</v>
      </c>
      <c r="C702" s="427" t="s">
        <v>1</v>
      </c>
      <c r="D702" s="146" t="s">
        <v>427</v>
      </c>
      <c r="E702" s="374" t="s">
        <v>435</v>
      </c>
      <c r="F702" s="138" t="s">
        <v>424</v>
      </c>
      <c r="G702" s="138" t="s">
        <v>425</v>
      </c>
      <c r="H702" s="138" t="s">
        <v>33</v>
      </c>
      <c r="I702" s="138" t="s">
        <v>426</v>
      </c>
      <c r="J702" s="309" t="s">
        <v>17</v>
      </c>
      <c r="K702" s="138" t="s">
        <v>18</v>
      </c>
      <c r="L702" s="308" t="s">
        <v>433</v>
      </c>
      <c r="M702" s="138" t="s">
        <v>30</v>
      </c>
      <c r="N702" s="138" t="s">
        <v>430</v>
      </c>
      <c r="O702" s="147" t="s">
        <v>19</v>
      </c>
    </row>
    <row r="703" spans="1:15" ht="30" customHeight="1">
      <c r="A703" s="675" t="s">
        <v>62</v>
      </c>
      <c r="B703" s="676"/>
      <c r="C703" s="677"/>
      <c r="D703" s="676"/>
      <c r="E703" s="678"/>
      <c r="F703" s="676"/>
      <c r="G703" s="676"/>
      <c r="H703" s="676"/>
      <c r="I703" s="676"/>
      <c r="J703" s="676"/>
      <c r="K703" s="676"/>
      <c r="L703" s="676"/>
      <c r="M703" s="676"/>
      <c r="N703" s="676"/>
      <c r="O703" s="680"/>
    </row>
    <row r="704" spans="1:15" ht="45" customHeight="1">
      <c r="A704" s="170">
        <v>2310001</v>
      </c>
      <c r="B704" s="59" t="s">
        <v>1007</v>
      </c>
      <c r="C704" s="656" t="s">
        <v>1125</v>
      </c>
      <c r="D704" s="398" t="s">
        <v>348</v>
      </c>
      <c r="E704" s="346">
        <v>15</v>
      </c>
      <c r="F704" s="59">
        <v>8205</v>
      </c>
      <c r="G704" s="59">
        <v>0</v>
      </c>
      <c r="H704" s="59">
        <v>0</v>
      </c>
      <c r="I704" s="59">
        <v>0</v>
      </c>
      <c r="J704" s="59">
        <v>1205</v>
      </c>
      <c r="K704" s="59">
        <v>0</v>
      </c>
      <c r="L704" s="59">
        <v>0</v>
      </c>
      <c r="M704" s="59">
        <v>0</v>
      </c>
      <c r="N704" s="59">
        <f>F704+G704+H704+I704-J704+K704-L704+M704</f>
        <v>7000</v>
      </c>
      <c r="O704" s="43"/>
    </row>
    <row r="705" spans="1:15" ht="45" customHeight="1">
      <c r="A705" s="170">
        <v>231005</v>
      </c>
      <c r="B705" s="59" t="s">
        <v>1049</v>
      </c>
      <c r="C705" s="656" t="s">
        <v>1267</v>
      </c>
      <c r="D705" s="398" t="s">
        <v>1050</v>
      </c>
      <c r="E705" s="346">
        <v>15</v>
      </c>
      <c r="F705" s="59">
        <v>3820</v>
      </c>
      <c r="G705" s="59">
        <v>0</v>
      </c>
      <c r="H705" s="59">
        <v>0</v>
      </c>
      <c r="I705" s="59">
        <v>0</v>
      </c>
      <c r="J705" s="59">
        <v>320</v>
      </c>
      <c r="K705" s="59">
        <v>0</v>
      </c>
      <c r="L705" s="59">
        <v>0</v>
      </c>
      <c r="M705" s="59">
        <v>0</v>
      </c>
      <c r="N705" s="59">
        <f>F705+G705+H705+I705-J705+K705-L705+M705</f>
        <v>3500</v>
      </c>
      <c r="O705" s="43"/>
    </row>
    <row r="706" spans="1:15" ht="45" customHeight="1">
      <c r="A706" s="120">
        <v>5400204</v>
      </c>
      <c r="B706" s="59" t="s">
        <v>305</v>
      </c>
      <c r="C706" s="166" t="s">
        <v>934</v>
      </c>
      <c r="D706" s="435" t="s">
        <v>6</v>
      </c>
      <c r="E706" s="375">
        <v>15</v>
      </c>
      <c r="F706" s="65">
        <v>3169</v>
      </c>
      <c r="G706" s="65">
        <v>0</v>
      </c>
      <c r="H706" s="65">
        <v>0</v>
      </c>
      <c r="I706" s="65">
        <v>0</v>
      </c>
      <c r="J706" s="65">
        <v>116</v>
      </c>
      <c r="K706" s="65">
        <v>0</v>
      </c>
      <c r="L706" s="65">
        <v>0</v>
      </c>
      <c r="M706" s="65">
        <v>0</v>
      </c>
      <c r="N706" s="59">
        <f>F706+G706+H706+I706-J706+K706-L706+M706</f>
        <v>3053</v>
      </c>
      <c r="O706" s="43"/>
    </row>
    <row r="707" spans="1:15" ht="45" customHeight="1">
      <c r="A707" s="120">
        <v>8100205</v>
      </c>
      <c r="B707" s="59" t="s">
        <v>450</v>
      </c>
      <c r="C707" s="166" t="s">
        <v>451</v>
      </c>
      <c r="D707" s="435" t="s">
        <v>452</v>
      </c>
      <c r="E707" s="375">
        <v>15</v>
      </c>
      <c r="F707" s="65">
        <v>8841</v>
      </c>
      <c r="G707" s="65">
        <v>0</v>
      </c>
      <c r="H707" s="65">
        <v>0</v>
      </c>
      <c r="I707" s="65">
        <v>0</v>
      </c>
      <c r="J707" s="65">
        <v>1341</v>
      </c>
      <c r="K707" s="65">
        <v>0</v>
      </c>
      <c r="L707" s="65">
        <v>0</v>
      </c>
      <c r="M707" s="65">
        <v>0</v>
      </c>
      <c r="N707" s="59">
        <f>F707+G707+H707+I707-J707+K707-L707+M707</f>
        <v>7500</v>
      </c>
      <c r="O707" s="495"/>
    </row>
    <row r="708" spans="1:15" ht="45" customHeight="1">
      <c r="A708" s="120">
        <v>8100208</v>
      </c>
      <c r="B708" s="59" t="s">
        <v>306</v>
      </c>
      <c r="C708" s="166" t="s">
        <v>307</v>
      </c>
      <c r="D708" s="435" t="s">
        <v>381</v>
      </c>
      <c r="E708" s="375">
        <v>15</v>
      </c>
      <c r="F708" s="65">
        <v>4724</v>
      </c>
      <c r="G708" s="65">
        <v>0</v>
      </c>
      <c r="H708" s="65">
        <v>0</v>
      </c>
      <c r="I708" s="65">
        <v>0</v>
      </c>
      <c r="J708" s="65">
        <v>474</v>
      </c>
      <c r="K708" s="65">
        <v>0</v>
      </c>
      <c r="L708" s="65">
        <v>0</v>
      </c>
      <c r="M708" s="65">
        <v>0</v>
      </c>
      <c r="N708" s="59">
        <f>F708+G708+H708+I708-J708+K708-L708+M708</f>
        <v>4250</v>
      </c>
      <c r="O708" s="65"/>
    </row>
    <row r="709" spans="1:15" ht="43.5" customHeight="1">
      <c r="A709" s="120">
        <v>20000300</v>
      </c>
      <c r="B709" s="59" t="s">
        <v>308</v>
      </c>
      <c r="C709" s="166" t="s">
        <v>405</v>
      </c>
      <c r="D709" s="435" t="s">
        <v>382</v>
      </c>
      <c r="E709" s="375">
        <v>15</v>
      </c>
      <c r="F709" s="65">
        <v>4724</v>
      </c>
      <c r="G709" s="65">
        <v>0</v>
      </c>
      <c r="H709" s="65">
        <v>0</v>
      </c>
      <c r="I709" s="65">
        <v>0</v>
      </c>
      <c r="J709" s="65">
        <v>474</v>
      </c>
      <c r="K709" s="65">
        <v>0</v>
      </c>
      <c r="L709" s="65">
        <v>0</v>
      </c>
      <c r="M709" s="65">
        <v>0.2</v>
      </c>
      <c r="N709" s="59">
        <f>F709+G709+H709+I709-J709+K709-L709-M709</f>
        <v>4249.8</v>
      </c>
      <c r="O709" s="65"/>
    </row>
    <row r="710" spans="1:15" ht="18" hidden="1">
      <c r="A710" s="581" t="s">
        <v>65</v>
      </c>
      <c r="B710" s="605"/>
      <c r="C710" s="595"/>
      <c r="D710" s="606"/>
      <c r="E710" s="607"/>
      <c r="F710" s="611">
        <f aca="true" t="shared" si="121" ref="F710:N710">SUM(F704:F709)</f>
        <v>33483</v>
      </c>
      <c r="G710" s="611">
        <f t="shared" si="121"/>
        <v>0</v>
      </c>
      <c r="H710" s="611">
        <f t="shared" si="121"/>
        <v>0</v>
      </c>
      <c r="I710" s="611">
        <f t="shared" si="121"/>
        <v>0</v>
      </c>
      <c r="J710" s="611">
        <f t="shared" si="121"/>
        <v>3930</v>
      </c>
      <c r="K710" s="611">
        <f t="shared" si="121"/>
        <v>0</v>
      </c>
      <c r="L710" s="611">
        <f t="shared" si="121"/>
        <v>0</v>
      </c>
      <c r="M710" s="611">
        <f t="shared" si="121"/>
        <v>0.2</v>
      </c>
      <c r="N710" s="611">
        <f t="shared" si="121"/>
        <v>29552.8</v>
      </c>
      <c r="O710" s="587"/>
    </row>
    <row r="711" spans="1:15" ht="21" customHeight="1" hidden="1">
      <c r="A711" s="182" t="s">
        <v>31</v>
      </c>
      <c r="B711" s="73"/>
      <c r="C711" s="409"/>
      <c r="D711" s="53"/>
      <c r="E711" s="339"/>
      <c r="F711" s="71">
        <f aca="true" t="shared" si="122" ref="F711:N711">F710</f>
        <v>33483</v>
      </c>
      <c r="G711" s="71">
        <f t="shared" si="122"/>
        <v>0</v>
      </c>
      <c r="H711" s="71">
        <f t="shared" si="122"/>
        <v>0</v>
      </c>
      <c r="I711" s="71">
        <f t="shared" si="122"/>
        <v>0</v>
      </c>
      <c r="J711" s="71">
        <f t="shared" si="122"/>
        <v>3930</v>
      </c>
      <c r="K711" s="71">
        <f t="shared" si="122"/>
        <v>0</v>
      </c>
      <c r="L711" s="71">
        <f t="shared" si="122"/>
        <v>0</v>
      </c>
      <c r="M711" s="71">
        <f t="shared" si="122"/>
        <v>0.2</v>
      </c>
      <c r="N711" s="71">
        <f t="shared" si="122"/>
        <v>29552.8</v>
      </c>
      <c r="O711" s="71"/>
    </row>
    <row r="712" spans="1:15" ht="15.75" customHeight="1" hidden="1">
      <c r="A712" s="642"/>
      <c r="B712" s="72"/>
      <c r="C712" s="410"/>
      <c r="D712" s="8"/>
      <c r="E712" s="315"/>
      <c r="F712" s="643"/>
      <c r="G712" s="643"/>
      <c r="H712" s="643"/>
      <c r="I712" s="643"/>
      <c r="J712" s="643"/>
      <c r="K712" s="643"/>
      <c r="L712" s="643"/>
      <c r="M712" s="643"/>
      <c r="N712" s="643"/>
      <c r="O712" s="72"/>
    </row>
    <row r="713" spans="1:15" s="187" customFormat="1" ht="18.75" hidden="1">
      <c r="A713" s="437"/>
      <c r="B713" s="438"/>
      <c r="C713" s="438"/>
      <c r="D713" s="438" t="s">
        <v>462</v>
      </c>
      <c r="E713" s="439"/>
      <c r="F713" s="438"/>
      <c r="G713" s="438"/>
      <c r="H713" s="438"/>
      <c r="J713" s="467" t="s">
        <v>463</v>
      </c>
      <c r="K713" s="438"/>
      <c r="L713" s="438"/>
      <c r="M713" s="438"/>
      <c r="N713" s="438" t="s">
        <v>463</v>
      </c>
      <c r="O713" s="440"/>
    </row>
    <row r="714" spans="1:15" s="187" customFormat="1" ht="18.75" hidden="1">
      <c r="A714" s="437"/>
      <c r="B714" s="438"/>
      <c r="C714" s="438"/>
      <c r="D714" s="438"/>
      <c r="E714" s="439"/>
      <c r="F714" s="438"/>
      <c r="G714" s="438"/>
      <c r="H714" s="438"/>
      <c r="J714" s="467"/>
      <c r="K714" s="438"/>
      <c r="L714" s="437"/>
      <c r="M714" s="438"/>
      <c r="N714" s="438"/>
      <c r="O714" s="441"/>
    </row>
    <row r="715" spans="1:15" ht="18.75" hidden="1">
      <c r="A715" s="437" t="s">
        <v>471</v>
      </c>
      <c r="B715" s="438"/>
      <c r="C715" s="438" t="s">
        <v>1270</v>
      </c>
      <c r="D715" s="438"/>
      <c r="E715" s="439"/>
      <c r="F715" s="438"/>
      <c r="G715" s="438"/>
      <c r="H715" s="438"/>
      <c r="J715" s="443" t="s">
        <v>968</v>
      </c>
      <c r="K715" s="438"/>
      <c r="L715" s="437"/>
      <c r="M715" s="438" t="s">
        <v>965</v>
      </c>
      <c r="N715" s="438"/>
      <c r="O715" s="441"/>
    </row>
    <row r="716" spans="1:15" ht="18.75" hidden="1">
      <c r="A716" s="437"/>
      <c r="B716" s="438"/>
      <c r="C716" s="438" t="s">
        <v>601</v>
      </c>
      <c r="D716" s="438"/>
      <c r="E716" s="439"/>
      <c r="F716" s="438"/>
      <c r="G716" s="438"/>
      <c r="H716" s="438"/>
      <c r="J716" s="442" t="s">
        <v>460</v>
      </c>
      <c r="K716" s="438"/>
      <c r="L716" s="438"/>
      <c r="M716" s="438" t="s">
        <v>461</v>
      </c>
      <c r="N716" s="438"/>
      <c r="O716" s="440"/>
    </row>
    <row r="717" spans="1:15" ht="33.75" hidden="1">
      <c r="A717" s="183" t="s">
        <v>0</v>
      </c>
      <c r="B717" s="33"/>
      <c r="C717" s="93" t="s">
        <v>826</v>
      </c>
      <c r="D717" s="93"/>
      <c r="E717" s="325"/>
      <c r="F717" s="4"/>
      <c r="G717" s="4"/>
      <c r="H717" s="4"/>
      <c r="I717" s="4"/>
      <c r="J717" s="4"/>
      <c r="K717" s="4"/>
      <c r="L717" s="4"/>
      <c r="M717" s="4"/>
      <c r="N717" s="4"/>
      <c r="O717" s="27"/>
    </row>
    <row r="718" spans="1:15" ht="20.25" hidden="1">
      <c r="A718" s="6"/>
      <c r="B718" s="96" t="s">
        <v>32</v>
      </c>
      <c r="C718" s="401"/>
      <c r="D718" s="7"/>
      <c r="E718" s="315"/>
      <c r="F718" s="7"/>
      <c r="G718" s="7"/>
      <c r="H718" s="7"/>
      <c r="I718" s="8"/>
      <c r="J718" s="7"/>
      <c r="K718" s="7"/>
      <c r="L718" s="8"/>
      <c r="M718" s="7"/>
      <c r="N718" s="7"/>
      <c r="O718" s="391" t="s">
        <v>1382</v>
      </c>
    </row>
    <row r="719" spans="1:15" s="218" customFormat="1" ht="34.5" customHeight="1" hidden="1">
      <c r="A719" s="652"/>
      <c r="B719" s="44"/>
      <c r="C719" s="402"/>
      <c r="D719" s="95" t="s">
        <v>1498</v>
      </c>
      <c r="E719" s="316"/>
      <c r="F719" s="12"/>
      <c r="G719" s="12"/>
      <c r="H719" s="12"/>
      <c r="I719" s="12"/>
      <c r="J719" s="12"/>
      <c r="K719" s="12"/>
      <c r="L719" s="12"/>
      <c r="M719" s="12"/>
      <c r="N719" s="12"/>
      <c r="O719" s="28"/>
    </row>
    <row r="720" spans="1:15" s="41" customFormat="1" ht="36" customHeight="1" hidden="1">
      <c r="A720" s="211" t="s">
        <v>428</v>
      </c>
      <c r="B720" s="212" t="s">
        <v>429</v>
      </c>
      <c r="C720" s="412" t="s">
        <v>1</v>
      </c>
      <c r="D720" s="212" t="s">
        <v>427</v>
      </c>
      <c r="E720" s="372" t="s">
        <v>435</v>
      </c>
      <c r="F720" s="239" t="s">
        <v>424</v>
      </c>
      <c r="G720" s="239" t="s">
        <v>425</v>
      </c>
      <c r="H720" s="239" t="s">
        <v>33</v>
      </c>
      <c r="I720" s="239" t="s">
        <v>426</v>
      </c>
      <c r="J720" s="239" t="s">
        <v>17</v>
      </c>
      <c r="K720" s="239" t="s">
        <v>18</v>
      </c>
      <c r="L720" s="239" t="s">
        <v>433</v>
      </c>
      <c r="M720" s="239" t="s">
        <v>30</v>
      </c>
      <c r="N720" s="239" t="s">
        <v>430</v>
      </c>
      <c r="O720" s="258" t="s">
        <v>19</v>
      </c>
    </row>
    <row r="721" spans="1:15" ht="25.5" customHeight="1">
      <c r="A721" s="102" t="s">
        <v>559</v>
      </c>
      <c r="B721" s="831"/>
      <c r="C721" s="404"/>
      <c r="D721" s="832"/>
      <c r="E721" s="833"/>
      <c r="F721" s="832"/>
      <c r="G721" s="832"/>
      <c r="H721" s="832"/>
      <c r="I721" s="832"/>
      <c r="J721" s="832"/>
      <c r="K721" s="832"/>
      <c r="L721" s="832"/>
      <c r="M721" s="832"/>
      <c r="N721" s="832"/>
      <c r="O721" s="832"/>
    </row>
    <row r="722" spans="1:15" ht="40.5" customHeight="1">
      <c r="A722" s="170">
        <v>3330002</v>
      </c>
      <c r="B722" s="15" t="s">
        <v>1100</v>
      </c>
      <c r="C722" s="656" t="s">
        <v>1101</v>
      </c>
      <c r="D722" s="398" t="s">
        <v>827</v>
      </c>
      <c r="E722" s="346">
        <v>15</v>
      </c>
      <c r="F722" s="59">
        <v>5662</v>
      </c>
      <c r="G722" s="59">
        <v>0</v>
      </c>
      <c r="H722" s="59">
        <v>0</v>
      </c>
      <c r="I722" s="59">
        <v>0</v>
      </c>
      <c r="J722" s="59">
        <v>662</v>
      </c>
      <c r="K722" s="59">
        <v>0</v>
      </c>
      <c r="L722" s="59">
        <v>0</v>
      </c>
      <c r="M722" s="59">
        <v>0</v>
      </c>
      <c r="N722" s="59">
        <f>F722+G722+H722+I722-J722+K722-L722+M722</f>
        <v>5000</v>
      </c>
      <c r="O722" s="59"/>
    </row>
    <row r="723" spans="1:15" s="37" customFormat="1" ht="27" customHeight="1" hidden="1">
      <c r="A723" s="180" t="s">
        <v>65</v>
      </c>
      <c r="B723" s="653"/>
      <c r="C723" s="409"/>
      <c r="D723" s="53"/>
      <c r="E723" s="339"/>
      <c r="F723" s="71">
        <f aca="true" t="shared" si="123" ref="F723:K723">SUM(F722:F722)</f>
        <v>5662</v>
      </c>
      <c r="G723" s="71">
        <f t="shared" si="123"/>
        <v>0</v>
      </c>
      <c r="H723" s="71">
        <f t="shared" si="123"/>
        <v>0</v>
      </c>
      <c r="I723" s="71">
        <f t="shared" si="123"/>
        <v>0</v>
      </c>
      <c r="J723" s="71">
        <f>SUM(J722:J722)</f>
        <v>662</v>
      </c>
      <c r="K723" s="71">
        <f t="shared" si="123"/>
        <v>0</v>
      </c>
      <c r="L723" s="71">
        <f>SUM(L722:L722)</f>
        <v>0</v>
      </c>
      <c r="M723" s="71">
        <f>SUM(M722:M722)</f>
        <v>0</v>
      </c>
      <c r="N723" s="71">
        <f>SUM(N722:N722)</f>
        <v>5000</v>
      </c>
      <c r="O723" s="71"/>
    </row>
    <row r="724" spans="1:15" s="23" customFormat="1" ht="18" hidden="1">
      <c r="A724" s="473"/>
      <c r="B724" s="1"/>
      <c r="C724" s="406"/>
      <c r="D724" s="1"/>
      <c r="E724" s="321"/>
      <c r="F724" s="1"/>
      <c r="G724" s="1"/>
      <c r="H724" s="1"/>
      <c r="I724" s="1"/>
      <c r="J724" s="1"/>
      <c r="K724" s="1"/>
      <c r="L724" s="1"/>
      <c r="M724" s="1"/>
      <c r="N724" s="1"/>
      <c r="O724" s="30"/>
    </row>
    <row r="725" spans="1:15" s="37" customFormat="1" ht="18" hidden="1">
      <c r="A725" s="24"/>
      <c r="B725" s="655"/>
      <c r="C725" s="410"/>
      <c r="D725" s="8"/>
      <c r="E725" s="315"/>
      <c r="F725" s="25"/>
      <c r="G725" s="25"/>
      <c r="H725" s="25"/>
      <c r="I725" s="25"/>
      <c r="J725" s="25"/>
      <c r="K725" s="25"/>
      <c r="L725" s="25"/>
      <c r="M725" s="25"/>
      <c r="N725" s="25"/>
      <c r="O725" s="31"/>
    </row>
    <row r="726" spans="1:15" s="37" customFormat="1" ht="18" hidden="1">
      <c r="A726" s="24"/>
      <c r="B726" s="655"/>
      <c r="C726" s="410"/>
      <c r="D726" s="8"/>
      <c r="E726" s="315"/>
      <c r="F726" s="25"/>
      <c r="G726" s="25"/>
      <c r="H726" s="25"/>
      <c r="I726" s="25"/>
      <c r="J726" s="25"/>
      <c r="K726" s="25"/>
      <c r="L726" s="25"/>
      <c r="M726" s="25"/>
      <c r="N726" s="25"/>
      <c r="O726" s="31"/>
    </row>
    <row r="727" spans="1:15" s="646" customFormat="1" ht="26.25" customHeight="1" hidden="1">
      <c r="A727" s="24"/>
      <c r="B727" s="655"/>
      <c r="C727" s="410"/>
      <c r="D727" s="8"/>
      <c r="E727" s="315"/>
      <c r="F727" s="25"/>
      <c r="G727" s="25"/>
      <c r="H727" s="25"/>
      <c r="I727" s="25"/>
      <c r="J727" s="25"/>
      <c r="K727" s="25"/>
      <c r="L727" s="25"/>
      <c r="M727" s="25"/>
      <c r="N727" s="25"/>
      <c r="O727" s="31"/>
    </row>
    <row r="728" spans="1:15" s="37" customFormat="1" ht="29.25" customHeight="1" hidden="1">
      <c r="A728" s="547"/>
      <c r="B728" s="548" t="s">
        <v>35</v>
      </c>
      <c r="C728" s="549"/>
      <c r="D728" s="550"/>
      <c r="E728" s="551"/>
      <c r="F728" s="552">
        <f aca="true" t="shared" si="124" ref="F728:N728">SUM(F17+F34+F53+F88+F117+F139+F159+F187+F214+F242+F255+F284+F308+F332+F355+F377+F397+F412+F431+F452+F480+F499+F522+F541+F562+F579+F604+F627+F647+F666+F694+F711+F723)</f>
        <v>1223436</v>
      </c>
      <c r="G728" s="552">
        <f t="shared" si="124"/>
        <v>15090</v>
      </c>
      <c r="H728" s="552">
        <f t="shared" si="124"/>
        <v>18300</v>
      </c>
      <c r="I728" s="552">
        <f t="shared" si="124"/>
        <v>0</v>
      </c>
      <c r="J728" s="552">
        <f t="shared" si="124"/>
        <v>130220</v>
      </c>
      <c r="K728" s="552">
        <f t="shared" si="124"/>
        <v>3154</v>
      </c>
      <c r="L728" s="552">
        <f t="shared" si="124"/>
        <v>19750</v>
      </c>
      <c r="M728" s="552">
        <f t="shared" si="124"/>
        <v>0.2</v>
      </c>
      <c r="N728" s="552">
        <f t="shared" si="124"/>
        <v>1110009.8</v>
      </c>
      <c r="O728" s="550"/>
    </row>
    <row r="729" spans="1:15" ht="18" hidden="1">
      <c r="A729" s="644"/>
      <c r="B729" s="8"/>
      <c r="C729" s="410"/>
      <c r="D729" s="8"/>
      <c r="E729" s="315"/>
      <c r="F729" s="8"/>
      <c r="G729" s="8"/>
      <c r="H729" s="8"/>
      <c r="I729" s="8"/>
      <c r="J729" s="8"/>
      <c r="K729" s="8"/>
      <c r="L729" s="8"/>
      <c r="M729" s="8"/>
      <c r="N729" s="8"/>
      <c r="O729" s="31"/>
    </row>
    <row r="730" spans="1:15" s="41" customFormat="1" ht="24.75" customHeight="1" hidden="1">
      <c r="A730" s="473"/>
      <c r="B730" s="1"/>
      <c r="C730" s="406"/>
      <c r="D730" s="1"/>
      <c r="E730" s="321"/>
      <c r="F730" s="1"/>
      <c r="G730" s="1"/>
      <c r="H730" s="1"/>
      <c r="I730" s="1"/>
      <c r="J730" s="1"/>
      <c r="K730" s="1"/>
      <c r="L730" s="1"/>
      <c r="M730" s="1"/>
      <c r="N730" s="1"/>
      <c r="O730" s="30"/>
    </row>
    <row r="731" ht="18" hidden="1">
      <c r="A731" s="473"/>
    </row>
    <row r="732" ht="18" hidden="1">
      <c r="A732" s="473"/>
    </row>
    <row r="733" ht="18" hidden="1">
      <c r="A733" s="473"/>
    </row>
    <row r="734" spans="1:15" s="187" customFormat="1" ht="18.75" hidden="1">
      <c r="A734" s="437"/>
      <c r="B734" s="438"/>
      <c r="C734" s="438"/>
      <c r="D734" s="438" t="s">
        <v>462</v>
      </c>
      <c r="E734" s="439"/>
      <c r="F734" s="438"/>
      <c r="G734" s="438"/>
      <c r="H734" s="438"/>
      <c r="J734" s="467" t="s">
        <v>463</v>
      </c>
      <c r="K734" s="438"/>
      <c r="L734" s="438"/>
      <c r="M734" s="438"/>
      <c r="N734" s="438" t="s">
        <v>463</v>
      </c>
      <c r="O734" s="440"/>
    </row>
    <row r="735" spans="1:15" s="187" customFormat="1" ht="18.75" hidden="1">
      <c r="A735" s="437"/>
      <c r="B735" s="438"/>
      <c r="C735" s="438"/>
      <c r="D735" s="438"/>
      <c r="E735" s="439"/>
      <c r="F735" s="438"/>
      <c r="G735" s="438"/>
      <c r="H735" s="438"/>
      <c r="J735" s="467"/>
      <c r="K735" s="438"/>
      <c r="L735" s="437"/>
      <c r="M735" s="438"/>
      <c r="N735" s="438"/>
      <c r="O735" s="441"/>
    </row>
    <row r="736" spans="1:15" ht="18.75" hidden="1">
      <c r="A736" s="437" t="s">
        <v>471</v>
      </c>
      <c r="B736" s="438"/>
      <c r="C736" s="438" t="s">
        <v>1270</v>
      </c>
      <c r="D736" s="438"/>
      <c r="E736" s="439"/>
      <c r="F736" s="438"/>
      <c r="G736" s="438"/>
      <c r="H736" s="438"/>
      <c r="J736" s="443" t="s">
        <v>968</v>
      </c>
      <c r="K736" s="438"/>
      <c r="L736" s="437"/>
      <c r="M736" s="438" t="s">
        <v>965</v>
      </c>
      <c r="N736" s="438"/>
      <c r="O736" s="441"/>
    </row>
    <row r="737" spans="1:15" ht="18.75" hidden="1">
      <c r="A737" s="437"/>
      <c r="B737" s="438"/>
      <c r="C737" s="438" t="s">
        <v>600</v>
      </c>
      <c r="D737" s="438"/>
      <c r="E737" s="439"/>
      <c r="F737" s="438"/>
      <c r="G737" s="438"/>
      <c r="H737" s="438"/>
      <c r="J737" s="442" t="s">
        <v>460</v>
      </c>
      <c r="K737" s="438"/>
      <c r="L737" s="438"/>
      <c r="M737" s="438" t="s">
        <v>461</v>
      </c>
      <c r="N737" s="438"/>
      <c r="O737" s="440"/>
    </row>
    <row r="738" spans="1:15" s="23" customFormat="1" ht="18" hidden="1">
      <c r="A738" s="473"/>
      <c r="B738" s="1"/>
      <c r="C738" s="406"/>
      <c r="D738" s="1"/>
      <c r="E738" s="321"/>
      <c r="F738" s="1"/>
      <c r="G738" s="1"/>
      <c r="H738" s="1"/>
      <c r="I738" s="1"/>
      <c r="J738" s="1"/>
      <c r="K738" s="1"/>
      <c r="L738" s="1"/>
      <c r="M738" s="1"/>
      <c r="N738" s="1"/>
      <c r="O738" s="30"/>
    </row>
    <row r="739" ht="18" hidden="1">
      <c r="A739" s="473"/>
    </row>
    <row r="740" spans="1:6" ht="18" hidden="1">
      <c r="A740" s="473"/>
      <c r="F740" s="798">
        <f>F728+G728+H728+I728</f>
        <v>1256826</v>
      </c>
    </row>
    <row r="741" ht="18" hidden="1">
      <c r="A741" s="473"/>
    </row>
    <row r="742" spans="2:18" s="41" customFormat="1" ht="21.75" customHeight="1" hidden="1">
      <c r="B742" s="690" t="s">
        <v>495</v>
      </c>
      <c r="C742" s="691"/>
      <c r="D742" s="691"/>
      <c r="E742" s="692"/>
      <c r="F742" s="691">
        <f aca="true" t="shared" si="125" ref="F742:N742">F17+F34+F53+F88+F117+F139+F159+F187+F214+F242+F255+F397+F412+F431+F452+F480+F499+F522+F541+F562+F579+F604+F647+F666+F711+F723</f>
        <v>884794</v>
      </c>
      <c r="G742" s="691">
        <f t="shared" si="125"/>
        <v>15090</v>
      </c>
      <c r="H742" s="691">
        <f t="shared" si="125"/>
        <v>0</v>
      </c>
      <c r="I742" s="691">
        <f t="shared" si="125"/>
        <v>0</v>
      </c>
      <c r="J742" s="691">
        <f t="shared" si="125"/>
        <v>99425</v>
      </c>
      <c r="K742" s="691">
        <f t="shared" si="125"/>
        <v>2971</v>
      </c>
      <c r="L742" s="691">
        <f t="shared" si="125"/>
        <v>14550</v>
      </c>
      <c r="M742" s="691">
        <f t="shared" si="125"/>
        <v>0.2</v>
      </c>
      <c r="N742" s="691">
        <f t="shared" si="125"/>
        <v>788879.8</v>
      </c>
      <c r="O742" s="91" t="s">
        <v>503</v>
      </c>
      <c r="P742" s="84"/>
      <c r="Q742" s="84"/>
      <c r="R742" s="84"/>
    </row>
    <row r="743" spans="2:18" ht="24" customHeight="1" hidden="1">
      <c r="B743" s="168" t="s">
        <v>494</v>
      </c>
      <c r="C743" s="167"/>
      <c r="D743" s="167"/>
      <c r="E743" s="380"/>
      <c r="F743" s="167">
        <f aca="true" t="shared" si="126" ref="F743:N743">F284+F308+F332+F355+F377+F627+F694</f>
        <v>338642</v>
      </c>
      <c r="G743" s="167">
        <f t="shared" si="126"/>
        <v>0</v>
      </c>
      <c r="H743" s="167">
        <f t="shared" si="126"/>
        <v>18300</v>
      </c>
      <c r="I743" s="167">
        <f t="shared" si="126"/>
        <v>0</v>
      </c>
      <c r="J743" s="167">
        <f t="shared" si="126"/>
        <v>30795</v>
      </c>
      <c r="K743" s="167">
        <f t="shared" si="126"/>
        <v>183</v>
      </c>
      <c r="L743" s="167">
        <f t="shared" si="126"/>
        <v>5200</v>
      </c>
      <c r="M743" s="167">
        <f t="shared" si="126"/>
        <v>0</v>
      </c>
      <c r="N743" s="167">
        <f t="shared" si="126"/>
        <v>321130</v>
      </c>
      <c r="O743" s="90" t="s">
        <v>502</v>
      </c>
      <c r="P743" s="37"/>
      <c r="Q743" s="37"/>
      <c r="R743" s="37"/>
    </row>
    <row r="744" spans="3:18" ht="18" hidden="1">
      <c r="C744" s="1"/>
      <c r="L744" s="19"/>
      <c r="P744" s="37"/>
      <c r="Q744" s="37"/>
      <c r="R744" s="37"/>
    </row>
    <row r="745" spans="2:18" ht="18" hidden="1">
      <c r="B745" s="1" t="s">
        <v>789</v>
      </c>
      <c r="C745" s="1"/>
      <c r="F745" s="1">
        <f>F742+F743</f>
        <v>1223436</v>
      </c>
      <c r="G745" s="1">
        <f aca="true" t="shared" si="127" ref="G745:N745">G742+G743</f>
        <v>15090</v>
      </c>
      <c r="H745" s="1">
        <f t="shared" si="127"/>
        <v>18300</v>
      </c>
      <c r="I745" s="1">
        <f t="shared" si="127"/>
        <v>0</v>
      </c>
      <c r="J745" s="1">
        <f t="shared" si="127"/>
        <v>130220</v>
      </c>
      <c r="K745" s="1">
        <f t="shared" si="127"/>
        <v>3154</v>
      </c>
      <c r="L745" s="1">
        <f t="shared" si="127"/>
        <v>19750</v>
      </c>
      <c r="M745" s="1">
        <f t="shared" si="127"/>
        <v>0.2</v>
      </c>
      <c r="N745" s="1">
        <f t="shared" si="127"/>
        <v>1110009.8</v>
      </c>
      <c r="P745" s="37"/>
      <c r="Q745" s="37"/>
      <c r="R745" s="37"/>
    </row>
    <row r="746" ht="18" hidden="1"/>
    <row r="747" spans="2:14" ht="18" hidden="1">
      <c r="B747" s="1" t="s">
        <v>1340</v>
      </c>
      <c r="F747" s="1">
        <f>F728-F745</f>
        <v>0</v>
      </c>
      <c r="G747" s="1">
        <f aca="true" t="shared" si="128" ref="G747:M747">G728-G745</f>
        <v>0</v>
      </c>
      <c r="H747" s="1">
        <f t="shared" si="128"/>
        <v>0</v>
      </c>
      <c r="I747" s="1">
        <f t="shared" si="128"/>
        <v>0</v>
      </c>
      <c r="J747" s="1">
        <f t="shared" si="128"/>
        <v>0</v>
      </c>
      <c r="K747" s="1">
        <f t="shared" si="128"/>
        <v>0</v>
      </c>
      <c r="L747" s="1">
        <f t="shared" si="128"/>
        <v>0</v>
      </c>
      <c r="M747" s="1">
        <f t="shared" si="128"/>
        <v>0</v>
      </c>
      <c r="N747" s="1">
        <f>N728-N745</f>
        <v>0</v>
      </c>
    </row>
    <row r="748" ht="18">
      <c r="J748" s="1" t="s">
        <v>456</v>
      </c>
    </row>
    <row r="750" spans="1:18" s="103" customFormat="1" ht="33.75">
      <c r="A750" s="3"/>
      <c r="B750" s="33"/>
      <c r="C750" s="4"/>
      <c r="D750" s="93" t="s">
        <v>64</v>
      </c>
      <c r="E750" s="325"/>
      <c r="F750" s="4"/>
      <c r="G750" s="4"/>
      <c r="H750" s="4"/>
      <c r="I750" s="4"/>
      <c r="J750" s="4"/>
      <c r="K750" s="4"/>
      <c r="L750" s="5"/>
      <c r="M750" s="4"/>
      <c r="N750" s="4"/>
      <c r="O750" s="27"/>
      <c r="P750" s="106"/>
      <c r="Q750" s="106"/>
      <c r="R750" s="106"/>
    </row>
    <row r="751" spans="1:18" s="103" customFormat="1" ht="21.75">
      <c r="A751" s="6"/>
      <c r="B751" s="98" t="s">
        <v>70</v>
      </c>
      <c r="C751" s="7"/>
      <c r="D751" s="7"/>
      <c r="E751" s="315"/>
      <c r="F751" s="7"/>
      <c r="G751" s="7"/>
      <c r="H751" s="7"/>
      <c r="I751" s="8"/>
      <c r="J751" s="7"/>
      <c r="K751" s="7"/>
      <c r="L751" s="9"/>
      <c r="M751" s="7"/>
      <c r="N751" s="7"/>
      <c r="O751" s="391"/>
      <c r="P751" s="106"/>
      <c r="Q751" s="106"/>
      <c r="R751" s="106"/>
    </row>
    <row r="752" spans="1:18" s="103" customFormat="1" ht="25.5">
      <c r="A752" s="10"/>
      <c r="B752" s="44"/>
      <c r="C752" s="11"/>
      <c r="D752" s="95" t="s">
        <v>1498</v>
      </c>
      <c r="E752" s="316"/>
      <c r="F752" s="12"/>
      <c r="G752" s="12"/>
      <c r="H752" s="12"/>
      <c r="I752" s="12"/>
      <c r="J752" s="12"/>
      <c r="K752" s="12"/>
      <c r="L752" s="13"/>
      <c r="M752" s="12"/>
      <c r="N752" s="12"/>
      <c r="O752" s="28"/>
      <c r="P752" s="106"/>
      <c r="Q752" s="106"/>
      <c r="R752" s="106"/>
    </row>
    <row r="753" spans="1:18" s="103" customFormat="1" ht="38.25" customHeight="1" thickBot="1">
      <c r="A753" s="46" t="s">
        <v>428</v>
      </c>
      <c r="B753" s="62" t="s">
        <v>429</v>
      </c>
      <c r="C753" s="62" t="s">
        <v>1</v>
      </c>
      <c r="D753" s="62" t="s">
        <v>427</v>
      </c>
      <c r="E753" s="337" t="s">
        <v>435</v>
      </c>
      <c r="F753" s="26" t="s">
        <v>424</v>
      </c>
      <c r="G753" s="26" t="s">
        <v>425</v>
      </c>
      <c r="H753" s="26" t="s">
        <v>33</v>
      </c>
      <c r="I753" s="26" t="s">
        <v>342</v>
      </c>
      <c r="J753" s="26" t="s">
        <v>17</v>
      </c>
      <c r="K753" s="26" t="s">
        <v>18</v>
      </c>
      <c r="L753" s="26" t="s">
        <v>433</v>
      </c>
      <c r="M753" s="26" t="s">
        <v>30</v>
      </c>
      <c r="N753" s="26" t="s">
        <v>29</v>
      </c>
      <c r="O753" s="63" t="s">
        <v>19</v>
      </c>
      <c r="P753" s="106"/>
      <c r="Q753" s="106"/>
      <c r="R753" s="106"/>
    </row>
    <row r="754" spans="1:18" s="103" customFormat="1" ht="27.75" customHeight="1" thickTop="1">
      <c r="A754" s="630" t="s">
        <v>591</v>
      </c>
      <c r="B754" s="482"/>
      <c r="C754" s="483"/>
      <c r="D754" s="483"/>
      <c r="E754" s="484"/>
      <c r="F754" s="482"/>
      <c r="G754" s="482"/>
      <c r="H754" s="482"/>
      <c r="I754" s="482"/>
      <c r="J754" s="482"/>
      <c r="K754" s="482"/>
      <c r="L754" s="482"/>
      <c r="M754" s="482"/>
      <c r="N754" s="482"/>
      <c r="O754" s="485"/>
      <c r="P754" s="106"/>
      <c r="Q754" s="106"/>
      <c r="R754" s="106"/>
    </row>
    <row r="755" spans="1:15" ht="52.5" customHeight="1">
      <c r="A755" s="170">
        <v>37</v>
      </c>
      <c r="B755" s="59" t="s">
        <v>985</v>
      </c>
      <c r="C755" s="656" t="s">
        <v>1055</v>
      </c>
      <c r="D755" s="396" t="s">
        <v>48</v>
      </c>
      <c r="E755" s="312">
        <v>15</v>
      </c>
      <c r="F755" s="189">
        <v>5029</v>
      </c>
      <c r="G755" s="189">
        <v>0</v>
      </c>
      <c r="H755" s="189">
        <v>0</v>
      </c>
      <c r="I755" s="189">
        <v>0</v>
      </c>
      <c r="J755" s="189">
        <v>529</v>
      </c>
      <c r="K755" s="189">
        <v>0</v>
      </c>
      <c r="L755" s="189">
        <v>2000</v>
      </c>
      <c r="M755" s="189">
        <v>0</v>
      </c>
      <c r="N755" s="189">
        <f>F755+G755+H755+I755-J755+K755-L755+M755</f>
        <v>2500</v>
      </c>
      <c r="O755" s="661"/>
    </row>
    <row r="756" spans="1:18" ht="52.5" customHeight="1">
      <c r="A756" s="170">
        <v>161</v>
      </c>
      <c r="B756" s="59" t="s">
        <v>1069</v>
      </c>
      <c r="C756" s="43" t="s">
        <v>1126</v>
      </c>
      <c r="D756" s="834" t="s">
        <v>828</v>
      </c>
      <c r="E756" s="346">
        <v>15</v>
      </c>
      <c r="F756" s="59">
        <v>5662</v>
      </c>
      <c r="G756" s="59">
        <v>0</v>
      </c>
      <c r="H756" s="59">
        <v>0</v>
      </c>
      <c r="I756" s="59">
        <v>0</v>
      </c>
      <c r="J756" s="59">
        <v>662</v>
      </c>
      <c r="K756" s="59">
        <v>0</v>
      </c>
      <c r="L756" s="59">
        <v>0</v>
      </c>
      <c r="M756" s="796">
        <v>0</v>
      </c>
      <c r="N756" s="59">
        <f>F756+G756+H756+I756-J756+K756-L756-M756</f>
        <v>5000</v>
      </c>
      <c r="O756" s="657"/>
      <c r="P756" s="37"/>
      <c r="Q756" s="37"/>
      <c r="R756" s="37"/>
    </row>
    <row r="757" spans="1:18" s="103" customFormat="1" ht="52.5" customHeight="1">
      <c r="A757" s="108">
        <v>381</v>
      </c>
      <c r="B757" s="59" t="s">
        <v>1163</v>
      </c>
      <c r="C757" s="43" t="s">
        <v>1218</v>
      </c>
      <c r="D757" s="43" t="s">
        <v>834</v>
      </c>
      <c r="E757" s="346">
        <v>15</v>
      </c>
      <c r="F757" s="59">
        <v>8205</v>
      </c>
      <c r="G757" s="59">
        <v>0</v>
      </c>
      <c r="H757" s="59">
        <v>0</v>
      </c>
      <c r="I757" s="59">
        <v>0</v>
      </c>
      <c r="J757" s="59">
        <v>1205</v>
      </c>
      <c r="K757" s="59">
        <v>0</v>
      </c>
      <c r="L757" s="59">
        <v>0</v>
      </c>
      <c r="M757" s="59">
        <v>0</v>
      </c>
      <c r="N757" s="59">
        <f>F757+G757+H757+I757-J757+K757-L757-M757</f>
        <v>7000</v>
      </c>
      <c r="O757" s="29"/>
      <c r="P757" s="106"/>
      <c r="Q757" s="106"/>
      <c r="R757" s="106"/>
    </row>
    <row r="758" spans="1:18" s="103" customFormat="1" ht="51.75" customHeight="1">
      <c r="A758" s="108">
        <v>382</v>
      </c>
      <c r="B758" s="59" t="s">
        <v>1176</v>
      </c>
      <c r="C758" s="43" t="s">
        <v>1175</v>
      </c>
      <c r="D758" s="43" t="s">
        <v>834</v>
      </c>
      <c r="E758" s="346">
        <v>15</v>
      </c>
      <c r="F758" s="59">
        <v>8205</v>
      </c>
      <c r="G758" s="59">
        <v>0</v>
      </c>
      <c r="H758" s="59">
        <v>0</v>
      </c>
      <c r="I758" s="59">
        <v>0</v>
      </c>
      <c r="J758" s="59">
        <v>1205</v>
      </c>
      <c r="K758" s="59">
        <v>0</v>
      </c>
      <c r="L758" s="59">
        <v>1000</v>
      </c>
      <c r="M758" s="59">
        <v>0</v>
      </c>
      <c r="N758" s="59">
        <f>F758+G758+H758+I758-J758+K758-L758-M758</f>
        <v>6000</v>
      </c>
      <c r="O758" s="29"/>
      <c r="P758" s="106"/>
      <c r="Q758" s="106"/>
      <c r="R758" s="106"/>
    </row>
    <row r="759" spans="1:18" s="103" customFormat="1" ht="0.75" customHeight="1" hidden="1">
      <c r="A759" s="589" t="s">
        <v>65</v>
      </c>
      <c r="B759" s="605"/>
      <c r="C759" s="606"/>
      <c r="D759" s="606"/>
      <c r="E759" s="607"/>
      <c r="F759" s="608">
        <f>SUM(F755:F758)</f>
        <v>27101</v>
      </c>
      <c r="G759" s="608">
        <f aca="true" t="shared" si="129" ref="G759:N759">SUM(G755:G758)</f>
        <v>0</v>
      </c>
      <c r="H759" s="608">
        <f t="shared" si="129"/>
        <v>0</v>
      </c>
      <c r="I759" s="608">
        <f t="shared" si="129"/>
        <v>0</v>
      </c>
      <c r="J759" s="608">
        <f t="shared" si="129"/>
        <v>3601</v>
      </c>
      <c r="K759" s="608">
        <f t="shared" si="129"/>
        <v>0</v>
      </c>
      <c r="L759" s="608">
        <f t="shared" si="129"/>
        <v>3000</v>
      </c>
      <c r="M759" s="608">
        <f t="shared" si="129"/>
        <v>0</v>
      </c>
      <c r="N759" s="608">
        <f t="shared" si="129"/>
        <v>20500</v>
      </c>
      <c r="O759" s="587"/>
      <c r="P759" s="106"/>
      <c r="Q759" s="106"/>
      <c r="R759" s="106"/>
    </row>
    <row r="760" spans="1:18" s="103" customFormat="1" ht="33" customHeight="1" hidden="1">
      <c r="A760" s="56"/>
      <c r="B760" s="52" t="s">
        <v>31</v>
      </c>
      <c r="C760" s="68"/>
      <c r="D760" s="68"/>
      <c r="E760" s="373"/>
      <c r="F760" s="69">
        <f aca="true" t="shared" si="130" ref="F760:N760">F759</f>
        <v>27101</v>
      </c>
      <c r="G760" s="69">
        <f t="shared" si="130"/>
        <v>0</v>
      </c>
      <c r="H760" s="69">
        <f t="shared" si="130"/>
        <v>0</v>
      </c>
      <c r="I760" s="69">
        <f t="shared" si="130"/>
        <v>0</v>
      </c>
      <c r="J760" s="69">
        <f t="shared" si="130"/>
        <v>3601</v>
      </c>
      <c r="K760" s="69">
        <f t="shared" si="130"/>
        <v>0</v>
      </c>
      <c r="L760" s="69">
        <f t="shared" si="130"/>
        <v>3000</v>
      </c>
      <c r="M760" s="69">
        <f t="shared" si="130"/>
        <v>0</v>
      </c>
      <c r="N760" s="69">
        <f t="shared" si="130"/>
        <v>20500</v>
      </c>
      <c r="O760" s="58"/>
      <c r="P760" s="106"/>
      <c r="Q760" s="106"/>
      <c r="R760" s="106"/>
    </row>
    <row r="761" spans="1:18" s="103" customFormat="1" ht="21.75" hidden="1">
      <c r="A761" s="17"/>
      <c r="B761" s="1"/>
      <c r="C761" s="1"/>
      <c r="D761" s="1"/>
      <c r="E761" s="321"/>
      <c r="F761" s="1"/>
      <c r="G761" s="1"/>
      <c r="H761" s="1"/>
      <c r="I761" s="1"/>
      <c r="J761" s="1"/>
      <c r="K761" s="1"/>
      <c r="L761" s="19"/>
      <c r="M761" s="1"/>
      <c r="N761" s="1"/>
      <c r="O761" s="30"/>
      <c r="P761" s="106"/>
      <c r="Q761" s="106"/>
      <c r="R761" s="106"/>
    </row>
    <row r="762" spans="1:18" s="103" customFormat="1" ht="21.75" hidden="1">
      <c r="A762" s="17"/>
      <c r="B762" s="1"/>
      <c r="C762" s="1"/>
      <c r="D762" s="1"/>
      <c r="E762" s="321"/>
      <c r="F762" s="1"/>
      <c r="G762" s="1"/>
      <c r="H762" s="1"/>
      <c r="I762" s="1"/>
      <c r="J762" s="1"/>
      <c r="K762" s="1"/>
      <c r="L762" s="19"/>
      <c r="M762" s="1"/>
      <c r="N762" s="1"/>
      <c r="O762" s="30"/>
      <c r="P762" s="106"/>
      <c r="Q762" s="106"/>
      <c r="R762" s="106"/>
    </row>
    <row r="763" spans="1:18" s="103" customFormat="1" ht="21.75" hidden="1">
      <c r="A763" s="17"/>
      <c r="B763" s="1"/>
      <c r="C763" s="1"/>
      <c r="D763" s="1"/>
      <c r="E763" s="321"/>
      <c r="F763" s="1"/>
      <c r="G763" s="1"/>
      <c r="H763" s="1"/>
      <c r="I763" s="1"/>
      <c r="J763" s="1"/>
      <c r="K763" s="1"/>
      <c r="L763" s="19"/>
      <c r="M763" s="1"/>
      <c r="N763" s="1"/>
      <c r="O763" s="30"/>
      <c r="P763" s="106"/>
      <c r="Q763" s="106"/>
      <c r="R763" s="106"/>
    </row>
    <row r="764" spans="1:18" s="103" customFormat="1" ht="21.75" hidden="1">
      <c r="A764" s="17"/>
      <c r="B764" s="1"/>
      <c r="C764" s="1"/>
      <c r="D764" s="1"/>
      <c r="E764" s="321"/>
      <c r="F764" s="1"/>
      <c r="G764" s="1"/>
      <c r="H764" s="1"/>
      <c r="I764" s="1"/>
      <c r="J764" s="1"/>
      <c r="K764" s="1"/>
      <c r="L764" s="19"/>
      <c r="M764" s="1"/>
      <c r="N764" s="1"/>
      <c r="O764" s="30"/>
      <c r="P764" s="106"/>
      <c r="Q764" s="106"/>
      <c r="R764" s="106"/>
    </row>
    <row r="765" spans="1:18" s="103" customFormat="1" ht="21.75" hidden="1">
      <c r="A765" s="437"/>
      <c r="B765" s="438"/>
      <c r="C765" s="438"/>
      <c r="D765" s="438" t="s">
        <v>462</v>
      </c>
      <c r="F765" s="439"/>
      <c r="G765" s="438"/>
      <c r="H765" s="438"/>
      <c r="J765" s="443" t="s">
        <v>463</v>
      </c>
      <c r="K765" s="438"/>
      <c r="L765" s="438"/>
      <c r="N765" s="438" t="s">
        <v>463</v>
      </c>
      <c r="O765" s="440"/>
      <c r="P765" s="106"/>
      <c r="Q765" s="106"/>
      <c r="R765" s="106"/>
    </row>
    <row r="766" spans="1:18" s="103" customFormat="1" ht="21.75" hidden="1">
      <c r="A766" s="437"/>
      <c r="B766" s="438"/>
      <c r="C766" s="438"/>
      <c r="D766" s="438"/>
      <c r="E766" s="438"/>
      <c r="F766" s="439"/>
      <c r="G766" s="438"/>
      <c r="H766" s="438"/>
      <c r="J766" s="452"/>
      <c r="K766" s="438"/>
      <c r="L766" s="437"/>
      <c r="M766" s="438"/>
      <c r="N766" s="438"/>
      <c r="O766" s="441"/>
      <c r="P766" s="106"/>
      <c r="Q766" s="106"/>
      <c r="R766" s="106"/>
    </row>
    <row r="767" spans="1:18" s="103" customFormat="1" ht="21.75" hidden="1">
      <c r="A767" s="437" t="s">
        <v>471</v>
      </c>
      <c r="B767" s="438"/>
      <c r="C767" s="438"/>
      <c r="D767" s="443" t="s">
        <v>1270</v>
      </c>
      <c r="E767" s="438"/>
      <c r="F767" s="439"/>
      <c r="G767" s="438"/>
      <c r="H767" s="438"/>
      <c r="J767" s="443" t="s">
        <v>968</v>
      </c>
      <c r="K767" s="438"/>
      <c r="L767" s="437"/>
      <c r="N767" s="443" t="s">
        <v>965</v>
      </c>
      <c r="O767" s="441"/>
      <c r="P767" s="106"/>
      <c r="Q767" s="106"/>
      <c r="R767" s="106"/>
    </row>
    <row r="768" spans="1:18" s="103" customFormat="1" ht="21.75" hidden="1">
      <c r="A768" s="437"/>
      <c r="B768" s="438"/>
      <c r="C768" s="438"/>
      <c r="D768" s="443" t="s">
        <v>597</v>
      </c>
      <c r="E768" s="438"/>
      <c r="F768" s="439"/>
      <c r="G768" s="438"/>
      <c r="H768" s="438"/>
      <c r="J768" s="442" t="s">
        <v>460</v>
      </c>
      <c r="K768" s="438"/>
      <c r="L768" s="438"/>
      <c r="N768" s="443" t="s">
        <v>461</v>
      </c>
      <c r="O768" s="440"/>
      <c r="P768" s="106"/>
      <c r="Q768" s="106"/>
      <c r="R768" s="106"/>
    </row>
    <row r="769" spans="3:18" ht="18" hidden="1">
      <c r="C769" s="1"/>
      <c r="L769" s="19"/>
      <c r="P769" s="37"/>
      <c r="Q769" s="37"/>
      <c r="R769" s="37"/>
    </row>
    <row r="770" spans="1:18" ht="23.25" customHeight="1" hidden="1">
      <c r="A770" s="3" t="s">
        <v>0</v>
      </c>
      <c r="B770" s="33"/>
      <c r="C770" s="4"/>
      <c r="D770" s="93" t="s">
        <v>64</v>
      </c>
      <c r="E770" s="325"/>
      <c r="F770" s="4"/>
      <c r="G770" s="4"/>
      <c r="H770" s="4"/>
      <c r="I770" s="4"/>
      <c r="J770" s="4"/>
      <c r="K770" s="4"/>
      <c r="L770" s="5"/>
      <c r="M770" s="4"/>
      <c r="N770" s="4"/>
      <c r="O770" s="27"/>
      <c r="P770" s="37"/>
      <c r="Q770" s="37"/>
      <c r="R770" s="37"/>
    </row>
    <row r="771" spans="1:18" ht="15.75" customHeight="1" hidden="1">
      <c r="A771" s="6"/>
      <c r="B771" s="96" t="s">
        <v>20</v>
      </c>
      <c r="C771" s="7"/>
      <c r="D771" s="7"/>
      <c r="E771" s="315"/>
      <c r="F771" s="7"/>
      <c r="G771" s="7"/>
      <c r="H771" s="7"/>
      <c r="I771" s="8"/>
      <c r="J771" s="7"/>
      <c r="K771" s="7"/>
      <c r="L771" s="9"/>
      <c r="M771" s="7"/>
      <c r="N771" s="7"/>
      <c r="O771" s="391" t="s">
        <v>1388</v>
      </c>
      <c r="P771" s="37"/>
      <c r="Q771" s="37"/>
      <c r="R771" s="37"/>
    </row>
    <row r="772" spans="1:18" ht="20.25" customHeight="1" hidden="1">
      <c r="A772" s="731"/>
      <c r="B772" s="732"/>
      <c r="C772" s="732"/>
      <c r="D772" s="733" t="s">
        <v>1498</v>
      </c>
      <c r="E772" s="734"/>
      <c r="F772" s="735"/>
      <c r="G772" s="735"/>
      <c r="H772" s="735"/>
      <c r="I772" s="735"/>
      <c r="J772" s="735"/>
      <c r="K772" s="735"/>
      <c r="L772" s="9"/>
      <c r="M772" s="735"/>
      <c r="N772" s="735"/>
      <c r="O772" s="737"/>
      <c r="P772" s="37"/>
      <c r="Q772" s="37"/>
      <c r="R772" s="37"/>
    </row>
    <row r="773" spans="1:18" s="64" customFormat="1" ht="24.75" customHeight="1" hidden="1">
      <c r="A773" s="264" t="s">
        <v>428</v>
      </c>
      <c r="B773" s="260" t="s">
        <v>429</v>
      </c>
      <c r="C773" s="260" t="s">
        <v>1</v>
      </c>
      <c r="D773" s="260" t="s">
        <v>427</v>
      </c>
      <c r="E773" s="364" t="s">
        <v>435</v>
      </c>
      <c r="F773" s="243" t="s">
        <v>424</v>
      </c>
      <c r="G773" s="243" t="s">
        <v>425</v>
      </c>
      <c r="H773" s="243" t="s">
        <v>33</v>
      </c>
      <c r="I773" s="243" t="s">
        <v>342</v>
      </c>
      <c r="J773" s="243" t="s">
        <v>17</v>
      </c>
      <c r="K773" s="804" t="s">
        <v>18</v>
      </c>
      <c r="L773" s="302" t="s">
        <v>433</v>
      </c>
      <c r="M773" s="243" t="s">
        <v>30</v>
      </c>
      <c r="N773" s="243" t="s">
        <v>29</v>
      </c>
      <c r="O773" s="265" t="s">
        <v>19</v>
      </c>
      <c r="P773" s="846"/>
      <c r="Q773" s="846"/>
      <c r="R773" s="846"/>
    </row>
    <row r="774" spans="1:18" ht="17.25" customHeight="1">
      <c r="A774" s="179" t="s">
        <v>3</v>
      </c>
      <c r="B774" s="221"/>
      <c r="C774" s="221"/>
      <c r="D774" s="221"/>
      <c r="E774" s="365"/>
      <c r="F774" s="221"/>
      <c r="G774" s="221"/>
      <c r="H774" s="221"/>
      <c r="I774" s="221"/>
      <c r="J774" s="221"/>
      <c r="K774" s="221"/>
      <c r="L774" s="127"/>
      <c r="M774" s="221"/>
      <c r="N774" s="221"/>
      <c r="O774" s="136"/>
      <c r="P774" s="37"/>
      <c r="Q774" s="37"/>
      <c r="R774" s="37"/>
    </row>
    <row r="775" spans="1:18" s="41" customFormat="1" ht="34.5" customHeight="1">
      <c r="A775" s="381">
        <v>105</v>
      </c>
      <c r="B775" s="382" t="s">
        <v>509</v>
      </c>
      <c r="C775" s="261" t="s">
        <v>418</v>
      </c>
      <c r="D775" s="707" t="s">
        <v>2</v>
      </c>
      <c r="E775" s="366">
        <v>15</v>
      </c>
      <c r="F775" s="130">
        <v>3820</v>
      </c>
      <c r="G775" s="130">
        <v>0</v>
      </c>
      <c r="H775" s="130">
        <v>0</v>
      </c>
      <c r="I775" s="130">
        <v>0</v>
      </c>
      <c r="J775" s="130">
        <v>320</v>
      </c>
      <c r="K775" s="130">
        <v>0</v>
      </c>
      <c r="L775" s="130">
        <v>800</v>
      </c>
      <c r="M775" s="130">
        <v>0</v>
      </c>
      <c r="N775" s="140">
        <f>F775+G775+H775+I775-J775+K775-L775-M775</f>
        <v>2700</v>
      </c>
      <c r="O775" s="720"/>
      <c r="P775" s="84"/>
      <c r="Q775" s="84"/>
      <c r="R775" s="84"/>
    </row>
    <row r="776" spans="1:18" ht="34.5" customHeight="1">
      <c r="A776" s="381">
        <v>349</v>
      </c>
      <c r="B776" s="130" t="s">
        <v>1013</v>
      </c>
      <c r="C776" s="131" t="s">
        <v>1261</v>
      </c>
      <c r="D776" s="433" t="s">
        <v>260</v>
      </c>
      <c r="E776" s="351">
        <v>15</v>
      </c>
      <c r="F776" s="130">
        <v>4118</v>
      </c>
      <c r="G776" s="130">
        <v>0</v>
      </c>
      <c r="H776" s="130">
        <v>0</v>
      </c>
      <c r="I776" s="130">
        <v>0</v>
      </c>
      <c r="J776" s="130">
        <v>368</v>
      </c>
      <c r="K776" s="130">
        <v>0</v>
      </c>
      <c r="L776" s="130">
        <v>0</v>
      </c>
      <c r="M776" s="130">
        <v>0</v>
      </c>
      <c r="N776" s="140">
        <f>F776+G776+H776+I776-J776+K776-L776-M776</f>
        <v>3750</v>
      </c>
      <c r="O776" s="133"/>
      <c r="P776" s="37"/>
      <c r="Q776" s="37"/>
      <c r="R776" s="37"/>
    </row>
    <row r="777" spans="1:18" ht="34.5" customHeight="1">
      <c r="A777" s="381">
        <v>390</v>
      </c>
      <c r="B777" s="130" t="s">
        <v>1213</v>
      </c>
      <c r="C777" s="131" t="s">
        <v>1214</v>
      </c>
      <c r="D777" s="433" t="s">
        <v>260</v>
      </c>
      <c r="E777" s="351">
        <v>15</v>
      </c>
      <c r="F777" s="130">
        <v>4420</v>
      </c>
      <c r="G777" s="130">
        <v>0</v>
      </c>
      <c r="H777" s="130">
        <v>0</v>
      </c>
      <c r="I777" s="130">
        <v>0</v>
      </c>
      <c r="J777" s="130">
        <v>420</v>
      </c>
      <c r="K777" s="130">
        <v>0</v>
      </c>
      <c r="L777" s="130">
        <v>0</v>
      </c>
      <c r="M777" s="130">
        <v>0</v>
      </c>
      <c r="N777" s="140">
        <f>F777+G777+H777+I777-J777+K777-L777-M777</f>
        <v>4000</v>
      </c>
      <c r="O777" s="133"/>
      <c r="P777" s="37"/>
      <c r="Q777" s="37"/>
      <c r="R777" s="37"/>
    </row>
    <row r="778" spans="1:18" ht="15" customHeight="1" hidden="1">
      <c r="A778" s="626" t="s">
        <v>65</v>
      </c>
      <c r="B778" s="705"/>
      <c r="C778" s="627"/>
      <c r="D778" s="706"/>
      <c r="E778" s="628"/>
      <c r="F778" s="565">
        <f aca="true" t="shared" si="131" ref="F778:N778">SUM(F775:F777)</f>
        <v>12358</v>
      </c>
      <c r="G778" s="565">
        <f t="shared" si="131"/>
        <v>0</v>
      </c>
      <c r="H778" s="565">
        <f t="shared" si="131"/>
        <v>0</v>
      </c>
      <c r="I778" s="565">
        <f t="shared" si="131"/>
        <v>0</v>
      </c>
      <c r="J778" s="565">
        <f t="shared" si="131"/>
        <v>1108</v>
      </c>
      <c r="K778" s="565">
        <f t="shared" si="131"/>
        <v>0</v>
      </c>
      <c r="L778" s="565">
        <f t="shared" si="131"/>
        <v>800</v>
      </c>
      <c r="M778" s="565">
        <f t="shared" si="131"/>
        <v>0</v>
      </c>
      <c r="N778" s="565">
        <f t="shared" si="131"/>
        <v>10450</v>
      </c>
      <c r="O778" s="629"/>
      <c r="P778" s="37"/>
      <c r="Q778" s="37"/>
      <c r="R778" s="37"/>
    </row>
    <row r="779" spans="1:18" ht="17.25" customHeight="1">
      <c r="A779" s="716" t="s">
        <v>28</v>
      </c>
      <c r="B779" s="711"/>
      <c r="C779" s="712"/>
      <c r="D779" s="713"/>
      <c r="E779" s="714"/>
      <c r="F779" s="711"/>
      <c r="G779" s="711"/>
      <c r="H779" s="711"/>
      <c r="I779" s="711"/>
      <c r="J779" s="711"/>
      <c r="K779" s="711"/>
      <c r="L779" s="711"/>
      <c r="M779" s="711"/>
      <c r="N779" s="711"/>
      <c r="O779" s="717"/>
      <c r="P779" s="37"/>
      <c r="Q779" s="37"/>
      <c r="R779" s="37"/>
    </row>
    <row r="780" spans="1:18" s="41" customFormat="1" ht="34.5" customHeight="1">
      <c r="A780" s="718">
        <v>24</v>
      </c>
      <c r="B780" s="382" t="s">
        <v>817</v>
      </c>
      <c r="C780" s="131" t="s">
        <v>818</v>
      </c>
      <c r="D780" s="433" t="s">
        <v>819</v>
      </c>
      <c r="E780" s="351">
        <v>15</v>
      </c>
      <c r="F780" s="130">
        <v>975</v>
      </c>
      <c r="G780" s="130">
        <v>0</v>
      </c>
      <c r="H780" s="130">
        <v>0</v>
      </c>
      <c r="I780" s="130">
        <v>0</v>
      </c>
      <c r="J780" s="130">
        <v>0</v>
      </c>
      <c r="K780" s="130">
        <v>149</v>
      </c>
      <c r="L780" s="130">
        <v>0</v>
      </c>
      <c r="M780" s="130">
        <v>0</v>
      </c>
      <c r="N780" s="140">
        <f aca="true" t="shared" si="132" ref="N780:N785">F780+G780+H780+I780-J780+K780-L780-M780</f>
        <v>1124</v>
      </c>
      <c r="O780" s="133"/>
      <c r="P780" s="84"/>
      <c r="Q780" s="84"/>
      <c r="R780" s="84"/>
    </row>
    <row r="781" spans="1:18" s="41" customFormat="1" ht="34.5" customHeight="1">
      <c r="A781" s="718">
        <v>36</v>
      </c>
      <c r="B781" s="382" t="s">
        <v>1467</v>
      </c>
      <c r="C781" s="131" t="s">
        <v>1468</v>
      </c>
      <c r="D781" s="433" t="s">
        <v>11</v>
      </c>
      <c r="E781" s="351">
        <v>15</v>
      </c>
      <c r="F781" s="130">
        <v>2396</v>
      </c>
      <c r="G781" s="130">
        <v>0</v>
      </c>
      <c r="H781" s="130">
        <v>0</v>
      </c>
      <c r="I781" s="130">
        <v>0</v>
      </c>
      <c r="J781" s="130">
        <v>0</v>
      </c>
      <c r="K781" s="130">
        <v>4</v>
      </c>
      <c r="L781" s="130">
        <v>0</v>
      </c>
      <c r="M781" s="130">
        <v>0</v>
      </c>
      <c r="N781" s="140">
        <f t="shared" si="132"/>
        <v>2400</v>
      </c>
      <c r="O781" s="133"/>
      <c r="P781" s="84"/>
      <c r="Q781" s="84"/>
      <c r="R781" s="84"/>
    </row>
    <row r="782" spans="1:18" s="41" customFormat="1" ht="34.5" customHeight="1">
      <c r="A782" s="718">
        <v>38</v>
      </c>
      <c r="B782" s="382" t="s">
        <v>809</v>
      </c>
      <c r="C782" s="131" t="s">
        <v>1135</v>
      </c>
      <c r="D782" s="433" t="s">
        <v>810</v>
      </c>
      <c r="E782" s="366">
        <v>15</v>
      </c>
      <c r="F782" s="130">
        <v>2363</v>
      </c>
      <c r="G782" s="130">
        <v>0</v>
      </c>
      <c r="H782" s="130">
        <v>0</v>
      </c>
      <c r="I782" s="130">
        <v>0</v>
      </c>
      <c r="J782" s="130">
        <v>0</v>
      </c>
      <c r="K782" s="130">
        <v>7</v>
      </c>
      <c r="L782" s="130">
        <v>0</v>
      </c>
      <c r="M782" s="130">
        <v>0</v>
      </c>
      <c r="N782" s="140">
        <f t="shared" si="132"/>
        <v>2370</v>
      </c>
      <c r="O782" s="719"/>
      <c r="P782" s="84"/>
      <c r="Q782" s="84"/>
      <c r="R782" s="84"/>
    </row>
    <row r="783" spans="1:18" s="41" customFormat="1" ht="34.5" customHeight="1">
      <c r="A783" s="718">
        <v>80</v>
      </c>
      <c r="B783" s="382" t="s">
        <v>384</v>
      </c>
      <c r="C783" s="131" t="s">
        <v>1209</v>
      </c>
      <c r="D783" s="707" t="s">
        <v>385</v>
      </c>
      <c r="E783" s="366">
        <v>15</v>
      </c>
      <c r="F783" s="130">
        <v>2184</v>
      </c>
      <c r="G783" s="130">
        <v>0</v>
      </c>
      <c r="H783" s="130">
        <v>0</v>
      </c>
      <c r="I783" s="130">
        <v>0</v>
      </c>
      <c r="J783" s="130">
        <v>0</v>
      </c>
      <c r="K783" s="130">
        <v>55</v>
      </c>
      <c r="L783" s="130">
        <v>0</v>
      </c>
      <c r="M783" s="130">
        <v>0</v>
      </c>
      <c r="N783" s="140">
        <f t="shared" si="132"/>
        <v>2239</v>
      </c>
      <c r="O783" s="719"/>
      <c r="P783" s="84"/>
      <c r="Q783" s="84"/>
      <c r="R783" s="84"/>
    </row>
    <row r="784" spans="1:18" s="41" customFormat="1" ht="34.5" customHeight="1">
      <c r="A784" s="718">
        <v>337</v>
      </c>
      <c r="B784" s="382" t="s">
        <v>782</v>
      </c>
      <c r="C784" s="131" t="s">
        <v>783</v>
      </c>
      <c r="D784" s="433" t="s">
        <v>11</v>
      </c>
      <c r="E784" s="366">
        <v>15</v>
      </c>
      <c r="F784" s="130">
        <v>2509</v>
      </c>
      <c r="G784" s="130">
        <v>0</v>
      </c>
      <c r="H784" s="130">
        <v>0</v>
      </c>
      <c r="I784" s="130">
        <v>0</v>
      </c>
      <c r="J784" s="130">
        <v>9</v>
      </c>
      <c r="K784" s="130">
        <v>0</v>
      </c>
      <c r="L784" s="130">
        <v>0</v>
      </c>
      <c r="M784" s="130">
        <v>0</v>
      </c>
      <c r="N784" s="130">
        <f t="shared" si="132"/>
        <v>2500</v>
      </c>
      <c r="O784" s="719"/>
      <c r="P784" s="84"/>
      <c r="Q784" s="84"/>
      <c r="R784" s="84"/>
    </row>
    <row r="785" spans="1:18" s="41" customFormat="1" ht="34.5" customHeight="1">
      <c r="A785" s="718">
        <v>360</v>
      </c>
      <c r="B785" s="382" t="s">
        <v>1070</v>
      </c>
      <c r="C785" s="131" t="s">
        <v>1177</v>
      </c>
      <c r="D785" s="433" t="s">
        <v>11</v>
      </c>
      <c r="E785" s="366">
        <v>15</v>
      </c>
      <c r="F785" s="130">
        <v>1923</v>
      </c>
      <c r="G785" s="130">
        <v>0</v>
      </c>
      <c r="H785" s="130">
        <v>0</v>
      </c>
      <c r="I785" s="130">
        <v>0</v>
      </c>
      <c r="J785" s="130">
        <v>0</v>
      </c>
      <c r="K785" s="130">
        <v>77</v>
      </c>
      <c r="L785" s="130">
        <v>0</v>
      </c>
      <c r="M785" s="130">
        <v>0</v>
      </c>
      <c r="N785" s="130">
        <f t="shared" si="132"/>
        <v>2000</v>
      </c>
      <c r="O785" s="719"/>
      <c r="P785" s="84"/>
      <c r="Q785" s="84"/>
      <c r="R785" s="84"/>
    </row>
    <row r="786" spans="1:18" ht="15" customHeight="1" hidden="1">
      <c r="A786" s="687" t="s">
        <v>65</v>
      </c>
      <c r="B786" s="739"/>
      <c r="C786" s="683"/>
      <c r="D786" s="684"/>
      <c r="E786" s="685"/>
      <c r="F786" s="740">
        <f aca="true" t="shared" si="133" ref="F786:N786">SUM(F780:F785)</f>
        <v>12350</v>
      </c>
      <c r="G786" s="740">
        <f t="shared" si="133"/>
        <v>0</v>
      </c>
      <c r="H786" s="740">
        <f t="shared" si="133"/>
        <v>0</v>
      </c>
      <c r="I786" s="740">
        <f t="shared" si="133"/>
        <v>0</v>
      </c>
      <c r="J786" s="740">
        <f t="shared" si="133"/>
        <v>9</v>
      </c>
      <c r="K786" s="740">
        <f t="shared" si="133"/>
        <v>292</v>
      </c>
      <c r="L786" s="740">
        <f t="shared" si="133"/>
        <v>0</v>
      </c>
      <c r="M786" s="740">
        <f t="shared" si="133"/>
        <v>0</v>
      </c>
      <c r="N786" s="740">
        <f t="shared" si="133"/>
        <v>12633</v>
      </c>
      <c r="O786" s="741"/>
      <c r="P786" s="37"/>
      <c r="Q786" s="37"/>
      <c r="R786" s="37"/>
    </row>
    <row r="787" spans="1:18" ht="17.25" customHeight="1">
      <c r="A787" s="179" t="s">
        <v>437</v>
      </c>
      <c r="B787" s="221"/>
      <c r="C787" s="135"/>
      <c r="D787" s="434"/>
      <c r="E787" s="352"/>
      <c r="F787" s="221"/>
      <c r="G787" s="221"/>
      <c r="H787" s="221"/>
      <c r="I787" s="221"/>
      <c r="J787" s="221"/>
      <c r="K787" s="221"/>
      <c r="L787" s="221"/>
      <c r="M787" s="221"/>
      <c r="N787" s="221"/>
      <c r="O787" s="136"/>
      <c r="P787" s="37"/>
      <c r="Q787" s="37"/>
      <c r="R787" s="37"/>
    </row>
    <row r="788" spans="1:18" s="41" customFormat="1" ht="34.5" customHeight="1">
      <c r="A788" s="718">
        <v>3</v>
      </c>
      <c r="B788" s="382" t="s">
        <v>1383</v>
      </c>
      <c r="C788" s="131" t="s">
        <v>1466</v>
      </c>
      <c r="D788" s="433" t="s">
        <v>244</v>
      </c>
      <c r="E788" s="366">
        <v>15</v>
      </c>
      <c r="F788" s="130">
        <v>2140</v>
      </c>
      <c r="G788" s="130">
        <v>0</v>
      </c>
      <c r="H788" s="130">
        <v>0</v>
      </c>
      <c r="I788" s="130">
        <v>0</v>
      </c>
      <c r="J788" s="130">
        <v>0</v>
      </c>
      <c r="K788" s="130">
        <v>60</v>
      </c>
      <c r="L788" s="130">
        <v>0</v>
      </c>
      <c r="M788" s="130">
        <v>0</v>
      </c>
      <c r="N788" s="140">
        <f>F788+G788+H788+I788-J788+K788-L788-M788</f>
        <v>2200</v>
      </c>
      <c r="O788" s="720"/>
      <c r="P788" s="84"/>
      <c r="Q788" s="84"/>
      <c r="R788" s="84"/>
    </row>
    <row r="789" spans="1:18" s="41" customFormat="1" ht="34.5" customHeight="1">
      <c r="A789" s="857">
        <v>4</v>
      </c>
      <c r="B789" s="130" t="s">
        <v>1385</v>
      </c>
      <c r="C789" s="131" t="s">
        <v>1413</v>
      </c>
      <c r="D789" s="433" t="s">
        <v>10</v>
      </c>
      <c r="E789" s="351">
        <v>15</v>
      </c>
      <c r="F789" s="130">
        <v>1483</v>
      </c>
      <c r="G789" s="130">
        <v>0</v>
      </c>
      <c r="H789" s="130">
        <v>0</v>
      </c>
      <c r="I789" s="130">
        <v>0</v>
      </c>
      <c r="J789" s="130">
        <v>0</v>
      </c>
      <c r="K789" s="130">
        <v>117</v>
      </c>
      <c r="L789" s="130">
        <v>0</v>
      </c>
      <c r="M789" s="130">
        <v>0</v>
      </c>
      <c r="N789" s="130">
        <f>F789+G789+H789+I789-J789+K789-L789-M789</f>
        <v>1600</v>
      </c>
      <c r="O789" s="133"/>
      <c r="P789" s="84"/>
      <c r="Q789" s="84"/>
      <c r="R789" s="84"/>
    </row>
    <row r="790" spans="1:18" s="41" customFormat="1" ht="33" customHeight="1">
      <c r="A790" s="718">
        <v>141</v>
      </c>
      <c r="B790" s="382" t="s">
        <v>870</v>
      </c>
      <c r="C790" s="131" t="s">
        <v>871</v>
      </c>
      <c r="D790" s="433" t="s">
        <v>532</v>
      </c>
      <c r="E790" s="366">
        <v>15</v>
      </c>
      <c r="F790" s="130">
        <v>2396</v>
      </c>
      <c r="G790" s="130">
        <v>0</v>
      </c>
      <c r="H790" s="130">
        <v>0</v>
      </c>
      <c r="I790" s="130">
        <v>0</v>
      </c>
      <c r="J790" s="130">
        <v>0</v>
      </c>
      <c r="K790" s="130">
        <v>4</v>
      </c>
      <c r="L790" s="130">
        <v>0</v>
      </c>
      <c r="M790" s="130">
        <v>0</v>
      </c>
      <c r="N790" s="140">
        <f>F790+G790+H790+I790-J790+K790-L790-M790</f>
        <v>2400</v>
      </c>
      <c r="O790" s="720"/>
      <c r="P790" s="84"/>
      <c r="Q790" s="84"/>
      <c r="R790" s="84"/>
    </row>
    <row r="791" spans="1:18" s="41" customFormat="1" ht="33" customHeight="1">
      <c r="A791" s="718">
        <v>142</v>
      </c>
      <c r="B791" s="382" t="s">
        <v>1496</v>
      </c>
      <c r="C791" s="131" t="s">
        <v>1497</v>
      </c>
      <c r="D791" s="433" t="s">
        <v>11</v>
      </c>
      <c r="E791" s="351">
        <v>15</v>
      </c>
      <c r="F791" s="130">
        <v>1924</v>
      </c>
      <c r="G791" s="130">
        <v>0</v>
      </c>
      <c r="H791" s="130">
        <v>0</v>
      </c>
      <c r="I791" s="130">
        <v>0</v>
      </c>
      <c r="J791" s="130">
        <v>0</v>
      </c>
      <c r="K791" s="130">
        <v>77</v>
      </c>
      <c r="L791" s="130">
        <v>0</v>
      </c>
      <c r="M791" s="130">
        <v>0</v>
      </c>
      <c r="N791" s="140">
        <f>F791+G791+H791+I791-J791+K791-L791-M791</f>
        <v>2001</v>
      </c>
      <c r="O791" s="133"/>
      <c r="P791" s="84"/>
      <c r="Q791" s="84"/>
      <c r="R791" s="84"/>
    </row>
    <row r="792" spans="1:18" s="41" customFormat="1" ht="28.5" customHeight="1" hidden="1">
      <c r="A792" s="753"/>
      <c r="B792" s="754"/>
      <c r="C792" s="755"/>
      <c r="D792" s="756"/>
      <c r="E792" s="757"/>
      <c r="F792" s="754">
        <f>SUM(F788:F791)</f>
        <v>7943</v>
      </c>
      <c r="G792" s="754">
        <f aca="true" t="shared" si="134" ref="G792:N792">SUM(G788:G791)</f>
        <v>0</v>
      </c>
      <c r="H792" s="754">
        <f t="shared" si="134"/>
        <v>0</v>
      </c>
      <c r="I792" s="754">
        <f t="shared" si="134"/>
        <v>0</v>
      </c>
      <c r="J792" s="754">
        <f t="shared" si="134"/>
        <v>0</v>
      </c>
      <c r="K792" s="754">
        <f t="shared" si="134"/>
        <v>258</v>
      </c>
      <c r="L792" s="754">
        <f t="shared" si="134"/>
        <v>0</v>
      </c>
      <c r="M792" s="754">
        <f t="shared" si="134"/>
        <v>0</v>
      </c>
      <c r="N792" s="754">
        <f t="shared" si="134"/>
        <v>8201</v>
      </c>
      <c r="O792" s="758"/>
      <c r="P792" s="84"/>
      <c r="Q792" s="84"/>
      <c r="R792" s="84"/>
    </row>
    <row r="793" spans="1:18" ht="15" customHeight="1" hidden="1">
      <c r="A793" s="626" t="s">
        <v>65</v>
      </c>
      <c r="B793" s="705"/>
      <c r="C793" s="627"/>
      <c r="D793" s="627"/>
      <c r="E793" s="628"/>
      <c r="F793" s="565">
        <f aca="true" t="shared" si="135" ref="F793:N793">F792+F803</f>
        <v>7943</v>
      </c>
      <c r="G793" s="565">
        <f t="shared" si="135"/>
        <v>0</v>
      </c>
      <c r="H793" s="565">
        <f t="shared" si="135"/>
        <v>0</v>
      </c>
      <c r="I793" s="565">
        <f t="shared" si="135"/>
        <v>0</v>
      </c>
      <c r="J793" s="565">
        <f t="shared" si="135"/>
        <v>0</v>
      </c>
      <c r="K793" s="565">
        <f t="shared" si="135"/>
        <v>258</v>
      </c>
      <c r="L793" s="565">
        <f t="shared" si="135"/>
        <v>0</v>
      </c>
      <c r="M793" s="565">
        <f t="shared" si="135"/>
        <v>0</v>
      </c>
      <c r="N793" s="565">
        <f t="shared" si="135"/>
        <v>8201</v>
      </c>
      <c r="O793" s="629"/>
      <c r="P793" s="37"/>
      <c r="Q793" s="37"/>
      <c r="R793" s="37"/>
    </row>
    <row r="794" spans="1:18" s="103" customFormat="1" ht="19.5" customHeight="1" hidden="1">
      <c r="A794" s="227"/>
      <c r="B794" s="721" t="s">
        <v>31</v>
      </c>
      <c r="C794" s="230"/>
      <c r="D794" s="230"/>
      <c r="E794" s="354"/>
      <c r="F794" s="251">
        <f aca="true" t="shared" si="136" ref="F794:N794">F778+F786+F792</f>
        <v>32651</v>
      </c>
      <c r="G794" s="251">
        <f t="shared" si="136"/>
        <v>0</v>
      </c>
      <c r="H794" s="251">
        <f t="shared" si="136"/>
        <v>0</v>
      </c>
      <c r="I794" s="251">
        <f t="shared" si="136"/>
        <v>0</v>
      </c>
      <c r="J794" s="251">
        <f t="shared" si="136"/>
        <v>1117</v>
      </c>
      <c r="K794" s="251">
        <f t="shared" si="136"/>
        <v>550</v>
      </c>
      <c r="L794" s="251">
        <f t="shared" si="136"/>
        <v>800</v>
      </c>
      <c r="M794" s="251">
        <f t="shared" si="136"/>
        <v>0</v>
      </c>
      <c r="N794" s="251">
        <f t="shared" si="136"/>
        <v>31284</v>
      </c>
      <c r="O794" s="252"/>
      <c r="P794" s="106"/>
      <c r="Q794" s="106"/>
      <c r="R794" s="106"/>
    </row>
    <row r="795" spans="1:18" s="103" customFormat="1" ht="42" customHeight="1" hidden="1">
      <c r="A795" s="437"/>
      <c r="B795" s="438"/>
      <c r="C795" s="438"/>
      <c r="D795" s="438" t="s">
        <v>462</v>
      </c>
      <c r="F795" s="439"/>
      <c r="G795" s="438"/>
      <c r="H795" s="438"/>
      <c r="J795" s="452" t="s">
        <v>463</v>
      </c>
      <c r="K795" s="438"/>
      <c r="L795" s="438"/>
      <c r="N795" s="438" t="s">
        <v>463</v>
      </c>
      <c r="O795" s="440"/>
      <c r="P795" s="106"/>
      <c r="Q795" s="106"/>
      <c r="R795" s="106"/>
    </row>
    <row r="796" spans="1:18" s="103" customFormat="1" ht="15.75" customHeight="1" hidden="1">
      <c r="A796" s="437" t="s">
        <v>471</v>
      </c>
      <c r="B796" s="438"/>
      <c r="C796" s="438"/>
      <c r="D796" s="443" t="s">
        <v>1270</v>
      </c>
      <c r="E796" s="438"/>
      <c r="F796" s="439"/>
      <c r="G796" s="438"/>
      <c r="H796" s="438"/>
      <c r="J796" s="443" t="s">
        <v>968</v>
      </c>
      <c r="K796" s="438"/>
      <c r="L796" s="437"/>
      <c r="M796" s="438" t="s">
        <v>965</v>
      </c>
      <c r="N796" s="438"/>
      <c r="O796" s="441"/>
      <c r="P796" s="106"/>
      <c r="Q796" s="106"/>
      <c r="R796" s="106"/>
    </row>
    <row r="797" spans="1:18" s="103" customFormat="1" ht="14.25" customHeight="1" hidden="1">
      <c r="A797" s="437"/>
      <c r="B797" s="438"/>
      <c r="C797" s="438"/>
      <c r="D797" s="443" t="s">
        <v>597</v>
      </c>
      <c r="E797" s="438"/>
      <c r="F797" s="439"/>
      <c r="G797" s="438"/>
      <c r="H797" s="438"/>
      <c r="J797" s="442" t="s">
        <v>460</v>
      </c>
      <c r="K797" s="438"/>
      <c r="L797" s="438"/>
      <c r="M797" s="438" t="s">
        <v>461</v>
      </c>
      <c r="N797" s="438"/>
      <c r="O797" s="440"/>
      <c r="P797" s="106"/>
      <c r="Q797" s="106"/>
      <c r="R797" s="106"/>
    </row>
    <row r="798" spans="1:18" ht="25.5" customHeight="1" hidden="1">
      <c r="A798" s="3" t="s">
        <v>0</v>
      </c>
      <c r="B798" s="33"/>
      <c r="C798" s="4"/>
      <c r="D798" s="93" t="s">
        <v>64</v>
      </c>
      <c r="E798" s="325"/>
      <c r="F798" s="4"/>
      <c r="G798" s="4"/>
      <c r="H798" s="4"/>
      <c r="I798" s="4"/>
      <c r="J798" s="4"/>
      <c r="K798" s="4"/>
      <c r="L798" s="5"/>
      <c r="M798" s="4"/>
      <c r="N798" s="4"/>
      <c r="O798" s="27"/>
      <c r="P798" s="37"/>
      <c r="Q798" s="37"/>
      <c r="R798" s="37"/>
    </row>
    <row r="799" spans="1:18" ht="17.25" customHeight="1" hidden="1">
      <c r="A799" s="6"/>
      <c r="B799" s="96" t="s">
        <v>20</v>
      </c>
      <c r="C799" s="7"/>
      <c r="D799" s="7"/>
      <c r="E799" s="315"/>
      <c r="F799" s="7"/>
      <c r="G799" s="7"/>
      <c r="H799" s="7"/>
      <c r="I799" s="8"/>
      <c r="J799" s="7"/>
      <c r="K799" s="7"/>
      <c r="L799" s="9"/>
      <c r="M799" s="7"/>
      <c r="N799" s="7"/>
      <c r="O799" s="391" t="s">
        <v>1389</v>
      </c>
      <c r="P799" s="37"/>
      <c r="Q799" s="37"/>
      <c r="R799" s="37"/>
    </row>
    <row r="800" spans="1:18" ht="20.25" customHeight="1" hidden="1">
      <c r="A800" s="731"/>
      <c r="B800" s="732"/>
      <c r="C800" s="732"/>
      <c r="D800" s="733" t="s">
        <v>1498</v>
      </c>
      <c r="E800" s="734"/>
      <c r="F800" s="735"/>
      <c r="G800" s="735"/>
      <c r="H800" s="735"/>
      <c r="I800" s="735"/>
      <c r="J800" s="735"/>
      <c r="K800" s="735"/>
      <c r="L800" s="736"/>
      <c r="M800" s="735"/>
      <c r="N800" s="735"/>
      <c r="O800" s="737"/>
      <c r="P800" s="37"/>
      <c r="Q800" s="37"/>
      <c r="R800" s="37"/>
    </row>
    <row r="801" spans="1:18" s="64" customFormat="1" ht="24.75" customHeight="1" hidden="1">
      <c r="A801" s="264" t="s">
        <v>428</v>
      </c>
      <c r="B801" s="260" t="s">
        <v>429</v>
      </c>
      <c r="C801" s="260" t="s">
        <v>1</v>
      </c>
      <c r="D801" s="260" t="s">
        <v>427</v>
      </c>
      <c r="E801" s="364" t="s">
        <v>435</v>
      </c>
      <c r="F801" s="243" t="s">
        <v>424</v>
      </c>
      <c r="G801" s="243" t="s">
        <v>425</v>
      </c>
      <c r="H801" s="243" t="s">
        <v>33</v>
      </c>
      <c r="I801" s="243" t="s">
        <v>342</v>
      </c>
      <c r="J801" s="243" t="s">
        <v>17</v>
      </c>
      <c r="K801" s="804" t="s">
        <v>18</v>
      </c>
      <c r="L801" s="805" t="s">
        <v>433</v>
      </c>
      <c r="M801" s="243" t="s">
        <v>30</v>
      </c>
      <c r="N801" s="243" t="s">
        <v>29</v>
      </c>
      <c r="O801" s="265" t="s">
        <v>19</v>
      </c>
      <c r="P801" s="846"/>
      <c r="Q801" s="846"/>
      <c r="R801" s="846"/>
    </row>
    <row r="802" spans="1:18" ht="16.5" customHeight="1" hidden="1">
      <c r="A802" s="179" t="s">
        <v>437</v>
      </c>
      <c r="B802" s="221"/>
      <c r="C802" s="135"/>
      <c r="D802" s="434"/>
      <c r="E802" s="352"/>
      <c r="F802" s="221"/>
      <c r="G802" s="221"/>
      <c r="H802" s="221"/>
      <c r="I802" s="221"/>
      <c r="J802" s="221"/>
      <c r="K802" s="221"/>
      <c r="L802" s="126"/>
      <c r="M802" s="221"/>
      <c r="N802" s="221"/>
      <c r="O802" s="136"/>
      <c r="P802" s="37"/>
      <c r="Q802" s="37"/>
      <c r="R802" s="37"/>
    </row>
    <row r="803" spans="1:18" s="41" customFormat="1" ht="28.5" customHeight="1" hidden="1">
      <c r="A803" s="759"/>
      <c r="B803" s="760"/>
      <c r="C803" s="724"/>
      <c r="D803" s="761"/>
      <c r="E803" s="762"/>
      <c r="F803" s="760"/>
      <c r="G803" s="760"/>
      <c r="H803" s="760"/>
      <c r="I803" s="760"/>
      <c r="J803" s="760"/>
      <c r="K803" s="760"/>
      <c r="L803" s="760"/>
      <c r="M803" s="760"/>
      <c r="N803" s="760"/>
      <c r="O803" s="763"/>
      <c r="P803" s="84"/>
      <c r="Q803" s="84"/>
      <c r="R803" s="84"/>
    </row>
    <row r="804" spans="1:18" ht="16.5" customHeight="1">
      <c r="A804" s="179" t="s">
        <v>4</v>
      </c>
      <c r="B804" s="221"/>
      <c r="C804" s="135"/>
      <c r="D804" s="135"/>
      <c r="E804" s="352"/>
      <c r="F804" s="221"/>
      <c r="G804" s="221"/>
      <c r="H804" s="221"/>
      <c r="I804" s="221"/>
      <c r="J804" s="221"/>
      <c r="K804" s="221"/>
      <c r="L804" s="221"/>
      <c r="M804" s="221"/>
      <c r="N804" s="221"/>
      <c r="O804" s="136"/>
      <c r="P804" s="37"/>
      <c r="Q804" s="37"/>
      <c r="R804" s="37"/>
    </row>
    <row r="805" spans="1:18" ht="33" customHeight="1">
      <c r="A805" s="855">
        <v>21</v>
      </c>
      <c r="B805" s="647" t="s">
        <v>1427</v>
      </c>
      <c r="C805" s="141" t="s">
        <v>1428</v>
      </c>
      <c r="D805" s="681" t="s">
        <v>287</v>
      </c>
      <c r="E805" s="385">
        <v>15</v>
      </c>
      <c r="F805" s="140">
        <v>2268</v>
      </c>
      <c r="G805" s="140">
        <v>0</v>
      </c>
      <c r="H805" s="140">
        <v>0</v>
      </c>
      <c r="I805" s="140">
        <v>0</v>
      </c>
      <c r="J805" s="140">
        <v>0</v>
      </c>
      <c r="K805" s="140">
        <v>32</v>
      </c>
      <c r="L805" s="140">
        <v>0</v>
      </c>
      <c r="M805" s="140">
        <v>0</v>
      </c>
      <c r="N805" s="140">
        <f aca="true" t="shared" si="137" ref="N805:N810">F805+G805+H805+I805-J805+K805-L805-M805</f>
        <v>2300</v>
      </c>
      <c r="O805" s="142"/>
      <c r="P805" s="37"/>
      <c r="Q805" s="37"/>
      <c r="R805" s="37"/>
    </row>
    <row r="806" spans="1:18" ht="33" customHeight="1">
      <c r="A806" s="855">
        <v>114</v>
      </c>
      <c r="B806" s="647" t="s">
        <v>1014</v>
      </c>
      <c r="C806" s="141" t="s">
        <v>1103</v>
      </c>
      <c r="D806" s="681" t="s">
        <v>11</v>
      </c>
      <c r="E806" s="385">
        <v>15</v>
      </c>
      <c r="F806" s="140">
        <v>1924</v>
      </c>
      <c r="G806" s="140">
        <v>0</v>
      </c>
      <c r="H806" s="140">
        <v>0</v>
      </c>
      <c r="I806" s="140">
        <v>0</v>
      </c>
      <c r="J806" s="140">
        <v>0</v>
      </c>
      <c r="K806" s="140">
        <v>77</v>
      </c>
      <c r="L806" s="140">
        <v>0</v>
      </c>
      <c r="M806" s="140">
        <v>0</v>
      </c>
      <c r="N806" s="140">
        <f t="shared" si="137"/>
        <v>2001</v>
      </c>
      <c r="O806" s="142"/>
      <c r="P806" s="37"/>
      <c r="Q806" s="37"/>
      <c r="R806" s="37"/>
    </row>
    <row r="807" spans="1:18" ht="33" customHeight="1">
      <c r="A807" s="877">
        <v>162</v>
      </c>
      <c r="B807" s="382" t="s">
        <v>1015</v>
      </c>
      <c r="C807" s="131" t="s">
        <v>1260</v>
      </c>
      <c r="D807" s="433" t="s">
        <v>11</v>
      </c>
      <c r="E807" s="351">
        <v>15</v>
      </c>
      <c r="F807" s="130">
        <v>1924</v>
      </c>
      <c r="G807" s="130">
        <v>0</v>
      </c>
      <c r="H807" s="130">
        <v>0</v>
      </c>
      <c r="I807" s="130">
        <v>0</v>
      </c>
      <c r="J807" s="130">
        <v>0</v>
      </c>
      <c r="K807" s="130">
        <v>77</v>
      </c>
      <c r="L807" s="130">
        <v>0</v>
      </c>
      <c r="M807" s="130">
        <v>0</v>
      </c>
      <c r="N807" s="130">
        <f t="shared" si="137"/>
        <v>2001</v>
      </c>
      <c r="O807" s="133"/>
      <c r="P807" s="37"/>
      <c r="Q807" s="37"/>
      <c r="R807" s="37"/>
    </row>
    <row r="808" spans="1:18" ht="33" customHeight="1">
      <c r="A808" s="877">
        <v>164</v>
      </c>
      <c r="B808" s="382" t="s">
        <v>1016</v>
      </c>
      <c r="C808" s="131" t="s">
        <v>1104</v>
      </c>
      <c r="D808" s="433" t="s">
        <v>10</v>
      </c>
      <c r="E808" s="351">
        <v>15</v>
      </c>
      <c r="F808" s="130">
        <v>1924</v>
      </c>
      <c r="G808" s="130">
        <v>0</v>
      </c>
      <c r="H808" s="130">
        <v>0</v>
      </c>
      <c r="I808" s="130">
        <v>0</v>
      </c>
      <c r="J808" s="130">
        <v>0</v>
      </c>
      <c r="K808" s="130">
        <v>77</v>
      </c>
      <c r="L808" s="130">
        <v>0</v>
      </c>
      <c r="M808" s="130">
        <v>0</v>
      </c>
      <c r="N808" s="130">
        <f t="shared" si="137"/>
        <v>2001</v>
      </c>
      <c r="O808" s="133"/>
      <c r="P808" s="37"/>
      <c r="Q808" s="37"/>
      <c r="R808" s="37"/>
    </row>
    <row r="809" spans="1:18" ht="33" customHeight="1">
      <c r="A809" s="877">
        <v>166</v>
      </c>
      <c r="B809" s="382" t="s">
        <v>1195</v>
      </c>
      <c r="C809" s="742" t="s">
        <v>1264</v>
      </c>
      <c r="D809" s="742" t="s">
        <v>114</v>
      </c>
      <c r="E809" s="479">
        <v>15</v>
      </c>
      <c r="F809" s="476">
        <v>2329</v>
      </c>
      <c r="G809" s="476">
        <v>0</v>
      </c>
      <c r="H809" s="476">
        <v>0</v>
      </c>
      <c r="I809" s="476">
        <v>0</v>
      </c>
      <c r="J809" s="476">
        <v>0</v>
      </c>
      <c r="K809" s="476">
        <v>11</v>
      </c>
      <c r="L809" s="476">
        <v>300</v>
      </c>
      <c r="M809" s="476">
        <v>0</v>
      </c>
      <c r="N809" s="130">
        <f t="shared" si="137"/>
        <v>2040</v>
      </c>
      <c r="O809" s="133"/>
      <c r="P809" s="37"/>
      <c r="Q809" s="37"/>
      <c r="R809" s="37"/>
    </row>
    <row r="810" spans="1:18" ht="33" customHeight="1">
      <c r="A810" s="856">
        <v>167</v>
      </c>
      <c r="B810" s="658" t="s">
        <v>1017</v>
      </c>
      <c r="C810" s="784" t="s">
        <v>1243</v>
      </c>
      <c r="D810" s="784" t="s">
        <v>532</v>
      </c>
      <c r="E810" s="785">
        <v>15</v>
      </c>
      <c r="F810" s="865">
        <v>2509</v>
      </c>
      <c r="G810" s="865">
        <v>0</v>
      </c>
      <c r="H810" s="865">
        <v>0</v>
      </c>
      <c r="I810" s="865">
        <v>0</v>
      </c>
      <c r="J810" s="865">
        <v>9</v>
      </c>
      <c r="K810" s="865">
        <v>0</v>
      </c>
      <c r="L810" s="865">
        <v>0</v>
      </c>
      <c r="M810" s="865">
        <v>0</v>
      </c>
      <c r="N810" s="140">
        <f t="shared" si="137"/>
        <v>2500</v>
      </c>
      <c r="O810" s="384"/>
      <c r="P810" s="37"/>
      <c r="Q810" s="37"/>
      <c r="R810" s="37"/>
    </row>
    <row r="811" spans="1:18" ht="15" customHeight="1" hidden="1">
      <c r="A811" s="687" t="s">
        <v>65</v>
      </c>
      <c r="B811" s="739"/>
      <c r="C811" s="683"/>
      <c r="D811" s="684"/>
      <c r="E811" s="685"/>
      <c r="F811" s="740">
        <f aca="true" t="shared" si="138" ref="F811:N811">SUM(F805:F810)</f>
        <v>12878</v>
      </c>
      <c r="G811" s="740">
        <f t="shared" si="138"/>
        <v>0</v>
      </c>
      <c r="H811" s="740">
        <f t="shared" si="138"/>
        <v>0</v>
      </c>
      <c r="I811" s="740">
        <f t="shared" si="138"/>
        <v>0</v>
      </c>
      <c r="J811" s="740">
        <f t="shared" si="138"/>
        <v>9</v>
      </c>
      <c r="K811" s="740">
        <f t="shared" si="138"/>
        <v>274</v>
      </c>
      <c r="L811" s="740">
        <f t="shared" si="138"/>
        <v>300</v>
      </c>
      <c r="M811" s="740">
        <f t="shared" si="138"/>
        <v>0</v>
      </c>
      <c r="N811" s="740">
        <f t="shared" si="138"/>
        <v>12843</v>
      </c>
      <c r="O811" s="741"/>
      <c r="P811" s="37"/>
      <c r="Q811" s="37"/>
      <c r="R811" s="37"/>
    </row>
    <row r="812" spans="1:18" ht="16.5" customHeight="1">
      <c r="A812" s="179" t="s">
        <v>434</v>
      </c>
      <c r="B812" s="221"/>
      <c r="C812" s="135"/>
      <c r="D812" s="434"/>
      <c r="E812" s="352"/>
      <c r="F812" s="221"/>
      <c r="G812" s="221"/>
      <c r="H812" s="221"/>
      <c r="I812" s="221"/>
      <c r="J812" s="221"/>
      <c r="K812" s="221"/>
      <c r="L812" s="221"/>
      <c r="M812" s="221"/>
      <c r="N812" s="221"/>
      <c r="O812" s="136"/>
      <c r="P812" s="37"/>
      <c r="Q812" s="37"/>
      <c r="R812" s="37"/>
    </row>
    <row r="813" spans="1:18" ht="33" customHeight="1">
      <c r="A813" s="738">
        <v>42</v>
      </c>
      <c r="B813" s="647" t="s">
        <v>1480</v>
      </c>
      <c r="C813" s="141" t="s">
        <v>1492</v>
      </c>
      <c r="D813" s="681" t="s">
        <v>11</v>
      </c>
      <c r="E813" s="385">
        <v>15</v>
      </c>
      <c r="F813" s="140">
        <v>1483</v>
      </c>
      <c r="G813" s="140">
        <v>0</v>
      </c>
      <c r="H813" s="140">
        <v>0</v>
      </c>
      <c r="I813" s="140">
        <v>0</v>
      </c>
      <c r="J813" s="140">
        <v>0</v>
      </c>
      <c r="K813" s="140">
        <v>117</v>
      </c>
      <c r="L813" s="140">
        <v>0</v>
      </c>
      <c r="M813" s="140">
        <v>0</v>
      </c>
      <c r="N813" s="140">
        <f>F813+G813+H813+I813-J813+K813-L813-M813</f>
        <v>1600</v>
      </c>
      <c r="O813" s="142"/>
      <c r="P813" s="37"/>
      <c r="Q813" s="37"/>
      <c r="R813" s="37"/>
    </row>
    <row r="814" spans="1:18" ht="33" customHeight="1">
      <c r="A814" s="738">
        <v>320</v>
      </c>
      <c r="B814" s="647" t="s">
        <v>1272</v>
      </c>
      <c r="C814" s="141" t="s">
        <v>1273</v>
      </c>
      <c r="D814" s="681" t="s">
        <v>11</v>
      </c>
      <c r="E814" s="385">
        <v>15</v>
      </c>
      <c r="F814" s="140">
        <v>2396</v>
      </c>
      <c r="G814" s="140">
        <v>0</v>
      </c>
      <c r="H814" s="140">
        <v>0</v>
      </c>
      <c r="I814" s="140">
        <v>0</v>
      </c>
      <c r="J814" s="140">
        <v>0</v>
      </c>
      <c r="K814" s="140">
        <v>4</v>
      </c>
      <c r="L814" s="140">
        <v>0</v>
      </c>
      <c r="M814" s="140">
        <v>0</v>
      </c>
      <c r="N814" s="140">
        <f>F814+G814+H814+I814-J814+K814-L814-M814</f>
        <v>2400</v>
      </c>
      <c r="O814" s="142"/>
      <c r="P814" s="37"/>
      <c r="Q814" s="37"/>
      <c r="R814" s="37"/>
    </row>
    <row r="815" spans="1:18" ht="33" customHeight="1">
      <c r="A815" s="738">
        <v>407</v>
      </c>
      <c r="B815" s="647" t="s">
        <v>1324</v>
      </c>
      <c r="C815" s="141" t="s">
        <v>1325</v>
      </c>
      <c r="D815" s="681" t="s">
        <v>2</v>
      </c>
      <c r="E815" s="385">
        <v>15</v>
      </c>
      <c r="F815" s="140">
        <v>1817</v>
      </c>
      <c r="G815" s="140">
        <v>0</v>
      </c>
      <c r="H815" s="140">
        <v>0</v>
      </c>
      <c r="I815" s="140">
        <v>0</v>
      </c>
      <c r="J815" s="140">
        <v>0</v>
      </c>
      <c r="K815" s="140">
        <v>83</v>
      </c>
      <c r="L815" s="140">
        <v>0</v>
      </c>
      <c r="M815" s="140">
        <v>0</v>
      </c>
      <c r="N815" s="140">
        <f>F815+G815+H815+I815-J815+K815-L815-M815</f>
        <v>1900</v>
      </c>
      <c r="O815" s="142"/>
      <c r="P815" s="37"/>
      <c r="Q815" s="37"/>
      <c r="R815" s="37"/>
    </row>
    <row r="816" spans="1:18" ht="33" customHeight="1">
      <c r="A816" s="738">
        <v>415</v>
      </c>
      <c r="B816" s="647" t="s">
        <v>1331</v>
      </c>
      <c r="C816" s="141" t="s">
        <v>1341</v>
      </c>
      <c r="D816" s="681" t="s">
        <v>532</v>
      </c>
      <c r="E816" s="385">
        <v>15</v>
      </c>
      <c r="F816" s="140">
        <v>2396</v>
      </c>
      <c r="G816" s="140">
        <v>0</v>
      </c>
      <c r="H816" s="140">
        <v>0</v>
      </c>
      <c r="I816" s="140">
        <v>0</v>
      </c>
      <c r="J816" s="140">
        <v>0</v>
      </c>
      <c r="K816" s="140">
        <v>4</v>
      </c>
      <c r="L816" s="140">
        <v>0</v>
      </c>
      <c r="M816" s="140">
        <v>0</v>
      </c>
      <c r="N816" s="140">
        <f>F816+G816+H816+I816-J816+K816-L816-M816</f>
        <v>2400</v>
      </c>
      <c r="O816" s="142"/>
      <c r="P816" s="37"/>
      <c r="Q816" s="37"/>
      <c r="R816" s="37"/>
    </row>
    <row r="817" spans="1:18" ht="15" customHeight="1" hidden="1">
      <c r="A817" s="638" t="s">
        <v>65</v>
      </c>
      <c r="B817" s="743"/>
      <c r="C817" s="639"/>
      <c r="D817" s="744"/>
      <c r="E817" s="640"/>
      <c r="F817" s="745">
        <f aca="true" t="shared" si="139" ref="F817:N817">SUM(F813:F816)</f>
        <v>8092</v>
      </c>
      <c r="G817" s="745">
        <f t="shared" si="139"/>
        <v>0</v>
      </c>
      <c r="H817" s="745">
        <f t="shared" si="139"/>
        <v>0</v>
      </c>
      <c r="I817" s="745">
        <f t="shared" si="139"/>
        <v>0</v>
      </c>
      <c r="J817" s="745">
        <f t="shared" si="139"/>
        <v>0</v>
      </c>
      <c r="K817" s="745">
        <f t="shared" si="139"/>
        <v>208</v>
      </c>
      <c r="L817" s="745">
        <f t="shared" si="139"/>
        <v>0</v>
      </c>
      <c r="M817" s="745">
        <f t="shared" si="139"/>
        <v>0</v>
      </c>
      <c r="N817" s="745">
        <f t="shared" si="139"/>
        <v>8300</v>
      </c>
      <c r="O817" s="641"/>
      <c r="P817" s="37"/>
      <c r="Q817" s="37"/>
      <c r="R817" s="37"/>
    </row>
    <row r="818" spans="1:18" s="103" customFormat="1" ht="22.5" customHeight="1" hidden="1">
      <c r="A818" s="227"/>
      <c r="B818" s="721" t="s">
        <v>31</v>
      </c>
      <c r="C818" s="230"/>
      <c r="D818" s="230"/>
      <c r="E818" s="354"/>
      <c r="F818" s="251">
        <f aca="true" t="shared" si="140" ref="F818:N818">F803+F811+F817</f>
        <v>20970</v>
      </c>
      <c r="G818" s="251">
        <f t="shared" si="140"/>
        <v>0</v>
      </c>
      <c r="H818" s="251">
        <f t="shared" si="140"/>
        <v>0</v>
      </c>
      <c r="I818" s="251">
        <f t="shared" si="140"/>
        <v>0</v>
      </c>
      <c r="J818" s="251">
        <f t="shared" si="140"/>
        <v>9</v>
      </c>
      <c r="K818" s="251">
        <f t="shared" si="140"/>
        <v>482</v>
      </c>
      <c r="L818" s="251">
        <f t="shared" si="140"/>
        <v>300</v>
      </c>
      <c r="M818" s="251">
        <f t="shared" si="140"/>
        <v>0</v>
      </c>
      <c r="N818" s="251">
        <f t="shared" si="140"/>
        <v>21143</v>
      </c>
      <c r="O818" s="252"/>
      <c r="P818" s="106"/>
      <c r="Q818" s="106"/>
      <c r="R818" s="106"/>
    </row>
    <row r="819" spans="1:18" s="103" customFormat="1" ht="56.25" customHeight="1" hidden="1">
      <c r="A819" s="437"/>
      <c r="B819" s="438"/>
      <c r="C819" s="438"/>
      <c r="D819" s="438" t="s">
        <v>462</v>
      </c>
      <c r="F819" s="439"/>
      <c r="G819" s="438"/>
      <c r="H819" s="438"/>
      <c r="J819" s="452" t="s">
        <v>463</v>
      </c>
      <c r="K819" s="438"/>
      <c r="L819" s="438"/>
      <c r="N819" s="438" t="s">
        <v>463</v>
      </c>
      <c r="O819" s="440"/>
      <c r="P819" s="106"/>
      <c r="Q819" s="106"/>
      <c r="R819" s="106"/>
    </row>
    <row r="820" spans="1:18" s="103" customFormat="1" ht="14.25" customHeight="1" hidden="1">
      <c r="A820" s="437" t="s">
        <v>471</v>
      </c>
      <c r="B820" s="438"/>
      <c r="C820" s="438"/>
      <c r="D820" s="443" t="s">
        <v>1270</v>
      </c>
      <c r="E820" s="438"/>
      <c r="F820" s="439"/>
      <c r="G820" s="438"/>
      <c r="H820" s="438"/>
      <c r="J820" s="443" t="s">
        <v>968</v>
      </c>
      <c r="K820" s="438"/>
      <c r="L820" s="437"/>
      <c r="M820" s="438" t="s">
        <v>965</v>
      </c>
      <c r="N820" s="438"/>
      <c r="O820" s="441"/>
      <c r="P820" s="106"/>
      <c r="Q820" s="106"/>
      <c r="R820" s="106"/>
    </row>
    <row r="821" spans="1:18" s="103" customFormat="1" ht="12.75" customHeight="1" hidden="1">
      <c r="A821" s="437"/>
      <c r="B821" s="438"/>
      <c r="C821" s="438"/>
      <c r="D821" s="443" t="s">
        <v>597</v>
      </c>
      <c r="E821" s="438"/>
      <c r="F821" s="439"/>
      <c r="G821" s="438"/>
      <c r="H821" s="438"/>
      <c r="J821" s="442" t="s">
        <v>460</v>
      </c>
      <c r="K821" s="438"/>
      <c r="L821" s="438"/>
      <c r="M821" s="438" t="s">
        <v>461</v>
      </c>
      <c r="N821" s="438"/>
      <c r="O821" s="440"/>
      <c r="P821" s="106"/>
      <c r="Q821" s="106"/>
      <c r="R821" s="106"/>
    </row>
    <row r="822" spans="1:18" ht="25.5" customHeight="1" hidden="1">
      <c r="A822" s="3" t="s">
        <v>0</v>
      </c>
      <c r="B822" s="33"/>
      <c r="C822" s="4"/>
      <c r="D822" s="93" t="s">
        <v>64</v>
      </c>
      <c r="E822" s="325"/>
      <c r="F822" s="4"/>
      <c r="G822" s="4"/>
      <c r="H822" s="4"/>
      <c r="I822" s="4"/>
      <c r="J822" s="4"/>
      <c r="K822" s="4"/>
      <c r="L822" s="5"/>
      <c r="M822" s="4"/>
      <c r="N822" s="4"/>
      <c r="O822" s="27"/>
      <c r="P822" s="37"/>
      <c r="Q822" s="37"/>
      <c r="R822" s="37"/>
    </row>
    <row r="823" spans="1:18" ht="15" customHeight="1" hidden="1">
      <c r="A823" s="6"/>
      <c r="B823" s="96" t="s">
        <v>20</v>
      </c>
      <c r="C823" s="7"/>
      <c r="D823" s="7"/>
      <c r="E823" s="315"/>
      <c r="F823" s="7"/>
      <c r="G823" s="7"/>
      <c r="H823" s="7"/>
      <c r="I823" s="8"/>
      <c r="J823" s="7"/>
      <c r="K823" s="7"/>
      <c r="L823" s="9"/>
      <c r="M823" s="7"/>
      <c r="N823" s="7"/>
      <c r="O823" s="391" t="s">
        <v>1390</v>
      </c>
      <c r="P823" s="37"/>
      <c r="Q823" s="37"/>
      <c r="R823" s="37"/>
    </row>
    <row r="824" spans="1:18" ht="20.25" customHeight="1" hidden="1">
      <c r="A824" s="731"/>
      <c r="B824" s="732"/>
      <c r="C824" s="732"/>
      <c r="D824" s="733" t="s">
        <v>1498</v>
      </c>
      <c r="E824" s="734"/>
      <c r="F824" s="735"/>
      <c r="G824" s="735"/>
      <c r="H824" s="735"/>
      <c r="I824" s="735"/>
      <c r="J824" s="735"/>
      <c r="K824" s="735"/>
      <c r="L824" s="736"/>
      <c r="M824" s="735"/>
      <c r="N824" s="735"/>
      <c r="O824" s="737"/>
      <c r="P824" s="37"/>
      <c r="Q824" s="37"/>
      <c r="R824" s="37"/>
    </row>
    <row r="825" spans="1:18" s="64" customFormat="1" ht="21" customHeight="1" hidden="1">
      <c r="A825" s="264" t="s">
        <v>428</v>
      </c>
      <c r="B825" s="260" t="s">
        <v>429</v>
      </c>
      <c r="C825" s="260" t="s">
        <v>1</v>
      </c>
      <c r="D825" s="260" t="s">
        <v>427</v>
      </c>
      <c r="E825" s="364" t="s">
        <v>435</v>
      </c>
      <c r="F825" s="243" t="s">
        <v>424</v>
      </c>
      <c r="G825" s="243" t="s">
        <v>425</v>
      </c>
      <c r="H825" s="243" t="s">
        <v>33</v>
      </c>
      <c r="I825" s="243" t="s">
        <v>342</v>
      </c>
      <c r="J825" s="243" t="s">
        <v>17</v>
      </c>
      <c r="K825" s="243" t="s">
        <v>18</v>
      </c>
      <c r="L825" s="928" t="s">
        <v>433</v>
      </c>
      <c r="M825" s="243" t="s">
        <v>30</v>
      </c>
      <c r="N825" s="243" t="s">
        <v>29</v>
      </c>
      <c r="O825" s="265" t="s">
        <v>19</v>
      </c>
      <c r="P825" s="846"/>
      <c r="Q825" s="846"/>
      <c r="R825" s="846"/>
    </row>
    <row r="826" spans="1:18" ht="14.25" customHeight="1" hidden="1">
      <c r="A826" s="179" t="s">
        <v>83</v>
      </c>
      <c r="B826" s="221"/>
      <c r="C826" s="388"/>
      <c r="D826" s="135"/>
      <c r="E826" s="352"/>
      <c r="F826" s="221"/>
      <c r="G826" s="221"/>
      <c r="H826" s="221"/>
      <c r="I826" s="221"/>
      <c r="J826" s="221"/>
      <c r="K826" s="221"/>
      <c r="L826" s="126"/>
      <c r="M826" s="221"/>
      <c r="N826" s="221"/>
      <c r="O826" s="136"/>
      <c r="P826" s="37"/>
      <c r="Q826" s="37"/>
      <c r="R826" s="37"/>
    </row>
    <row r="827" spans="1:18" ht="29.25" customHeight="1" hidden="1">
      <c r="A827" s="718"/>
      <c r="B827" s="382"/>
      <c r="C827" s="477"/>
      <c r="D827" s="742"/>
      <c r="E827" s="479"/>
      <c r="F827" s="535"/>
      <c r="G827" s="535">
        <v>0</v>
      </c>
      <c r="H827" s="535">
        <v>0</v>
      </c>
      <c r="I827" s="535">
        <v>0</v>
      </c>
      <c r="J827" s="535">
        <v>0</v>
      </c>
      <c r="K827" s="535">
        <v>0</v>
      </c>
      <c r="L827" s="535">
        <v>0</v>
      </c>
      <c r="M827" s="535">
        <v>0</v>
      </c>
      <c r="N827" s="140">
        <f>F827+G827+H827+I827-J827+K827-L827-M827</f>
        <v>0</v>
      </c>
      <c r="O827" s="133"/>
      <c r="P827" s="37"/>
      <c r="Q827" s="37"/>
      <c r="R827" s="37"/>
    </row>
    <row r="828" spans="1:18" ht="12" customHeight="1" hidden="1">
      <c r="A828" s="561" t="s">
        <v>65</v>
      </c>
      <c r="B828" s="747"/>
      <c r="C828" s="748"/>
      <c r="D828" s="749"/>
      <c r="E828" s="750"/>
      <c r="F828" s="751">
        <f aca="true" t="shared" si="141" ref="F828:N828">SUM(F827:F827)</f>
        <v>0</v>
      </c>
      <c r="G828" s="751">
        <f t="shared" si="141"/>
        <v>0</v>
      </c>
      <c r="H828" s="751">
        <f t="shared" si="141"/>
        <v>0</v>
      </c>
      <c r="I828" s="751">
        <f t="shared" si="141"/>
        <v>0</v>
      </c>
      <c r="J828" s="751">
        <f t="shared" si="141"/>
        <v>0</v>
      </c>
      <c r="K828" s="751">
        <f t="shared" si="141"/>
        <v>0</v>
      </c>
      <c r="L828" s="751">
        <f t="shared" si="141"/>
        <v>0</v>
      </c>
      <c r="M828" s="751">
        <f t="shared" si="141"/>
        <v>0</v>
      </c>
      <c r="N828" s="751">
        <f t="shared" si="141"/>
        <v>0</v>
      </c>
      <c r="O828" s="629"/>
      <c r="P828" s="37"/>
      <c r="Q828" s="37"/>
      <c r="R828" s="37"/>
    </row>
    <row r="829" spans="1:18" ht="14.25" customHeight="1">
      <c r="A829" s="178" t="s">
        <v>447</v>
      </c>
      <c r="B829" s="126"/>
      <c r="C829" s="257"/>
      <c r="D829" s="746"/>
      <c r="E829" s="359"/>
      <c r="F829" s="126"/>
      <c r="G829" s="126"/>
      <c r="H829" s="126"/>
      <c r="I829" s="126"/>
      <c r="J829" s="126"/>
      <c r="K829" s="126"/>
      <c r="L829" s="126"/>
      <c r="M829" s="126"/>
      <c r="N829" s="126"/>
      <c r="O829" s="128"/>
      <c r="P829" s="37"/>
      <c r="Q829" s="37"/>
      <c r="R829" s="37"/>
    </row>
    <row r="830" spans="1:18" ht="36.75" customHeight="1">
      <c r="A830" s="718">
        <v>115</v>
      </c>
      <c r="B830" s="382" t="s">
        <v>1274</v>
      </c>
      <c r="C830" s="386" t="s">
        <v>1275</v>
      </c>
      <c r="D830" s="433" t="s">
        <v>421</v>
      </c>
      <c r="E830" s="351">
        <v>15</v>
      </c>
      <c r="F830" s="130">
        <v>1537</v>
      </c>
      <c r="G830" s="130">
        <v>0</v>
      </c>
      <c r="H830" s="130">
        <v>0</v>
      </c>
      <c r="I830" s="130">
        <v>0</v>
      </c>
      <c r="J830" s="130">
        <v>0</v>
      </c>
      <c r="K830" s="130">
        <v>113</v>
      </c>
      <c r="L830" s="130">
        <v>0</v>
      </c>
      <c r="M830" s="130">
        <v>0</v>
      </c>
      <c r="N830" s="140">
        <f>F830+G830+H830+I830-J830+K830-L830-M830</f>
        <v>1650</v>
      </c>
      <c r="O830" s="133"/>
      <c r="P830" s="37"/>
      <c r="Q830" s="37"/>
      <c r="R830" s="37"/>
    </row>
    <row r="831" spans="1:15" s="37" customFormat="1" ht="36.75" customHeight="1">
      <c r="A831" s="718">
        <v>146</v>
      </c>
      <c r="B831" s="382" t="s">
        <v>583</v>
      </c>
      <c r="C831" s="386" t="s">
        <v>584</v>
      </c>
      <c r="D831" s="433" t="s">
        <v>448</v>
      </c>
      <c r="E831" s="351">
        <v>15</v>
      </c>
      <c r="F831" s="130">
        <v>2396</v>
      </c>
      <c r="G831" s="130">
        <v>0</v>
      </c>
      <c r="H831" s="130">
        <v>0</v>
      </c>
      <c r="I831" s="130">
        <v>0</v>
      </c>
      <c r="J831" s="130">
        <v>0</v>
      </c>
      <c r="K831" s="130">
        <v>4</v>
      </c>
      <c r="L831" s="130">
        <v>0</v>
      </c>
      <c r="M831" s="130">
        <v>0</v>
      </c>
      <c r="N831" s="140">
        <f>F831+G831+H831+I831-J831+K831-L831-M831</f>
        <v>2400</v>
      </c>
      <c r="O831" s="133"/>
    </row>
    <row r="832" spans="1:15" s="37" customFormat="1" ht="12" customHeight="1" hidden="1">
      <c r="A832" s="626" t="s">
        <v>65</v>
      </c>
      <c r="B832" s="705"/>
      <c r="C832" s="627"/>
      <c r="D832" s="706"/>
      <c r="E832" s="628"/>
      <c r="F832" s="565">
        <f>SUM(F830:F831)</f>
        <v>3933</v>
      </c>
      <c r="G832" s="565">
        <f aca="true" t="shared" si="142" ref="G832:N832">SUM(G830:G831)</f>
        <v>0</v>
      </c>
      <c r="H832" s="565">
        <f t="shared" si="142"/>
        <v>0</v>
      </c>
      <c r="I832" s="565">
        <f t="shared" si="142"/>
        <v>0</v>
      </c>
      <c r="J832" s="565">
        <f t="shared" si="142"/>
        <v>0</v>
      </c>
      <c r="K832" s="565">
        <f t="shared" si="142"/>
        <v>117</v>
      </c>
      <c r="L832" s="565">
        <f t="shared" si="142"/>
        <v>0</v>
      </c>
      <c r="M832" s="565">
        <f t="shared" si="142"/>
        <v>0</v>
      </c>
      <c r="N832" s="565">
        <f t="shared" si="142"/>
        <v>4050</v>
      </c>
      <c r="O832" s="629"/>
    </row>
    <row r="833" spans="1:15" s="37" customFormat="1" ht="13.5" customHeight="1">
      <c r="A833" s="179" t="s">
        <v>604</v>
      </c>
      <c r="B833" s="221"/>
      <c r="C833" s="135"/>
      <c r="D833" s="434"/>
      <c r="E833" s="352"/>
      <c r="F833" s="221"/>
      <c r="G833" s="221"/>
      <c r="H833" s="221"/>
      <c r="I833" s="221"/>
      <c r="J833" s="221"/>
      <c r="K833" s="221"/>
      <c r="L833" s="221"/>
      <c r="M833" s="221"/>
      <c r="N833" s="221"/>
      <c r="O833" s="136"/>
    </row>
    <row r="834" spans="1:15" s="37" customFormat="1" ht="36.75" customHeight="1">
      <c r="A834" s="718">
        <v>147</v>
      </c>
      <c r="B834" s="382" t="s">
        <v>1417</v>
      </c>
      <c r="C834" s="386" t="s">
        <v>1418</v>
      </c>
      <c r="D834" s="433" t="s">
        <v>1419</v>
      </c>
      <c r="E834" s="351">
        <v>15</v>
      </c>
      <c r="F834" s="130">
        <v>2452</v>
      </c>
      <c r="G834" s="130">
        <v>0</v>
      </c>
      <c r="H834" s="130">
        <v>0</v>
      </c>
      <c r="I834" s="130">
        <v>0</v>
      </c>
      <c r="J834" s="130">
        <v>2</v>
      </c>
      <c r="K834" s="130">
        <v>0</v>
      </c>
      <c r="L834" s="130">
        <v>0</v>
      </c>
      <c r="M834" s="130">
        <v>0</v>
      </c>
      <c r="N834" s="140">
        <f>F834+G834+H834+I834-J834+K834-L834-M834</f>
        <v>2450</v>
      </c>
      <c r="O834" s="133"/>
    </row>
    <row r="835" spans="1:15" s="37" customFormat="1" ht="36.75" customHeight="1">
      <c r="A835" s="718">
        <v>148</v>
      </c>
      <c r="B835" s="382" t="s">
        <v>1430</v>
      </c>
      <c r="C835" s="386" t="s">
        <v>1431</v>
      </c>
      <c r="D835" s="433" t="s">
        <v>1432</v>
      </c>
      <c r="E835" s="351">
        <v>15</v>
      </c>
      <c r="F835" s="130">
        <v>842</v>
      </c>
      <c r="G835" s="130">
        <v>0</v>
      </c>
      <c r="H835" s="130">
        <v>0</v>
      </c>
      <c r="I835" s="130">
        <v>0</v>
      </c>
      <c r="J835" s="130">
        <v>0</v>
      </c>
      <c r="K835" s="130">
        <v>158</v>
      </c>
      <c r="L835" s="130">
        <v>0</v>
      </c>
      <c r="M835" s="130">
        <v>0</v>
      </c>
      <c r="N835" s="140">
        <f>F835+G835+H835+I835-J835+K835-L835-M835</f>
        <v>1000</v>
      </c>
      <c r="O835" s="133"/>
    </row>
    <row r="836" spans="1:15" s="37" customFormat="1" ht="12" customHeight="1" hidden="1">
      <c r="A836" s="626" t="s">
        <v>65</v>
      </c>
      <c r="B836" s="705"/>
      <c r="C836" s="627"/>
      <c r="D836" s="706"/>
      <c r="E836" s="628"/>
      <c r="F836" s="565">
        <f>SUM(F834:F835)</f>
        <v>3294</v>
      </c>
      <c r="G836" s="565">
        <f aca="true" t="shared" si="143" ref="G836:N836">SUM(G834:G835)</f>
        <v>0</v>
      </c>
      <c r="H836" s="565">
        <f t="shared" si="143"/>
        <v>0</v>
      </c>
      <c r="I836" s="565">
        <f t="shared" si="143"/>
        <v>0</v>
      </c>
      <c r="J836" s="565">
        <f t="shared" si="143"/>
        <v>2</v>
      </c>
      <c r="K836" s="565">
        <f t="shared" si="143"/>
        <v>158</v>
      </c>
      <c r="L836" s="565">
        <f t="shared" si="143"/>
        <v>0</v>
      </c>
      <c r="M836" s="565">
        <f t="shared" si="143"/>
        <v>0</v>
      </c>
      <c r="N836" s="565">
        <f t="shared" si="143"/>
        <v>3450</v>
      </c>
      <c r="O836" s="629"/>
    </row>
    <row r="837" spans="1:15" s="37" customFormat="1" ht="13.5" customHeight="1">
      <c r="A837" s="179" t="s">
        <v>89</v>
      </c>
      <c r="B837" s="221"/>
      <c r="C837" s="388"/>
      <c r="D837" s="135"/>
      <c r="E837" s="352"/>
      <c r="F837" s="221"/>
      <c r="G837" s="221"/>
      <c r="H837" s="221"/>
      <c r="I837" s="221"/>
      <c r="J837" s="221"/>
      <c r="K837" s="221"/>
      <c r="L837" s="221"/>
      <c r="M837" s="221"/>
      <c r="N837" s="221"/>
      <c r="O837" s="136"/>
    </row>
    <row r="838" spans="1:15" s="37" customFormat="1" ht="36.75" customHeight="1">
      <c r="A838" s="718">
        <v>14</v>
      </c>
      <c r="B838" s="382" t="s">
        <v>1429</v>
      </c>
      <c r="C838" s="477" t="s">
        <v>1462</v>
      </c>
      <c r="D838" s="478" t="s">
        <v>1333</v>
      </c>
      <c r="E838" s="479">
        <v>15</v>
      </c>
      <c r="F838" s="130">
        <v>2509</v>
      </c>
      <c r="G838" s="130">
        <v>0</v>
      </c>
      <c r="H838" s="130">
        <v>0</v>
      </c>
      <c r="I838" s="130">
        <v>0</v>
      </c>
      <c r="J838" s="130">
        <v>9</v>
      </c>
      <c r="K838" s="130">
        <v>0</v>
      </c>
      <c r="L838" s="130">
        <v>0</v>
      </c>
      <c r="M838" s="130">
        <v>0</v>
      </c>
      <c r="N838" s="140">
        <f>F838+G838+H838+I838-J838+K838-L838-M838</f>
        <v>2500</v>
      </c>
      <c r="O838" s="133"/>
    </row>
    <row r="839" spans="1:15" s="37" customFormat="1" ht="36.75" customHeight="1">
      <c r="A839" s="718">
        <v>414</v>
      </c>
      <c r="B839" s="382" t="s">
        <v>1332</v>
      </c>
      <c r="C839" s="477" t="s">
        <v>1463</v>
      </c>
      <c r="D839" s="478" t="s">
        <v>1333</v>
      </c>
      <c r="E839" s="479">
        <v>15</v>
      </c>
      <c r="F839" s="130">
        <v>1923</v>
      </c>
      <c r="G839" s="130">
        <v>0</v>
      </c>
      <c r="H839" s="130">
        <v>0</v>
      </c>
      <c r="I839" s="130">
        <v>0</v>
      </c>
      <c r="J839" s="130">
        <v>0</v>
      </c>
      <c r="K839" s="130">
        <v>77</v>
      </c>
      <c r="L839" s="130">
        <v>0</v>
      </c>
      <c r="M839" s="130">
        <v>0</v>
      </c>
      <c r="N839" s="140">
        <f>F839+G839+H839+I839-J839+K839-L839-M839</f>
        <v>2000</v>
      </c>
      <c r="O839" s="133"/>
    </row>
    <row r="840" spans="1:15" s="37" customFormat="1" ht="12" customHeight="1" hidden="1">
      <c r="A840" s="561" t="s">
        <v>65</v>
      </c>
      <c r="B840" s="747"/>
      <c r="C840" s="748"/>
      <c r="D840" s="749"/>
      <c r="E840" s="750"/>
      <c r="F840" s="751">
        <f>SUM(F838:F839)</f>
        <v>4432</v>
      </c>
      <c r="G840" s="751">
        <f aca="true" t="shared" si="144" ref="G840:N840">SUM(G838:G839)</f>
        <v>0</v>
      </c>
      <c r="H840" s="751">
        <f t="shared" si="144"/>
        <v>0</v>
      </c>
      <c r="I840" s="751">
        <f t="shared" si="144"/>
        <v>0</v>
      </c>
      <c r="J840" s="751">
        <f t="shared" si="144"/>
        <v>9</v>
      </c>
      <c r="K840" s="751">
        <f t="shared" si="144"/>
        <v>77</v>
      </c>
      <c r="L840" s="751">
        <f t="shared" si="144"/>
        <v>0</v>
      </c>
      <c r="M840" s="751">
        <f t="shared" si="144"/>
        <v>0</v>
      </c>
      <c r="N840" s="751">
        <f t="shared" si="144"/>
        <v>4500</v>
      </c>
      <c r="O840" s="629"/>
    </row>
    <row r="841" spans="1:15" s="37" customFormat="1" ht="12.75" customHeight="1">
      <c r="A841" s="179" t="s">
        <v>90</v>
      </c>
      <c r="B841" s="221"/>
      <c r="C841" s="135"/>
      <c r="D841" s="434"/>
      <c r="E841" s="352"/>
      <c r="F841" s="221"/>
      <c r="G841" s="221"/>
      <c r="H841" s="221"/>
      <c r="I841" s="221"/>
      <c r="J841" s="221"/>
      <c r="K841" s="221"/>
      <c r="L841" s="221"/>
      <c r="M841" s="221"/>
      <c r="N841" s="221"/>
      <c r="O841" s="136"/>
    </row>
    <row r="842" spans="1:15" s="37" customFormat="1" ht="36.75" customHeight="1">
      <c r="A842" s="718">
        <v>82</v>
      </c>
      <c r="B842" s="382" t="s">
        <v>660</v>
      </c>
      <c r="C842" s="386" t="s">
        <v>662</v>
      </c>
      <c r="D842" s="433" t="s">
        <v>661</v>
      </c>
      <c r="E842" s="351">
        <v>15</v>
      </c>
      <c r="F842" s="130">
        <v>961</v>
      </c>
      <c r="G842" s="130">
        <v>0</v>
      </c>
      <c r="H842" s="130">
        <v>0</v>
      </c>
      <c r="I842" s="130">
        <v>0</v>
      </c>
      <c r="J842" s="130">
        <v>0</v>
      </c>
      <c r="K842" s="130">
        <v>150</v>
      </c>
      <c r="L842" s="130">
        <v>0</v>
      </c>
      <c r="M842" s="130">
        <v>0</v>
      </c>
      <c r="N842" s="140">
        <f>F842+G842+H842+I842-J842+K842-L842-M842</f>
        <v>1111</v>
      </c>
      <c r="O842" s="133"/>
    </row>
    <row r="843" spans="1:15" s="37" customFormat="1" ht="12" customHeight="1" hidden="1">
      <c r="A843" s="638" t="s">
        <v>65</v>
      </c>
      <c r="B843" s="743"/>
      <c r="C843" s="639"/>
      <c r="D843" s="744"/>
      <c r="E843" s="640"/>
      <c r="F843" s="745">
        <f aca="true" t="shared" si="145" ref="F843:N843">SUM(F842:F842)</f>
        <v>961</v>
      </c>
      <c r="G843" s="745">
        <f t="shared" si="145"/>
        <v>0</v>
      </c>
      <c r="H843" s="745">
        <f t="shared" si="145"/>
        <v>0</v>
      </c>
      <c r="I843" s="745">
        <f t="shared" si="145"/>
        <v>0</v>
      </c>
      <c r="J843" s="745">
        <f t="shared" si="145"/>
        <v>0</v>
      </c>
      <c r="K843" s="745">
        <f t="shared" si="145"/>
        <v>150</v>
      </c>
      <c r="L843" s="745">
        <f t="shared" si="145"/>
        <v>0</v>
      </c>
      <c r="M843" s="745">
        <f t="shared" si="145"/>
        <v>0</v>
      </c>
      <c r="N843" s="745">
        <f t="shared" si="145"/>
        <v>1111</v>
      </c>
      <c r="O843" s="641"/>
    </row>
    <row r="844" spans="1:15" s="37" customFormat="1" ht="13.5" customHeight="1">
      <c r="A844" s="179" t="s">
        <v>91</v>
      </c>
      <c r="B844" s="221"/>
      <c r="C844" s="388"/>
      <c r="D844" s="135"/>
      <c r="E844" s="352"/>
      <c r="F844" s="221"/>
      <c r="G844" s="221"/>
      <c r="H844" s="221"/>
      <c r="I844" s="221"/>
      <c r="J844" s="221"/>
      <c r="K844" s="221"/>
      <c r="L844" s="221"/>
      <c r="M844" s="221"/>
      <c r="N844" s="221"/>
      <c r="O844" s="136"/>
    </row>
    <row r="845" spans="1:18" ht="30" customHeight="1">
      <c r="A845" s="718">
        <v>149</v>
      </c>
      <c r="B845" s="382" t="s">
        <v>663</v>
      </c>
      <c r="C845" s="477" t="s">
        <v>1469</v>
      </c>
      <c r="D845" s="742" t="s">
        <v>11</v>
      </c>
      <c r="E845" s="479">
        <v>15</v>
      </c>
      <c r="F845" s="130">
        <v>1924</v>
      </c>
      <c r="G845" s="130">
        <v>0</v>
      </c>
      <c r="H845" s="130">
        <v>0</v>
      </c>
      <c r="I845" s="130">
        <v>0</v>
      </c>
      <c r="J845" s="130">
        <v>0</v>
      </c>
      <c r="K845" s="130">
        <v>77</v>
      </c>
      <c r="L845" s="130">
        <v>0</v>
      </c>
      <c r="M845" s="130">
        <v>0</v>
      </c>
      <c r="N845" s="140">
        <f>F845+G845+H845+I845-J845+K845-L845-M845</f>
        <v>2001</v>
      </c>
      <c r="O845" s="133"/>
      <c r="P845" s="37"/>
      <c r="Q845" s="37"/>
      <c r="R845" s="37"/>
    </row>
    <row r="846" spans="1:18" ht="12" customHeight="1" hidden="1">
      <c r="A846" s="561" t="s">
        <v>65</v>
      </c>
      <c r="B846" s="747"/>
      <c r="C846" s="748"/>
      <c r="D846" s="749"/>
      <c r="E846" s="750"/>
      <c r="F846" s="751">
        <f aca="true" t="shared" si="146" ref="F846:N846">SUM(F845:F845)</f>
        <v>1924</v>
      </c>
      <c r="G846" s="751">
        <f t="shared" si="146"/>
        <v>0</v>
      </c>
      <c r="H846" s="751">
        <f t="shared" si="146"/>
        <v>0</v>
      </c>
      <c r="I846" s="751">
        <f t="shared" si="146"/>
        <v>0</v>
      </c>
      <c r="J846" s="751">
        <f t="shared" si="146"/>
        <v>0</v>
      </c>
      <c r="K846" s="751">
        <f t="shared" si="146"/>
        <v>77</v>
      </c>
      <c r="L846" s="751">
        <f t="shared" si="146"/>
        <v>0</v>
      </c>
      <c r="M846" s="751">
        <f t="shared" si="146"/>
        <v>0</v>
      </c>
      <c r="N846" s="751">
        <f t="shared" si="146"/>
        <v>2001</v>
      </c>
      <c r="O846" s="629"/>
      <c r="P846" s="37"/>
      <c r="Q846" s="37"/>
      <c r="R846" s="37"/>
    </row>
    <row r="847" spans="1:18" ht="12" customHeight="1">
      <c r="A847" s="179" t="s">
        <v>95</v>
      </c>
      <c r="B847" s="221"/>
      <c r="C847" s="388"/>
      <c r="D847" s="135"/>
      <c r="E847" s="352"/>
      <c r="F847" s="221"/>
      <c r="G847" s="221"/>
      <c r="H847" s="221"/>
      <c r="I847" s="221"/>
      <c r="J847" s="221"/>
      <c r="K847" s="221"/>
      <c r="L847" s="221"/>
      <c r="M847" s="221"/>
      <c r="N847" s="221"/>
      <c r="O847" s="136"/>
      <c r="P847" s="37"/>
      <c r="Q847" s="37"/>
      <c r="R847" s="37"/>
    </row>
    <row r="848" spans="1:18" ht="34.5" customHeight="1">
      <c r="A848" s="718">
        <v>116</v>
      </c>
      <c r="B848" s="382" t="s">
        <v>848</v>
      </c>
      <c r="C848" s="477" t="s">
        <v>849</v>
      </c>
      <c r="D848" s="742" t="s">
        <v>11</v>
      </c>
      <c r="E848" s="479">
        <v>15</v>
      </c>
      <c r="F848" s="130">
        <v>842</v>
      </c>
      <c r="G848" s="130">
        <v>0</v>
      </c>
      <c r="H848" s="130">
        <v>0</v>
      </c>
      <c r="I848" s="130">
        <v>0</v>
      </c>
      <c r="J848" s="130">
        <v>0</v>
      </c>
      <c r="K848" s="130">
        <v>158</v>
      </c>
      <c r="L848" s="130">
        <v>0</v>
      </c>
      <c r="M848" s="130">
        <v>0</v>
      </c>
      <c r="N848" s="140">
        <f>F848+G848+H848+I848-J848+K848-L848-M848</f>
        <v>1000</v>
      </c>
      <c r="O848" s="133"/>
      <c r="P848" s="37"/>
      <c r="Q848" s="37"/>
      <c r="R848" s="37"/>
    </row>
    <row r="849" spans="1:18" ht="12" customHeight="1" hidden="1">
      <c r="A849" s="561" t="s">
        <v>65</v>
      </c>
      <c r="B849" s="747"/>
      <c r="C849" s="748"/>
      <c r="D849" s="749"/>
      <c r="E849" s="750"/>
      <c r="F849" s="751">
        <f aca="true" t="shared" si="147" ref="F849:N849">SUM(F848:F848)</f>
        <v>842</v>
      </c>
      <c r="G849" s="751">
        <f t="shared" si="147"/>
        <v>0</v>
      </c>
      <c r="H849" s="751">
        <f t="shared" si="147"/>
        <v>0</v>
      </c>
      <c r="I849" s="751">
        <f t="shared" si="147"/>
        <v>0</v>
      </c>
      <c r="J849" s="751">
        <f t="shared" si="147"/>
        <v>0</v>
      </c>
      <c r="K849" s="751">
        <f t="shared" si="147"/>
        <v>158</v>
      </c>
      <c r="L849" s="751">
        <f t="shared" si="147"/>
        <v>0</v>
      </c>
      <c r="M849" s="751">
        <f t="shared" si="147"/>
        <v>0</v>
      </c>
      <c r="N849" s="751">
        <f t="shared" si="147"/>
        <v>1000</v>
      </c>
      <c r="O849" s="629"/>
      <c r="P849" s="37"/>
      <c r="Q849" s="37"/>
      <c r="R849" s="37"/>
    </row>
    <row r="850" spans="1:18" s="103" customFormat="1" ht="16.5" customHeight="1" hidden="1">
      <c r="A850" s="227"/>
      <c r="B850" s="721" t="s">
        <v>31</v>
      </c>
      <c r="C850" s="230"/>
      <c r="D850" s="230"/>
      <c r="E850" s="354"/>
      <c r="F850" s="251">
        <f aca="true" t="shared" si="148" ref="F850:N850">F828+F832+F836+F840+F843+F846+F849</f>
        <v>15386</v>
      </c>
      <c r="G850" s="251">
        <f t="shared" si="148"/>
        <v>0</v>
      </c>
      <c r="H850" s="251">
        <f t="shared" si="148"/>
        <v>0</v>
      </c>
      <c r="I850" s="251">
        <f t="shared" si="148"/>
        <v>0</v>
      </c>
      <c r="J850" s="251">
        <f t="shared" si="148"/>
        <v>11</v>
      </c>
      <c r="K850" s="251">
        <f t="shared" si="148"/>
        <v>737</v>
      </c>
      <c r="L850" s="251">
        <f t="shared" si="148"/>
        <v>0</v>
      </c>
      <c r="M850" s="251">
        <f t="shared" si="148"/>
        <v>0</v>
      </c>
      <c r="N850" s="251">
        <f t="shared" si="148"/>
        <v>16112</v>
      </c>
      <c r="O850" s="252"/>
      <c r="P850" s="106"/>
      <c r="Q850" s="106"/>
      <c r="R850" s="106"/>
    </row>
    <row r="851" spans="1:18" s="103" customFormat="1" ht="33" customHeight="1" hidden="1">
      <c r="A851" s="437"/>
      <c r="B851" s="438"/>
      <c r="C851" s="438"/>
      <c r="D851" s="438" t="s">
        <v>462</v>
      </c>
      <c r="F851" s="439"/>
      <c r="G851" s="438"/>
      <c r="H851" s="438"/>
      <c r="J851" s="452" t="s">
        <v>463</v>
      </c>
      <c r="K851" s="438"/>
      <c r="L851" s="438"/>
      <c r="N851" s="438" t="s">
        <v>463</v>
      </c>
      <c r="O851" s="440"/>
      <c r="P851" s="106"/>
      <c r="Q851" s="106"/>
      <c r="R851" s="106"/>
    </row>
    <row r="852" spans="1:18" s="103" customFormat="1" ht="16.5" customHeight="1" hidden="1">
      <c r="A852" s="437" t="s">
        <v>471</v>
      </c>
      <c r="B852" s="438"/>
      <c r="C852" s="438"/>
      <c r="D852" s="443" t="s">
        <v>1270</v>
      </c>
      <c r="E852" s="438"/>
      <c r="F852" s="439"/>
      <c r="G852" s="438"/>
      <c r="H852" s="438"/>
      <c r="J852" s="443" t="s">
        <v>968</v>
      </c>
      <c r="K852" s="438"/>
      <c r="L852" s="437"/>
      <c r="M852" s="438" t="s">
        <v>965</v>
      </c>
      <c r="N852" s="438"/>
      <c r="O852" s="441"/>
      <c r="P852" s="106"/>
      <c r="Q852" s="106"/>
      <c r="R852" s="106"/>
    </row>
    <row r="853" spans="1:18" s="103" customFormat="1" ht="13.5" customHeight="1" hidden="1">
      <c r="A853" s="437"/>
      <c r="B853" s="438"/>
      <c r="C853" s="438"/>
      <c r="D853" s="443" t="s">
        <v>597</v>
      </c>
      <c r="E853" s="438"/>
      <c r="F853" s="439"/>
      <c r="G853" s="438"/>
      <c r="H853" s="438"/>
      <c r="J853" s="442" t="s">
        <v>460</v>
      </c>
      <c r="K853" s="438"/>
      <c r="L853" s="438"/>
      <c r="M853" s="438" t="s">
        <v>461</v>
      </c>
      <c r="N853" s="438"/>
      <c r="O853" s="440"/>
      <c r="P853" s="106"/>
      <c r="Q853" s="106"/>
      <c r="R853" s="106"/>
    </row>
    <row r="854" spans="1:18" ht="33.75" hidden="1">
      <c r="A854" s="3" t="s">
        <v>0</v>
      </c>
      <c r="B854" s="20"/>
      <c r="C854" s="4"/>
      <c r="D854" s="93" t="s">
        <v>64</v>
      </c>
      <c r="E854" s="325"/>
      <c r="F854" s="55"/>
      <c r="G854" s="4"/>
      <c r="H854" s="4"/>
      <c r="I854" s="4"/>
      <c r="J854" s="4"/>
      <c r="K854" s="4"/>
      <c r="L854" s="5"/>
      <c r="M854" s="4"/>
      <c r="N854" s="4"/>
      <c r="O854" s="27"/>
      <c r="P854" s="37"/>
      <c r="Q854" s="37"/>
      <c r="R854" s="37"/>
    </row>
    <row r="855" spans="1:18" ht="18.75" hidden="1">
      <c r="A855" s="6"/>
      <c r="B855" s="97" t="s">
        <v>20</v>
      </c>
      <c r="C855" s="7"/>
      <c r="D855" s="7"/>
      <c r="E855" s="315"/>
      <c r="F855" s="7"/>
      <c r="G855" s="7"/>
      <c r="H855" s="7"/>
      <c r="I855" s="8"/>
      <c r="J855" s="7"/>
      <c r="K855" s="7"/>
      <c r="L855" s="9"/>
      <c r="M855" s="7"/>
      <c r="N855" s="7"/>
      <c r="O855" s="391" t="s">
        <v>1391</v>
      </c>
      <c r="P855" s="37"/>
      <c r="Q855" s="37"/>
      <c r="R855" s="37"/>
    </row>
    <row r="856" spans="1:18" ht="24.75" hidden="1">
      <c r="A856" s="10"/>
      <c r="B856" s="44"/>
      <c r="C856" s="11"/>
      <c r="D856" s="95" t="s">
        <v>1498</v>
      </c>
      <c r="E856" s="316"/>
      <c r="F856" s="12"/>
      <c r="G856" s="12"/>
      <c r="H856" s="12"/>
      <c r="I856" s="12"/>
      <c r="J856" s="12"/>
      <c r="K856" s="12"/>
      <c r="L856" s="13"/>
      <c r="M856" s="12"/>
      <c r="N856" s="12"/>
      <c r="O856" s="28"/>
      <c r="P856" s="37"/>
      <c r="Q856" s="37"/>
      <c r="R856" s="37"/>
    </row>
    <row r="857" spans="1:18" s="64" customFormat="1" ht="35.25" customHeight="1" hidden="1">
      <c r="A857" s="46" t="s">
        <v>428</v>
      </c>
      <c r="B857" s="62" t="s">
        <v>429</v>
      </c>
      <c r="C857" s="62" t="s">
        <v>1</v>
      </c>
      <c r="D857" s="62" t="s">
        <v>427</v>
      </c>
      <c r="E857" s="337" t="s">
        <v>435</v>
      </c>
      <c r="F857" s="26" t="s">
        <v>424</v>
      </c>
      <c r="G857" s="26" t="s">
        <v>425</v>
      </c>
      <c r="H857" s="26" t="s">
        <v>33</v>
      </c>
      <c r="I857" s="26" t="s">
        <v>342</v>
      </c>
      <c r="J857" s="26" t="s">
        <v>17</v>
      </c>
      <c r="K857" s="26" t="s">
        <v>18</v>
      </c>
      <c r="L857" s="26" t="s">
        <v>433</v>
      </c>
      <c r="M857" s="26" t="s">
        <v>30</v>
      </c>
      <c r="N857" s="26" t="s">
        <v>29</v>
      </c>
      <c r="O857" s="63" t="s">
        <v>19</v>
      </c>
      <c r="P857" s="846"/>
      <c r="Q857" s="846"/>
      <c r="R857" s="846"/>
    </row>
    <row r="858" spans="1:18" ht="21" customHeight="1">
      <c r="A858" s="100" t="s">
        <v>5</v>
      </c>
      <c r="B858" s="79"/>
      <c r="C858" s="81"/>
      <c r="D858" s="82"/>
      <c r="E858" s="341"/>
      <c r="F858" s="79"/>
      <c r="G858" s="79"/>
      <c r="H858" s="79"/>
      <c r="I858" s="79"/>
      <c r="J858" s="79"/>
      <c r="K858" s="79"/>
      <c r="L858" s="79"/>
      <c r="M858" s="79"/>
      <c r="N858" s="79"/>
      <c r="O858" s="76"/>
      <c r="P858" s="37"/>
      <c r="Q858" s="37"/>
      <c r="R858" s="37"/>
    </row>
    <row r="859" spans="1:18" ht="39" customHeight="1">
      <c r="A859" s="15">
        <v>168</v>
      </c>
      <c r="B859" s="715" t="s">
        <v>1018</v>
      </c>
      <c r="C859" s="43" t="s">
        <v>1238</v>
      </c>
      <c r="D859" s="398" t="s">
        <v>52</v>
      </c>
      <c r="E859" s="375">
        <v>15</v>
      </c>
      <c r="F859" s="65">
        <v>3109</v>
      </c>
      <c r="G859" s="65">
        <v>0</v>
      </c>
      <c r="H859" s="65">
        <v>0</v>
      </c>
      <c r="I859" s="65">
        <v>0</v>
      </c>
      <c r="J859" s="65">
        <v>109</v>
      </c>
      <c r="K859" s="65">
        <v>0</v>
      </c>
      <c r="L859" s="65">
        <v>0</v>
      </c>
      <c r="M859" s="65">
        <v>0</v>
      </c>
      <c r="N859" s="59">
        <f>F859+G859+H859+I859-J859+K859-L859-M859</f>
        <v>3000</v>
      </c>
      <c r="O859" s="29"/>
      <c r="P859" s="37"/>
      <c r="Q859" s="37"/>
      <c r="R859" s="37"/>
    </row>
    <row r="860" spans="1:18" s="41" customFormat="1" ht="42" customHeight="1">
      <c r="A860" s="15">
        <v>224</v>
      </c>
      <c r="B860" s="59" t="s">
        <v>578</v>
      </c>
      <c r="C860" s="43" t="s">
        <v>581</v>
      </c>
      <c r="D860" s="430" t="s">
        <v>345</v>
      </c>
      <c r="E860" s="318">
        <v>15</v>
      </c>
      <c r="F860" s="65">
        <v>3109</v>
      </c>
      <c r="G860" s="65">
        <v>0</v>
      </c>
      <c r="H860" s="65">
        <v>0</v>
      </c>
      <c r="I860" s="65">
        <v>0</v>
      </c>
      <c r="J860" s="65">
        <v>109</v>
      </c>
      <c r="K860" s="65">
        <v>0</v>
      </c>
      <c r="L860" s="66">
        <v>0</v>
      </c>
      <c r="M860" s="65">
        <v>0</v>
      </c>
      <c r="N860" s="59">
        <f>F860+G860+H860+I860-J860+K860-L860-M860</f>
        <v>3000</v>
      </c>
      <c r="O860" s="60"/>
      <c r="P860" s="84"/>
      <c r="Q860" s="84"/>
      <c r="R860" s="84"/>
    </row>
    <row r="861" spans="1:18" ht="0.75" customHeight="1">
      <c r="A861" s="589" t="s">
        <v>65</v>
      </c>
      <c r="B861" s="590"/>
      <c r="C861" s="594"/>
      <c r="D861" s="613"/>
      <c r="E861" s="614"/>
      <c r="F861" s="615">
        <f>SUM(F859:F860)</f>
        <v>6218</v>
      </c>
      <c r="G861" s="615">
        <f aca="true" t="shared" si="149" ref="G861:N861">SUM(G859:G860)</f>
        <v>0</v>
      </c>
      <c r="H861" s="615">
        <f t="shared" si="149"/>
        <v>0</v>
      </c>
      <c r="I861" s="615">
        <f t="shared" si="149"/>
        <v>0</v>
      </c>
      <c r="J861" s="615">
        <f t="shared" si="149"/>
        <v>218</v>
      </c>
      <c r="K861" s="615">
        <f t="shared" si="149"/>
        <v>0</v>
      </c>
      <c r="L861" s="615">
        <f t="shared" si="149"/>
        <v>0</v>
      </c>
      <c r="M861" s="615">
        <f t="shared" si="149"/>
        <v>0</v>
      </c>
      <c r="N861" s="615">
        <f t="shared" si="149"/>
        <v>6000</v>
      </c>
      <c r="O861" s="587"/>
      <c r="P861" s="37"/>
      <c r="Q861" s="37"/>
      <c r="R861" s="37"/>
    </row>
    <row r="862" spans="1:18" ht="21" customHeight="1">
      <c r="A862" s="100" t="s">
        <v>37</v>
      </c>
      <c r="B862" s="79"/>
      <c r="C862" s="81"/>
      <c r="D862" s="82"/>
      <c r="E862" s="341"/>
      <c r="F862" s="79"/>
      <c r="G862" s="79"/>
      <c r="H862" s="79"/>
      <c r="I862" s="79"/>
      <c r="J862" s="79"/>
      <c r="K862" s="79"/>
      <c r="L862" s="79"/>
      <c r="M862" s="79"/>
      <c r="N862" s="79"/>
      <c r="O862" s="76"/>
      <c r="P862" s="37"/>
      <c r="Q862" s="37"/>
      <c r="R862" s="37"/>
    </row>
    <row r="863" spans="1:18" ht="39" customHeight="1">
      <c r="A863" s="15">
        <v>13</v>
      </c>
      <c r="B863" s="715" t="s">
        <v>1437</v>
      </c>
      <c r="C863" s="43" t="s">
        <v>1438</v>
      </c>
      <c r="D863" s="398" t="s">
        <v>52</v>
      </c>
      <c r="E863" s="375">
        <v>15</v>
      </c>
      <c r="F863" s="65">
        <v>3109</v>
      </c>
      <c r="G863" s="65">
        <v>0</v>
      </c>
      <c r="H863" s="65">
        <v>0</v>
      </c>
      <c r="I863" s="65">
        <v>0</v>
      </c>
      <c r="J863" s="65">
        <v>109</v>
      </c>
      <c r="K863" s="65">
        <v>0</v>
      </c>
      <c r="L863" s="65">
        <v>0</v>
      </c>
      <c r="M863" s="65">
        <v>0</v>
      </c>
      <c r="N863" s="59">
        <f>F863+G863+H863+I863-J863+K863-L863-M863</f>
        <v>3000</v>
      </c>
      <c r="O863" s="29"/>
      <c r="P863" s="37"/>
      <c r="Q863" s="37"/>
      <c r="R863" s="37"/>
    </row>
    <row r="864" spans="1:18" ht="16.5" customHeight="1" hidden="1">
      <c r="A864" s="589" t="s">
        <v>65</v>
      </c>
      <c r="B864" s="590"/>
      <c r="C864" s="594"/>
      <c r="D864" s="613"/>
      <c r="E864" s="614"/>
      <c r="F864" s="615">
        <f aca="true" t="shared" si="150" ref="F864:N864">SUM(F863:F863)</f>
        <v>3109</v>
      </c>
      <c r="G864" s="615">
        <f t="shared" si="150"/>
        <v>0</v>
      </c>
      <c r="H864" s="615">
        <f t="shared" si="150"/>
        <v>0</v>
      </c>
      <c r="I864" s="615">
        <f t="shared" si="150"/>
        <v>0</v>
      </c>
      <c r="J864" s="615">
        <f t="shared" si="150"/>
        <v>109</v>
      </c>
      <c r="K864" s="615">
        <f t="shared" si="150"/>
        <v>0</v>
      </c>
      <c r="L864" s="615">
        <f t="shared" si="150"/>
        <v>0</v>
      </c>
      <c r="M864" s="615">
        <f t="shared" si="150"/>
        <v>0</v>
      </c>
      <c r="N864" s="615">
        <f t="shared" si="150"/>
        <v>3000</v>
      </c>
      <c r="O864" s="587"/>
      <c r="P864" s="37"/>
      <c r="Q864" s="37"/>
      <c r="R864" s="37"/>
    </row>
    <row r="865" spans="1:18" ht="21.75" customHeight="1">
      <c r="A865" s="100" t="s">
        <v>336</v>
      </c>
      <c r="B865" s="79"/>
      <c r="C865" s="81"/>
      <c r="D865" s="82"/>
      <c r="E865" s="341"/>
      <c r="F865" s="79"/>
      <c r="G865" s="79"/>
      <c r="H865" s="79"/>
      <c r="I865" s="79"/>
      <c r="J865" s="79"/>
      <c r="K865" s="79"/>
      <c r="L865" s="79"/>
      <c r="M865" s="79"/>
      <c r="N865" s="79"/>
      <c r="O865" s="76"/>
      <c r="P865" s="37"/>
      <c r="Q865" s="37"/>
      <c r="R865" s="37"/>
    </row>
    <row r="866" spans="1:18" s="41" customFormat="1" ht="39" customHeight="1">
      <c r="A866" s="15">
        <v>172</v>
      </c>
      <c r="B866" s="59" t="s">
        <v>1019</v>
      </c>
      <c r="C866" s="43" t="s">
        <v>1250</v>
      </c>
      <c r="D866" s="398" t="s">
        <v>6</v>
      </c>
      <c r="E866" s="375">
        <v>15</v>
      </c>
      <c r="F866" s="65">
        <v>4420</v>
      </c>
      <c r="G866" s="65">
        <v>0</v>
      </c>
      <c r="H866" s="65">
        <v>0</v>
      </c>
      <c r="I866" s="65">
        <v>0</v>
      </c>
      <c r="J866" s="65">
        <v>420</v>
      </c>
      <c r="K866" s="65">
        <v>0</v>
      </c>
      <c r="L866" s="65">
        <v>0</v>
      </c>
      <c r="M866" s="65">
        <v>0</v>
      </c>
      <c r="N866" s="59">
        <f>F866+G866+H866+I866-J866+K866-L866-M866</f>
        <v>4000</v>
      </c>
      <c r="O866" s="104"/>
      <c r="P866" s="84"/>
      <c r="Q866" s="84"/>
      <c r="R866" s="84"/>
    </row>
    <row r="867" spans="1:18" s="41" customFormat="1" ht="39" customHeight="1">
      <c r="A867" s="15">
        <v>174</v>
      </c>
      <c r="B867" s="59" t="s">
        <v>1067</v>
      </c>
      <c r="C867" s="43" t="s">
        <v>1242</v>
      </c>
      <c r="D867" s="398" t="s">
        <v>6</v>
      </c>
      <c r="E867" s="375">
        <v>15</v>
      </c>
      <c r="F867" s="65">
        <v>4420</v>
      </c>
      <c r="G867" s="65">
        <v>0</v>
      </c>
      <c r="H867" s="65">
        <v>0</v>
      </c>
      <c r="I867" s="65">
        <v>0</v>
      </c>
      <c r="J867" s="65">
        <v>420</v>
      </c>
      <c r="K867" s="65">
        <v>0</v>
      </c>
      <c r="L867" s="65">
        <v>600</v>
      </c>
      <c r="M867" s="65">
        <v>0</v>
      </c>
      <c r="N867" s="59">
        <f>F867+G867+H867+I867-J867+K867-L867-M867</f>
        <v>3400</v>
      </c>
      <c r="O867" s="104"/>
      <c r="P867" s="84"/>
      <c r="Q867" s="84"/>
      <c r="R867" s="84"/>
    </row>
    <row r="868" spans="1:18" s="41" customFormat="1" ht="36" customHeight="1">
      <c r="A868" s="15">
        <v>175</v>
      </c>
      <c r="B868" s="59" t="s">
        <v>1020</v>
      </c>
      <c r="C868" s="43" t="s">
        <v>1105</v>
      </c>
      <c r="D868" s="398" t="s">
        <v>6</v>
      </c>
      <c r="E868" s="375">
        <v>15</v>
      </c>
      <c r="F868" s="65">
        <v>4420</v>
      </c>
      <c r="G868" s="65">
        <v>0</v>
      </c>
      <c r="H868" s="65">
        <v>0</v>
      </c>
      <c r="I868" s="65">
        <v>0</v>
      </c>
      <c r="J868" s="65">
        <v>420</v>
      </c>
      <c r="K868" s="65">
        <v>0</v>
      </c>
      <c r="L868" s="65">
        <v>0</v>
      </c>
      <c r="M868" s="65">
        <v>0</v>
      </c>
      <c r="N868" s="59">
        <f>F868+G868+H868+I868-J868+K868-L868-M868</f>
        <v>4000</v>
      </c>
      <c r="O868" s="104"/>
      <c r="P868" s="84"/>
      <c r="Q868" s="84"/>
      <c r="R868" s="84"/>
    </row>
    <row r="869" spans="1:18" ht="16.5" customHeight="1" hidden="1">
      <c r="A869" s="589" t="s">
        <v>65</v>
      </c>
      <c r="B869" s="590"/>
      <c r="C869" s="594"/>
      <c r="D869" s="594"/>
      <c r="E869" s="614"/>
      <c r="F869" s="615">
        <f aca="true" t="shared" si="151" ref="F869:N869">SUM(F866:F868)</f>
        <v>13260</v>
      </c>
      <c r="G869" s="615">
        <f t="shared" si="151"/>
        <v>0</v>
      </c>
      <c r="H869" s="615">
        <f t="shared" si="151"/>
        <v>0</v>
      </c>
      <c r="I869" s="615">
        <f t="shared" si="151"/>
        <v>0</v>
      </c>
      <c r="J869" s="615">
        <f t="shared" si="151"/>
        <v>1260</v>
      </c>
      <c r="K869" s="615">
        <f t="shared" si="151"/>
        <v>0</v>
      </c>
      <c r="L869" s="615">
        <f t="shared" si="151"/>
        <v>600</v>
      </c>
      <c r="M869" s="615">
        <f t="shared" si="151"/>
        <v>0</v>
      </c>
      <c r="N869" s="615">
        <f t="shared" si="151"/>
        <v>11400</v>
      </c>
      <c r="O869" s="587"/>
      <c r="P869" s="37"/>
      <c r="Q869" s="37"/>
      <c r="R869" s="37"/>
    </row>
    <row r="870" spans="1:18" s="23" customFormat="1" ht="25.5" customHeight="1" hidden="1">
      <c r="A870" s="92"/>
      <c r="B870" s="52" t="s">
        <v>31</v>
      </c>
      <c r="C870" s="71"/>
      <c r="D870" s="71"/>
      <c r="E870" s="343"/>
      <c r="F870" s="71">
        <f aca="true" t="shared" si="152" ref="F870:N870">F861+F864+F869</f>
        <v>22587</v>
      </c>
      <c r="G870" s="71">
        <f t="shared" si="152"/>
        <v>0</v>
      </c>
      <c r="H870" s="71">
        <f t="shared" si="152"/>
        <v>0</v>
      </c>
      <c r="I870" s="71">
        <f t="shared" si="152"/>
        <v>0</v>
      </c>
      <c r="J870" s="71">
        <f t="shared" si="152"/>
        <v>1587</v>
      </c>
      <c r="K870" s="71">
        <f t="shared" si="152"/>
        <v>0</v>
      </c>
      <c r="L870" s="71">
        <f t="shared" si="152"/>
        <v>600</v>
      </c>
      <c r="M870" s="71">
        <f t="shared" si="152"/>
        <v>0</v>
      </c>
      <c r="N870" s="71">
        <f t="shared" si="152"/>
        <v>20400</v>
      </c>
      <c r="O870" s="58"/>
      <c r="P870" s="847"/>
      <c r="Q870" s="847"/>
      <c r="R870" s="847"/>
    </row>
    <row r="871" spans="1:18" ht="15" customHeight="1" hidden="1">
      <c r="A871" s="34"/>
      <c r="B871" s="35"/>
      <c r="C871" s="35"/>
      <c r="D871" s="35"/>
      <c r="E871" s="344"/>
      <c r="F871" s="35"/>
      <c r="G871" s="35"/>
      <c r="H871" s="35"/>
      <c r="I871" s="35"/>
      <c r="J871" s="35"/>
      <c r="K871" s="40"/>
      <c r="L871" s="35"/>
      <c r="M871" s="40"/>
      <c r="N871" s="35"/>
      <c r="P871" s="37"/>
      <c r="Q871" s="37"/>
      <c r="R871" s="37"/>
    </row>
    <row r="872" spans="1:18" s="103" customFormat="1" ht="18" customHeight="1" hidden="1">
      <c r="A872" s="437"/>
      <c r="B872" s="438"/>
      <c r="C872" s="438"/>
      <c r="D872" s="438" t="s">
        <v>462</v>
      </c>
      <c r="F872" s="439"/>
      <c r="G872" s="438"/>
      <c r="H872" s="438"/>
      <c r="J872" s="443" t="s">
        <v>463</v>
      </c>
      <c r="K872" s="438"/>
      <c r="L872" s="438"/>
      <c r="N872" s="438" t="s">
        <v>463</v>
      </c>
      <c r="O872" s="440"/>
      <c r="P872" s="106"/>
      <c r="Q872" s="106"/>
      <c r="R872" s="106"/>
    </row>
    <row r="873" spans="1:18" ht="18.75" hidden="1">
      <c r="A873" s="437" t="s">
        <v>471</v>
      </c>
      <c r="B873" s="438"/>
      <c r="C873" s="438"/>
      <c r="D873" s="443" t="s">
        <v>1270</v>
      </c>
      <c r="E873" s="438"/>
      <c r="F873" s="439"/>
      <c r="G873" s="438"/>
      <c r="H873" s="438"/>
      <c r="J873" s="443" t="s">
        <v>968</v>
      </c>
      <c r="K873" s="438"/>
      <c r="L873" s="437"/>
      <c r="M873" s="438" t="s">
        <v>965</v>
      </c>
      <c r="N873" s="438"/>
      <c r="O873" s="441"/>
      <c r="P873" s="37"/>
      <c r="Q873" s="37"/>
      <c r="R873" s="37"/>
    </row>
    <row r="874" spans="1:18" ht="18.75" hidden="1">
      <c r="A874" s="437"/>
      <c r="B874" s="438"/>
      <c r="C874" s="438"/>
      <c r="D874" s="443" t="s">
        <v>597</v>
      </c>
      <c r="E874" s="438"/>
      <c r="F874" s="439"/>
      <c r="G874" s="438"/>
      <c r="H874" s="438"/>
      <c r="J874" s="442" t="s">
        <v>460</v>
      </c>
      <c r="K874" s="438"/>
      <c r="L874" s="438"/>
      <c r="M874" s="438" t="s">
        <v>461</v>
      </c>
      <c r="N874" s="438"/>
      <c r="O874" s="440"/>
      <c r="P874" s="37"/>
      <c r="Q874" s="37"/>
      <c r="R874" s="37"/>
    </row>
    <row r="875" spans="1:18" ht="33.75" hidden="1">
      <c r="A875" s="3" t="s">
        <v>0</v>
      </c>
      <c r="B875" s="33"/>
      <c r="C875" s="4"/>
      <c r="D875" s="94" t="s">
        <v>64</v>
      </c>
      <c r="E875" s="325"/>
      <c r="F875" s="4"/>
      <c r="G875" s="4"/>
      <c r="H875" s="4"/>
      <c r="I875" s="4"/>
      <c r="J875" s="4"/>
      <c r="K875" s="4"/>
      <c r="L875" s="5"/>
      <c r="M875" s="4"/>
      <c r="N875" s="4"/>
      <c r="O875" s="27"/>
      <c r="P875" s="37"/>
      <c r="Q875" s="37"/>
      <c r="R875" s="37"/>
    </row>
    <row r="876" spans="1:18" ht="27" customHeight="1" hidden="1">
      <c r="A876" s="6"/>
      <c r="B876" s="97" t="s">
        <v>21</v>
      </c>
      <c r="C876" s="7"/>
      <c r="D876" s="7"/>
      <c r="E876" s="315"/>
      <c r="F876" s="7"/>
      <c r="G876" s="7"/>
      <c r="H876" s="7"/>
      <c r="I876" s="8"/>
      <c r="J876" s="7"/>
      <c r="K876" s="7"/>
      <c r="L876" s="9"/>
      <c r="M876" s="7"/>
      <c r="N876" s="7"/>
      <c r="O876" s="391" t="s">
        <v>1392</v>
      </c>
      <c r="P876" s="37"/>
      <c r="Q876" s="37"/>
      <c r="R876" s="37"/>
    </row>
    <row r="877" spans="1:18" ht="24.75" hidden="1">
      <c r="A877" s="10"/>
      <c r="B877" s="11"/>
      <c r="C877" s="11"/>
      <c r="D877" s="95" t="s">
        <v>1498</v>
      </c>
      <c r="E877" s="316"/>
      <c r="F877" s="12"/>
      <c r="G877" s="12"/>
      <c r="H877" s="12"/>
      <c r="I877" s="12"/>
      <c r="J877" s="12"/>
      <c r="K877" s="12"/>
      <c r="L877" s="13"/>
      <c r="M877" s="12"/>
      <c r="N877" s="12"/>
      <c r="O877" s="28"/>
      <c r="P877" s="37"/>
      <c r="Q877" s="37"/>
      <c r="R877" s="37"/>
    </row>
    <row r="878" spans="1:18" s="64" customFormat="1" ht="38.25" customHeight="1" hidden="1">
      <c r="A878" s="311" t="s">
        <v>428</v>
      </c>
      <c r="B878" s="62" t="s">
        <v>429</v>
      </c>
      <c r="C878" s="62" t="s">
        <v>1</v>
      </c>
      <c r="D878" s="62" t="s">
        <v>427</v>
      </c>
      <c r="E878" s="337" t="s">
        <v>435</v>
      </c>
      <c r="F878" s="26" t="s">
        <v>424</v>
      </c>
      <c r="G878" s="26" t="s">
        <v>425</v>
      </c>
      <c r="H878" s="26" t="s">
        <v>33</v>
      </c>
      <c r="I878" s="26" t="s">
        <v>342</v>
      </c>
      <c r="J878" s="26" t="s">
        <v>17</v>
      </c>
      <c r="K878" s="26" t="s">
        <v>18</v>
      </c>
      <c r="L878" s="26" t="s">
        <v>433</v>
      </c>
      <c r="M878" s="26" t="s">
        <v>30</v>
      </c>
      <c r="N878" s="26" t="s">
        <v>29</v>
      </c>
      <c r="O878" s="63" t="s">
        <v>19</v>
      </c>
      <c r="P878" s="846"/>
      <c r="Q878" s="846"/>
      <c r="R878" s="846"/>
    </row>
    <row r="879" spans="1:18" ht="30" customHeight="1">
      <c r="A879" s="100" t="s">
        <v>723</v>
      </c>
      <c r="B879" s="79"/>
      <c r="C879" s="81"/>
      <c r="D879" s="82"/>
      <c r="E879" s="341"/>
      <c r="F879" s="79"/>
      <c r="G879" s="79"/>
      <c r="H879" s="79"/>
      <c r="I879" s="79"/>
      <c r="J879" s="79"/>
      <c r="K879" s="79"/>
      <c r="L879" s="79"/>
      <c r="M879" s="79"/>
      <c r="N879" s="79"/>
      <c r="O879" s="76"/>
      <c r="P879" s="37"/>
      <c r="Q879" s="37"/>
      <c r="R879" s="37"/>
    </row>
    <row r="880" spans="1:18" ht="46.5" customHeight="1">
      <c r="A880" s="15">
        <v>1</v>
      </c>
      <c r="B880" s="715" t="s">
        <v>784</v>
      </c>
      <c r="C880" s="43" t="s">
        <v>785</v>
      </c>
      <c r="D880" s="398" t="s">
        <v>345</v>
      </c>
      <c r="E880" s="375">
        <v>15</v>
      </c>
      <c r="F880" s="65">
        <v>3109</v>
      </c>
      <c r="G880" s="65">
        <v>0</v>
      </c>
      <c r="H880" s="65">
        <v>0</v>
      </c>
      <c r="I880" s="65">
        <v>0</v>
      </c>
      <c r="J880" s="65">
        <v>109</v>
      </c>
      <c r="K880" s="65">
        <v>0</v>
      </c>
      <c r="L880" s="65">
        <v>0</v>
      </c>
      <c r="M880" s="65">
        <v>0</v>
      </c>
      <c r="N880" s="59">
        <f>F880+G880+H880+I880-J880+K880-L880-M880</f>
        <v>3000</v>
      </c>
      <c r="O880" s="43"/>
      <c r="P880" s="37"/>
      <c r="Q880" s="37"/>
      <c r="R880" s="37"/>
    </row>
    <row r="881" spans="1:18" ht="46.5" customHeight="1">
      <c r="A881" s="15">
        <v>34</v>
      </c>
      <c r="B881" s="715" t="s">
        <v>1470</v>
      </c>
      <c r="C881" s="43" t="s">
        <v>1473</v>
      </c>
      <c r="D881" s="398" t="s">
        <v>52</v>
      </c>
      <c r="E881" s="375">
        <v>15</v>
      </c>
      <c r="F881" s="65">
        <v>6934</v>
      </c>
      <c r="G881" s="65">
        <v>0</v>
      </c>
      <c r="H881" s="65">
        <v>0</v>
      </c>
      <c r="I881" s="65">
        <v>0</v>
      </c>
      <c r="J881" s="65">
        <v>934</v>
      </c>
      <c r="K881" s="65">
        <v>0</v>
      </c>
      <c r="L881" s="65">
        <v>0</v>
      </c>
      <c r="M881" s="65">
        <v>0</v>
      </c>
      <c r="N881" s="59">
        <f>F881+G881+H881+I881-J881+K881-L881-M881</f>
        <v>6000</v>
      </c>
      <c r="O881" s="43"/>
      <c r="P881" s="37"/>
      <c r="Q881" s="37"/>
      <c r="R881" s="37"/>
    </row>
    <row r="882" spans="1:18" s="41" customFormat="1" ht="46.5" customHeight="1">
      <c r="A882" s="15">
        <v>177</v>
      </c>
      <c r="B882" s="59" t="s">
        <v>1021</v>
      </c>
      <c r="C882" s="43" t="s">
        <v>1247</v>
      </c>
      <c r="D882" s="398" t="s">
        <v>260</v>
      </c>
      <c r="E882" s="375">
        <v>15</v>
      </c>
      <c r="F882" s="65">
        <v>3109</v>
      </c>
      <c r="G882" s="65">
        <v>0</v>
      </c>
      <c r="H882" s="65">
        <v>0</v>
      </c>
      <c r="I882" s="65">
        <v>0</v>
      </c>
      <c r="J882" s="65">
        <v>109</v>
      </c>
      <c r="K882" s="65">
        <v>0</v>
      </c>
      <c r="L882" s="65">
        <v>0</v>
      </c>
      <c r="M882" s="65">
        <v>0</v>
      </c>
      <c r="N882" s="59">
        <f>F882+G882+H882+I882-J882+K882-L882-M882</f>
        <v>3000</v>
      </c>
      <c r="O882" s="104"/>
      <c r="P882" s="84"/>
      <c r="Q882" s="84"/>
      <c r="R882" s="84"/>
    </row>
    <row r="883" spans="1:18" s="41" customFormat="1" ht="46.5" customHeight="1">
      <c r="A883" s="15">
        <v>413</v>
      </c>
      <c r="B883" s="59" t="s">
        <v>1334</v>
      </c>
      <c r="C883" s="43" t="s">
        <v>1464</v>
      </c>
      <c r="D883" s="398" t="s">
        <v>53</v>
      </c>
      <c r="E883" s="375">
        <v>15</v>
      </c>
      <c r="F883" s="65">
        <v>4420</v>
      </c>
      <c r="G883" s="65">
        <v>0</v>
      </c>
      <c r="H883" s="65">
        <v>0</v>
      </c>
      <c r="I883" s="65">
        <v>0</v>
      </c>
      <c r="J883" s="65">
        <v>420</v>
      </c>
      <c r="K883" s="65">
        <v>0</v>
      </c>
      <c r="L883" s="65">
        <v>0</v>
      </c>
      <c r="M883" s="65">
        <v>0</v>
      </c>
      <c r="N883" s="59">
        <f>F883+G883+H883+I883-J883+K883-L883-M883</f>
        <v>4000</v>
      </c>
      <c r="O883" s="104"/>
      <c r="P883" s="84"/>
      <c r="Q883" s="84"/>
      <c r="R883" s="84"/>
    </row>
    <row r="884" spans="1:18" ht="24.75" customHeight="1" hidden="1">
      <c r="A884" s="589" t="s">
        <v>65</v>
      </c>
      <c r="B884" s="590"/>
      <c r="C884" s="594"/>
      <c r="D884" s="613"/>
      <c r="E884" s="614"/>
      <c r="F884" s="615">
        <f>SUM(F880:F883)</f>
        <v>17572</v>
      </c>
      <c r="G884" s="615">
        <f aca="true" t="shared" si="153" ref="G884:N884">SUM(G880:G883)</f>
        <v>0</v>
      </c>
      <c r="H884" s="615">
        <f t="shared" si="153"/>
        <v>0</v>
      </c>
      <c r="I884" s="615">
        <f t="shared" si="153"/>
        <v>0</v>
      </c>
      <c r="J884" s="615">
        <f t="shared" si="153"/>
        <v>1572</v>
      </c>
      <c r="K884" s="615">
        <f t="shared" si="153"/>
        <v>0</v>
      </c>
      <c r="L884" s="615">
        <f t="shared" si="153"/>
        <v>0</v>
      </c>
      <c r="M884" s="615">
        <f t="shared" si="153"/>
        <v>0</v>
      </c>
      <c r="N884" s="615">
        <f t="shared" si="153"/>
        <v>16000</v>
      </c>
      <c r="O884" s="587"/>
      <c r="P884" s="37"/>
      <c r="Q884" s="37"/>
      <c r="R884" s="37"/>
    </row>
    <row r="885" spans="1:18" ht="33" customHeight="1">
      <c r="A885" s="101" t="s">
        <v>7</v>
      </c>
      <c r="B885" s="74"/>
      <c r="C885" s="77"/>
      <c r="D885" s="77"/>
      <c r="E885" s="338"/>
      <c r="F885" s="74"/>
      <c r="G885" s="74"/>
      <c r="H885" s="74"/>
      <c r="I885" s="74"/>
      <c r="J885" s="74"/>
      <c r="K885" s="74"/>
      <c r="L885" s="74"/>
      <c r="M885" s="74"/>
      <c r="N885" s="74"/>
      <c r="O885" s="76"/>
      <c r="P885" s="37"/>
      <c r="Q885" s="37"/>
      <c r="R885" s="37"/>
    </row>
    <row r="886" spans="1:15" ht="39" customHeight="1">
      <c r="A886" s="120">
        <v>353</v>
      </c>
      <c r="B886" s="59" t="s">
        <v>1072</v>
      </c>
      <c r="C886" s="285" t="s">
        <v>1246</v>
      </c>
      <c r="D886" s="192" t="s">
        <v>52</v>
      </c>
      <c r="E886" s="319">
        <v>15</v>
      </c>
      <c r="F886" s="189">
        <v>3109</v>
      </c>
      <c r="G886" s="189">
        <v>0</v>
      </c>
      <c r="H886" s="189">
        <v>0</v>
      </c>
      <c r="I886" s="189">
        <v>0</v>
      </c>
      <c r="J886" s="189">
        <v>109</v>
      </c>
      <c r="K886" s="189">
        <v>0</v>
      </c>
      <c r="L886" s="189">
        <v>0</v>
      </c>
      <c r="M886" s="189">
        <v>0</v>
      </c>
      <c r="N886" s="189">
        <f>F886+G886+H886+I886-J886+K886-L886+M886</f>
        <v>3000</v>
      </c>
      <c r="O886" s="29"/>
    </row>
    <row r="887" spans="1:18" ht="39" customHeight="1">
      <c r="A887" s="108">
        <v>354</v>
      </c>
      <c r="B887" s="59" t="s">
        <v>1073</v>
      </c>
      <c r="C887" s="43" t="s">
        <v>1178</v>
      </c>
      <c r="D887" s="192" t="s">
        <v>52</v>
      </c>
      <c r="E887" s="348">
        <v>15</v>
      </c>
      <c r="F887" s="59">
        <v>3109</v>
      </c>
      <c r="G887" s="59">
        <v>0</v>
      </c>
      <c r="H887" s="59">
        <v>0</v>
      </c>
      <c r="I887" s="59">
        <v>0</v>
      </c>
      <c r="J887" s="59">
        <v>109</v>
      </c>
      <c r="K887" s="59">
        <v>0</v>
      </c>
      <c r="L887" s="59">
        <v>0</v>
      </c>
      <c r="M887" s="59">
        <v>0</v>
      </c>
      <c r="N887" s="189">
        <f>F887+G887+H887+I887-J887+K887-L887+M887</f>
        <v>3000</v>
      </c>
      <c r="O887" s="29"/>
      <c r="P887" s="37"/>
      <c r="Q887" s="37"/>
      <c r="R887" s="37"/>
    </row>
    <row r="888" spans="1:16" ht="37.5" customHeight="1">
      <c r="A888" s="170">
        <v>355</v>
      </c>
      <c r="B888" s="59" t="s">
        <v>1071</v>
      </c>
      <c r="C888" s="656" t="s">
        <v>1179</v>
      </c>
      <c r="D888" s="430" t="s">
        <v>260</v>
      </c>
      <c r="E888" s="348">
        <v>15</v>
      </c>
      <c r="F888" s="59">
        <v>3820</v>
      </c>
      <c r="G888" s="59">
        <v>0</v>
      </c>
      <c r="H888" s="59">
        <v>0</v>
      </c>
      <c r="I888" s="59">
        <v>0</v>
      </c>
      <c r="J888" s="59">
        <v>320</v>
      </c>
      <c r="K888" s="59">
        <v>0</v>
      </c>
      <c r="L888" s="59">
        <v>0</v>
      </c>
      <c r="M888" s="59">
        <v>0</v>
      </c>
      <c r="N888" s="189">
        <f>F888+G888+H888+I888-J888+K888-L888+M888</f>
        <v>3500</v>
      </c>
      <c r="O888" s="59"/>
      <c r="P888" s="31"/>
    </row>
    <row r="889" spans="1:18" ht="20.25" customHeight="1" hidden="1">
      <c r="A889" s="589" t="s">
        <v>65</v>
      </c>
      <c r="B889" s="605"/>
      <c r="C889" s="591"/>
      <c r="D889" s="616"/>
      <c r="E889" s="592"/>
      <c r="F889" s="611">
        <f>SUM(F886:F888)</f>
        <v>10038</v>
      </c>
      <c r="G889" s="611">
        <f aca="true" t="shared" si="154" ref="G889:N889">SUM(G886:G888)</f>
        <v>0</v>
      </c>
      <c r="H889" s="611">
        <f t="shared" si="154"/>
        <v>0</v>
      </c>
      <c r="I889" s="611">
        <f t="shared" si="154"/>
        <v>0</v>
      </c>
      <c r="J889" s="611">
        <f t="shared" si="154"/>
        <v>538</v>
      </c>
      <c r="K889" s="611">
        <f t="shared" si="154"/>
        <v>0</v>
      </c>
      <c r="L889" s="611">
        <f t="shared" si="154"/>
        <v>0</v>
      </c>
      <c r="M889" s="611">
        <f t="shared" si="154"/>
        <v>0</v>
      </c>
      <c r="N889" s="611">
        <f t="shared" si="154"/>
        <v>9500</v>
      </c>
      <c r="O889" s="587"/>
      <c r="P889" s="37"/>
      <c r="Q889" s="37"/>
      <c r="R889" s="37"/>
    </row>
    <row r="890" spans="1:18" s="23" customFormat="1" ht="21.75" customHeight="1" hidden="1">
      <c r="A890" s="56"/>
      <c r="B890" s="52" t="s">
        <v>31</v>
      </c>
      <c r="C890" s="57"/>
      <c r="D890" s="57"/>
      <c r="E890" s="336"/>
      <c r="F890" s="71">
        <f aca="true" t="shared" si="155" ref="F890:N890">F884+F889</f>
        <v>27610</v>
      </c>
      <c r="G890" s="71">
        <f t="shared" si="155"/>
        <v>0</v>
      </c>
      <c r="H890" s="71">
        <f t="shared" si="155"/>
        <v>0</v>
      </c>
      <c r="I890" s="71">
        <f t="shared" si="155"/>
        <v>0</v>
      </c>
      <c r="J890" s="71">
        <f t="shared" si="155"/>
        <v>2110</v>
      </c>
      <c r="K890" s="71">
        <f t="shared" si="155"/>
        <v>0</v>
      </c>
      <c r="L890" s="71">
        <f t="shared" si="155"/>
        <v>0</v>
      </c>
      <c r="M890" s="71">
        <f t="shared" si="155"/>
        <v>0</v>
      </c>
      <c r="N890" s="71">
        <f t="shared" si="155"/>
        <v>25500</v>
      </c>
      <c r="O890" s="58"/>
      <c r="P890" s="847"/>
      <c r="Q890" s="847"/>
      <c r="R890" s="847"/>
    </row>
    <row r="891" spans="3:18" ht="18" hidden="1">
      <c r="C891" s="1"/>
      <c r="K891" s="45"/>
      <c r="M891" s="45"/>
      <c r="P891" s="37"/>
      <c r="Q891" s="37"/>
      <c r="R891" s="37"/>
    </row>
    <row r="892" spans="1:18" ht="44.25" customHeight="1" hidden="1">
      <c r="A892" s="437"/>
      <c r="B892" s="438"/>
      <c r="C892" s="438" t="s">
        <v>462</v>
      </c>
      <c r="D892" s="438"/>
      <c r="F892" s="439"/>
      <c r="G892" s="438"/>
      <c r="H892" s="438"/>
      <c r="J892" s="443" t="s">
        <v>463</v>
      </c>
      <c r="K892" s="438"/>
      <c r="L892" s="438"/>
      <c r="N892" s="438" t="s">
        <v>463</v>
      </c>
      <c r="O892" s="440"/>
      <c r="P892" s="37"/>
      <c r="Q892" s="37"/>
      <c r="R892" s="37"/>
    </row>
    <row r="893" spans="1:18" s="103" customFormat="1" ht="21.75" hidden="1">
      <c r="A893" s="437"/>
      <c r="B893" s="438"/>
      <c r="C893" s="438"/>
      <c r="D893" s="438"/>
      <c r="E893" s="438"/>
      <c r="F893" s="439"/>
      <c r="G893" s="438"/>
      <c r="H893" s="438"/>
      <c r="J893" s="443"/>
      <c r="K893" s="438"/>
      <c r="L893" s="437"/>
      <c r="M893" s="438"/>
      <c r="N893" s="438"/>
      <c r="O893" s="441"/>
      <c r="P893" s="106"/>
      <c r="Q893" s="106"/>
      <c r="R893" s="106"/>
    </row>
    <row r="894" spans="1:18" s="103" customFormat="1" ht="21.75" hidden="1">
      <c r="A894" s="437" t="s">
        <v>471</v>
      </c>
      <c r="B894" s="438"/>
      <c r="C894" s="443" t="s">
        <v>1270</v>
      </c>
      <c r="E894" s="438"/>
      <c r="F894" s="439"/>
      <c r="G894" s="438"/>
      <c r="H894" s="438"/>
      <c r="J894" s="443" t="s">
        <v>968</v>
      </c>
      <c r="K894" s="438"/>
      <c r="L894" s="437"/>
      <c r="M894" s="438" t="s">
        <v>967</v>
      </c>
      <c r="N894" s="438"/>
      <c r="O894" s="441"/>
      <c r="P894" s="106"/>
      <c r="Q894" s="106"/>
      <c r="R894" s="106"/>
    </row>
    <row r="895" spans="1:18" ht="18.75" hidden="1">
      <c r="A895" s="437"/>
      <c r="B895" s="438"/>
      <c r="C895" s="443" t="s">
        <v>597</v>
      </c>
      <c r="E895" s="438"/>
      <c r="F895" s="439"/>
      <c r="G895" s="438"/>
      <c r="H895" s="438"/>
      <c r="J895" s="442" t="s">
        <v>460</v>
      </c>
      <c r="K895" s="438"/>
      <c r="L895" s="438"/>
      <c r="M895" s="438" t="s">
        <v>461</v>
      </c>
      <c r="N895" s="438"/>
      <c r="O895" s="440"/>
      <c r="P895" s="37"/>
      <c r="Q895" s="37"/>
      <c r="R895" s="37"/>
    </row>
    <row r="896" spans="3:18" ht="18" hidden="1">
      <c r="C896" s="1"/>
      <c r="L896" s="19"/>
      <c r="P896" s="37"/>
      <c r="Q896" s="37"/>
      <c r="R896" s="37"/>
    </row>
    <row r="897" spans="1:18" ht="27" customHeight="1" hidden="1">
      <c r="A897" s="3" t="s">
        <v>0</v>
      </c>
      <c r="B897" s="20"/>
      <c r="C897" s="4"/>
      <c r="D897" s="93" t="s">
        <v>64</v>
      </c>
      <c r="E897" s="325"/>
      <c r="F897" s="4"/>
      <c r="G897" s="4"/>
      <c r="H897" s="4"/>
      <c r="I897" s="4"/>
      <c r="J897" s="4"/>
      <c r="K897" s="4"/>
      <c r="L897" s="5"/>
      <c r="M897" s="4"/>
      <c r="N897" s="4"/>
      <c r="O897" s="27"/>
      <c r="P897" s="37"/>
      <c r="Q897" s="37"/>
      <c r="R897" s="37"/>
    </row>
    <row r="898" spans="1:18" ht="16.5" customHeight="1" hidden="1">
      <c r="A898" s="6"/>
      <c r="B898" s="97" t="s">
        <v>22</v>
      </c>
      <c r="C898" s="7"/>
      <c r="D898" s="7"/>
      <c r="E898" s="315"/>
      <c r="F898" s="7"/>
      <c r="G898" s="7"/>
      <c r="H898" s="7"/>
      <c r="I898" s="8"/>
      <c r="J898" s="7"/>
      <c r="K898" s="7"/>
      <c r="L898" s="9"/>
      <c r="M898" s="7"/>
      <c r="N898" s="7"/>
      <c r="O898" s="391" t="s">
        <v>1393</v>
      </c>
      <c r="P898" s="37"/>
      <c r="Q898" s="37"/>
      <c r="R898" s="37"/>
    </row>
    <row r="899" spans="1:18" ht="20.25" customHeight="1" hidden="1">
      <c r="A899" s="10"/>
      <c r="B899" s="11"/>
      <c r="C899" s="11"/>
      <c r="D899" s="95" t="s">
        <v>1498</v>
      </c>
      <c r="E899" s="316"/>
      <c r="F899" s="12"/>
      <c r="G899" s="12"/>
      <c r="H899" s="12"/>
      <c r="I899" s="12"/>
      <c r="J899" s="12"/>
      <c r="K899" s="12"/>
      <c r="L899" s="13"/>
      <c r="M899" s="12"/>
      <c r="N899" s="12"/>
      <c r="O899" s="28"/>
      <c r="P899" s="37"/>
      <c r="Q899" s="37"/>
      <c r="R899" s="37"/>
    </row>
    <row r="900" spans="1:18" s="50" customFormat="1" ht="26.25" customHeight="1" hidden="1">
      <c r="A900" s="46" t="s">
        <v>428</v>
      </c>
      <c r="B900" s="62" t="s">
        <v>429</v>
      </c>
      <c r="C900" s="47" t="s">
        <v>1</v>
      </c>
      <c r="D900" s="47" t="s">
        <v>427</v>
      </c>
      <c r="E900" s="337" t="s">
        <v>435</v>
      </c>
      <c r="F900" s="26" t="s">
        <v>424</v>
      </c>
      <c r="G900" s="26" t="s">
        <v>425</v>
      </c>
      <c r="H900" s="26" t="s">
        <v>33</v>
      </c>
      <c r="I900" s="42" t="s">
        <v>342</v>
      </c>
      <c r="J900" s="48" t="s">
        <v>17</v>
      </c>
      <c r="K900" s="26" t="s">
        <v>18</v>
      </c>
      <c r="L900" s="26" t="s">
        <v>433</v>
      </c>
      <c r="M900" s="26" t="s">
        <v>30</v>
      </c>
      <c r="N900" s="26" t="s">
        <v>29</v>
      </c>
      <c r="O900" s="49" t="s">
        <v>19</v>
      </c>
      <c r="P900" s="848"/>
      <c r="Q900" s="848"/>
      <c r="R900" s="848"/>
    </row>
    <row r="901" spans="1:18" ht="20.25" customHeight="1">
      <c r="A901" s="101" t="s">
        <v>419</v>
      </c>
      <c r="B901" s="77"/>
      <c r="C901" s="77"/>
      <c r="D901" s="77"/>
      <c r="E901" s="338"/>
      <c r="F901" s="77"/>
      <c r="G901" s="77"/>
      <c r="H901" s="77"/>
      <c r="I901" s="77"/>
      <c r="J901" s="77"/>
      <c r="K901" s="77"/>
      <c r="L901" s="78"/>
      <c r="M901" s="77"/>
      <c r="N901" s="77"/>
      <c r="O901" s="80"/>
      <c r="P901" s="37"/>
      <c r="Q901" s="37"/>
      <c r="R901" s="37"/>
    </row>
    <row r="902" spans="1:18" s="41" customFormat="1" ht="42" customHeight="1">
      <c r="A902" s="15">
        <v>92</v>
      </c>
      <c r="B902" s="764" t="s">
        <v>1276</v>
      </c>
      <c r="C902" s="43" t="s">
        <v>1277</v>
      </c>
      <c r="D902" s="455" t="s">
        <v>1278</v>
      </c>
      <c r="E902" s="329">
        <v>15</v>
      </c>
      <c r="F902" s="59">
        <v>5662</v>
      </c>
      <c r="G902" s="59">
        <v>0</v>
      </c>
      <c r="H902" s="59">
        <v>0</v>
      </c>
      <c r="I902" s="59">
        <v>0</v>
      </c>
      <c r="J902" s="59">
        <v>662</v>
      </c>
      <c r="K902" s="59">
        <v>0</v>
      </c>
      <c r="L902" s="59">
        <v>0</v>
      </c>
      <c r="M902" s="59">
        <v>0</v>
      </c>
      <c r="N902" s="59">
        <f>F902+G902+H902+I902-J902+K902-L902-M902</f>
        <v>5000</v>
      </c>
      <c r="O902" s="310"/>
      <c r="P902" s="84"/>
      <c r="Q902" s="84"/>
      <c r="R902" s="84"/>
    </row>
    <row r="903" spans="1:18" s="41" customFormat="1" ht="42" customHeight="1">
      <c r="A903" s="15">
        <v>389</v>
      </c>
      <c r="B903" s="764" t="s">
        <v>1203</v>
      </c>
      <c r="C903" s="43" t="s">
        <v>1212</v>
      </c>
      <c r="D903" s="455" t="s">
        <v>260</v>
      </c>
      <c r="E903" s="329">
        <v>15</v>
      </c>
      <c r="F903" s="59">
        <v>3820</v>
      </c>
      <c r="G903" s="59">
        <v>0</v>
      </c>
      <c r="H903" s="59">
        <v>0</v>
      </c>
      <c r="I903" s="59">
        <v>0</v>
      </c>
      <c r="J903" s="59">
        <v>320</v>
      </c>
      <c r="K903" s="59">
        <v>0</v>
      </c>
      <c r="L903" s="59">
        <v>500</v>
      </c>
      <c r="M903" s="59">
        <v>0</v>
      </c>
      <c r="N903" s="59">
        <f>F903+G903+H903+I903-J903+K903-L903-M903</f>
        <v>3000</v>
      </c>
      <c r="O903" s="29"/>
      <c r="P903" s="84"/>
      <c r="Q903" s="84"/>
      <c r="R903" s="84"/>
    </row>
    <row r="904" spans="1:18" s="41" customFormat="1" ht="42" customHeight="1">
      <c r="A904" s="15">
        <v>391</v>
      </c>
      <c r="B904" s="764" t="s">
        <v>1322</v>
      </c>
      <c r="C904" s="43" t="s">
        <v>1323</v>
      </c>
      <c r="D904" s="455" t="s">
        <v>260</v>
      </c>
      <c r="E904" s="329">
        <v>15</v>
      </c>
      <c r="F904" s="59">
        <v>3820</v>
      </c>
      <c r="G904" s="59">
        <v>0</v>
      </c>
      <c r="H904" s="59">
        <v>0</v>
      </c>
      <c r="I904" s="59">
        <v>0</v>
      </c>
      <c r="J904" s="59">
        <v>320</v>
      </c>
      <c r="K904" s="59">
        <v>0</v>
      </c>
      <c r="L904" s="59">
        <v>600</v>
      </c>
      <c r="M904" s="59">
        <v>0</v>
      </c>
      <c r="N904" s="59">
        <f>F904+G904+H904+I904-J904+K904-L904-M904</f>
        <v>2900</v>
      </c>
      <c r="O904" s="654"/>
      <c r="P904" s="84"/>
      <c r="Q904" s="84"/>
      <c r="R904" s="84"/>
    </row>
    <row r="905" spans="1:18" s="41" customFormat="1" ht="12.75" customHeight="1" hidden="1">
      <c r="A905" s="623" t="s">
        <v>65</v>
      </c>
      <c r="B905" s="693"/>
      <c r="C905" s="693"/>
      <c r="D905" s="596"/>
      <c r="E905" s="597"/>
      <c r="F905" s="612">
        <f>SUM(F902:F904)</f>
        <v>13302</v>
      </c>
      <c r="G905" s="612">
        <f aca="true" t="shared" si="156" ref="G905:N905">SUM(G902:G904)</f>
        <v>0</v>
      </c>
      <c r="H905" s="612">
        <f t="shared" si="156"/>
        <v>0</v>
      </c>
      <c r="I905" s="612">
        <f t="shared" si="156"/>
        <v>0</v>
      </c>
      <c r="J905" s="612">
        <f t="shared" si="156"/>
        <v>1302</v>
      </c>
      <c r="K905" s="612">
        <f t="shared" si="156"/>
        <v>0</v>
      </c>
      <c r="L905" s="612">
        <f t="shared" si="156"/>
        <v>1100</v>
      </c>
      <c r="M905" s="612">
        <f t="shared" si="156"/>
        <v>0</v>
      </c>
      <c r="N905" s="612">
        <f t="shared" si="156"/>
        <v>10900</v>
      </c>
      <c r="O905" s="694"/>
      <c r="P905" s="84"/>
      <c r="Q905" s="84"/>
      <c r="R905" s="84"/>
    </row>
    <row r="906" spans="1:18" ht="20.25" customHeight="1">
      <c r="A906" s="101" t="s">
        <v>104</v>
      </c>
      <c r="B906" s="77"/>
      <c r="C906" s="77"/>
      <c r="D906" s="78"/>
      <c r="E906" s="338"/>
      <c r="F906" s="77"/>
      <c r="G906" s="77"/>
      <c r="H906" s="77"/>
      <c r="I906" s="77"/>
      <c r="J906" s="77"/>
      <c r="K906" s="77"/>
      <c r="L906" s="78"/>
      <c r="M906" s="77"/>
      <c r="N906" s="77"/>
      <c r="O906" s="80"/>
      <c r="P906" s="37"/>
      <c r="Q906" s="37"/>
      <c r="R906" s="37"/>
    </row>
    <row r="907" spans="1:18" ht="42" customHeight="1">
      <c r="A907" s="15">
        <v>178</v>
      </c>
      <c r="B907" s="59" t="s">
        <v>1068</v>
      </c>
      <c r="C907" s="43" t="s">
        <v>1266</v>
      </c>
      <c r="D907" s="398" t="s">
        <v>114</v>
      </c>
      <c r="E907" s="346">
        <v>15</v>
      </c>
      <c r="F907" s="59">
        <v>4420</v>
      </c>
      <c r="G907" s="59">
        <v>0</v>
      </c>
      <c r="H907" s="59">
        <v>0</v>
      </c>
      <c r="I907" s="59">
        <v>0</v>
      </c>
      <c r="J907" s="59">
        <v>420</v>
      </c>
      <c r="K907" s="59">
        <v>0</v>
      </c>
      <c r="L907" s="59">
        <v>0</v>
      </c>
      <c r="M907" s="59">
        <v>0</v>
      </c>
      <c r="N907" s="59">
        <f>F907+G907+H907+I907-J907+K907-L907-M907</f>
        <v>4000</v>
      </c>
      <c r="O907" s="32"/>
      <c r="P907" s="37"/>
      <c r="Q907" s="37"/>
      <c r="R907" s="37"/>
    </row>
    <row r="908" spans="1:18" ht="42" customHeight="1">
      <c r="A908" s="15">
        <v>332</v>
      </c>
      <c r="B908" s="189" t="s">
        <v>775</v>
      </c>
      <c r="C908" s="43" t="s">
        <v>940</v>
      </c>
      <c r="D908" s="396" t="s">
        <v>6</v>
      </c>
      <c r="E908" s="312">
        <v>15</v>
      </c>
      <c r="F908" s="189">
        <v>3109</v>
      </c>
      <c r="G908" s="189">
        <v>0</v>
      </c>
      <c r="H908" s="189">
        <v>0</v>
      </c>
      <c r="I908" s="189">
        <v>0</v>
      </c>
      <c r="J908" s="189">
        <v>109</v>
      </c>
      <c r="K908" s="189">
        <v>0</v>
      </c>
      <c r="L908" s="189">
        <v>0</v>
      </c>
      <c r="M908" s="189">
        <v>0</v>
      </c>
      <c r="N908" s="59">
        <f>F908+G908+H908+I908-J908+K908-L908-M908</f>
        <v>3000</v>
      </c>
      <c r="O908" s="32"/>
      <c r="P908" s="37"/>
      <c r="Q908" s="37"/>
      <c r="R908" s="37"/>
    </row>
    <row r="909" spans="1:18" ht="42" customHeight="1">
      <c r="A909" s="15">
        <v>393</v>
      </c>
      <c r="B909" s="189" t="s">
        <v>1285</v>
      </c>
      <c r="C909" s="43" t="s">
        <v>1286</v>
      </c>
      <c r="D909" s="396" t="s">
        <v>114</v>
      </c>
      <c r="E909" s="312">
        <v>15</v>
      </c>
      <c r="F909" s="189">
        <v>2509</v>
      </c>
      <c r="G909" s="189">
        <v>0</v>
      </c>
      <c r="H909" s="189">
        <v>0</v>
      </c>
      <c r="I909" s="189">
        <v>0</v>
      </c>
      <c r="J909" s="189">
        <v>9</v>
      </c>
      <c r="K909" s="189">
        <v>0</v>
      </c>
      <c r="L909" s="189">
        <v>0</v>
      </c>
      <c r="M909" s="189">
        <v>0</v>
      </c>
      <c r="N909" s="59">
        <f>F909+G909+H909+I909-J909+K909-L909-M909</f>
        <v>2500</v>
      </c>
      <c r="O909" s="32"/>
      <c r="P909" s="37"/>
      <c r="Q909" s="37"/>
      <c r="R909" s="37"/>
    </row>
    <row r="910" spans="1:18" ht="42" customHeight="1">
      <c r="A910" s="15">
        <v>395</v>
      </c>
      <c r="B910" s="189" t="s">
        <v>1279</v>
      </c>
      <c r="C910" s="43" t="s">
        <v>1287</v>
      </c>
      <c r="D910" s="396" t="s">
        <v>109</v>
      </c>
      <c r="E910" s="312">
        <v>15</v>
      </c>
      <c r="F910" s="189">
        <v>2509</v>
      </c>
      <c r="G910" s="189">
        <v>0</v>
      </c>
      <c r="H910" s="189">
        <v>0</v>
      </c>
      <c r="I910" s="189">
        <v>0</v>
      </c>
      <c r="J910" s="189">
        <v>9</v>
      </c>
      <c r="K910" s="189">
        <v>0</v>
      </c>
      <c r="L910" s="189">
        <v>0</v>
      </c>
      <c r="M910" s="189">
        <v>0</v>
      </c>
      <c r="N910" s="59">
        <f>F910+G910+H910+I910-J910+K910-L910-M910</f>
        <v>2500</v>
      </c>
      <c r="O910" s="32"/>
      <c r="P910" s="37"/>
      <c r="Q910" s="37"/>
      <c r="R910" s="37"/>
    </row>
    <row r="911" spans="1:18" s="41" customFormat="1" ht="12" customHeight="1" hidden="1">
      <c r="A911" s="623" t="s">
        <v>65</v>
      </c>
      <c r="B911" s="693"/>
      <c r="C911" s="693"/>
      <c r="D911" s="596"/>
      <c r="E911" s="597"/>
      <c r="F911" s="612">
        <f>SUM(F907:F910)</f>
        <v>12547</v>
      </c>
      <c r="G911" s="612">
        <f aca="true" t="shared" si="157" ref="G911:N911">SUM(G907:G910)</f>
        <v>0</v>
      </c>
      <c r="H911" s="612">
        <f t="shared" si="157"/>
        <v>0</v>
      </c>
      <c r="I911" s="612">
        <f t="shared" si="157"/>
        <v>0</v>
      </c>
      <c r="J911" s="612">
        <f t="shared" si="157"/>
        <v>547</v>
      </c>
      <c r="K911" s="612">
        <f t="shared" si="157"/>
        <v>0</v>
      </c>
      <c r="L911" s="612">
        <f t="shared" si="157"/>
        <v>0</v>
      </c>
      <c r="M911" s="612">
        <f t="shared" si="157"/>
        <v>0</v>
      </c>
      <c r="N911" s="612">
        <f t="shared" si="157"/>
        <v>12000</v>
      </c>
      <c r="O911" s="694"/>
      <c r="P911" s="84"/>
      <c r="Q911" s="84"/>
      <c r="R911" s="84"/>
    </row>
    <row r="912" spans="1:18" ht="20.25" customHeight="1">
      <c r="A912" s="101" t="s">
        <v>825</v>
      </c>
      <c r="B912" s="77"/>
      <c r="C912" s="77"/>
      <c r="D912" s="78"/>
      <c r="E912" s="338"/>
      <c r="F912" s="77"/>
      <c r="G912" s="77"/>
      <c r="H912" s="77"/>
      <c r="I912" s="77"/>
      <c r="J912" s="77"/>
      <c r="K912" s="77"/>
      <c r="L912" s="78"/>
      <c r="M912" s="77"/>
      <c r="N912" s="77"/>
      <c r="O912" s="80"/>
      <c r="P912" s="37"/>
      <c r="Q912" s="37"/>
      <c r="R912" s="37"/>
    </row>
    <row r="913" spans="1:18" s="41" customFormat="1" ht="42" customHeight="1">
      <c r="A913" s="15">
        <v>225</v>
      </c>
      <c r="B913" s="59" t="s">
        <v>579</v>
      </c>
      <c r="C913" s="43" t="s">
        <v>582</v>
      </c>
      <c r="D913" s="430" t="s">
        <v>345</v>
      </c>
      <c r="E913" s="318">
        <v>15</v>
      </c>
      <c r="F913" s="65">
        <v>3820</v>
      </c>
      <c r="G913" s="65">
        <v>0</v>
      </c>
      <c r="H913" s="65">
        <v>0</v>
      </c>
      <c r="I913" s="65">
        <v>0</v>
      </c>
      <c r="J913" s="65">
        <v>320</v>
      </c>
      <c r="K913" s="65">
        <v>0</v>
      </c>
      <c r="L913" s="66">
        <v>600</v>
      </c>
      <c r="M913" s="65">
        <v>0</v>
      </c>
      <c r="N913" s="59">
        <f>F913+G913+H913+I913-J913+K913-L913-M913</f>
        <v>2900</v>
      </c>
      <c r="O913" s="60"/>
      <c r="P913" s="84"/>
      <c r="Q913" s="84"/>
      <c r="R913" s="84"/>
    </row>
    <row r="914" spans="1:18" ht="42" customHeight="1">
      <c r="A914" s="15">
        <v>311</v>
      </c>
      <c r="B914" s="189" t="s">
        <v>724</v>
      </c>
      <c r="C914" s="43" t="s">
        <v>738</v>
      </c>
      <c r="D914" s="396" t="s">
        <v>52</v>
      </c>
      <c r="E914" s="312">
        <v>15</v>
      </c>
      <c r="F914" s="189">
        <v>4420</v>
      </c>
      <c r="G914" s="189">
        <v>0</v>
      </c>
      <c r="H914" s="189">
        <v>0</v>
      </c>
      <c r="I914" s="189">
        <v>0</v>
      </c>
      <c r="J914" s="189">
        <v>420</v>
      </c>
      <c r="K914" s="189">
        <v>0</v>
      </c>
      <c r="L914" s="189">
        <v>250</v>
      </c>
      <c r="M914" s="189">
        <v>0</v>
      </c>
      <c r="N914" s="59">
        <f>F914+G914+H914+I914-J914+K914-L914-M914</f>
        <v>3750</v>
      </c>
      <c r="O914" s="32"/>
      <c r="P914" s="37"/>
      <c r="Q914" s="37"/>
      <c r="R914" s="37"/>
    </row>
    <row r="915" spans="1:18" ht="42" customHeight="1">
      <c r="A915" s="15">
        <v>335</v>
      </c>
      <c r="B915" s="14" t="s">
        <v>776</v>
      </c>
      <c r="C915" s="43" t="s">
        <v>777</v>
      </c>
      <c r="D915" s="398" t="s">
        <v>345</v>
      </c>
      <c r="E915" s="346">
        <v>15</v>
      </c>
      <c r="F915" s="59">
        <v>3939</v>
      </c>
      <c r="G915" s="59">
        <v>0</v>
      </c>
      <c r="H915" s="59">
        <v>0</v>
      </c>
      <c r="I915" s="59">
        <v>0</v>
      </c>
      <c r="J915" s="59">
        <v>339</v>
      </c>
      <c r="K915" s="59">
        <v>0</v>
      </c>
      <c r="L915" s="59">
        <v>700</v>
      </c>
      <c r="M915" s="59">
        <v>0</v>
      </c>
      <c r="N915" s="59">
        <f>F915+G915+H915+I915-J915+K915-L915-M915</f>
        <v>2900</v>
      </c>
      <c r="O915" s="83"/>
      <c r="P915" s="37"/>
      <c r="Q915" s="37"/>
      <c r="R915" s="37"/>
    </row>
    <row r="916" spans="1:18" s="41" customFormat="1" ht="0.75" customHeight="1">
      <c r="A916" s="623" t="s">
        <v>65</v>
      </c>
      <c r="B916" s="693"/>
      <c r="C916" s="693"/>
      <c r="D916" s="596"/>
      <c r="E916" s="597"/>
      <c r="F916" s="612">
        <f>SUM(F913:F915)</f>
        <v>12179</v>
      </c>
      <c r="G916" s="612">
        <f aca="true" t="shared" si="158" ref="G916:M916">SUM(G913:G915)</f>
        <v>0</v>
      </c>
      <c r="H916" s="612">
        <f t="shared" si="158"/>
        <v>0</v>
      </c>
      <c r="I916" s="612">
        <f t="shared" si="158"/>
        <v>0</v>
      </c>
      <c r="J916" s="612">
        <f>SUM(J913:J915)</f>
        <v>1079</v>
      </c>
      <c r="K916" s="612">
        <f t="shared" si="158"/>
        <v>0</v>
      </c>
      <c r="L916" s="612">
        <f t="shared" si="158"/>
        <v>1550</v>
      </c>
      <c r="M916" s="612">
        <f t="shared" si="158"/>
        <v>0</v>
      </c>
      <c r="N916" s="612">
        <f>SUM(N913:N915)</f>
        <v>9550</v>
      </c>
      <c r="O916" s="694"/>
      <c r="P916" s="84"/>
      <c r="Q916" s="84"/>
      <c r="R916" s="84"/>
    </row>
    <row r="917" spans="1:18" s="23" customFormat="1" ht="15" customHeight="1" hidden="1">
      <c r="A917" s="56"/>
      <c r="B917" s="52" t="s">
        <v>31</v>
      </c>
      <c r="C917" s="61"/>
      <c r="D917" s="61"/>
      <c r="E917" s="347"/>
      <c r="F917" s="71">
        <f aca="true" t="shared" si="159" ref="F917:N917">F905+F911+F916</f>
        <v>38028</v>
      </c>
      <c r="G917" s="71">
        <f t="shared" si="159"/>
        <v>0</v>
      </c>
      <c r="H917" s="71">
        <f t="shared" si="159"/>
        <v>0</v>
      </c>
      <c r="I917" s="71">
        <f t="shared" si="159"/>
        <v>0</v>
      </c>
      <c r="J917" s="71">
        <f t="shared" si="159"/>
        <v>2928</v>
      </c>
      <c r="K917" s="71">
        <f t="shared" si="159"/>
        <v>0</v>
      </c>
      <c r="L917" s="71">
        <f t="shared" si="159"/>
        <v>2650</v>
      </c>
      <c r="M917" s="71">
        <f t="shared" si="159"/>
        <v>0</v>
      </c>
      <c r="N917" s="71">
        <f t="shared" si="159"/>
        <v>32450</v>
      </c>
      <c r="O917" s="57"/>
      <c r="P917" s="847"/>
      <c r="Q917" s="847"/>
      <c r="R917" s="847"/>
    </row>
    <row r="918" spans="1:18" s="103" customFormat="1" ht="42" customHeight="1" hidden="1">
      <c r="A918" s="437"/>
      <c r="B918" s="438"/>
      <c r="C918" s="438"/>
      <c r="D918" s="438" t="s">
        <v>462</v>
      </c>
      <c r="F918" s="439"/>
      <c r="G918" s="438"/>
      <c r="H918" s="438"/>
      <c r="J918" s="443" t="s">
        <v>463</v>
      </c>
      <c r="K918" s="438"/>
      <c r="L918" s="438"/>
      <c r="N918" s="438" t="s">
        <v>463</v>
      </c>
      <c r="O918" s="440"/>
      <c r="P918" s="106"/>
      <c r="Q918" s="106"/>
      <c r="R918" s="106"/>
    </row>
    <row r="919" spans="1:18" ht="14.25" customHeight="1" hidden="1">
      <c r="A919" s="437" t="s">
        <v>471</v>
      </c>
      <c r="B919" s="438"/>
      <c r="C919" s="438"/>
      <c r="D919" s="443" t="s">
        <v>1270</v>
      </c>
      <c r="E919" s="438"/>
      <c r="F919" s="439"/>
      <c r="G919" s="438"/>
      <c r="H919" s="438"/>
      <c r="J919" s="443" t="s">
        <v>968</v>
      </c>
      <c r="K919" s="438"/>
      <c r="L919" s="437"/>
      <c r="M919" s="438" t="s">
        <v>965</v>
      </c>
      <c r="N919" s="438"/>
      <c r="O919" s="441"/>
      <c r="P919" s="37"/>
      <c r="Q919" s="37"/>
      <c r="R919" s="37"/>
    </row>
    <row r="920" spans="1:18" ht="12.75" customHeight="1" hidden="1">
      <c r="A920" s="437"/>
      <c r="B920" s="438"/>
      <c r="C920" s="438"/>
      <c r="D920" s="443" t="s">
        <v>597</v>
      </c>
      <c r="E920" s="438"/>
      <c r="F920" s="439"/>
      <c r="G920" s="438"/>
      <c r="H920" s="438"/>
      <c r="J920" s="442" t="s">
        <v>460</v>
      </c>
      <c r="K920" s="438"/>
      <c r="L920" s="438"/>
      <c r="M920" s="438" t="s">
        <v>461</v>
      </c>
      <c r="N920" s="438"/>
      <c r="O920" s="440"/>
      <c r="P920" s="37"/>
      <c r="Q920" s="37"/>
      <c r="R920" s="37"/>
    </row>
    <row r="921" spans="1:18" ht="25.5" customHeight="1" hidden="1">
      <c r="A921" s="3" t="s">
        <v>0</v>
      </c>
      <c r="B921" s="20"/>
      <c r="C921" s="4"/>
      <c r="D921" s="93" t="s">
        <v>64</v>
      </c>
      <c r="E921" s="325"/>
      <c r="F921" s="4"/>
      <c r="G921" s="4"/>
      <c r="H921" s="4"/>
      <c r="I921" s="4"/>
      <c r="J921" s="4"/>
      <c r="K921" s="4"/>
      <c r="L921" s="5"/>
      <c r="M921" s="4"/>
      <c r="N921" s="4"/>
      <c r="O921" s="27"/>
      <c r="P921" s="37"/>
      <c r="Q921" s="37"/>
      <c r="R921" s="37"/>
    </row>
    <row r="922" spans="1:18" ht="16.5" customHeight="1" hidden="1">
      <c r="A922" s="6"/>
      <c r="B922" s="97" t="s">
        <v>22</v>
      </c>
      <c r="C922" s="7"/>
      <c r="D922" s="7"/>
      <c r="E922" s="315"/>
      <c r="F922" s="7"/>
      <c r="G922" s="7"/>
      <c r="H922" s="7"/>
      <c r="I922" s="8"/>
      <c r="J922" s="7"/>
      <c r="K922" s="7"/>
      <c r="L922" s="9"/>
      <c r="M922" s="7"/>
      <c r="N922" s="7"/>
      <c r="O922" s="391" t="s">
        <v>1394</v>
      </c>
      <c r="P922" s="37"/>
      <c r="Q922" s="37"/>
      <c r="R922" s="37"/>
    </row>
    <row r="923" spans="1:18" ht="19.5" customHeight="1" hidden="1">
      <c r="A923" s="10"/>
      <c r="B923" s="11"/>
      <c r="C923" s="11"/>
      <c r="D923" s="95" t="s">
        <v>1498</v>
      </c>
      <c r="E923" s="316"/>
      <c r="F923" s="12"/>
      <c r="G923" s="12"/>
      <c r="H923" s="12"/>
      <c r="I923" s="12"/>
      <c r="J923" s="12"/>
      <c r="K923" s="12"/>
      <c r="L923" s="13"/>
      <c r="M923" s="12"/>
      <c r="N923" s="12"/>
      <c r="O923" s="28"/>
      <c r="P923" s="37"/>
      <c r="Q923" s="37"/>
      <c r="R923" s="37"/>
    </row>
    <row r="924" spans="1:18" s="50" customFormat="1" ht="26.25" customHeight="1" hidden="1">
      <c r="A924" s="46" t="s">
        <v>428</v>
      </c>
      <c r="B924" s="62" t="s">
        <v>429</v>
      </c>
      <c r="C924" s="47" t="s">
        <v>1</v>
      </c>
      <c r="D924" s="47" t="s">
        <v>427</v>
      </c>
      <c r="E924" s="337" t="s">
        <v>435</v>
      </c>
      <c r="F924" s="26" t="s">
        <v>424</v>
      </c>
      <c r="G924" s="26" t="s">
        <v>425</v>
      </c>
      <c r="H924" s="26" t="s">
        <v>33</v>
      </c>
      <c r="I924" s="42" t="s">
        <v>342</v>
      </c>
      <c r="J924" s="48" t="s">
        <v>17</v>
      </c>
      <c r="K924" s="26" t="s">
        <v>18</v>
      </c>
      <c r="L924" s="26" t="s">
        <v>433</v>
      </c>
      <c r="M924" s="26" t="s">
        <v>30</v>
      </c>
      <c r="N924" s="26" t="s">
        <v>29</v>
      </c>
      <c r="O924" s="49" t="s">
        <v>19</v>
      </c>
      <c r="P924" s="848"/>
      <c r="Q924" s="848"/>
      <c r="R924" s="848"/>
    </row>
    <row r="925" spans="1:18" ht="18.75" customHeight="1">
      <c r="A925" s="101" t="s">
        <v>614</v>
      </c>
      <c r="B925" s="77"/>
      <c r="C925" s="77"/>
      <c r="D925" s="78"/>
      <c r="E925" s="338"/>
      <c r="F925" s="77"/>
      <c r="G925" s="77"/>
      <c r="H925" s="77"/>
      <c r="I925" s="77"/>
      <c r="J925" s="77"/>
      <c r="K925" s="77"/>
      <c r="L925" s="78"/>
      <c r="M925" s="77"/>
      <c r="N925" s="77"/>
      <c r="O925" s="80"/>
      <c r="P925" s="37"/>
      <c r="Q925" s="37"/>
      <c r="R925" s="37"/>
    </row>
    <row r="926" spans="1:18" ht="36.75" customHeight="1">
      <c r="A926" s="15">
        <v>350</v>
      </c>
      <c r="B926" s="14" t="s">
        <v>1128</v>
      </c>
      <c r="C926" s="43" t="s">
        <v>1265</v>
      </c>
      <c r="D926" s="398" t="s">
        <v>52</v>
      </c>
      <c r="E926" s="346">
        <v>15</v>
      </c>
      <c r="F926" s="59">
        <v>3999</v>
      </c>
      <c r="G926" s="59">
        <v>0</v>
      </c>
      <c r="H926" s="59">
        <v>0</v>
      </c>
      <c r="I926" s="59">
        <v>0</v>
      </c>
      <c r="J926" s="59">
        <v>349</v>
      </c>
      <c r="K926" s="59">
        <v>0</v>
      </c>
      <c r="L926" s="59">
        <v>450</v>
      </c>
      <c r="M926" s="59">
        <v>0</v>
      </c>
      <c r="N926" s="59">
        <f>F926+G926+H926+I926-J926+K926-L926-M926</f>
        <v>3200</v>
      </c>
      <c r="O926" s="32"/>
      <c r="P926" s="37"/>
      <c r="Q926" s="37"/>
      <c r="R926" s="37"/>
    </row>
    <row r="927" spans="1:18" s="41" customFormat="1" ht="14.25" customHeight="1" hidden="1">
      <c r="A927" s="623" t="s">
        <v>65</v>
      </c>
      <c r="B927" s="693"/>
      <c r="C927" s="693"/>
      <c r="D927" s="596"/>
      <c r="E927" s="597"/>
      <c r="F927" s="612">
        <f aca="true" t="shared" si="160" ref="F927:N927">F926</f>
        <v>3999</v>
      </c>
      <c r="G927" s="612">
        <f t="shared" si="160"/>
        <v>0</v>
      </c>
      <c r="H927" s="612">
        <f t="shared" si="160"/>
        <v>0</v>
      </c>
      <c r="I927" s="612">
        <f t="shared" si="160"/>
        <v>0</v>
      </c>
      <c r="J927" s="612">
        <f t="shared" si="160"/>
        <v>349</v>
      </c>
      <c r="K927" s="612">
        <f t="shared" si="160"/>
        <v>0</v>
      </c>
      <c r="L927" s="612">
        <f t="shared" si="160"/>
        <v>450</v>
      </c>
      <c r="M927" s="612">
        <f t="shared" si="160"/>
        <v>0</v>
      </c>
      <c r="N927" s="612">
        <f t="shared" si="160"/>
        <v>3200</v>
      </c>
      <c r="O927" s="694"/>
      <c r="P927" s="84"/>
      <c r="Q927" s="84"/>
      <c r="R927" s="84"/>
    </row>
    <row r="928" spans="1:18" ht="18.75" customHeight="1">
      <c r="A928" s="101" t="s">
        <v>119</v>
      </c>
      <c r="B928" s="77"/>
      <c r="C928" s="77"/>
      <c r="D928" s="78"/>
      <c r="E928" s="338"/>
      <c r="F928" s="77"/>
      <c r="G928" s="77"/>
      <c r="H928" s="77"/>
      <c r="I928" s="77"/>
      <c r="J928" s="77"/>
      <c r="K928" s="77"/>
      <c r="L928" s="78"/>
      <c r="M928" s="77"/>
      <c r="N928" s="77"/>
      <c r="O928" s="80"/>
      <c r="P928" s="37"/>
      <c r="Q928" s="37"/>
      <c r="R928" s="37"/>
    </row>
    <row r="929" spans="1:18" ht="36.75" customHeight="1">
      <c r="A929" s="15">
        <v>179</v>
      </c>
      <c r="B929" s="14" t="s">
        <v>1106</v>
      </c>
      <c r="C929" s="43" t="s">
        <v>1107</v>
      </c>
      <c r="D929" s="398" t="s">
        <v>52</v>
      </c>
      <c r="E929" s="346">
        <v>15</v>
      </c>
      <c r="F929" s="59">
        <v>4420</v>
      </c>
      <c r="G929" s="59">
        <v>0</v>
      </c>
      <c r="H929" s="59">
        <v>0</v>
      </c>
      <c r="I929" s="59">
        <v>0</v>
      </c>
      <c r="J929" s="59">
        <v>420</v>
      </c>
      <c r="K929" s="59">
        <v>0</v>
      </c>
      <c r="L929" s="59">
        <v>0</v>
      </c>
      <c r="M929" s="59">
        <v>0</v>
      </c>
      <c r="N929" s="59">
        <f>F929+G929+H929+I929-J929+K929-L929-M929</f>
        <v>4000</v>
      </c>
      <c r="O929" s="32"/>
      <c r="P929" s="37"/>
      <c r="Q929" s="37"/>
      <c r="R929" s="37"/>
    </row>
    <row r="930" spans="1:18" ht="36.75" customHeight="1">
      <c r="A930" s="15">
        <v>180</v>
      </c>
      <c r="B930" s="14" t="s">
        <v>1022</v>
      </c>
      <c r="C930" s="43" t="s">
        <v>1108</v>
      </c>
      <c r="D930" s="398" t="s">
        <v>725</v>
      </c>
      <c r="E930" s="346">
        <v>15</v>
      </c>
      <c r="F930" s="59">
        <v>3109</v>
      </c>
      <c r="G930" s="59">
        <v>0</v>
      </c>
      <c r="H930" s="59">
        <v>0</v>
      </c>
      <c r="I930" s="59">
        <v>0</v>
      </c>
      <c r="J930" s="59">
        <v>109</v>
      </c>
      <c r="K930" s="59">
        <v>0</v>
      </c>
      <c r="L930" s="59">
        <v>0</v>
      </c>
      <c r="M930" s="59">
        <v>0</v>
      </c>
      <c r="N930" s="59">
        <f>F930+G930+H930+I930-J930+K930-L930-M930</f>
        <v>3000</v>
      </c>
      <c r="O930" s="32"/>
      <c r="P930" s="37"/>
      <c r="Q930" s="37"/>
      <c r="R930" s="37"/>
    </row>
    <row r="931" spans="1:18" s="41" customFormat="1" ht="14.25" customHeight="1" hidden="1">
      <c r="A931" s="623" t="s">
        <v>65</v>
      </c>
      <c r="B931" s="693"/>
      <c r="C931" s="693"/>
      <c r="D931" s="596"/>
      <c r="E931" s="597"/>
      <c r="F931" s="612">
        <f aca="true" t="shared" si="161" ref="F931:N931">SUM(F929:F930)</f>
        <v>7529</v>
      </c>
      <c r="G931" s="612">
        <f t="shared" si="161"/>
        <v>0</v>
      </c>
      <c r="H931" s="612">
        <f t="shared" si="161"/>
        <v>0</v>
      </c>
      <c r="I931" s="612">
        <f t="shared" si="161"/>
        <v>0</v>
      </c>
      <c r="J931" s="612">
        <f t="shared" si="161"/>
        <v>529</v>
      </c>
      <c r="K931" s="612">
        <f t="shared" si="161"/>
        <v>0</v>
      </c>
      <c r="L931" s="612">
        <f t="shared" si="161"/>
        <v>0</v>
      </c>
      <c r="M931" s="612">
        <f t="shared" si="161"/>
        <v>0</v>
      </c>
      <c r="N931" s="612">
        <f t="shared" si="161"/>
        <v>7000</v>
      </c>
      <c r="O931" s="694"/>
      <c r="P931" s="84"/>
      <c r="Q931" s="84"/>
      <c r="R931" s="84"/>
    </row>
    <row r="932" spans="1:18" ht="18.75" customHeight="1">
      <c r="A932" s="101" t="s">
        <v>54</v>
      </c>
      <c r="B932" s="77"/>
      <c r="C932" s="77"/>
      <c r="D932" s="78"/>
      <c r="E932" s="338"/>
      <c r="F932" s="77"/>
      <c r="G932" s="77"/>
      <c r="H932" s="77"/>
      <c r="I932" s="77"/>
      <c r="J932" s="77"/>
      <c r="K932" s="77"/>
      <c r="L932" s="78"/>
      <c r="M932" s="77"/>
      <c r="N932" s="77"/>
      <c r="O932" s="80"/>
      <c r="P932" s="37"/>
      <c r="Q932" s="37"/>
      <c r="R932" s="37"/>
    </row>
    <row r="933" spans="1:18" ht="36.75" customHeight="1">
      <c r="A933" s="15">
        <v>181</v>
      </c>
      <c r="B933" s="14" t="s">
        <v>1319</v>
      </c>
      <c r="C933" s="43" t="s">
        <v>1320</v>
      </c>
      <c r="D933" s="398" t="s">
        <v>672</v>
      </c>
      <c r="E933" s="346">
        <v>15</v>
      </c>
      <c r="F933" s="59">
        <v>5662</v>
      </c>
      <c r="G933" s="59">
        <v>0</v>
      </c>
      <c r="H933" s="59">
        <v>0</v>
      </c>
      <c r="I933" s="59">
        <v>0</v>
      </c>
      <c r="J933" s="59">
        <v>662</v>
      </c>
      <c r="K933" s="59">
        <v>0</v>
      </c>
      <c r="L933" s="59">
        <v>0</v>
      </c>
      <c r="M933" s="59">
        <v>0</v>
      </c>
      <c r="N933" s="59">
        <f>F933+G933+H933+I933-J933+K933-L933-M933</f>
        <v>5000</v>
      </c>
      <c r="O933" s="32"/>
      <c r="P933" s="37"/>
      <c r="Q933" s="37"/>
      <c r="R933" s="37"/>
    </row>
    <row r="934" spans="1:18" ht="36.75" customHeight="1">
      <c r="A934" s="15">
        <v>182</v>
      </c>
      <c r="B934" s="14" t="s">
        <v>1023</v>
      </c>
      <c r="C934" s="43" t="s">
        <v>1244</v>
      </c>
      <c r="D934" s="398" t="s">
        <v>672</v>
      </c>
      <c r="E934" s="346">
        <v>15</v>
      </c>
      <c r="F934" s="59">
        <v>2509</v>
      </c>
      <c r="G934" s="59">
        <v>0</v>
      </c>
      <c r="H934" s="59">
        <v>0</v>
      </c>
      <c r="I934" s="59">
        <v>0</v>
      </c>
      <c r="J934" s="59">
        <v>9</v>
      </c>
      <c r="K934" s="59">
        <v>0</v>
      </c>
      <c r="L934" s="59">
        <v>0</v>
      </c>
      <c r="M934" s="59">
        <v>0</v>
      </c>
      <c r="N934" s="59">
        <f>F934+G934+H934+I934-J934+K934-L934-M934</f>
        <v>2500</v>
      </c>
      <c r="O934" s="32"/>
      <c r="P934" s="37"/>
      <c r="Q934" s="37"/>
      <c r="R934" s="37"/>
    </row>
    <row r="935" spans="1:18" ht="36.75" customHeight="1">
      <c r="A935" s="15">
        <v>367</v>
      </c>
      <c r="B935" s="14" t="s">
        <v>1137</v>
      </c>
      <c r="C935" s="43" t="s">
        <v>1233</v>
      </c>
      <c r="D935" s="398" t="s">
        <v>672</v>
      </c>
      <c r="E935" s="346">
        <v>15</v>
      </c>
      <c r="F935" s="59">
        <v>1923</v>
      </c>
      <c r="G935" s="59">
        <v>0</v>
      </c>
      <c r="H935" s="59">
        <v>0</v>
      </c>
      <c r="I935" s="59">
        <v>0</v>
      </c>
      <c r="J935" s="59">
        <v>0</v>
      </c>
      <c r="K935" s="59">
        <v>77</v>
      </c>
      <c r="L935" s="59">
        <v>0</v>
      </c>
      <c r="M935" s="59">
        <v>0</v>
      </c>
      <c r="N935" s="59">
        <f>F935+G935+H935+I935-J935+K935-L935-M935</f>
        <v>2000</v>
      </c>
      <c r="O935" s="32"/>
      <c r="P935" s="37"/>
      <c r="Q935" s="37"/>
      <c r="R935" s="37"/>
    </row>
    <row r="936" spans="1:18" ht="36.75" customHeight="1">
      <c r="A936" s="15">
        <v>368</v>
      </c>
      <c r="B936" s="14" t="s">
        <v>1138</v>
      </c>
      <c r="C936" s="43" t="s">
        <v>1232</v>
      </c>
      <c r="D936" s="398" t="s">
        <v>672</v>
      </c>
      <c r="E936" s="346">
        <v>15</v>
      </c>
      <c r="F936" s="59">
        <v>1483</v>
      </c>
      <c r="G936" s="59">
        <v>0</v>
      </c>
      <c r="H936" s="59">
        <v>0</v>
      </c>
      <c r="I936" s="59">
        <v>0</v>
      </c>
      <c r="J936" s="59">
        <v>0</v>
      </c>
      <c r="K936" s="59">
        <v>117</v>
      </c>
      <c r="L936" s="59">
        <v>0</v>
      </c>
      <c r="M936" s="59">
        <v>0</v>
      </c>
      <c r="N936" s="59">
        <f>F936+G936+H936+I936-J936+K936-L936-M936</f>
        <v>1600</v>
      </c>
      <c r="O936" s="32"/>
      <c r="P936" s="37"/>
      <c r="Q936" s="37"/>
      <c r="R936" s="37"/>
    </row>
    <row r="937" spans="1:18" ht="36.75" customHeight="1">
      <c r="A937" s="15">
        <v>403</v>
      </c>
      <c r="B937" s="14" t="s">
        <v>1311</v>
      </c>
      <c r="C937" s="43" t="s">
        <v>1312</v>
      </c>
      <c r="D937" s="398" t="s">
        <v>672</v>
      </c>
      <c r="E937" s="346">
        <v>15</v>
      </c>
      <c r="F937" s="59">
        <v>4420</v>
      </c>
      <c r="G937" s="59">
        <v>0</v>
      </c>
      <c r="H937" s="59">
        <v>0</v>
      </c>
      <c r="I937" s="59">
        <v>0</v>
      </c>
      <c r="J937" s="59">
        <v>420</v>
      </c>
      <c r="K937" s="59">
        <v>0</v>
      </c>
      <c r="L937" s="59">
        <v>0</v>
      </c>
      <c r="M937" s="59">
        <v>0</v>
      </c>
      <c r="N937" s="59">
        <f>F937+G937+H937+I937-J937+K937-L937-M937</f>
        <v>4000</v>
      </c>
      <c r="O937" s="32"/>
      <c r="P937" s="37"/>
      <c r="Q937" s="37"/>
      <c r="R937" s="37"/>
    </row>
    <row r="938" spans="1:18" s="41" customFormat="1" ht="0.75" customHeight="1">
      <c r="A938" s="623" t="s">
        <v>65</v>
      </c>
      <c r="B938" s="693"/>
      <c r="C938" s="693"/>
      <c r="D938" s="596"/>
      <c r="E938" s="597"/>
      <c r="F938" s="612">
        <f aca="true" t="shared" si="162" ref="F938:N938">SUM(F933:F937)</f>
        <v>15997</v>
      </c>
      <c r="G938" s="612">
        <f t="shared" si="162"/>
        <v>0</v>
      </c>
      <c r="H938" s="612">
        <f t="shared" si="162"/>
        <v>0</v>
      </c>
      <c r="I938" s="612">
        <f t="shared" si="162"/>
        <v>0</v>
      </c>
      <c r="J938" s="612">
        <f t="shared" si="162"/>
        <v>1091</v>
      </c>
      <c r="K938" s="612">
        <f t="shared" si="162"/>
        <v>194</v>
      </c>
      <c r="L938" s="612">
        <f t="shared" si="162"/>
        <v>0</v>
      </c>
      <c r="M938" s="612">
        <f t="shared" si="162"/>
        <v>0</v>
      </c>
      <c r="N938" s="612">
        <f t="shared" si="162"/>
        <v>15100</v>
      </c>
      <c r="O938" s="694"/>
      <c r="P938" s="84"/>
      <c r="Q938" s="84"/>
      <c r="R938" s="84"/>
    </row>
    <row r="939" spans="1:18" ht="14.25" customHeight="1">
      <c r="A939" s="101" t="s">
        <v>453</v>
      </c>
      <c r="B939" s="77"/>
      <c r="C939" s="77"/>
      <c r="D939" s="78"/>
      <c r="E939" s="338"/>
      <c r="F939" s="77"/>
      <c r="G939" s="77"/>
      <c r="H939" s="77"/>
      <c r="I939" s="77"/>
      <c r="J939" s="77"/>
      <c r="K939" s="77"/>
      <c r="L939" s="78"/>
      <c r="M939" s="77"/>
      <c r="N939" s="77"/>
      <c r="O939" s="76"/>
      <c r="P939" s="37"/>
      <c r="Q939" s="37"/>
      <c r="R939" s="37"/>
    </row>
    <row r="940" spans="1:18" s="41" customFormat="1" ht="36.75" customHeight="1">
      <c r="A940" s="15">
        <v>185</v>
      </c>
      <c r="B940" s="59" t="s">
        <v>1025</v>
      </c>
      <c r="C940" s="43" t="s">
        <v>1110</v>
      </c>
      <c r="D940" s="430" t="s">
        <v>421</v>
      </c>
      <c r="E940" s="318">
        <v>15</v>
      </c>
      <c r="F940" s="65">
        <v>3333</v>
      </c>
      <c r="G940" s="65">
        <v>0</v>
      </c>
      <c r="H940" s="65">
        <v>0</v>
      </c>
      <c r="I940" s="65">
        <v>0</v>
      </c>
      <c r="J940" s="65">
        <v>133</v>
      </c>
      <c r="K940" s="65">
        <v>0</v>
      </c>
      <c r="L940" s="66">
        <v>0</v>
      </c>
      <c r="M940" s="65">
        <v>0</v>
      </c>
      <c r="N940" s="59">
        <f>F940+G940+H940+I940-J940+K940-L940-M940</f>
        <v>3200</v>
      </c>
      <c r="O940" s="60"/>
      <c r="P940" s="84"/>
      <c r="Q940" s="84"/>
      <c r="R940" s="84"/>
    </row>
    <row r="941" spans="1:18" s="41" customFormat="1" ht="36.75" customHeight="1">
      <c r="A941" s="15">
        <v>369</v>
      </c>
      <c r="B941" s="59" t="s">
        <v>1139</v>
      </c>
      <c r="C941" s="43" t="s">
        <v>1231</v>
      </c>
      <c r="D941" s="430" t="s">
        <v>421</v>
      </c>
      <c r="E941" s="318">
        <v>15</v>
      </c>
      <c r="F941" s="65">
        <v>3109</v>
      </c>
      <c r="G941" s="65">
        <v>0</v>
      </c>
      <c r="H941" s="65">
        <v>0</v>
      </c>
      <c r="I941" s="65">
        <v>0</v>
      </c>
      <c r="J941" s="65">
        <v>109</v>
      </c>
      <c r="K941" s="65">
        <v>0</v>
      </c>
      <c r="L941" s="66">
        <v>0</v>
      </c>
      <c r="M941" s="65">
        <v>0</v>
      </c>
      <c r="N941" s="59">
        <f>F941+G941+H941+I941-J941+K941-L941-M941</f>
        <v>3000</v>
      </c>
      <c r="O941" s="60"/>
      <c r="P941" s="84"/>
      <c r="Q941" s="84"/>
      <c r="R941" s="84"/>
    </row>
    <row r="942" spans="1:18" s="41" customFormat="1" ht="13.5" customHeight="1" hidden="1">
      <c r="A942" s="623" t="s">
        <v>65</v>
      </c>
      <c r="B942" s="693"/>
      <c r="C942" s="693"/>
      <c r="D942" s="596"/>
      <c r="E942" s="597"/>
      <c r="F942" s="612">
        <f>SUM(F940:F941)</f>
        <v>6442</v>
      </c>
      <c r="G942" s="612">
        <f aca="true" t="shared" si="163" ref="G942:M942">SUM(G940:G941)</f>
        <v>0</v>
      </c>
      <c r="H942" s="612">
        <f t="shared" si="163"/>
        <v>0</v>
      </c>
      <c r="I942" s="612">
        <f>SUM(I940:I941)</f>
        <v>0</v>
      </c>
      <c r="J942" s="612">
        <f t="shared" si="163"/>
        <v>242</v>
      </c>
      <c r="K942" s="612">
        <f t="shared" si="163"/>
        <v>0</v>
      </c>
      <c r="L942" s="612">
        <f t="shared" si="163"/>
        <v>0</v>
      </c>
      <c r="M942" s="612">
        <f t="shared" si="163"/>
        <v>0</v>
      </c>
      <c r="N942" s="612">
        <f>SUM(N940:N941)</f>
        <v>6200</v>
      </c>
      <c r="O942" s="693"/>
      <c r="P942" s="84"/>
      <c r="Q942" s="84"/>
      <c r="R942" s="84"/>
    </row>
    <row r="943" spans="1:18" s="23" customFormat="1" ht="18" customHeight="1" hidden="1">
      <c r="A943" s="56"/>
      <c r="B943" s="52" t="s">
        <v>31</v>
      </c>
      <c r="C943" s="61"/>
      <c r="D943" s="61"/>
      <c r="E943" s="347"/>
      <c r="F943" s="71">
        <f aca="true" t="shared" si="164" ref="F943:N943">F927+F931+F938+F942</f>
        <v>33967</v>
      </c>
      <c r="G943" s="71">
        <f t="shared" si="164"/>
        <v>0</v>
      </c>
      <c r="H943" s="71">
        <f t="shared" si="164"/>
        <v>0</v>
      </c>
      <c r="I943" s="71">
        <f t="shared" si="164"/>
        <v>0</v>
      </c>
      <c r="J943" s="71">
        <f t="shared" si="164"/>
        <v>2211</v>
      </c>
      <c r="K943" s="71">
        <f t="shared" si="164"/>
        <v>194</v>
      </c>
      <c r="L943" s="71">
        <f t="shared" si="164"/>
        <v>450</v>
      </c>
      <c r="M943" s="71">
        <f t="shared" si="164"/>
        <v>0</v>
      </c>
      <c r="N943" s="71">
        <f t="shared" si="164"/>
        <v>31500</v>
      </c>
      <c r="O943" s="57"/>
      <c r="P943" s="847"/>
      <c r="Q943" s="847"/>
      <c r="R943" s="847"/>
    </row>
    <row r="944" spans="1:18" s="103" customFormat="1" ht="21.75" hidden="1">
      <c r="A944" s="437"/>
      <c r="B944" s="438"/>
      <c r="C944" s="438"/>
      <c r="D944" s="438" t="s">
        <v>462</v>
      </c>
      <c r="F944" s="439"/>
      <c r="G944" s="438"/>
      <c r="H944" s="438"/>
      <c r="J944" s="443" t="s">
        <v>463</v>
      </c>
      <c r="K944" s="438"/>
      <c r="L944" s="438"/>
      <c r="N944" s="438" t="s">
        <v>463</v>
      </c>
      <c r="O944" s="440"/>
      <c r="P944" s="106"/>
      <c r="Q944" s="106"/>
      <c r="R944" s="106"/>
    </row>
    <row r="945" spans="1:18" ht="14.25" customHeight="1" hidden="1">
      <c r="A945" s="437" t="s">
        <v>471</v>
      </c>
      <c r="B945" s="438"/>
      <c r="C945" s="438"/>
      <c r="D945" s="443" t="s">
        <v>1270</v>
      </c>
      <c r="E945" s="438"/>
      <c r="F945" s="439"/>
      <c r="G945" s="438"/>
      <c r="H945" s="438"/>
      <c r="J945" s="443" t="s">
        <v>968</v>
      </c>
      <c r="K945" s="438"/>
      <c r="L945" s="437"/>
      <c r="M945" s="438" t="s">
        <v>965</v>
      </c>
      <c r="N945" s="438"/>
      <c r="O945" s="441"/>
      <c r="P945" s="37"/>
      <c r="Q945" s="37"/>
      <c r="R945" s="37"/>
    </row>
    <row r="946" spans="1:18" ht="12.75" customHeight="1" hidden="1">
      <c r="A946" s="437"/>
      <c r="B946" s="438"/>
      <c r="C946" s="438"/>
      <c r="D946" s="443" t="s">
        <v>597</v>
      </c>
      <c r="E946" s="438"/>
      <c r="F946" s="439"/>
      <c r="G946" s="438"/>
      <c r="H946" s="438"/>
      <c r="J946" s="442" t="s">
        <v>460</v>
      </c>
      <c r="K946" s="438"/>
      <c r="L946" s="438"/>
      <c r="M946" s="438" t="s">
        <v>461</v>
      </c>
      <c r="N946" s="438"/>
      <c r="O946" s="440"/>
      <c r="P946" s="37"/>
      <c r="Q946" s="37"/>
      <c r="R946" s="37"/>
    </row>
    <row r="947" spans="1:18" s="103" customFormat="1" ht="27.75" customHeight="1" hidden="1">
      <c r="A947" s="3" t="s">
        <v>0</v>
      </c>
      <c r="B947" s="33"/>
      <c r="C947" s="4"/>
      <c r="D947" s="93" t="s">
        <v>64</v>
      </c>
      <c r="E947" s="325"/>
      <c r="F947" s="4"/>
      <c r="G947" s="4"/>
      <c r="H947" s="4"/>
      <c r="I947" s="4"/>
      <c r="J947" s="4"/>
      <c r="K947" s="4"/>
      <c r="L947" s="5"/>
      <c r="M947" s="4"/>
      <c r="N947" s="4"/>
      <c r="O947" s="27"/>
      <c r="P947" s="106"/>
      <c r="Q947" s="106"/>
      <c r="R947" s="106"/>
    </row>
    <row r="948" spans="1:18" ht="16.5" customHeight="1" hidden="1">
      <c r="A948" s="6"/>
      <c r="B948" s="97" t="s">
        <v>843</v>
      </c>
      <c r="C948" s="7"/>
      <c r="D948" s="7"/>
      <c r="E948" s="315"/>
      <c r="F948" s="7"/>
      <c r="G948" s="7"/>
      <c r="H948" s="7"/>
      <c r="I948" s="8"/>
      <c r="J948" s="7"/>
      <c r="K948" s="7"/>
      <c r="L948" s="9"/>
      <c r="M948" s="7"/>
      <c r="N948" s="7"/>
      <c r="O948" s="391" t="s">
        <v>1395</v>
      </c>
      <c r="P948" s="37"/>
      <c r="Q948" s="37"/>
      <c r="R948" s="37"/>
    </row>
    <row r="949" spans="1:18" s="103" customFormat="1" ht="23.25" customHeight="1" hidden="1">
      <c r="A949" s="10"/>
      <c r="B949" s="44"/>
      <c r="C949" s="11"/>
      <c r="D949" s="95" t="s">
        <v>1498</v>
      </c>
      <c r="E949" s="316"/>
      <c r="F949" s="12"/>
      <c r="G949" s="12"/>
      <c r="H949" s="12"/>
      <c r="I949" s="12"/>
      <c r="J949" s="12"/>
      <c r="K949" s="12"/>
      <c r="L949" s="13"/>
      <c r="M949" s="12"/>
      <c r="N949" s="12"/>
      <c r="O949" s="28"/>
      <c r="P949" s="106"/>
      <c r="Q949" s="106"/>
      <c r="R949" s="106"/>
    </row>
    <row r="950" spans="1:18" s="103" customFormat="1" ht="24" customHeight="1" hidden="1">
      <c r="A950" s="46" t="s">
        <v>428</v>
      </c>
      <c r="B950" s="62" t="s">
        <v>429</v>
      </c>
      <c r="C950" s="62" t="s">
        <v>1</v>
      </c>
      <c r="D950" s="62" t="s">
        <v>427</v>
      </c>
      <c r="E950" s="337" t="s">
        <v>435</v>
      </c>
      <c r="F950" s="960" t="s">
        <v>424</v>
      </c>
      <c r="G950" s="960" t="s">
        <v>425</v>
      </c>
      <c r="H950" s="960" t="s">
        <v>33</v>
      </c>
      <c r="I950" s="960" t="s">
        <v>342</v>
      </c>
      <c r="J950" s="960" t="s">
        <v>17</v>
      </c>
      <c r="K950" s="960" t="s">
        <v>18</v>
      </c>
      <c r="L950" s="960" t="s">
        <v>433</v>
      </c>
      <c r="M950" s="960" t="s">
        <v>30</v>
      </c>
      <c r="N950" s="960" t="s">
        <v>29</v>
      </c>
      <c r="O950" s="63" t="s">
        <v>19</v>
      </c>
      <c r="P950" s="106"/>
      <c r="Q950" s="106"/>
      <c r="R950" s="106"/>
    </row>
    <row r="951" spans="1:18" ht="14.25" customHeight="1">
      <c r="A951" s="101" t="s">
        <v>487</v>
      </c>
      <c r="B951" s="77"/>
      <c r="C951" s="77"/>
      <c r="D951" s="78"/>
      <c r="E951" s="338"/>
      <c r="F951" s="77"/>
      <c r="G951" s="77"/>
      <c r="H951" s="77"/>
      <c r="I951" s="77"/>
      <c r="J951" s="77"/>
      <c r="K951" s="77"/>
      <c r="L951" s="78"/>
      <c r="M951" s="77"/>
      <c r="N951" s="77"/>
      <c r="O951" s="76"/>
      <c r="P951" s="37"/>
      <c r="Q951" s="37"/>
      <c r="R951" s="37"/>
    </row>
    <row r="952" spans="1:18" s="41" customFormat="1" ht="36" customHeight="1">
      <c r="A952" s="15">
        <v>7</v>
      </c>
      <c r="B952" s="59" t="s">
        <v>1384</v>
      </c>
      <c r="C952" s="43" t="s">
        <v>1414</v>
      </c>
      <c r="D952" s="430" t="s">
        <v>421</v>
      </c>
      <c r="E952" s="318">
        <v>15</v>
      </c>
      <c r="F952" s="65">
        <v>3109</v>
      </c>
      <c r="G952" s="65">
        <v>0</v>
      </c>
      <c r="H952" s="65">
        <v>0</v>
      </c>
      <c r="I952" s="65">
        <v>0</v>
      </c>
      <c r="J952" s="65">
        <v>109</v>
      </c>
      <c r="K952" s="65">
        <v>0</v>
      </c>
      <c r="L952" s="66">
        <v>0</v>
      </c>
      <c r="M952" s="65">
        <v>0</v>
      </c>
      <c r="N952" s="59">
        <f aca="true" t="shared" si="165" ref="N952:N960">F952+G952+H952+I952-J952+K952-L952-M952</f>
        <v>3000</v>
      </c>
      <c r="O952" s="60"/>
      <c r="P952" s="84"/>
      <c r="Q952" s="84"/>
      <c r="R952" s="84"/>
    </row>
    <row r="953" spans="1:18" s="41" customFormat="1" ht="36" customHeight="1">
      <c r="A953" s="15">
        <v>26</v>
      </c>
      <c r="B953" s="59" t="s">
        <v>847</v>
      </c>
      <c r="C953" s="43" t="s">
        <v>1111</v>
      </c>
      <c r="D953" s="430" t="s">
        <v>580</v>
      </c>
      <c r="E953" s="318">
        <v>15</v>
      </c>
      <c r="F953" s="65">
        <v>2746</v>
      </c>
      <c r="G953" s="65">
        <v>0</v>
      </c>
      <c r="H953" s="65">
        <v>0</v>
      </c>
      <c r="I953" s="65">
        <v>0</v>
      </c>
      <c r="J953" s="65">
        <v>49</v>
      </c>
      <c r="K953" s="65">
        <v>0</v>
      </c>
      <c r="L953" s="66">
        <v>0</v>
      </c>
      <c r="M953" s="65">
        <v>0</v>
      </c>
      <c r="N953" s="59">
        <f t="shared" si="165"/>
        <v>2697</v>
      </c>
      <c r="O953" s="60"/>
      <c r="P953" s="84"/>
      <c r="Q953" s="84"/>
      <c r="R953" s="84"/>
    </row>
    <row r="954" spans="1:18" s="41" customFormat="1" ht="36" customHeight="1">
      <c r="A954" s="15">
        <v>69</v>
      </c>
      <c r="B954" s="59" t="s">
        <v>338</v>
      </c>
      <c r="C954" s="43" t="s">
        <v>408</v>
      </c>
      <c r="D954" s="430" t="s">
        <v>9</v>
      </c>
      <c r="E954" s="318">
        <v>15</v>
      </c>
      <c r="F954" s="59">
        <v>2746</v>
      </c>
      <c r="G954" s="59">
        <v>0</v>
      </c>
      <c r="H954" s="59">
        <v>0</v>
      </c>
      <c r="I954" s="59">
        <v>0</v>
      </c>
      <c r="J954" s="59">
        <v>49</v>
      </c>
      <c r="K954" s="59">
        <v>0</v>
      </c>
      <c r="L954" s="67">
        <v>0</v>
      </c>
      <c r="M954" s="59">
        <v>0</v>
      </c>
      <c r="N954" s="59">
        <f>F954+G954+H954+I954-J954+K954-L954-M954</f>
        <v>2697</v>
      </c>
      <c r="O954" s="29"/>
      <c r="P954" s="84"/>
      <c r="Q954" s="84"/>
      <c r="R954" s="84"/>
    </row>
    <row r="955" spans="1:18" ht="36" customHeight="1">
      <c r="A955" s="15">
        <v>129</v>
      </c>
      <c r="B955" s="59" t="s">
        <v>874</v>
      </c>
      <c r="C955" s="43" t="s">
        <v>1182</v>
      </c>
      <c r="D955" s="398" t="s">
        <v>1011</v>
      </c>
      <c r="E955" s="346">
        <v>15</v>
      </c>
      <c r="F955" s="59">
        <v>3194</v>
      </c>
      <c r="G955" s="59">
        <v>0</v>
      </c>
      <c r="H955" s="59">
        <v>0</v>
      </c>
      <c r="I955" s="59">
        <v>0</v>
      </c>
      <c r="J955" s="59">
        <v>118</v>
      </c>
      <c r="K955" s="59">
        <v>0</v>
      </c>
      <c r="L955" s="59">
        <v>0</v>
      </c>
      <c r="M955" s="59">
        <v>0</v>
      </c>
      <c r="N955" s="59">
        <f>F955+G955+H955+I955-J955+K955-L955-M955</f>
        <v>3076</v>
      </c>
      <c r="O955" s="29"/>
      <c r="P955" s="37"/>
      <c r="Q955" s="37"/>
      <c r="R955" s="37"/>
    </row>
    <row r="956" spans="1:18" ht="36" customHeight="1">
      <c r="A956" s="15">
        <v>155</v>
      </c>
      <c r="B956" s="59" t="s">
        <v>945</v>
      </c>
      <c r="C956" s="43" t="s">
        <v>948</v>
      </c>
      <c r="D956" s="398" t="s">
        <v>1011</v>
      </c>
      <c r="E956" s="346">
        <v>15</v>
      </c>
      <c r="F956" s="59">
        <v>3194</v>
      </c>
      <c r="G956" s="59">
        <v>0</v>
      </c>
      <c r="H956" s="59">
        <v>0</v>
      </c>
      <c r="I956" s="59">
        <v>0</v>
      </c>
      <c r="J956" s="59">
        <v>118</v>
      </c>
      <c r="K956" s="59">
        <v>0</v>
      </c>
      <c r="L956" s="59">
        <v>0</v>
      </c>
      <c r="M956" s="59">
        <v>0</v>
      </c>
      <c r="N956" s="59">
        <f>F956+G956+H956+I956-J956+K956-L956-M956</f>
        <v>3076</v>
      </c>
      <c r="O956" s="29"/>
      <c r="P956" s="37"/>
      <c r="Q956" s="37"/>
      <c r="R956" s="37"/>
    </row>
    <row r="957" spans="1:18" s="41" customFormat="1" ht="36" customHeight="1">
      <c r="A957" s="15">
        <v>188</v>
      </c>
      <c r="B957" s="59" t="s">
        <v>1026</v>
      </c>
      <c r="C957" s="43" t="s">
        <v>1241</v>
      </c>
      <c r="D957" s="430" t="s">
        <v>580</v>
      </c>
      <c r="E957" s="318">
        <v>15</v>
      </c>
      <c r="F957" s="65">
        <v>6934</v>
      </c>
      <c r="G957" s="65">
        <v>0</v>
      </c>
      <c r="H957" s="65">
        <v>0</v>
      </c>
      <c r="I957" s="65">
        <v>0</v>
      </c>
      <c r="J957" s="65">
        <v>934</v>
      </c>
      <c r="K957" s="65">
        <v>0</v>
      </c>
      <c r="L957" s="66">
        <v>0</v>
      </c>
      <c r="M957" s="65">
        <v>0</v>
      </c>
      <c r="N957" s="59">
        <f t="shared" si="165"/>
        <v>6000</v>
      </c>
      <c r="O957" s="60"/>
      <c r="P957" s="84"/>
      <c r="Q957" s="84"/>
      <c r="R957" s="84"/>
    </row>
    <row r="958" spans="1:18" s="41" customFormat="1" ht="36" customHeight="1">
      <c r="A958" s="15">
        <v>194</v>
      </c>
      <c r="B958" s="59" t="s">
        <v>488</v>
      </c>
      <c r="C958" s="43" t="s">
        <v>489</v>
      </c>
      <c r="D958" s="430" t="s">
        <v>490</v>
      </c>
      <c r="E958" s="318">
        <v>15</v>
      </c>
      <c r="F958" s="65">
        <v>3992</v>
      </c>
      <c r="G958" s="65">
        <v>0</v>
      </c>
      <c r="H958" s="65">
        <v>0</v>
      </c>
      <c r="I958" s="65">
        <v>0</v>
      </c>
      <c r="J958" s="65">
        <v>348</v>
      </c>
      <c r="K958" s="65">
        <v>0</v>
      </c>
      <c r="L958" s="66">
        <v>0</v>
      </c>
      <c r="M958" s="65">
        <v>0</v>
      </c>
      <c r="N958" s="59">
        <f t="shared" si="165"/>
        <v>3644</v>
      </c>
      <c r="O958" s="60"/>
      <c r="P958" s="84"/>
      <c r="Q958" s="84"/>
      <c r="R958" s="84"/>
    </row>
    <row r="959" spans="1:15" ht="36" customHeight="1">
      <c r="A959" s="15">
        <v>361</v>
      </c>
      <c r="B959" s="59" t="s">
        <v>1074</v>
      </c>
      <c r="C959" s="43" t="s">
        <v>1180</v>
      </c>
      <c r="D959" s="430" t="s">
        <v>580</v>
      </c>
      <c r="E959" s="318">
        <v>15</v>
      </c>
      <c r="F959" s="65">
        <v>3820</v>
      </c>
      <c r="G959" s="65">
        <v>0</v>
      </c>
      <c r="H959" s="65">
        <v>0</v>
      </c>
      <c r="I959" s="65">
        <v>0</v>
      </c>
      <c r="J959" s="65">
        <v>320</v>
      </c>
      <c r="K959" s="65">
        <v>0</v>
      </c>
      <c r="L959" s="66">
        <v>0</v>
      </c>
      <c r="M959" s="65">
        <v>0</v>
      </c>
      <c r="N959" s="59">
        <f t="shared" si="165"/>
        <v>3500</v>
      </c>
      <c r="O959" s="104"/>
    </row>
    <row r="960" spans="1:15" ht="36" customHeight="1">
      <c r="A960" s="15">
        <v>362</v>
      </c>
      <c r="B960" s="59" t="s">
        <v>1075</v>
      </c>
      <c r="C960" s="43" t="s">
        <v>1263</v>
      </c>
      <c r="D960" s="430" t="s">
        <v>580</v>
      </c>
      <c r="E960" s="318">
        <v>15</v>
      </c>
      <c r="F960" s="65">
        <v>3820</v>
      </c>
      <c r="G960" s="65">
        <v>0</v>
      </c>
      <c r="H960" s="65">
        <v>0</v>
      </c>
      <c r="I960" s="65">
        <v>0</v>
      </c>
      <c r="J960" s="65">
        <v>320</v>
      </c>
      <c r="K960" s="65">
        <v>0</v>
      </c>
      <c r="L960" s="66">
        <v>0</v>
      </c>
      <c r="M960" s="65">
        <v>0</v>
      </c>
      <c r="N960" s="59">
        <f t="shared" si="165"/>
        <v>3500</v>
      </c>
      <c r="O960" s="104"/>
    </row>
    <row r="961" spans="1:18" s="41" customFormat="1" ht="13.5" customHeight="1" hidden="1">
      <c r="A961" s="623" t="s">
        <v>65</v>
      </c>
      <c r="B961" s="693"/>
      <c r="C961" s="693"/>
      <c r="D961" s="596"/>
      <c r="E961" s="597"/>
      <c r="F961" s="612">
        <f>SUM(F952:F960)</f>
        <v>33555</v>
      </c>
      <c r="G961" s="612">
        <f aca="true" t="shared" si="166" ref="G961:N961">SUM(G952:G960)</f>
        <v>0</v>
      </c>
      <c r="H961" s="612">
        <f t="shared" si="166"/>
        <v>0</v>
      </c>
      <c r="I961" s="612">
        <f t="shared" si="166"/>
        <v>0</v>
      </c>
      <c r="J961" s="612">
        <f t="shared" si="166"/>
        <v>2365</v>
      </c>
      <c r="K961" s="612">
        <f t="shared" si="166"/>
        <v>0</v>
      </c>
      <c r="L961" s="612">
        <f t="shared" si="166"/>
        <v>0</v>
      </c>
      <c r="M961" s="612">
        <f t="shared" si="166"/>
        <v>0</v>
      </c>
      <c r="N961" s="612">
        <f t="shared" si="166"/>
        <v>31190</v>
      </c>
      <c r="O961" s="693"/>
      <c r="P961" s="84"/>
      <c r="Q961" s="84"/>
      <c r="R961" s="84"/>
    </row>
    <row r="962" spans="1:18" ht="14.25" customHeight="1">
      <c r="A962" s="101" t="s">
        <v>66</v>
      </c>
      <c r="B962" s="77"/>
      <c r="C962" s="77"/>
      <c r="D962" s="78"/>
      <c r="E962" s="338"/>
      <c r="F962" s="77"/>
      <c r="G962" s="77"/>
      <c r="H962" s="77"/>
      <c r="I962" s="77"/>
      <c r="J962" s="77"/>
      <c r="K962" s="77"/>
      <c r="L962" s="78"/>
      <c r="M962" s="77"/>
      <c r="N962" s="77"/>
      <c r="O962" s="80"/>
      <c r="P962" s="37"/>
      <c r="Q962" s="37"/>
      <c r="R962" s="37"/>
    </row>
    <row r="963" spans="1:18" ht="36" customHeight="1">
      <c r="A963" s="15">
        <v>189</v>
      </c>
      <c r="B963" s="59" t="s">
        <v>1027</v>
      </c>
      <c r="C963" s="43" t="s">
        <v>1112</v>
      </c>
      <c r="D963" s="430" t="s">
        <v>421</v>
      </c>
      <c r="E963" s="348">
        <v>15</v>
      </c>
      <c r="F963" s="65">
        <v>2613</v>
      </c>
      <c r="G963" s="65">
        <v>0</v>
      </c>
      <c r="H963" s="65">
        <v>0</v>
      </c>
      <c r="I963" s="65">
        <v>0</v>
      </c>
      <c r="J963" s="65">
        <v>20</v>
      </c>
      <c r="K963" s="65">
        <v>0</v>
      </c>
      <c r="L963" s="65">
        <v>0</v>
      </c>
      <c r="M963" s="65">
        <v>0</v>
      </c>
      <c r="N963" s="59">
        <f>F963+G963+H963+I963-J963+K963-L963-M963</f>
        <v>2593</v>
      </c>
      <c r="O963" s="32"/>
      <c r="P963" s="37"/>
      <c r="Q963" s="37"/>
      <c r="R963" s="37"/>
    </row>
    <row r="964" spans="1:18" s="41" customFormat="1" ht="13.5" customHeight="1" hidden="1">
      <c r="A964" s="623" t="s">
        <v>65</v>
      </c>
      <c r="B964" s="693"/>
      <c r="C964" s="693"/>
      <c r="D964" s="693"/>
      <c r="E964" s="597"/>
      <c r="F964" s="612">
        <f aca="true" t="shared" si="167" ref="F964:N964">SUM(F963:F963)</f>
        <v>2613</v>
      </c>
      <c r="G964" s="612">
        <f t="shared" si="167"/>
        <v>0</v>
      </c>
      <c r="H964" s="612">
        <f t="shared" si="167"/>
        <v>0</v>
      </c>
      <c r="I964" s="612">
        <f t="shared" si="167"/>
        <v>0</v>
      </c>
      <c r="J964" s="612">
        <f t="shared" si="167"/>
        <v>20</v>
      </c>
      <c r="K964" s="612">
        <f t="shared" si="167"/>
        <v>0</v>
      </c>
      <c r="L964" s="612">
        <f t="shared" si="167"/>
        <v>0</v>
      </c>
      <c r="M964" s="612">
        <f t="shared" si="167"/>
        <v>0</v>
      </c>
      <c r="N964" s="612">
        <f t="shared" si="167"/>
        <v>2593</v>
      </c>
      <c r="O964" s="694"/>
      <c r="P964" s="84"/>
      <c r="Q964" s="84"/>
      <c r="R964" s="84"/>
    </row>
    <row r="965" spans="1:15" s="41" customFormat="1" ht="18" customHeight="1">
      <c r="A965" s="100" t="s">
        <v>134</v>
      </c>
      <c r="B965" s="77"/>
      <c r="C965" s="404"/>
      <c r="D965" s="77"/>
      <c r="E965" s="338"/>
      <c r="F965" s="77"/>
      <c r="G965" s="77"/>
      <c r="H965" s="77"/>
      <c r="I965" s="77"/>
      <c r="J965" s="77"/>
      <c r="K965" s="77"/>
      <c r="L965" s="77"/>
      <c r="M965" s="77"/>
      <c r="N965" s="77"/>
      <c r="O965" s="76"/>
    </row>
    <row r="966" spans="1:18" ht="36.75" customHeight="1">
      <c r="A966" s="15">
        <v>183</v>
      </c>
      <c r="B966" s="14" t="s">
        <v>1024</v>
      </c>
      <c r="C966" s="43" t="s">
        <v>1109</v>
      </c>
      <c r="D966" s="398" t="s">
        <v>672</v>
      </c>
      <c r="E966" s="346">
        <v>15</v>
      </c>
      <c r="F966" s="59">
        <v>3109</v>
      </c>
      <c r="G966" s="59">
        <v>0</v>
      </c>
      <c r="H966" s="59">
        <v>0</v>
      </c>
      <c r="I966" s="59">
        <v>0</v>
      </c>
      <c r="J966" s="59">
        <v>109</v>
      </c>
      <c r="K966" s="59">
        <v>0</v>
      </c>
      <c r="L966" s="59">
        <v>0</v>
      </c>
      <c r="M966" s="59">
        <v>0</v>
      </c>
      <c r="N966" s="59">
        <f>F966+G966+H966+I966-J966+K966-L966-M966</f>
        <v>3000</v>
      </c>
      <c r="O966" s="32"/>
      <c r="P966" s="37"/>
      <c r="Q966" s="37"/>
      <c r="R966" s="37"/>
    </row>
    <row r="967" spans="1:18" s="41" customFormat="1" ht="0.75" customHeight="1">
      <c r="A967" s="623" t="s">
        <v>65</v>
      </c>
      <c r="B967" s="693"/>
      <c r="C967" s="693"/>
      <c r="D967" s="693"/>
      <c r="E967" s="597"/>
      <c r="F967" s="612">
        <f>F966</f>
        <v>3109</v>
      </c>
      <c r="G967" s="612">
        <f aca="true" t="shared" si="168" ref="G967:N967">G966</f>
        <v>0</v>
      </c>
      <c r="H967" s="612">
        <f t="shared" si="168"/>
        <v>0</v>
      </c>
      <c r="I967" s="612">
        <f t="shared" si="168"/>
        <v>0</v>
      </c>
      <c r="J967" s="612">
        <f t="shared" si="168"/>
        <v>109</v>
      </c>
      <c r="K967" s="612">
        <f t="shared" si="168"/>
        <v>0</v>
      </c>
      <c r="L967" s="612">
        <f t="shared" si="168"/>
        <v>0</v>
      </c>
      <c r="M967" s="612">
        <f t="shared" si="168"/>
        <v>0</v>
      </c>
      <c r="N967" s="612">
        <f t="shared" si="168"/>
        <v>3000</v>
      </c>
      <c r="O967" s="694"/>
      <c r="P967" s="84"/>
      <c r="Q967" s="84"/>
      <c r="R967" s="84"/>
    </row>
    <row r="968" spans="1:18" s="103" customFormat="1" ht="18" customHeight="1">
      <c r="A968" s="675" t="s">
        <v>609</v>
      </c>
      <c r="B968" s="766"/>
      <c r="C968" s="767"/>
      <c r="D968" s="767"/>
      <c r="E968" s="768"/>
      <c r="F968" s="766"/>
      <c r="G968" s="766"/>
      <c r="H968" s="766"/>
      <c r="I968" s="766"/>
      <c r="J968" s="766"/>
      <c r="K968" s="766"/>
      <c r="L968" s="766"/>
      <c r="M968" s="766"/>
      <c r="N968" s="766"/>
      <c r="O968" s="680"/>
      <c r="P968" s="106"/>
      <c r="Q968" s="106"/>
      <c r="R968" s="106"/>
    </row>
    <row r="969" spans="1:18" s="103" customFormat="1" ht="35.25" customHeight="1">
      <c r="A969" s="15">
        <v>247</v>
      </c>
      <c r="B969" s="59" t="s">
        <v>1028</v>
      </c>
      <c r="C969" s="43" t="s">
        <v>1181</v>
      </c>
      <c r="D969" s="834" t="s">
        <v>442</v>
      </c>
      <c r="E969" s="346">
        <v>15</v>
      </c>
      <c r="F969" s="59">
        <v>5745</v>
      </c>
      <c r="G969" s="59">
        <v>0</v>
      </c>
      <c r="H969" s="59">
        <v>0</v>
      </c>
      <c r="I969" s="59">
        <v>0</v>
      </c>
      <c r="J969" s="59">
        <v>680</v>
      </c>
      <c r="K969" s="59">
        <v>0</v>
      </c>
      <c r="L969" s="796">
        <v>0</v>
      </c>
      <c r="M969" s="59">
        <v>0</v>
      </c>
      <c r="N969" s="59">
        <f>F969+G969+H969+I969-J969+K969-L969-M969</f>
        <v>5065</v>
      </c>
      <c r="O969" s="29"/>
      <c r="P969" s="106"/>
      <c r="Q969" s="106"/>
      <c r="R969" s="106"/>
    </row>
    <row r="970" spans="1:18" s="103" customFormat="1" ht="15.75" customHeight="1" hidden="1">
      <c r="A970" s="589" t="s">
        <v>65</v>
      </c>
      <c r="B970" s="605"/>
      <c r="C970" s="606"/>
      <c r="D970" s="606"/>
      <c r="E970" s="607"/>
      <c r="F970" s="612">
        <f aca="true" t="shared" si="169" ref="F970:N970">SUM(F969:F969)</f>
        <v>5745</v>
      </c>
      <c r="G970" s="612">
        <f t="shared" si="169"/>
        <v>0</v>
      </c>
      <c r="H970" s="612">
        <f t="shared" si="169"/>
        <v>0</v>
      </c>
      <c r="I970" s="612">
        <f t="shared" si="169"/>
        <v>0</v>
      </c>
      <c r="J970" s="612">
        <f t="shared" si="169"/>
        <v>680</v>
      </c>
      <c r="K970" s="612">
        <f t="shared" si="169"/>
        <v>0</v>
      </c>
      <c r="L970" s="612">
        <f t="shared" si="169"/>
        <v>0</v>
      </c>
      <c r="M970" s="612">
        <f t="shared" si="169"/>
        <v>0</v>
      </c>
      <c r="N970" s="612">
        <f t="shared" si="169"/>
        <v>5065</v>
      </c>
      <c r="O970" s="587"/>
      <c r="P970" s="106"/>
      <c r="Q970" s="106"/>
      <c r="R970" s="106"/>
    </row>
    <row r="971" spans="1:18" s="103" customFormat="1" ht="18.75" customHeight="1" hidden="1">
      <c r="A971" s="56"/>
      <c r="B971" s="52" t="s">
        <v>31</v>
      </c>
      <c r="C971" s="68"/>
      <c r="D971" s="68"/>
      <c r="E971" s="373"/>
      <c r="F971" s="69">
        <f>F961+F964+F967+F970</f>
        <v>45022</v>
      </c>
      <c r="G971" s="69">
        <f aca="true" t="shared" si="170" ref="G971:N971">G961+G964+G967+G970</f>
        <v>0</v>
      </c>
      <c r="H971" s="69">
        <f t="shared" si="170"/>
        <v>0</v>
      </c>
      <c r="I971" s="69">
        <f t="shared" si="170"/>
        <v>0</v>
      </c>
      <c r="J971" s="69">
        <f t="shared" si="170"/>
        <v>3174</v>
      </c>
      <c r="K971" s="69">
        <f t="shared" si="170"/>
        <v>0</v>
      </c>
      <c r="L971" s="69">
        <f t="shared" si="170"/>
        <v>0</v>
      </c>
      <c r="M971" s="69">
        <f t="shared" si="170"/>
        <v>0</v>
      </c>
      <c r="N971" s="69">
        <f t="shared" si="170"/>
        <v>41848</v>
      </c>
      <c r="O971" s="58"/>
      <c r="P971" s="106"/>
      <c r="Q971" s="106"/>
      <c r="R971" s="106"/>
    </row>
    <row r="972" spans="1:18" s="103" customFormat="1" ht="14.25" customHeight="1" hidden="1">
      <c r="A972" s="437"/>
      <c r="B972" s="438"/>
      <c r="C972" s="438"/>
      <c r="D972" s="438" t="s">
        <v>462</v>
      </c>
      <c r="F972" s="439"/>
      <c r="G972" s="438"/>
      <c r="H972" s="438"/>
      <c r="J972" s="443" t="s">
        <v>463</v>
      </c>
      <c r="K972" s="438"/>
      <c r="L972" s="438"/>
      <c r="N972" s="438" t="s">
        <v>463</v>
      </c>
      <c r="O972" s="440"/>
      <c r="P972" s="106"/>
      <c r="Q972" s="106"/>
      <c r="R972" s="106"/>
    </row>
    <row r="973" spans="1:18" s="103" customFormat="1" ht="13.5" customHeight="1" hidden="1">
      <c r="A973" s="437" t="s">
        <v>471</v>
      </c>
      <c r="B973" s="438"/>
      <c r="C973" s="438"/>
      <c r="D973" s="443" t="s">
        <v>1270</v>
      </c>
      <c r="E973" s="438"/>
      <c r="F973" s="439"/>
      <c r="G973" s="438"/>
      <c r="H973" s="438"/>
      <c r="J973" s="443" t="s">
        <v>968</v>
      </c>
      <c r="K973" s="438"/>
      <c r="L973" s="437"/>
      <c r="N973" s="443" t="s">
        <v>965</v>
      </c>
      <c r="O973" s="441"/>
      <c r="P973" s="106"/>
      <c r="Q973" s="106"/>
      <c r="R973" s="106"/>
    </row>
    <row r="974" spans="1:18" s="103" customFormat="1" ht="12.75" customHeight="1" hidden="1">
      <c r="A974" s="437"/>
      <c r="B974" s="438"/>
      <c r="C974" s="438"/>
      <c r="D974" s="443" t="s">
        <v>597</v>
      </c>
      <c r="E974" s="438"/>
      <c r="F974" s="439"/>
      <c r="G974" s="438"/>
      <c r="H974" s="438"/>
      <c r="J974" s="442" t="s">
        <v>460</v>
      </c>
      <c r="K974" s="438"/>
      <c r="L974" s="438"/>
      <c r="N974" s="443" t="s">
        <v>461</v>
      </c>
      <c r="O974" s="440"/>
      <c r="P974" s="106"/>
      <c r="Q974" s="106"/>
      <c r="R974" s="106"/>
    </row>
    <row r="975" spans="1:18" s="103" customFormat="1" ht="11.25" customHeight="1" hidden="1">
      <c r="A975" s="617"/>
      <c r="B975" s="618"/>
      <c r="C975" s="618"/>
      <c r="D975" s="618"/>
      <c r="E975" s="618"/>
      <c r="F975" s="619"/>
      <c r="G975" s="618"/>
      <c r="H975" s="618"/>
      <c r="I975" s="620"/>
      <c r="J975" s="621"/>
      <c r="K975" s="621"/>
      <c r="L975" s="618"/>
      <c r="M975" s="618"/>
      <c r="N975" s="618"/>
      <c r="O975" s="622"/>
      <c r="P975" s="106"/>
      <c r="Q975" s="106"/>
      <c r="R975" s="106"/>
    </row>
    <row r="976" spans="1:18" s="103" customFormat="1" ht="33.75" hidden="1">
      <c r="A976" s="3" t="s">
        <v>0</v>
      </c>
      <c r="B976" s="33"/>
      <c r="C976" s="4"/>
      <c r="D976" s="93" t="s">
        <v>64</v>
      </c>
      <c r="E976" s="325"/>
      <c r="F976" s="4"/>
      <c r="G976" s="4"/>
      <c r="H976" s="4"/>
      <c r="I976" s="4"/>
      <c r="J976" s="4"/>
      <c r="K976" s="4"/>
      <c r="L976" s="5"/>
      <c r="M976" s="4"/>
      <c r="N976" s="4"/>
      <c r="O976" s="27"/>
      <c r="P976" s="106"/>
      <c r="Q976" s="106"/>
      <c r="R976" s="106"/>
    </row>
    <row r="977" spans="1:18" s="103" customFormat="1" ht="21.75" hidden="1">
      <c r="A977" s="6"/>
      <c r="B977" s="98" t="s">
        <v>441</v>
      </c>
      <c r="C977" s="7"/>
      <c r="D977" s="7"/>
      <c r="E977" s="315"/>
      <c r="F977" s="7"/>
      <c r="G977" s="7"/>
      <c r="H977" s="7"/>
      <c r="I977" s="8"/>
      <c r="J977" s="7"/>
      <c r="K977" s="7"/>
      <c r="L977" s="9"/>
      <c r="M977" s="7"/>
      <c r="N977" s="7"/>
      <c r="O977" s="391" t="s">
        <v>1396</v>
      </c>
      <c r="P977" s="106"/>
      <c r="Q977" s="106"/>
      <c r="R977" s="106"/>
    </row>
    <row r="978" spans="1:18" s="103" customFormat="1" ht="25.5" hidden="1">
      <c r="A978" s="10"/>
      <c r="B978" s="44"/>
      <c r="C978" s="11"/>
      <c r="D978" s="95" t="s">
        <v>1498</v>
      </c>
      <c r="E978" s="316"/>
      <c r="F978" s="12"/>
      <c r="G978" s="12"/>
      <c r="H978" s="12"/>
      <c r="I978" s="12"/>
      <c r="J978" s="12"/>
      <c r="K978" s="12"/>
      <c r="L978" s="13"/>
      <c r="M978" s="12"/>
      <c r="N978" s="12"/>
      <c r="O978" s="28"/>
      <c r="P978" s="106"/>
      <c r="Q978" s="106"/>
      <c r="R978" s="106"/>
    </row>
    <row r="979" spans="1:18" s="103" customFormat="1" ht="38.25" customHeight="1" hidden="1">
      <c r="A979" s="124" t="s">
        <v>428</v>
      </c>
      <c r="B979" s="146" t="s">
        <v>429</v>
      </c>
      <c r="C979" s="146" t="s">
        <v>1</v>
      </c>
      <c r="D979" s="146" t="s">
        <v>427</v>
      </c>
      <c r="E979" s="854" t="s">
        <v>435</v>
      </c>
      <c r="F979" s="125" t="s">
        <v>424</v>
      </c>
      <c r="G979" s="125" t="s">
        <v>425</v>
      </c>
      <c r="H979" s="125" t="s">
        <v>33</v>
      </c>
      <c r="I979" s="125" t="s">
        <v>342</v>
      </c>
      <c r="J979" s="125" t="s">
        <v>17</v>
      </c>
      <c r="K979" s="125" t="s">
        <v>18</v>
      </c>
      <c r="L979" s="125" t="s">
        <v>433</v>
      </c>
      <c r="M979" s="125" t="s">
        <v>30</v>
      </c>
      <c r="N979" s="125" t="s">
        <v>29</v>
      </c>
      <c r="O979" s="147" t="s">
        <v>19</v>
      </c>
      <c r="P979" s="106"/>
      <c r="Q979" s="106"/>
      <c r="R979" s="106"/>
    </row>
    <row r="980" spans="1:15" ht="24" customHeight="1">
      <c r="A980" s="101" t="s">
        <v>143</v>
      </c>
      <c r="B980" s="77"/>
      <c r="C980" s="404"/>
      <c r="D980" s="77"/>
      <c r="E980" s="338"/>
      <c r="F980" s="77"/>
      <c r="G980" s="77"/>
      <c r="H980" s="77"/>
      <c r="I980" s="77"/>
      <c r="J980" s="77"/>
      <c r="K980" s="77"/>
      <c r="L980" s="77"/>
      <c r="M980" s="77"/>
      <c r="N980" s="77"/>
      <c r="O980" s="76"/>
    </row>
    <row r="981" spans="1:15" s="41" customFormat="1" ht="41.25" customHeight="1">
      <c r="A981" s="120">
        <v>32</v>
      </c>
      <c r="B981" s="59" t="s">
        <v>1471</v>
      </c>
      <c r="C981" s="43" t="s">
        <v>1474</v>
      </c>
      <c r="D981" s="398" t="s">
        <v>52</v>
      </c>
      <c r="E981" s="346">
        <v>15</v>
      </c>
      <c r="F981" s="59">
        <v>2509</v>
      </c>
      <c r="G981" s="59">
        <v>0</v>
      </c>
      <c r="H981" s="59">
        <v>0</v>
      </c>
      <c r="I981" s="59">
        <v>0</v>
      </c>
      <c r="J981" s="59">
        <v>9</v>
      </c>
      <c r="K981" s="59">
        <v>0</v>
      </c>
      <c r="L981" s="59">
        <v>0</v>
      </c>
      <c r="M981" s="59">
        <v>0</v>
      </c>
      <c r="N981" s="189">
        <f>F981+G981+H981+I981-J981+K981-L981+M981</f>
        <v>2500</v>
      </c>
      <c r="O981" s="29"/>
    </row>
    <row r="982" spans="1:15" ht="15" customHeight="1" hidden="1">
      <c r="A982" s="502" t="s">
        <v>65</v>
      </c>
      <c r="B982" s="522"/>
      <c r="C982" s="523"/>
      <c r="D982" s="527"/>
      <c r="E982" s="524"/>
      <c r="F982" s="526">
        <f aca="true" t="shared" si="171" ref="F982:N982">SUM(F981:F981)</f>
        <v>2509</v>
      </c>
      <c r="G982" s="526">
        <f t="shared" si="171"/>
        <v>0</v>
      </c>
      <c r="H982" s="526">
        <f t="shared" si="171"/>
        <v>0</v>
      </c>
      <c r="I982" s="526">
        <f t="shared" si="171"/>
        <v>0</v>
      </c>
      <c r="J982" s="526">
        <f t="shared" si="171"/>
        <v>9</v>
      </c>
      <c r="K982" s="526">
        <f t="shared" si="171"/>
        <v>0</v>
      </c>
      <c r="L982" s="526">
        <f t="shared" si="171"/>
        <v>0</v>
      </c>
      <c r="M982" s="526">
        <f t="shared" si="171"/>
        <v>0</v>
      </c>
      <c r="N982" s="526">
        <f t="shared" si="171"/>
        <v>2500</v>
      </c>
      <c r="O982" s="510"/>
    </row>
    <row r="983" spans="1:18" s="103" customFormat="1" ht="24" customHeight="1">
      <c r="A983" s="675" t="s">
        <v>144</v>
      </c>
      <c r="B983" s="766"/>
      <c r="C983" s="767"/>
      <c r="D983" s="767"/>
      <c r="E983" s="768"/>
      <c r="F983" s="766"/>
      <c r="G983" s="766"/>
      <c r="H983" s="766"/>
      <c r="I983" s="766"/>
      <c r="J983" s="766"/>
      <c r="K983" s="766"/>
      <c r="L983" s="766"/>
      <c r="M983" s="766"/>
      <c r="N983" s="766"/>
      <c r="O983" s="680"/>
      <c r="P983" s="106"/>
      <c r="Q983" s="106"/>
      <c r="R983" s="106"/>
    </row>
    <row r="984" spans="1:18" ht="45" customHeight="1">
      <c r="A984" s="15">
        <v>124</v>
      </c>
      <c r="B984" s="59" t="s">
        <v>162</v>
      </c>
      <c r="C984" s="43" t="s">
        <v>856</v>
      </c>
      <c r="D984" s="398" t="s">
        <v>1010</v>
      </c>
      <c r="E984" s="346">
        <v>15</v>
      </c>
      <c r="F984" s="59">
        <v>3194</v>
      </c>
      <c r="G984" s="59">
        <v>0</v>
      </c>
      <c r="H984" s="59">
        <v>0</v>
      </c>
      <c r="I984" s="59">
        <v>0</v>
      </c>
      <c r="J984" s="59">
        <v>118</v>
      </c>
      <c r="K984" s="59">
        <v>0</v>
      </c>
      <c r="L984" s="59">
        <v>400</v>
      </c>
      <c r="M984" s="59">
        <v>0</v>
      </c>
      <c r="N984" s="59">
        <f>F984+G984+H984+I984-J984+K984-L984-M984</f>
        <v>2676</v>
      </c>
      <c r="O984" s="29"/>
      <c r="P984" s="37"/>
      <c r="Q984" s="37"/>
      <c r="R984" s="37"/>
    </row>
    <row r="985" spans="1:18" ht="45" customHeight="1">
      <c r="A985" s="15">
        <v>128</v>
      </c>
      <c r="B985" s="59" t="s">
        <v>855</v>
      </c>
      <c r="C985" s="43" t="s">
        <v>943</v>
      </c>
      <c r="D985" s="398" t="s">
        <v>1010</v>
      </c>
      <c r="E985" s="346">
        <v>15</v>
      </c>
      <c r="F985" s="59">
        <v>3194</v>
      </c>
      <c r="G985" s="59">
        <v>0</v>
      </c>
      <c r="H985" s="59">
        <v>0</v>
      </c>
      <c r="I985" s="59">
        <v>0</v>
      </c>
      <c r="J985" s="59">
        <v>118</v>
      </c>
      <c r="K985" s="59">
        <v>0</v>
      </c>
      <c r="L985" s="59">
        <v>0</v>
      </c>
      <c r="M985" s="59">
        <v>0</v>
      </c>
      <c r="N985" s="59">
        <f>F985+G985+H985+I985-J985+K985-L985-M985</f>
        <v>3076</v>
      </c>
      <c r="O985" s="29"/>
      <c r="P985" s="37"/>
      <c r="Q985" s="37"/>
      <c r="R985" s="37"/>
    </row>
    <row r="986" spans="1:18" s="103" customFormat="1" ht="45" customHeight="1">
      <c r="A986" s="15">
        <v>140</v>
      </c>
      <c r="B986" s="59" t="s">
        <v>443</v>
      </c>
      <c r="C986" s="43" t="s">
        <v>833</v>
      </c>
      <c r="D986" s="398" t="s">
        <v>442</v>
      </c>
      <c r="E986" s="346">
        <v>15</v>
      </c>
      <c r="F986" s="59">
        <v>2042</v>
      </c>
      <c r="G986" s="59">
        <v>0</v>
      </c>
      <c r="H986" s="59">
        <v>0</v>
      </c>
      <c r="I986" s="59">
        <v>0</v>
      </c>
      <c r="J986" s="59">
        <v>0</v>
      </c>
      <c r="K986" s="59">
        <v>69</v>
      </c>
      <c r="L986" s="59">
        <v>0</v>
      </c>
      <c r="M986" s="59">
        <v>0</v>
      </c>
      <c r="N986" s="59">
        <f>F986+G986+H986+I986-J986+K986-L986-M986</f>
        <v>2111</v>
      </c>
      <c r="O986" s="29"/>
      <c r="P986" s="106"/>
      <c r="Q986" s="106"/>
      <c r="R986" s="106"/>
    </row>
    <row r="987" spans="1:18" ht="45" customHeight="1">
      <c r="A987" s="15">
        <v>156</v>
      </c>
      <c r="B987" s="59" t="s">
        <v>946</v>
      </c>
      <c r="C987" s="43" t="s">
        <v>949</v>
      </c>
      <c r="D987" s="398" t="s">
        <v>1012</v>
      </c>
      <c r="E987" s="346">
        <v>15</v>
      </c>
      <c r="F987" s="59">
        <v>3194</v>
      </c>
      <c r="G987" s="59">
        <v>0</v>
      </c>
      <c r="H987" s="59">
        <v>0</v>
      </c>
      <c r="I987" s="59">
        <v>0</v>
      </c>
      <c r="J987" s="59">
        <v>118</v>
      </c>
      <c r="K987" s="59">
        <v>0</v>
      </c>
      <c r="L987" s="59">
        <v>0</v>
      </c>
      <c r="M987" s="59">
        <v>0</v>
      </c>
      <c r="N987" s="59">
        <f>F987+G987+H987+I987-J987+K987-L987-M987</f>
        <v>3076</v>
      </c>
      <c r="O987" s="29"/>
      <c r="P987" s="37"/>
      <c r="Q987" s="37"/>
      <c r="R987" s="37"/>
    </row>
    <row r="988" spans="1:18" ht="45" customHeight="1">
      <c r="A988" s="15">
        <v>157</v>
      </c>
      <c r="B988" s="59" t="s">
        <v>947</v>
      </c>
      <c r="C988" s="43" t="s">
        <v>950</v>
      </c>
      <c r="D988" s="398" t="s">
        <v>1012</v>
      </c>
      <c r="E988" s="346">
        <v>15</v>
      </c>
      <c r="F988" s="59">
        <v>3194</v>
      </c>
      <c r="G988" s="59">
        <v>0</v>
      </c>
      <c r="H988" s="59">
        <v>0</v>
      </c>
      <c r="I988" s="59">
        <v>0</v>
      </c>
      <c r="J988" s="59">
        <v>118</v>
      </c>
      <c r="K988" s="59">
        <v>0</v>
      </c>
      <c r="L988" s="59">
        <v>400</v>
      </c>
      <c r="M988" s="59">
        <v>0</v>
      </c>
      <c r="N988" s="59">
        <f>F988+G988+H988+I988-J988+K988-L988-M988</f>
        <v>2676</v>
      </c>
      <c r="O988" s="29"/>
      <c r="P988" s="37"/>
      <c r="Q988" s="37"/>
      <c r="R988" s="37"/>
    </row>
    <row r="989" spans="1:18" s="103" customFormat="1" ht="18.75" customHeight="1" hidden="1">
      <c r="A989" s="589" t="s">
        <v>65</v>
      </c>
      <c r="B989" s="605"/>
      <c r="C989" s="606"/>
      <c r="D989" s="606"/>
      <c r="E989" s="607"/>
      <c r="F989" s="593">
        <f aca="true" t="shared" si="172" ref="F989:N989">SUM(F984:F988)</f>
        <v>14818</v>
      </c>
      <c r="G989" s="593">
        <f t="shared" si="172"/>
        <v>0</v>
      </c>
      <c r="H989" s="593">
        <f t="shared" si="172"/>
        <v>0</v>
      </c>
      <c r="I989" s="593">
        <f t="shared" si="172"/>
        <v>0</v>
      </c>
      <c r="J989" s="593">
        <f t="shared" si="172"/>
        <v>472</v>
      </c>
      <c r="K989" s="593">
        <f t="shared" si="172"/>
        <v>69</v>
      </c>
      <c r="L989" s="593">
        <f t="shared" si="172"/>
        <v>800</v>
      </c>
      <c r="M989" s="593">
        <f t="shared" si="172"/>
        <v>0</v>
      </c>
      <c r="N989" s="593">
        <f t="shared" si="172"/>
        <v>13615</v>
      </c>
      <c r="O989" s="587"/>
      <c r="P989" s="106"/>
      <c r="Q989" s="106"/>
      <c r="R989" s="106"/>
    </row>
    <row r="990" spans="1:18" s="103" customFormat="1" ht="21.75" hidden="1">
      <c r="A990" s="56"/>
      <c r="B990" s="52" t="s">
        <v>31</v>
      </c>
      <c r="C990" s="68"/>
      <c r="D990" s="68"/>
      <c r="E990" s="373"/>
      <c r="F990" s="69">
        <f>F982+F989</f>
        <v>17327</v>
      </c>
      <c r="G990" s="69">
        <f aca="true" t="shared" si="173" ref="G990:N990">G982+G989</f>
        <v>0</v>
      </c>
      <c r="H990" s="69">
        <f t="shared" si="173"/>
        <v>0</v>
      </c>
      <c r="I990" s="69">
        <f t="shared" si="173"/>
        <v>0</v>
      </c>
      <c r="J990" s="69">
        <f t="shared" si="173"/>
        <v>481</v>
      </c>
      <c r="K990" s="69">
        <f t="shared" si="173"/>
        <v>69</v>
      </c>
      <c r="L990" s="69">
        <f t="shared" si="173"/>
        <v>800</v>
      </c>
      <c r="M990" s="69">
        <f t="shared" si="173"/>
        <v>0</v>
      </c>
      <c r="N990" s="69">
        <f t="shared" si="173"/>
        <v>16115</v>
      </c>
      <c r="O990" s="58"/>
      <c r="P990" s="106"/>
      <c r="Q990" s="106"/>
      <c r="R990" s="106"/>
    </row>
    <row r="991" spans="1:18" s="103" customFormat="1" ht="21.75" hidden="1">
      <c r="A991" s="17"/>
      <c r="B991" s="1"/>
      <c r="C991" s="1"/>
      <c r="D991" s="1"/>
      <c r="E991" s="321"/>
      <c r="F991" s="1"/>
      <c r="G991" s="1"/>
      <c r="H991" s="1"/>
      <c r="I991" s="1"/>
      <c r="J991" s="1"/>
      <c r="K991" s="1"/>
      <c r="L991" s="19"/>
      <c r="M991" s="1"/>
      <c r="N991" s="1"/>
      <c r="O991" s="30"/>
      <c r="P991" s="106"/>
      <c r="Q991" s="106"/>
      <c r="R991" s="106"/>
    </row>
    <row r="992" spans="1:18" s="103" customFormat="1" ht="21.75" hidden="1">
      <c r="A992" s="17"/>
      <c r="B992" s="1"/>
      <c r="C992" s="1"/>
      <c r="D992" s="1"/>
      <c r="E992" s="321"/>
      <c r="F992" s="1"/>
      <c r="G992" s="1"/>
      <c r="H992" s="1"/>
      <c r="I992" s="1"/>
      <c r="J992" s="1"/>
      <c r="K992" s="1"/>
      <c r="L992" s="19"/>
      <c r="M992" s="1"/>
      <c r="N992" s="1"/>
      <c r="O992" s="30"/>
      <c r="P992" s="106"/>
      <c r="Q992" s="106"/>
      <c r="R992" s="106"/>
    </row>
    <row r="993" spans="1:18" s="103" customFormat="1" ht="21.75" hidden="1">
      <c r="A993" s="437"/>
      <c r="B993" s="438"/>
      <c r="C993" s="438" t="s">
        <v>462</v>
      </c>
      <c r="D993" s="438"/>
      <c r="F993" s="439"/>
      <c r="G993" s="438"/>
      <c r="H993" s="438"/>
      <c r="J993" s="443" t="s">
        <v>463</v>
      </c>
      <c r="K993" s="438"/>
      <c r="L993" s="438"/>
      <c r="N993" s="438" t="s">
        <v>463</v>
      </c>
      <c r="O993" s="440"/>
      <c r="P993" s="106"/>
      <c r="Q993" s="106"/>
      <c r="R993" s="106"/>
    </row>
    <row r="994" spans="1:18" s="103" customFormat="1" ht="21.75" hidden="1">
      <c r="A994" s="437"/>
      <c r="B994" s="438"/>
      <c r="C994" s="438"/>
      <c r="D994" s="438"/>
      <c r="E994" s="438"/>
      <c r="F994" s="439"/>
      <c r="G994" s="438"/>
      <c r="H994" s="438"/>
      <c r="J994" s="452"/>
      <c r="K994" s="438"/>
      <c r="L994" s="437"/>
      <c r="M994" s="438"/>
      <c r="N994" s="438"/>
      <c r="O994" s="441"/>
      <c r="P994" s="106"/>
      <c r="Q994" s="106"/>
      <c r="R994" s="106"/>
    </row>
    <row r="995" spans="1:18" s="103" customFormat="1" ht="21.75" hidden="1">
      <c r="A995" s="437" t="s">
        <v>471</v>
      </c>
      <c r="B995" s="438"/>
      <c r="C995" s="443" t="s">
        <v>1270</v>
      </c>
      <c r="E995" s="438"/>
      <c r="F995" s="439"/>
      <c r="G995" s="438"/>
      <c r="H995" s="438"/>
      <c r="J995" s="443" t="s">
        <v>968</v>
      </c>
      <c r="K995" s="438"/>
      <c r="L995" s="437"/>
      <c r="M995" s="438" t="s">
        <v>965</v>
      </c>
      <c r="N995" s="438"/>
      <c r="O995" s="441"/>
      <c r="P995" s="106"/>
      <c r="Q995" s="106"/>
      <c r="R995" s="106"/>
    </row>
    <row r="996" spans="1:18" s="103" customFormat="1" ht="21.75" hidden="1">
      <c r="A996" s="437"/>
      <c r="B996" s="438"/>
      <c r="C996" s="443" t="s">
        <v>597</v>
      </c>
      <c r="E996" s="438"/>
      <c r="F996" s="439"/>
      <c r="G996" s="438"/>
      <c r="H996" s="438"/>
      <c r="J996" s="442" t="s">
        <v>460</v>
      </c>
      <c r="K996" s="438"/>
      <c r="L996" s="438"/>
      <c r="M996" s="438" t="s">
        <v>461</v>
      </c>
      <c r="N996" s="438"/>
      <c r="O996" s="440"/>
      <c r="P996" s="106"/>
      <c r="Q996" s="106"/>
      <c r="R996" s="106"/>
    </row>
    <row r="997" spans="1:18" ht="18" hidden="1">
      <c r="A997" s="21"/>
      <c r="B997" s="8"/>
      <c r="C997" s="8"/>
      <c r="D997" s="8"/>
      <c r="E997" s="315"/>
      <c r="F997" s="8"/>
      <c r="G997" s="8"/>
      <c r="H997" s="8"/>
      <c r="I997" s="8"/>
      <c r="J997" s="8"/>
      <c r="K997" s="8"/>
      <c r="L997" s="22"/>
      <c r="M997" s="8"/>
      <c r="N997" s="8"/>
      <c r="O997" s="31"/>
      <c r="P997" s="37"/>
      <c r="Q997" s="37"/>
      <c r="R997" s="37"/>
    </row>
    <row r="998" spans="1:18" ht="31.5" customHeight="1" hidden="1">
      <c r="A998" s="3" t="s">
        <v>0</v>
      </c>
      <c r="B998" s="33"/>
      <c r="C998" s="4"/>
      <c r="D998" s="94" t="s">
        <v>64</v>
      </c>
      <c r="E998" s="325"/>
      <c r="F998" s="4"/>
      <c r="G998" s="4"/>
      <c r="H998" s="4"/>
      <c r="I998" s="4"/>
      <c r="J998" s="4"/>
      <c r="K998" s="4"/>
      <c r="L998" s="5"/>
      <c r="M998" s="4"/>
      <c r="N998" s="4"/>
      <c r="O998" s="27"/>
      <c r="P998" s="37"/>
      <c r="Q998" s="37"/>
      <c r="R998" s="37"/>
    </row>
    <row r="999" spans="1:18" ht="18.75" hidden="1">
      <c r="A999" s="6"/>
      <c r="B999" s="98" t="s">
        <v>174</v>
      </c>
      <c r="C999" s="7"/>
      <c r="D999" s="7"/>
      <c r="E999" s="315"/>
      <c r="F999" s="7"/>
      <c r="G999" s="7"/>
      <c r="H999" s="7"/>
      <c r="I999" s="8"/>
      <c r="J999" s="7"/>
      <c r="K999" s="7"/>
      <c r="L999" s="9"/>
      <c r="M999" s="7"/>
      <c r="N999" s="7"/>
      <c r="O999" s="391" t="s">
        <v>1397</v>
      </c>
      <c r="P999" s="37"/>
      <c r="Q999" s="37"/>
      <c r="R999" s="37"/>
    </row>
    <row r="1000" spans="1:18" ht="24.75" hidden="1">
      <c r="A1000" s="10"/>
      <c r="B1000" s="44"/>
      <c r="C1000" s="11"/>
      <c r="D1000" s="95" t="s">
        <v>1498</v>
      </c>
      <c r="E1000" s="316"/>
      <c r="F1000" s="12"/>
      <c r="G1000" s="12"/>
      <c r="H1000" s="12"/>
      <c r="I1000" s="12"/>
      <c r="J1000" s="12"/>
      <c r="K1000" s="12"/>
      <c r="L1000" s="13"/>
      <c r="M1000" s="12"/>
      <c r="N1000" s="12"/>
      <c r="O1000" s="28"/>
      <c r="P1000" s="37"/>
      <c r="Q1000" s="37"/>
      <c r="R1000" s="37"/>
    </row>
    <row r="1001" spans="1:18" s="50" customFormat="1" ht="30" customHeight="1" hidden="1">
      <c r="A1001" s="46" t="s">
        <v>428</v>
      </c>
      <c r="B1001" s="62" t="s">
        <v>429</v>
      </c>
      <c r="C1001" s="47" t="s">
        <v>1</v>
      </c>
      <c r="D1001" s="47" t="s">
        <v>427</v>
      </c>
      <c r="E1001" s="337" t="s">
        <v>435</v>
      </c>
      <c r="F1001" s="26" t="s">
        <v>424</v>
      </c>
      <c r="G1001" s="26" t="s">
        <v>425</v>
      </c>
      <c r="H1001" s="26" t="s">
        <v>33</v>
      </c>
      <c r="I1001" s="42" t="s">
        <v>342</v>
      </c>
      <c r="J1001" s="48" t="s">
        <v>17</v>
      </c>
      <c r="K1001" s="26" t="s">
        <v>18</v>
      </c>
      <c r="L1001" s="26" t="s">
        <v>433</v>
      </c>
      <c r="M1001" s="26" t="s">
        <v>30</v>
      </c>
      <c r="N1001" s="26" t="s">
        <v>29</v>
      </c>
      <c r="O1001" s="49" t="s">
        <v>19</v>
      </c>
      <c r="P1001" s="848"/>
      <c r="Q1001" s="848"/>
      <c r="R1001" s="848"/>
    </row>
    <row r="1002" spans="1:18" ht="24" customHeight="1">
      <c r="A1002" s="637" t="s">
        <v>175</v>
      </c>
      <c r="B1002" s="631"/>
      <c r="C1002" s="631"/>
      <c r="D1002" s="631"/>
      <c r="E1002" s="632"/>
      <c r="F1002" s="631"/>
      <c r="G1002" s="631"/>
      <c r="H1002" s="631"/>
      <c r="I1002" s="631"/>
      <c r="J1002" s="631"/>
      <c r="K1002" s="631"/>
      <c r="L1002" s="633"/>
      <c r="M1002" s="631"/>
      <c r="N1002" s="631"/>
      <c r="O1002" s="485"/>
      <c r="P1002" s="37"/>
      <c r="Q1002" s="37"/>
      <c r="R1002" s="37"/>
    </row>
    <row r="1003" spans="1:18" s="41" customFormat="1" ht="40.5" customHeight="1">
      <c r="A1003" s="15">
        <v>39</v>
      </c>
      <c r="B1003" s="59" t="s">
        <v>1481</v>
      </c>
      <c r="C1003" s="43" t="s">
        <v>1490</v>
      </c>
      <c r="D1003" s="430" t="s">
        <v>2</v>
      </c>
      <c r="E1003" s="318">
        <v>15</v>
      </c>
      <c r="F1003" s="65">
        <v>3109</v>
      </c>
      <c r="G1003" s="59">
        <v>0</v>
      </c>
      <c r="H1003" s="65">
        <v>0</v>
      </c>
      <c r="I1003" s="65">
        <v>0</v>
      </c>
      <c r="J1003" s="65">
        <v>109</v>
      </c>
      <c r="K1003" s="65">
        <v>0</v>
      </c>
      <c r="L1003" s="66">
        <v>0</v>
      </c>
      <c r="M1003" s="65">
        <v>0</v>
      </c>
      <c r="N1003" s="59">
        <f>F1003+G1003+H1003+I1003-J1003+K1003-L1003-M1003</f>
        <v>3000</v>
      </c>
      <c r="O1003" s="60"/>
      <c r="P1003" s="84"/>
      <c r="Q1003" s="84"/>
      <c r="R1003" s="84"/>
    </row>
    <row r="1004" spans="1:18" s="41" customFormat="1" ht="40.5" customHeight="1">
      <c r="A1004" s="15">
        <v>190</v>
      </c>
      <c r="B1004" s="59" t="s">
        <v>1113</v>
      </c>
      <c r="C1004" s="43" t="s">
        <v>1085</v>
      </c>
      <c r="D1004" s="430" t="s">
        <v>646</v>
      </c>
      <c r="E1004" s="318">
        <v>15</v>
      </c>
      <c r="F1004" s="65">
        <v>6934</v>
      </c>
      <c r="G1004" s="59">
        <v>0</v>
      </c>
      <c r="H1004" s="65">
        <v>0</v>
      </c>
      <c r="I1004" s="65">
        <v>0</v>
      </c>
      <c r="J1004" s="65">
        <v>934</v>
      </c>
      <c r="K1004" s="65">
        <v>0</v>
      </c>
      <c r="L1004" s="66">
        <v>0</v>
      </c>
      <c r="M1004" s="65">
        <v>0</v>
      </c>
      <c r="N1004" s="59">
        <f>F1004+G1004+H1004+I1004-J1004+K1004-L1004-M1004</f>
        <v>6000</v>
      </c>
      <c r="O1004" s="60"/>
      <c r="P1004" s="84"/>
      <c r="Q1004" s="84"/>
      <c r="R1004" s="84"/>
    </row>
    <row r="1005" spans="1:18" ht="0.75" customHeight="1">
      <c r="A1005" s="589" t="s">
        <v>65</v>
      </c>
      <c r="B1005" s="590"/>
      <c r="C1005" s="591"/>
      <c r="D1005" s="591"/>
      <c r="E1005" s="592"/>
      <c r="F1005" s="593">
        <f>SUM(F1003:F1004)</f>
        <v>10043</v>
      </c>
      <c r="G1005" s="593">
        <f aca="true" t="shared" si="174" ref="G1005:N1005">SUM(G1003:G1004)</f>
        <v>0</v>
      </c>
      <c r="H1005" s="593">
        <f t="shared" si="174"/>
        <v>0</v>
      </c>
      <c r="I1005" s="593">
        <f t="shared" si="174"/>
        <v>0</v>
      </c>
      <c r="J1005" s="593">
        <f t="shared" si="174"/>
        <v>1043</v>
      </c>
      <c r="K1005" s="593">
        <f t="shared" si="174"/>
        <v>0</v>
      </c>
      <c r="L1005" s="593">
        <f t="shared" si="174"/>
        <v>0</v>
      </c>
      <c r="M1005" s="593">
        <f t="shared" si="174"/>
        <v>0</v>
      </c>
      <c r="N1005" s="593">
        <f t="shared" si="174"/>
        <v>9000</v>
      </c>
      <c r="O1005" s="587"/>
      <c r="P1005" s="37"/>
      <c r="Q1005" s="37"/>
      <c r="R1005" s="37"/>
    </row>
    <row r="1006" spans="1:18" ht="24" customHeight="1">
      <c r="A1006" s="637" t="s">
        <v>337</v>
      </c>
      <c r="B1006" s="631"/>
      <c r="C1006" s="631"/>
      <c r="D1006" s="631"/>
      <c r="E1006" s="632"/>
      <c r="F1006" s="631"/>
      <c r="G1006" s="631"/>
      <c r="H1006" s="631"/>
      <c r="I1006" s="631"/>
      <c r="J1006" s="631"/>
      <c r="K1006" s="631"/>
      <c r="L1006" s="633"/>
      <c r="M1006" s="631"/>
      <c r="N1006" s="631"/>
      <c r="O1006" s="485"/>
      <c r="P1006" s="37"/>
      <c r="Q1006" s="37"/>
      <c r="R1006" s="37"/>
    </row>
    <row r="1007" spans="1:18" ht="40.5" customHeight="1">
      <c r="A1007" s="15">
        <v>16</v>
      </c>
      <c r="B1007" s="59" t="s">
        <v>1433</v>
      </c>
      <c r="C1007" s="43" t="s">
        <v>1465</v>
      </c>
      <c r="D1007" s="398" t="s">
        <v>646</v>
      </c>
      <c r="E1007" s="346">
        <v>15</v>
      </c>
      <c r="F1007" s="59">
        <v>4420</v>
      </c>
      <c r="G1007" s="59">
        <v>0</v>
      </c>
      <c r="H1007" s="59">
        <v>0</v>
      </c>
      <c r="I1007" s="59">
        <v>0</v>
      </c>
      <c r="J1007" s="59">
        <v>420</v>
      </c>
      <c r="K1007" s="59">
        <v>0</v>
      </c>
      <c r="L1007" s="59">
        <v>0</v>
      </c>
      <c r="M1007" s="59">
        <v>0</v>
      </c>
      <c r="N1007" s="59">
        <f>F1007+G1007+H1007+I1007-J1007+K1007-L1007-M1007</f>
        <v>4000</v>
      </c>
      <c r="O1007" s="32"/>
      <c r="P1007" s="37"/>
      <c r="Q1007" s="37"/>
      <c r="R1007" s="37"/>
    </row>
    <row r="1008" spans="1:18" ht="40.5" customHeight="1">
      <c r="A1008" s="15">
        <v>22</v>
      </c>
      <c r="B1008" s="59" t="s">
        <v>1446</v>
      </c>
      <c r="C1008" s="43" t="s">
        <v>1456</v>
      </c>
      <c r="D1008" s="398" t="s">
        <v>190</v>
      </c>
      <c r="E1008" s="346">
        <v>15</v>
      </c>
      <c r="F1008" s="59">
        <v>4261</v>
      </c>
      <c r="G1008" s="59">
        <v>540</v>
      </c>
      <c r="H1008" s="59">
        <v>0</v>
      </c>
      <c r="I1008" s="59">
        <v>0</v>
      </c>
      <c r="J1008" s="59">
        <v>488</v>
      </c>
      <c r="K1008" s="59">
        <v>0</v>
      </c>
      <c r="L1008" s="59">
        <v>0</v>
      </c>
      <c r="M1008" s="59">
        <v>0</v>
      </c>
      <c r="N1008" s="59">
        <f aca="true" t="shared" si="175" ref="N1008:N1014">F1008+G1008+H1008+I1008-J1008+K1008-L1008-M1008</f>
        <v>4313</v>
      </c>
      <c r="O1008" s="32"/>
      <c r="P1008" s="37"/>
      <c r="Q1008" s="37"/>
      <c r="R1008" s="37"/>
    </row>
    <row r="1009" spans="1:18" ht="40.5" customHeight="1">
      <c r="A1009" s="15">
        <v>23</v>
      </c>
      <c r="B1009" s="59" t="s">
        <v>1447</v>
      </c>
      <c r="C1009" s="43" t="s">
        <v>1458</v>
      </c>
      <c r="D1009" s="398" t="s">
        <v>1448</v>
      </c>
      <c r="E1009" s="346">
        <v>15</v>
      </c>
      <c r="F1009" s="59">
        <v>4261</v>
      </c>
      <c r="G1009" s="59">
        <v>540</v>
      </c>
      <c r="H1009" s="59">
        <v>0</v>
      </c>
      <c r="I1009" s="59">
        <v>0</v>
      </c>
      <c r="J1009" s="59">
        <v>488</v>
      </c>
      <c r="K1009" s="59">
        <v>0</v>
      </c>
      <c r="L1009" s="59">
        <v>0</v>
      </c>
      <c r="M1009" s="59">
        <v>0</v>
      </c>
      <c r="N1009" s="59">
        <f t="shared" si="175"/>
        <v>4313</v>
      </c>
      <c r="O1009" s="32"/>
      <c r="P1009" s="37"/>
      <c r="Q1009" s="37"/>
      <c r="R1009" s="37"/>
    </row>
    <row r="1010" spans="1:18" ht="40.5" customHeight="1">
      <c r="A1010" s="15">
        <v>25</v>
      </c>
      <c r="B1010" s="59" t="s">
        <v>1449</v>
      </c>
      <c r="C1010" s="43" t="s">
        <v>1455</v>
      </c>
      <c r="D1010" s="398" t="s">
        <v>1450</v>
      </c>
      <c r="E1010" s="346">
        <v>15</v>
      </c>
      <c r="F1010" s="59">
        <v>2598</v>
      </c>
      <c r="G1010" s="59">
        <v>220</v>
      </c>
      <c r="H1010" s="59">
        <v>0</v>
      </c>
      <c r="I1010" s="59">
        <v>0</v>
      </c>
      <c r="J1010" s="59">
        <v>57</v>
      </c>
      <c r="K1010" s="59">
        <v>0</v>
      </c>
      <c r="L1010" s="59">
        <v>0</v>
      </c>
      <c r="M1010" s="59">
        <v>0</v>
      </c>
      <c r="N1010" s="59">
        <f t="shared" si="175"/>
        <v>2761</v>
      </c>
      <c r="O1010" s="32"/>
      <c r="P1010" s="37"/>
      <c r="Q1010" s="37"/>
      <c r="R1010" s="37"/>
    </row>
    <row r="1011" spans="1:18" ht="40.5" customHeight="1">
      <c r="A1011" s="15">
        <v>27</v>
      </c>
      <c r="B1011" s="59" t="s">
        <v>1451</v>
      </c>
      <c r="C1011" s="43" t="s">
        <v>1457</v>
      </c>
      <c r="D1011" s="398" t="s">
        <v>1448</v>
      </c>
      <c r="E1011" s="346">
        <v>15</v>
      </c>
      <c r="F1011" s="59">
        <v>3820</v>
      </c>
      <c r="G1011" s="59">
        <v>380</v>
      </c>
      <c r="H1011" s="59">
        <v>0</v>
      </c>
      <c r="I1011" s="59">
        <v>0</v>
      </c>
      <c r="J1011" s="59">
        <v>381</v>
      </c>
      <c r="K1011" s="59">
        <v>0</v>
      </c>
      <c r="L1011" s="59">
        <v>0</v>
      </c>
      <c r="M1011" s="59">
        <v>0</v>
      </c>
      <c r="N1011" s="59">
        <f t="shared" si="175"/>
        <v>3819</v>
      </c>
      <c r="O1011" s="32"/>
      <c r="P1011" s="37"/>
      <c r="Q1011" s="37"/>
      <c r="R1011" s="37"/>
    </row>
    <row r="1012" spans="1:18" ht="40.5" customHeight="1">
      <c r="A1012" s="15">
        <v>28</v>
      </c>
      <c r="B1012" s="59" t="s">
        <v>1452</v>
      </c>
      <c r="C1012" s="43" t="s">
        <v>1454</v>
      </c>
      <c r="D1012" s="398" t="s">
        <v>1448</v>
      </c>
      <c r="E1012" s="346">
        <v>15</v>
      </c>
      <c r="F1012" s="59">
        <v>3333</v>
      </c>
      <c r="G1012" s="59">
        <v>425</v>
      </c>
      <c r="H1012" s="59">
        <v>0</v>
      </c>
      <c r="I1012" s="59">
        <v>0</v>
      </c>
      <c r="J1012" s="59">
        <v>310</v>
      </c>
      <c r="K1012" s="59">
        <v>0</v>
      </c>
      <c r="L1012" s="59">
        <v>0</v>
      </c>
      <c r="M1012" s="59">
        <v>0</v>
      </c>
      <c r="N1012" s="59">
        <f t="shared" si="175"/>
        <v>3448</v>
      </c>
      <c r="O1012" s="32"/>
      <c r="P1012" s="37"/>
      <c r="Q1012" s="37"/>
      <c r="R1012" s="37"/>
    </row>
    <row r="1013" spans="1:18" ht="40.5" customHeight="1">
      <c r="A1013" s="15">
        <v>31</v>
      </c>
      <c r="B1013" s="59" t="s">
        <v>1453</v>
      </c>
      <c r="C1013" s="43" t="s">
        <v>1459</v>
      </c>
      <c r="D1013" s="398" t="s">
        <v>1450</v>
      </c>
      <c r="E1013" s="346">
        <v>15</v>
      </c>
      <c r="F1013" s="59">
        <v>2598</v>
      </c>
      <c r="G1013" s="59">
        <v>220</v>
      </c>
      <c r="H1013" s="59">
        <v>0</v>
      </c>
      <c r="I1013" s="59">
        <v>0</v>
      </c>
      <c r="J1013" s="59">
        <v>57</v>
      </c>
      <c r="K1013" s="59">
        <v>0</v>
      </c>
      <c r="L1013" s="59">
        <v>0</v>
      </c>
      <c r="M1013" s="59">
        <v>0</v>
      </c>
      <c r="N1013" s="59">
        <f t="shared" si="175"/>
        <v>2761</v>
      </c>
      <c r="O1013" s="32"/>
      <c r="P1013" s="37"/>
      <c r="Q1013" s="37"/>
      <c r="R1013" s="37"/>
    </row>
    <row r="1014" spans="1:18" ht="39.75" customHeight="1">
      <c r="A1014" s="15">
        <v>215</v>
      </c>
      <c r="B1014" s="59" t="s">
        <v>533</v>
      </c>
      <c r="C1014" s="43" t="s">
        <v>630</v>
      </c>
      <c r="D1014" s="398" t="s">
        <v>190</v>
      </c>
      <c r="E1014" s="346">
        <v>15</v>
      </c>
      <c r="F1014" s="59">
        <v>2974</v>
      </c>
      <c r="G1014" s="59">
        <v>0</v>
      </c>
      <c r="H1014" s="59">
        <v>0</v>
      </c>
      <c r="I1014" s="59">
        <v>0</v>
      </c>
      <c r="J1014" s="59">
        <v>74</v>
      </c>
      <c r="K1014" s="59">
        <v>0</v>
      </c>
      <c r="L1014" s="59">
        <v>0</v>
      </c>
      <c r="M1014" s="59">
        <v>0</v>
      </c>
      <c r="N1014" s="59">
        <f t="shared" si="175"/>
        <v>2900</v>
      </c>
      <c r="O1014" s="32"/>
      <c r="P1014" s="37"/>
      <c r="Q1014" s="37"/>
      <c r="R1014" s="37"/>
    </row>
    <row r="1015" spans="1:18" ht="18" hidden="1">
      <c r="A1015" s="589" t="s">
        <v>65</v>
      </c>
      <c r="B1015" s="590"/>
      <c r="C1015" s="591"/>
      <c r="D1015" s="591"/>
      <c r="E1015" s="592"/>
      <c r="F1015" s="593">
        <f>SUM(F1007:F1014)</f>
        <v>28265</v>
      </c>
      <c r="G1015" s="593">
        <f aca="true" t="shared" si="176" ref="G1015:N1015">SUM(G1007:G1014)</f>
        <v>2325</v>
      </c>
      <c r="H1015" s="593">
        <f t="shared" si="176"/>
        <v>0</v>
      </c>
      <c r="I1015" s="593">
        <f t="shared" si="176"/>
        <v>0</v>
      </c>
      <c r="J1015" s="593">
        <f t="shared" si="176"/>
        <v>2275</v>
      </c>
      <c r="K1015" s="593">
        <f t="shared" si="176"/>
        <v>0</v>
      </c>
      <c r="L1015" s="593">
        <f t="shared" si="176"/>
        <v>0</v>
      </c>
      <c r="M1015" s="593">
        <f t="shared" si="176"/>
        <v>0</v>
      </c>
      <c r="N1015" s="593">
        <f t="shared" si="176"/>
        <v>28315</v>
      </c>
      <c r="O1015" s="587"/>
      <c r="P1015" s="37"/>
      <c r="Q1015" s="37"/>
      <c r="R1015" s="37"/>
    </row>
    <row r="1016" spans="1:18" s="23" customFormat="1" ht="27" customHeight="1" hidden="1">
      <c r="A1016" s="56"/>
      <c r="B1016" s="52" t="s">
        <v>31</v>
      </c>
      <c r="C1016" s="57"/>
      <c r="D1016" s="57"/>
      <c r="E1016" s="336"/>
      <c r="F1016" s="71">
        <f aca="true" t="shared" si="177" ref="F1016:N1016">F1005+F1015</f>
        <v>38308</v>
      </c>
      <c r="G1016" s="71">
        <f t="shared" si="177"/>
        <v>2325</v>
      </c>
      <c r="H1016" s="71">
        <f t="shared" si="177"/>
        <v>0</v>
      </c>
      <c r="I1016" s="71">
        <f t="shared" si="177"/>
        <v>0</v>
      </c>
      <c r="J1016" s="71">
        <f t="shared" si="177"/>
        <v>3318</v>
      </c>
      <c r="K1016" s="71">
        <f t="shared" si="177"/>
        <v>0</v>
      </c>
      <c r="L1016" s="71">
        <f t="shared" si="177"/>
        <v>0</v>
      </c>
      <c r="M1016" s="71">
        <f t="shared" si="177"/>
        <v>0</v>
      </c>
      <c r="N1016" s="71">
        <f t="shared" si="177"/>
        <v>37315</v>
      </c>
      <c r="O1016" s="58"/>
      <c r="P1016" s="847"/>
      <c r="Q1016" s="847"/>
      <c r="R1016" s="847"/>
    </row>
    <row r="1017" spans="1:18" ht="18" hidden="1">
      <c r="A1017" s="21"/>
      <c r="B1017" s="8"/>
      <c r="C1017" s="8"/>
      <c r="D1017" s="8"/>
      <c r="E1017" s="315"/>
      <c r="F1017" s="8"/>
      <c r="G1017" s="8"/>
      <c r="H1017" s="8"/>
      <c r="I1017" s="8"/>
      <c r="J1017" s="8"/>
      <c r="K1017" s="8"/>
      <c r="L1017" s="22"/>
      <c r="M1017" s="8"/>
      <c r="N1017" s="8"/>
      <c r="O1017" s="31"/>
      <c r="P1017" s="37"/>
      <c r="Q1017" s="37"/>
      <c r="R1017" s="37"/>
    </row>
    <row r="1018" spans="1:18" ht="18.75" hidden="1">
      <c r="A1018" s="437"/>
      <c r="B1018" s="438"/>
      <c r="C1018" s="438"/>
      <c r="D1018" s="438" t="s">
        <v>462</v>
      </c>
      <c r="F1018" s="439"/>
      <c r="G1018" s="438"/>
      <c r="H1018" s="438"/>
      <c r="J1018" s="443" t="s">
        <v>463</v>
      </c>
      <c r="K1018" s="438"/>
      <c r="L1018" s="438"/>
      <c r="N1018" s="438" t="s">
        <v>463</v>
      </c>
      <c r="O1018" s="440"/>
      <c r="P1018" s="37"/>
      <c r="Q1018" s="37"/>
      <c r="R1018" s="37"/>
    </row>
    <row r="1019" spans="1:18" s="103" customFormat="1" ht="17.25" customHeight="1" hidden="1">
      <c r="A1019" s="437" t="s">
        <v>471</v>
      </c>
      <c r="B1019" s="438"/>
      <c r="C1019" s="438"/>
      <c r="D1019" s="443" t="s">
        <v>1270</v>
      </c>
      <c r="E1019" s="438"/>
      <c r="F1019" s="439"/>
      <c r="G1019" s="438"/>
      <c r="H1019" s="438"/>
      <c r="J1019" s="443" t="s">
        <v>968</v>
      </c>
      <c r="K1019" s="438"/>
      <c r="L1019" s="437"/>
      <c r="M1019" s="438" t="s">
        <v>965</v>
      </c>
      <c r="N1019" s="438"/>
      <c r="O1019" s="441"/>
      <c r="P1019" s="106"/>
      <c r="Q1019" s="106"/>
      <c r="R1019" s="106"/>
    </row>
    <row r="1020" spans="1:18" s="103" customFormat="1" ht="14.25" customHeight="1" hidden="1">
      <c r="A1020" s="437"/>
      <c r="B1020" s="438"/>
      <c r="C1020" s="438"/>
      <c r="D1020" s="443" t="s">
        <v>597</v>
      </c>
      <c r="E1020" s="438"/>
      <c r="F1020" s="439"/>
      <c r="G1020" s="438"/>
      <c r="H1020" s="438"/>
      <c r="J1020" s="442" t="s">
        <v>460</v>
      </c>
      <c r="K1020" s="438"/>
      <c r="L1020" s="438"/>
      <c r="M1020" s="438" t="s">
        <v>461</v>
      </c>
      <c r="N1020" s="438"/>
      <c r="O1020" s="440"/>
      <c r="P1020" s="106"/>
      <c r="Q1020" s="106"/>
      <c r="R1020" s="106"/>
    </row>
    <row r="1021" spans="1:18" s="103" customFormat="1" ht="20.25" hidden="1">
      <c r="A1021" s="106"/>
      <c r="B1021" s="107"/>
      <c r="C1021" s="107"/>
      <c r="D1021" s="105"/>
      <c r="E1021" s="378"/>
      <c r="F1021" s="107"/>
      <c r="G1021" s="107"/>
      <c r="H1021" s="107"/>
      <c r="I1021" s="107"/>
      <c r="K1021" s="107"/>
      <c r="L1021" s="107"/>
      <c r="M1021" s="105"/>
      <c r="N1021" s="107"/>
      <c r="O1021" s="107"/>
      <c r="P1021" s="106"/>
      <c r="Q1021" s="106"/>
      <c r="R1021" s="106"/>
    </row>
    <row r="1022" spans="1:18" ht="25.5" customHeight="1" hidden="1">
      <c r="A1022" s="3" t="s">
        <v>0</v>
      </c>
      <c r="B1022" s="20"/>
      <c r="C1022" s="4"/>
      <c r="D1022" s="93" t="s">
        <v>64</v>
      </c>
      <c r="E1022" s="325"/>
      <c r="F1022" s="4"/>
      <c r="G1022" s="4"/>
      <c r="H1022" s="4"/>
      <c r="I1022" s="4"/>
      <c r="J1022" s="4"/>
      <c r="K1022" s="4"/>
      <c r="L1022" s="5"/>
      <c r="M1022" s="4"/>
      <c r="N1022" s="4"/>
      <c r="O1022" s="27"/>
      <c r="P1022" s="37"/>
      <c r="Q1022" s="37"/>
      <c r="R1022" s="37"/>
    </row>
    <row r="1023" spans="1:18" ht="15.75" customHeight="1" hidden="1">
      <c r="A1023" s="6"/>
      <c r="B1023" s="98" t="s">
        <v>610</v>
      </c>
      <c r="C1023" s="7"/>
      <c r="D1023" s="7"/>
      <c r="E1023" s="315"/>
      <c r="F1023" s="7"/>
      <c r="G1023" s="7"/>
      <c r="H1023" s="7"/>
      <c r="I1023" s="8"/>
      <c r="J1023" s="7"/>
      <c r="K1023" s="7"/>
      <c r="L1023" s="9"/>
      <c r="M1023" s="7"/>
      <c r="N1023" s="7"/>
      <c r="O1023" s="391" t="s">
        <v>1398</v>
      </c>
      <c r="P1023" s="37"/>
      <c r="Q1023" s="37"/>
      <c r="R1023" s="37"/>
    </row>
    <row r="1024" spans="1:18" ht="19.5" customHeight="1" hidden="1">
      <c r="A1024" s="10"/>
      <c r="B1024" s="44"/>
      <c r="C1024" s="11"/>
      <c r="D1024" s="95" t="s">
        <v>1498</v>
      </c>
      <c r="E1024" s="316"/>
      <c r="F1024" s="12"/>
      <c r="G1024" s="12"/>
      <c r="H1024" s="12"/>
      <c r="I1024" s="12"/>
      <c r="J1024" s="12"/>
      <c r="K1024" s="12"/>
      <c r="L1024" s="13"/>
      <c r="M1024" s="12"/>
      <c r="N1024" s="12"/>
      <c r="O1024" s="28"/>
      <c r="P1024" s="37"/>
      <c r="Q1024" s="37"/>
      <c r="R1024" s="37"/>
    </row>
    <row r="1025" spans="1:18" s="70" customFormat="1" ht="34.5" hidden="1" thickBot="1">
      <c r="A1025" s="46" t="s">
        <v>428</v>
      </c>
      <c r="B1025" s="62" t="s">
        <v>429</v>
      </c>
      <c r="C1025" s="62" t="s">
        <v>1</v>
      </c>
      <c r="D1025" s="62" t="s">
        <v>427</v>
      </c>
      <c r="E1025" s="337" t="s">
        <v>435</v>
      </c>
      <c r="F1025" s="26" t="s">
        <v>424</v>
      </c>
      <c r="G1025" s="26" t="s">
        <v>425</v>
      </c>
      <c r="H1025" s="26" t="s">
        <v>33</v>
      </c>
      <c r="I1025" s="26" t="s">
        <v>342</v>
      </c>
      <c r="J1025" s="26" t="s">
        <v>17</v>
      </c>
      <c r="K1025" s="26" t="s">
        <v>18</v>
      </c>
      <c r="L1025" s="26" t="s">
        <v>433</v>
      </c>
      <c r="M1025" s="26" t="s">
        <v>30</v>
      </c>
      <c r="N1025" s="26" t="s">
        <v>29</v>
      </c>
      <c r="O1025" s="63" t="s">
        <v>19</v>
      </c>
      <c r="P1025" s="849"/>
      <c r="Q1025" s="849"/>
      <c r="R1025" s="849"/>
    </row>
    <row r="1026" spans="1:18" ht="17.25" customHeight="1">
      <c r="A1026" s="782" t="s">
        <v>611</v>
      </c>
      <c r="B1026" s="766"/>
      <c r="C1026" s="767"/>
      <c r="D1026" s="767"/>
      <c r="E1026" s="768"/>
      <c r="F1026" s="766"/>
      <c r="G1026" s="766"/>
      <c r="H1026" s="766"/>
      <c r="I1026" s="766"/>
      <c r="J1026" s="766"/>
      <c r="K1026" s="766"/>
      <c r="L1026" s="766"/>
      <c r="M1026" s="766"/>
      <c r="N1026" s="766"/>
      <c r="O1026" s="680"/>
      <c r="P1026" s="37"/>
      <c r="Q1026" s="37"/>
      <c r="R1026" s="37"/>
    </row>
    <row r="1027" spans="1:18" s="41" customFormat="1" ht="42" customHeight="1">
      <c r="A1027" s="15">
        <v>196</v>
      </c>
      <c r="B1027" s="59" t="s">
        <v>1029</v>
      </c>
      <c r="C1027" s="43" t="s">
        <v>1236</v>
      </c>
      <c r="D1027" s="430" t="s">
        <v>1030</v>
      </c>
      <c r="E1027" s="318">
        <v>15</v>
      </c>
      <c r="F1027" s="65">
        <v>1923</v>
      </c>
      <c r="G1027" s="65">
        <v>0</v>
      </c>
      <c r="H1027" s="65">
        <v>0</v>
      </c>
      <c r="I1027" s="65">
        <v>0</v>
      </c>
      <c r="J1027" s="65">
        <v>0</v>
      </c>
      <c r="K1027" s="65">
        <v>77</v>
      </c>
      <c r="L1027" s="66">
        <v>0</v>
      </c>
      <c r="M1027" s="65">
        <v>0</v>
      </c>
      <c r="N1027" s="59">
        <f>F1027+G1027+H1027+I1027-J1027+K1027-L1027-M1027</f>
        <v>2000</v>
      </c>
      <c r="O1027" s="60"/>
      <c r="P1027" s="84"/>
      <c r="Q1027" s="84"/>
      <c r="R1027" s="84"/>
    </row>
    <row r="1028" spans="1:18" s="41" customFormat="1" ht="42" customHeight="1">
      <c r="A1028" s="15">
        <v>197</v>
      </c>
      <c r="B1028" s="59" t="s">
        <v>1031</v>
      </c>
      <c r="C1028" s="43" t="s">
        <v>1114</v>
      </c>
      <c r="D1028" s="430" t="s">
        <v>2</v>
      </c>
      <c r="E1028" s="318">
        <v>15</v>
      </c>
      <c r="F1028" s="65">
        <v>3109</v>
      </c>
      <c r="G1028" s="65">
        <v>0</v>
      </c>
      <c r="H1028" s="65">
        <v>0</v>
      </c>
      <c r="I1028" s="65">
        <v>0</v>
      </c>
      <c r="J1028" s="65">
        <v>109</v>
      </c>
      <c r="K1028" s="65">
        <v>0</v>
      </c>
      <c r="L1028" s="66">
        <v>800</v>
      </c>
      <c r="M1028" s="65">
        <v>0</v>
      </c>
      <c r="N1028" s="59">
        <f>F1028+G1028+H1028+I1028-J1028+K1028-L1028-M1028</f>
        <v>2200</v>
      </c>
      <c r="O1028" s="60"/>
      <c r="P1028" s="84"/>
      <c r="Q1028" s="84"/>
      <c r="R1028" s="84"/>
    </row>
    <row r="1029" spans="1:18" ht="42" customHeight="1">
      <c r="A1029" s="15">
        <v>199</v>
      </c>
      <c r="B1029" s="59" t="s">
        <v>1032</v>
      </c>
      <c r="C1029" s="43" t="s">
        <v>1115</v>
      </c>
      <c r="D1029" s="398" t="s">
        <v>52</v>
      </c>
      <c r="E1029" s="346">
        <v>15</v>
      </c>
      <c r="F1029" s="59">
        <v>3109</v>
      </c>
      <c r="G1029" s="59">
        <v>0</v>
      </c>
      <c r="H1029" s="59">
        <v>0</v>
      </c>
      <c r="I1029" s="59">
        <v>0</v>
      </c>
      <c r="J1029" s="59">
        <v>109</v>
      </c>
      <c r="K1029" s="59">
        <v>0</v>
      </c>
      <c r="L1029" s="59">
        <v>0</v>
      </c>
      <c r="M1029" s="59">
        <v>0</v>
      </c>
      <c r="N1029" s="59">
        <f>F1029+G1029+H1029+I1029-J1029+K1029-L1029-M1029</f>
        <v>3000</v>
      </c>
      <c r="O1029" s="32"/>
      <c r="P1029" s="37"/>
      <c r="Q1029" s="37"/>
      <c r="R1029" s="37"/>
    </row>
    <row r="1030" spans="1:18" ht="42" customHeight="1">
      <c r="A1030" s="15">
        <v>334</v>
      </c>
      <c r="B1030" s="59" t="s">
        <v>778</v>
      </c>
      <c r="C1030" s="43" t="s">
        <v>779</v>
      </c>
      <c r="D1030" s="398" t="s">
        <v>780</v>
      </c>
      <c r="E1030" s="312">
        <v>15</v>
      </c>
      <c r="F1030" s="189">
        <v>3109</v>
      </c>
      <c r="G1030" s="189">
        <v>0</v>
      </c>
      <c r="H1030" s="189">
        <v>0</v>
      </c>
      <c r="I1030" s="189">
        <v>0</v>
      </c>
      <c r="J1030" s="189">
        <v>109</v>
      </c>
      <c r="K1030" s="189">
        <v>0</v>
      </c>
      <c r="L1030" s="189">
        <v>0</v>
      </c>
      <c r="M1030" s="189">
        <v>0</v>
      </c>
      <c r="N1030" s="59">
        <f>F1030+G1030+H1030+I1030-J1030+K1030-L1030-M1030</f>
        <v>3000</v>
      </c>
      <c r="O1030" s="845"/>
      <c r="P1030" s="37"/>
      <c r="Q1030" s="37"/>
      <c r="R1030" s="37"/>
    </row>
    <row r="1031" spans="1:18" ht="42" customHeight="1">
      <c r="A1031" s="15">
        <v>412</v>
      </c>
      <c r="B1031" s="59" t="s">
        <v>1335</v>
      </c>
      <c r="C1031" s="43" t="s">
        <v>1336</v>
      </c>
      <c r="D1031" s="398" t="s">
        <v>2</v>
      </c>
      <c r="E1031" s="312">
        <v>15</v>
      </c>
      <c r="F1031" s="189">
        <v>2509</v>
      </c>
      <c r="G1031" s="189">
        <v>0</v>
      </c>
      <c r="H1031" s="189">
        <v>0</v>
      </c>
      <c r="I1031" s="189">
        <v>0</v>
      </c>
      <c r="J1031" s="189">
        <v>9</v>
      </c>
      <c r="K1031" s="189">
        <v>0</v>
      </c>
      <c r="L1031" s="189">
        <v>0</v>
      </c>
      <c r="M1031" s="189">
        <v>0</v>
      </c>
      <c r="N1031" s="59">
        <f>F1031+G1031+H1031+I1031-J1031+K1031-L1031-M1031</f>
        <v>2500</v>
      </c>
      <c r="O1031" s="845"/>
      <c r="P1031" s="37"/>
      <c r="Q1031" s="37"/>
      <c r="R1031" s="37"/>
    </row>
    <row r="1032" spans="1:18" s="220" customFormat="1" ht="12" customHeight="1" hidden="1">
      <c r="A1032" s="623"/>
      <c r="B1032" s="624" t="s">
        <v>449</v>
      </c>
      <c r="C1032" s="624"/>
      <c r="D1032" s="624"/>
      <c r="E1032" s="625"/>
      <c r="F1032" s="624">
        <f aca="true" t="shared" si="178" ref="F1032:N1032">SUM(F1027:F1031)</f>
        <v>13759</v>
      </c>
      <c r="G1032" s="624">
        <f t="shared" si="178"/>
        <v>0</v>
      </c>
      <c r="H1032" s="624">
        <f t="shared" si="178"/>
        <v>0</v>
      </c>
      <c r="I1032" s="624">
        <f t="shared" si="178"/>
        <v>0</v>
      </c>
      <c r="J1032" s="624">
        <f t="shared" si="178"/>
        <v>336</v>
      </c>
      <c r="K1032" s="624">
        <f t="shared" si="178"/>
        <v>77</v>
      </c>
      <c r="L1032" s="624">
        <f t="shared" si="178"/>
        <v>800</v>
      </c>
      <c r="M1032" s="624">
        <f t="shared" si="178"/>
        <v>0</v>
      </c>
      <c r="N1032" s="624">
        <f t="shared" si="178"/>
        <v>12700</v>
      </c>
      <c r="O1032" s="624"/>
      <c r="P1032" s="850"/>
      <c r="Q1032" s="850"/>
      <c r="R1032" s="850"/>
    </row>
    <row r="1033" spans="1:15" ht="18.75" customHeight="1">
      <c r="A1033" s="100" t="s">
        <v>577</v>
      </c>
      <c r="B1033" s="81"/>
      <c r="C1033" s="404"/>
      <c r="D1033" s="75"/>
      <c r="E1033" s="335"/>
      <c r="F1033" s="74"/>
      <c r="G1033" s="74"/>
      <c r="H1033" s="74"/>
      <c r="I1033" s="74"/>
      <c r="J1033" s="74"/>
      <c r="K1033" s="74"/>
      <c r="L1033" s="74"/>
      <c r="M1033" s="74"/>
      <c r="N1033" s="74"/>
      <c r="O1033" s="76"/>
    </row>
    <row r="1034" spans="1:15" ht="40.5" customHeight="1">
      <c r="A1034" s="659">
        <v>370</v>
      </c>
      <c r="B1034" s="494" t="s">
        <v>1149</v>
      </c>
      <c r="C1034" s="656" t="s">
        <v>1183</v>
      </c>
      <c r="D1034" s="398" t="s">
        <v>442</v>
      </c>
      <c r="E1034" s="346">
        <v>15</v>
      </c>
      <c r="F1034" s="59">
        <v>3109</v>
      </c>
      <c r="G1034" s="59">
        <v>0</v>
      </c>
      <c r="H1034" s="59">
        <v>0</v>
      </c>
      <c r="I1034" s="59">
        <v>0</v>
      </c>
      <c r="J1034" s="59">
        <v>109</v>
      </c>
      <c r="K1034" s="59">
        <v>0</v>
      </c>
      <c r="L1034" s="59">
        <v>0</v>
      </c>
      <c r="M1034" s="59">
        <v>0</v>
      </c>
      <c r="N1034" s="189">
        <f>F1034+G1034+H1034+I1034-J1034+K1034-L1034+M1034</f>
        <v>3000</v>
      </c>
      <c r="O1034" s="29"/>
    </row>
    <row r="1035" spans="1:15" ht="0.75" customHeight="1">
      <c r="A1035" s="581" t="s">
        <v>65</v>
      </c>
      <c r="B1035" s="674"/>
      <c r="C1035" s="595"/>
      <c r="D1035" s="591"/>
      <c r="E1035" s="592"/>
      <c r="F1035" s="611">
        <f>F1034</f>
        <v>3109</v>
      </c>
      <c r="G1035" s="611">
        <f aca="true" t="shared" si="179" ref="G1035:N1035">G1034</f>
        <v>0</v>
      </c>
      <c r="H1035" s="611">
        <f t="shared" si="179"/>
        <v>0</v>
      </c>
      <c r="I1035" s="611">
        <f t="shared" si="179"/>
        <v>0</v>
      </c>
      <c r="J1035" s="611">
        <f t="shared" si="179"/>
        <v>109</v>
      </c>
      <c r="K1035" s="611">
        <f t="shared" si="179"/>
        <v>0</v>
      </c>
      <c r="L1035" s="611">
        <f t="shared" si="179"/>
        <v>0</v>
      </c>
      <c r="M1035" s="611">
        <f t="shared" si="179"/>
        <v>0</v>
      </c>
      <c r="N1035" s="611">
        <f t="shared" si="179"/>
        <v>3000</v>
      </c>
      <c r="O1035" s="587"/>
    </row>
    <row r="1036" spans="1:18" ht="26.25" customHeight="1" hidden="1">
      <c r="A1036" s="836"/>
      <c r="B1036" s="837" t="s">
        <v>836</v>
      </c>
      <c r="C1036" s="838"/>
      <c r="D1036" s="838"/>
      <c r="E1036" s="839"/>
      <c r="F1036" s="838"/>
      <c r="G1036" s="838"/>
      <c r="H1036" s="838"/>
      <c r="I1036" s="840"/>
      <c r="J1036" s="838"/>
      <c r="K1036" s="838"/>
      <c r="L1036" s="841"/>
      <c r="M1036" s="838"/>
      <c r="N1036" s="838"/>
      <c r="O1036" s="842"/>
      <c r="P1036" s="37"/>
      <c r="Q1036" s="37"/>
      <c r="R1036" s="37"/>
    </row>
    <row r="1037" spans="1:18" ht="18.75" customHeight="1">
      <c r="A1037" s="782" t="s">
        <v>835</v>
      </c>
      <c r="B1037" s="766"/>
      <c r="C1037" s="767"/>
      <c r="D1037" s="767"/>
      <c r="E1037" s="768"/>
      <c r="F1037" s="766"/>
      <c r="G1037" s="766"/>
      <c r="H1037" s="766"/>
      <c r="I1037" s="766"/>
      <c r="J1037" s="766"/>
      <c r="K1037" s="766"/>
      <c r="L1037" s="766"/>
      <c r="M1037" s="766"/>
      <c r="N1037" s="766"/>
      <c r="O1037" s="680"/>
      <c r="P1037" s="37"/>
      <c r="Q1037" s="37"/>
      <c r="R1037" s="37"/>
    </row>
    <row r="1038" spans="1:18" ht="43.5" customHeight="1">
      <c r="A1038" s="108">
        <v>18</v>
      </c>
      <c r="B1038" s="14" t="s">
        <v>1434</v>
      </c>
      <c r="C1038" s="43" t="s">
        <v>1435</v>
      </c>
      <c r="D1038" s="398" t="s">
        <v>345</v>
      </c>
      <c r="E1038" s="346">
        <v>15</v>
      </c>
      <c r="F1038" s="59">
        <v>3109</v>
      </c>
      <c r="G1038" s="59">
        <v>0</v>
      </c>
      <c r="H1038" s="59">
        <v>0</v>
      </c>
      <c r="I1038" s="59">
        <v>0</v>
      </c>
      <c r="J1038" s="59">
        <v>109</v>
      </c>
      <c r="K1038" s="59">
        <v>0</v>
      </c>
      <c r="L1038" s="59">
        <v>0</v>
      </c>
      <c r="M1038" s="59">
        <v>0</v>
      </c>
      <c r="N1038" s="59">
        <f>F1038+G1038+H1038+I1038-J1038+K1038-L1038-M1038</f>
        <v>3000</v>
      </c>
      <c r="O1038" s="29"/>
      <c r="P1038" s="37"/>
      <c r="Q1038" s="37"/>
      <c r="R1038" s="37"/>
    </row>
    <row r="1039" spans="1:18" ht="42" customHeight="1">
      <c r="A1039" s="108">
        <v>104</v>
      </c>
      <c r="B1039" s="14" t="s">
        <v>1293</v>
      </c>
      <c r="C1039" s="43" t="s">
        <v>1292</v>
      </c>
      <c r="D1039" s="398" t="s">
        <v>1030</v>
      </c>
      <c r="E1039" s="346">
        <v>15</v>
      </c>
      <c r="F1039" s="59">
        <v>1923</v>
      </c>
      <c r="G1039" s="59">
        <v>0</v>
      </c>
      <c r="H1039" s="59">
        <v>0</v>
      </c>
      <c r="I1039" s="59">
        <v>0</v>
      </c>
      <c r="J1039" s="59">
        <v>0</v>
      </c>
      <c r="K1039" s="59">
        <v>77</v>
      </c>
      <c r="L1039" s="59">
        <v>0</v>
      </c>
      <c r="M1039" s="59">
        <v>0</v>
      </c>
      <c r="N1039" s="59">
        <f>F1039+G1039+H1039+I1039-J1039+K1039-L1039-M1039</f>
        <v>2000</v>
      </c>
      <c r="O1039" s="29"/>
      <c r="P1039" s="37"/>
      <c r="Q1039" s="37"/>
      <c r="R1039" s="37"/>
    </row>
    <row r="1040" spans="1:18" ht="43.5" customHeight="1">
      <c r="A1040" s="108">
        <v>200</v>
      </c>
      <c r="B1040" s="14" t="s">
        <v>1033</v>
      </c>
      <c r="C1040" s="43" t="s">
        <v>1116</v>
      </c>
      <c r="D1040" s="398" t="s">
        <v>345</v>
      </c>
      <c r="E1040" s="346">
        <v>15</v>
      </c>
      <c r="F1040" s="59">
        <v>3390</v>
      </c>
      <c r="G1040" s="59">
        <v>0</v>
      </c>
      <c r="H1040" s="59">
        <v>0</v>
      </c>
      <c r="I1040" s="59">
        <v>0</v>
      </c>
      <c r="J1040" s="59">
        <v>140</v>
      </c>
      <c r="K1040" s="59">
        <v>0</v>
      </c>
      <c r="L1040" s="59">
        <v>0</v>
      </c>
      <c r="M1040" s="59">
        <v>0</v>
      </c>
      <c r="N1040" s="59">
        <f>F1040+G1040+H1040+I1040-J1040+K1040-L1040-M1040</f>
        <v>3250</v>
      </c>
      <c r="O1040" s="29"/>
      <c r="P1040" s="37"/>
      <c r="Q1040" s="37"/>
      <c r="R1040" s="37"/>
    </row>
    <row r="1041" spans="1:18" s="220" customFormat="1" ht="0.75" customHeight="1">
      <c r="A1041" s="623"/>
      <c r="B1041" s="624" t="s">
        <v>449</v>
      </c>
      <c r="C1041" s="624"/>
      <c r="D1041" s="624"/>
      <c r="E1041" s="625"/>
      <c r="F1041" s="624">
        <f>SUM(F1038:F1040)</f>
        <v>8422</v>
      </c>
      <c r="G1041" s="624">
        <f aca="true" t="shared" si="180" ref="G1041:N1041">SUM(G1038:G1040)</f>
        <v>0</v>
      </c>
      <c r="H1041" s="624">
        <f t="shared" si="180"/>
        <v>0</v>
      </c>
      <c r="I1041" s="624">
        <f t="shared" si="180"/>
        <v>0</v>
      </c>
      <c r="J1041" s="624">
        <f t="shared" si="180"/>
        <v>249</v>
      </c>
      <c r="K1041" s="624">
        <f t="shared" si="180"/>
        <v>77</v>
      </c>
      <c r="L1041" s="624">
        <f t="shared" si="180"/>
        <v>0</v>
      </c>
      <c r="M1041" s="624">
        <f t="shared" si="180"/>
        <v>0</v>
      </c>
      <c r="N1041" s="624">
        <f t="shared" si="180"/>
        <v>8250</v>
      </c>
      <c r="O1041" s="624"/>
      <c r="P1041" s="850"/>
      <c r="Q1041" s="850"/>
      <c r="R1041" s="850"/>
    </row>
    <row r="1042" spans="1:18" s="23" customFormat="1" ht="19.5" customHeight="1" hidden="1">
      <c r="A1042" s="56"/>
      <c r="B1042" s="52" t="s">
        <v>31</v>
      </c>
      <c r="C1042" s="61"/>
      <c r="D1042" s="61"/>
      <c r="E1042" s="347"/>
      <c r="F1042" s="71">
        <f aca="true" t="shared" si="181" ref="F1042:N1042">F1032+F1035+F1041</f>
        <v>25290</v>
      </c>
      <c r="G1042" s="71">
        <f t="shared" si="181"/>
        <v>0</v>
      </c>
      <c r="H1042" s="71">
        <f t="shared" si="181"/>
        <v>0</v>
      </c>
      <c r="I1042" s="71">
        <f t="shared" si="181"/>
        <v>0</v>
      </c>
      <c r="J1042" s="71">
        <f t="shared" si="181"/>
        <v>694</v>
      </c>
      <c r="K1042" s="71">
        <f t="shared" si="181"/>
        <v>154</v>
      </c>
      <c r="L1042" s="71">
        <f t="shared" si="181"/>
        <v>800</v>
      </c>
      <c r="M1042" s="71">
        <f t="shared" si="181"/>
        <v>0</v>
      </c>
      <c r="N1042" s="71">
        <f t="shared" si="181"/>
        <v>23950</v>
      </c>
      <c r="O1042" s="57"/>
      <c r="P1042" s="847"/>
      <c r="Q1042" s="847"/>
      <c r="R1042" s="847"/>
    </row>
    <row r="1043" spans="1:18" ht="14.25" customHeight="1" hidden="1">
      <c r="A1043" s="437"/>
      <c r="B1043" s="438"/>
      <c r="C1043" s="438"/>
      <c r="D1043" s="438" t="s">
        <v>462</v>
      </c>
      <c r="F1043" s="439"/>
      <c r="G1043" s="438"/>
      <c r="H1043" s="438"/>
      <c r="J1043" s="443" t="s">
        <v>463</v>
      </c>
      <c r="K1043" s="438"/>
      <c r="L1043" s="438"/>
      <c r="N1043" s="438" t="s">
        <v>463</v>
      </c>
      <c r="O1043" s="440"/>
      <c r="P1043" s="37"/>
      <c r="Q1043" s="37"/>
      <c r="R1043" s="37"/>
    </row>
    <row r="1044" spans="1:18" s="103" customFormat="1" ht="14.25" customHeight="1" hidden="1">
      <c r="A1044" s="437" t="s">
        <v>471</v>
      </c>
      <c r="B1044" s="438"/>
      <c r="C1044" s="438"/>
      <c r="D1044" s="443" t="s">
        <v>1270</v>
      </c>
      <c r="E1044" s="438"/>
      <c r="F1044" s="439"/>
      <c r="G1044" s="438"/>
      <c r="H1044" s="438"/>
      <c r="J1044" s="443" t="s">
        <v>968</v>
      </c>
      <c r="K1044" s="438"/>
      <c r="L1044" s="437"/>
      <c r="M1044" s="438" t="s">
        <v>965</v>
      </c>
      <c r="N1044" s="438"/>
      <c r="O1044" s="441"/>
      <c r="P1044" s="106"/>
      <c r="Q1044" s="106"/>
      <c r="R1044" s="106"/>
    </row>
    <row r="1045" spans="1:18" s="103" customFormat="1" ht="14.25" customHeight="1" hidden="1">
      <c r="A1045" s="437"/>
      <c r="B1045" s="438"/>
      <c r="C1045" s="438"/>
      <c r="D1045" s="443" t="s">
        <v>597</v>
      </c>
      <c r="E1045" s="438"/>
      <c r="F1045" s="439"/>
      <c r="G1045" s="438"/>
      <c r="H1045" s="438"/>
      <c r="J1045" s="442" t="s">
        <v>460</v>
      </c>
      <c r="K1045" s="438"/>
      <c r="L1045" s="438"/>
      <c r="M1045" s="438" t="s">
        <v>461</v>
      </c>
      <c r="N1045" s="438"/>
      <c r="O1045" s="440"/>
      <c r="P1045" s="106"/>
      <c r="Q1045" s="106"/>
      <c r="R1045" s="106"/>
    </row>
    <row r="1046" spans="1:18" ht="26.25" hidden="1">
      <c r="A1046" s="3" t="s">
        <v>0</v>
      </c>
      <c r="B1046" s="33"/>
      <c r="C1046" s="4"/>
      <c r="D1046" s="109" t="s">
        <v>64</v>
      </c>
      <c r="E1046" s="379"/>
      <c r="F1046" s="4"/>
      <c r="G1046" s="4"/>
      <c r="H1046" s="4"/>
      <c r="I1046" s="4"/>
      <c r="J1046" s="4"/>
      <c r="K1046" s="4"/>
      <c r="L1046" s="5"/>
      <c r="M1046" s="4"/>
      <c r="N1046" s="4"/>
      <c r="O1046" s="27"/>
      <c r="P1046" s="37"/>
      <c r="Q1046" s="37"/>
      <c r="R1046" s="37"/>
    </row>
    <row r="1047" spans="1:18" ht="18" hidden="1">
      <c r="A1047" s="6"/>
      <c r="B1047" s="110" t="s">
        <v>63</v>
      </c>
      <c r="C1047" s="7"/>
      <c r="D1047" s="7"/>
      <c r="E1047" s="315"/>
      <c r="F1047" s="7"/>
      <c r="G1047" s="7"/>
      <c r="H1047" s="7"/>
      <c r="I1047" s="8"/>
      <c r="J1047" s="7"/>
      <c r="K1047" s="7"/>
      <c r="L1047" s="9"/>
      <c r="M1047" s="7"/>
      <c r="N1047" s="7"/>
      <c r="O1047" s="391" t="s">
        <v>1399</v>
      </c>
      <c r="P1047" s="37"/>
      <c r="Q1047" s="37"/>
      <c r="R1047" s="37"/>
    </row>
    <row r="1048" spans="1:18" ht="24.75" hidden="1">
      <c r="A1048" s="10"/>
      <c r="B1048" s="44"/>
      <c r="C1048" s="11"/>
      <c r="D1048" s="95" t="s">
        <v>1498</v>
      </c>
      <c r="E1048" s="316"/>
      <c r="F1048" s="12"/>
      <c r="G1048" s="12"/>
      <c r="H1048" s="12"/>
      <c r="I1048" s="12"/>
      <c r="J1048" s="12"/>
      <c r="K1048" s="12"/>
      <c r="L1048" s="13"/>
      <c r="M1048" s="12"/>
      <c r="N1048" s="12"/>
      <c r="O1048" s="28"/>
      <c r="P1048" s="37"/>
      <c r="Q1048" s="37"/>
      <c r="R1048" s="37"/>
    </row>
    <row r="1049" spans="1:18" s="70" customFormat="1" ht="30.75" customHeight="1" hidden="1">
      <c r="A1049" s="245" t="s">
        <v>428</v>
      </c>
      <c r="B1049" s="292" t="s">
        <v>429</v>
      </c>
      <c r="C1049" s="292" t="s">
        <v>1</v>
      </c>
      <c r="D1049" s="292" t="s">
        <v>427</v>
      </c>
      <c r="E1049" s="377" t="s">
        <v>435</v>
      </c>
      <c r="F1049" s="248" t="s">
        <v>424</v>
      </c>
      <c r="G1049" s="248" t="s">
        <v>425</v>
      </c>
      <c r="H1049" s="248" t="s">
        <v>33</v>
      </c>
      <c r="I1049" s="248" t="s">
        <v>342</v>
      </c>
      <c r="J1049" s="248" t="s">
        <v>17</v>
      </c>
      <c r="K1049" s="248" t="s">
        <v>18</v>
      </c>
      <c r="L1049" s="248" t="s">
        <v>433</v>
      </c>
      <c r="M1049" s="248" t="s">
        <v>30</v>
      </c>
      <c r="N1049" s="248" t="s">
        <v>29</v>
      </c>
      <c r="O1049" s="807" t="s">
        <v>19</v>
      </c>
      <c r="P1049" s="849"/>
      <c r="Q1049" s="849"/>
      <c r="R1049" s="849"/>
    </row>
    <row r="1050" spans="1:18" s="103" customFormat="1" ht="18.75" customHeight="1">
      <c r="A1050" s="808" t="s">
        <v>440</v>
      </c>
      <c r="B1050" s="809"/>
      <c r="C1050" s="779"/>
      <c r="D1050" s="779"/>
      <c r="E1050" s="780"/>
      <c r="F1050" s="809"/>
      <c r="G1050" s="809"/>
      <c r="H1050" s="809"/>
      <c r="I1050" s="809"/>
      <c r="J1050" s="809"/>
      <c r="K1050" s="809"/>
      <c r="L1050" s="809"/>
      <c r="M1050" s="809"/>
      <c r="N1050" s="809"/>
      <c r="O1050" s="810"/>
      <c r="P1050" s="106"/>
      <c r="Q1050" s="106"/>
      <c r="R1050" s="106"/>
    </row>
    <row r="1051" spans="1:18" ht="31.5" customHeight="1">
      <c r="A1051" s="718">
        <v>201</v>
      </c>
      <c r="B1051" s="130" t="s">
        <v>1034</v>
      </c>
      <c r="C1051" s="131" t="s">
        <v>1117</v>
      </c>
      <c r="D1051" s="433" t="s">
        <v>387</v>
      </c>
      <c r="E1051" s="351">
        <v>15</v>
      </c>
      <c r="F1051" s="130">
        <v>3109</v>
      </c>
      <c r="G1051" s="130">
        <v>0</v>
      </c>
      <c r="H1051" s="130">
        <v>0</v>
      </c>
      <c r="I1051" s="130">
        <v>0</v>
      </c>
      <c r="J1051" s="130">
        <v>109</v>
      </c>
      <c r="K1051" s="130">
        <v>0</v>
      </c>
      <c r="L1051" s="130">
        <v>0</v>
      </c>
      <c r="M1051" s="130">
        <v>0</v>
      </c>
      <c r="N1051" s="130">
        <f>F1051+G1051+H1051+I1051-J1051+K1051-L1051-M1051</f>
        <v>3000</v>
      </c>
      <c r="O1051" s="133"/>
      <c r="P1051" s="37"/>
      <c r="Q1051" s="37"/>
      <c r="R1051" s="37"/>
    </row>
    <row r="1052" spans="1:18" ht="31.5" customHeight="1">
      <c r="A1052" s="738">
        <v>202</v>
      </c>
      <c r="B1052" s="140" t="s">
        <v>1035</v>
      </c>
      <c r="C1052" s="141" t="s">
        <v>1259</v>
      </c>
      <c r="D1052" s="681" t="s">
        <v>52</v>
      </c>
      <c r="E1052" s="385">
        <v>15</v>
      </c>
      <c r="F1052" s="140">
        <v>3109</v>
      </c>
      <c r="G1052" s="140">
        <v>0</v>
      </c>
      <c r="H1052" s="140">
        <v>0</v>
      </c>
      <c r="I1052" s="140">
        <v>0</v>
      </c>
      <c r="J1052" s="140">
        <v>109</v>
      </c>
      <c r="K1052" s="140">
        <v>0</v>
      </c>
      <c r="L1052" s="140">
        <v>0</v>
      </c>
      <c r="M1052" s="140">
        <v>0</v>
      </c>
      <c r="N1052" s="140">
        <f>F1052+G1052+H1052+I1052-J1052+K1052-L1052-M1052</f>
        <v>3000</v>
      </c>
      <c r="O1052" s="142"/>
      <c r="P1052" s="37"/>
      <c r="Q1052" s="37"/>
      <c r="R1052" s="37"/>
    </row>
    <row r="1053" spans="1:15" ht="31.5" customHeight="1">
      <c r="A1053" s="962">
        <v>371</v>
      </c>
      <c r="B1053" s="888" t="s">
        <v>1150</v>
      </c>
      <c r="C1053" s="645" t="s">
        <v>1184</v>
      </c>
      <c r="D1053" s="433" t="s">
        <v>442</v>
      </c>
      <c r="E1053" s="351">
        <v>15</v>
      </c>
      <c r="F1053" s="130">
        <v>4420</v>
      </c>
      <c r="G1053" s="130">
        <v>0</v>
      </c>
      <c r="H1053" s="130">
        <v>0</v>
      </c>
      <c r="I1053" s="130">
        <v>0</v>
      </c>
      <c r="J1053" s="130">
        <v>420</v>
      </c>
      <c r="K1053" s="130">
        <v>0</v>
      </c>
      <c r="L1053" s="130">
        <v>0</v>
      </c>
      <c r="M1053" s="130">
        <v>0</v>
      </c>
      <c r="N1053" s="476">
        <f>F1053+G1053+H1053+I1053-J1053+K1053-L1053+M1053</f>
        <v>4000</v>
      </c>
      <c r="O1053" s="133"/>
    </row>
    <row r="1054" spans="1:18" s="103" customFormat="1" ht="16.5" customHeight="1" hidden="1">
      <c r="A1054" s="687" t="s">
        <v>65</v>
      </c>
      <c r="B1054" s="682"/>
      <c r="C1054" s="683"/>
      <c r="D1054" s="684"/>
      <c r="E1054" s="685"/>
      <c r="F1054" s="955">
        <f>SUM(F1051:F1053)</f>
        <v>10638</v>
      </c>
      <c r="G1054" s="955">
        <f aca="true" t="shared" si="182" ref="G1054:N1054">SUM(G1051:G1053)</f>
        <v>0</v>
      </c>
      <c r="H1054" s="955">
        <f t="shared" si="182"/>
        <v>0</v>
      </c>
      <c r="I1054" s="955">
        <f t="shared" si="182"/>
        <v>0</v>
      </c>
      <c r="J1054" s="955">
        <f t="shared" si="182"/>
        <v>638</v>
      </c>
      <c r="K1054" s="955">
        <f t="shared" si="182"/>
        <v>0</v>
      </c>
      <c r="L1054" s="955">
        <f t="shared" si="182"/>
        <v>0</v>
      </c>
      <c r="M1054" s="955">
        <f t="shared" si="182"/>
        <v>0</v>
      </c>
      <c r="N1054" s="955">
        <f t="shared" si="182"/>
        <v>10000</v>
      </c>
      <c r="O1054" s="686"/>
      <c r="P1054" s="106"/>
      <c r="Q1054" s="106"/>
      <c r="R1054" s="106"/>
    </row>
    <row r="1055" spans="1:18" ht="18.75" customHeight="1">
      <c r="A1055" s="772" t="s">
        <v>55</v>
      </c>
      <c r="B1055" s="773"/>
      <c r="C1055" s="774"/>
      <c r="D1055" s="775"/>
      <c r="E1055" s="776"/>
      <c r="F1055" s="773"/>
      <c r="G1055" s="773"/>
      <c r="H1055" s="773"/>
      <c r="I1055" s="773"/>
      <c r="J1055" s="773"/>
      <c r="K1055" s="773"/>
      <c r="L1055" s="773"/>
      <c r="M1055" s="773"/>
      <c r="N1055" s="773"/>
      <c r="O1055" s="777"/>
      <c r="P1055" s="37"/>
      <c r="Q1055" s="37"/>
      <c r="R1055" s="37"/>
    </row>
    <row r="1056" spans="1:18" ht="31.5" customHeight="1">
      <c r="A1056" s="718">
        <v>5</v>
      </c>
      <c r="B1056" s="130" t="s">
        <v>1386</v>
      </c>
      <c r="C1056" s="131" t="s">
        <v>1412</v>
      </c>
      <c r="D1056" s="433" t="s">
        <v>10</v>
      </c>
      <c r="E1056" s="351">
        <v>15</v>
      </c>
      <c r="F1056" s="262">
        <v>1924</v>
      </c>
      <c r="G1056" s="262">
        <v>0</v>
      </c>
      <c r="H1056" s="262">
        <v>0</v>
      </c>
      <c r="I1056" s="262">
        <v>0</v>
      </c>
      <c r="J1056" s="262">
        <v>0</v>
      </c>
      <c r="K1056" s="262">
        <v>77</v>
      </c>
      <c r="L1056" s="262">
        <v>0</v>
      </c>
      <c r="M1056" s="262">
        <v>0</v>
      </c>
      <c r="N1056" s="130">
        <f aca="true" t="shared" si="183" ref="N1056:N1064">F1056+G1056+H1056+I1056-J1056+K1056-L1056-M1056</f>
        <v>2001</v>
      </c>
      <c r="O1056" s="310"/>
      <c r="P1056" s="37"/>
      <c r="Q1056" s="37"/>
      <c r="R1056" s="37"/>
    </row>
    <row r="1057" spans="1:18" ht="31.5" customHeight="1">
      <c r="A1057" s="718">
        <v>6</v>
      </c>
      <c r="B1057" s="130" t="s">
        <v>1387</v>
      </c>
      <c r="C1057" s="131" t="s">
        <v>1423</v>
      </c>
      <c r="D1057" s="433" t="s">
        <v>10</v>
      </c>
      <c r="E1057" s="351">
        <v>15</v>
      </c>
      <c r="F1057" s="262">
        <v>1924</v>
      </c>
      <c r="G1057" s="262">
        <v>0</v>
      </c>
      <c r="H1057" s="262">
        <v>0</v>
      </c>
      <c r="I1057" s="262">
        <v>0</v>
      </c>
      <c r="J1057" s="262">
        <v>0</v>
      </c>
      <c r="K1057" s="262">
        <v>77</v>
      </c>
      <c r="L1057" s="262">
        <v>0</v>
      </c>
      <c r="M1057" s="262">
        <v>0</v>
      </c>
      <c r="N1057" s="130">
        <f t="shared" si="183"/>
        <v>2001</v>
      </c>
      <c r="O1057" s="310"/>
      <c r="P1057" s="37"/>
      <c r="Q1057" s="37"/>
      <c r="R1057" s="37"/>
    </row>
    <row r="1058" spans="1:18" s="41" customFormat="1" ht="31.5" customHeight="1">
      <c r="A1058" s="857">
        <v>9</v>
      </c>
      <c r="B1058" s="130" t="s">
        <v>587</v>
      </c>
      <c r="C1058" s="131" t="s">
        <v>588</v>
      </c>
      <c r="D1058" s="433" t="s">
        <v>10</v>
      </c>
      <c r="E1058" s="351">
        <v>15</v>
      </c>
      <c r="F1058" s="130">
        <v>2325</v>
      </c>
      <c r="G1058" s="130">
        <v>0</v>
      </c>
      <c r="H1058" s="130">
        <v>0</v>
      </c>
      <c r="I1058" s="130">
        <v>0</v>
      </c>
      <c r="J1058" s="130">
        <v>0</v>
      </c>
      <c r="K1058" s="130">
        <v>26</v>
      </c>
      <c r="L1058" s="130">
        <v>0</v>
      </c>
      <c r="M1058" s="130">
        <v>0</v>
      </c>
      <c r="N1058" s="130">
        <f>F1058+G1058+H1058+I1058-J1058+K1058-L1058-M1058</f>
        <v>2351</v>
      </c>
      <c r="O1058" s="133"/>
      <c r="P1058" s="84"/>
      <c r="Q1058" s="84"/>
      <c r="R1058" s="84"/>
    </row>
    <row r="1059" spans="1:18" ht="31.5" customHeight="1">
      <c r="A1059" s="718">
        <v>17</v>
      </c>
      <c r="B1059" s="262" t="s">
        <v>41</v>
      </c>
      <c r="C1059" s="131" t="s">
        <v>941</v>
      </c>
      <c r="D1059" s="433" t="s">
        <v>10</v>
      </c>
      <c r="E1059" s="351">
        <v>15</v>
      </c>
      <c r="F1059" s="262">
        <v>2293</v>
      </c>
      <c r="G1059" s="262">
        <v>0</v>
      </c>
      <c r="H1059" s="262">
        <v>0</v>
      </c>
      <c r="I1059" s="262">
        <v>0</v>
      </c>
      <c r="J1059" s="262">
        <v>0</v>
      </c>
      <c r="K1059" s="262">
        <v>29</v>
      </c>
      <c r="L1059" s="262">
        <v>0</v>
      </c>
      <c r="M1059" s="262">
        <v>0</v>
      </c>
      <c r="N1059" s="130">
        <f>F1059+G1059+H1059+I1059-J1059+K1059-L1059-M1059</f>
        <v>2322</v>
      </c>
      <c r="O1059" s="310"/>
      <c r="P1059" s="37"/>
      <c r="Q1059" s="37"/>
      <c r="R1059" s="37"/>
    </row>
    <row r="1060" spans="1:18" ht="31.5" customHeight="1">
      <c r="A1060" s="718">
        <v>59</v>
      </c>
      <c r="B1060" s="130" t="s">
        <v>831</v>
      </c>
      <c r="C1060" s="131" t="s">
        <v>832</v>
      </c>
      <c r="D1060" s="433" t="s">
        <v>421</v>
      </c>
      <c r="E1060" s="351">
        <v>15</v>
      </c>
      <c r="F1060" s="130">
        <v>2509</v>
      </c>
      <c r="G1060" s="130">
        <v>0</v>
      </c>
      <c r="H1060" s="130">
        <v>0</v>
      </c>
      <c r="I1060" s="130">
        <v>0</v>
      </c>
      <c r="J1060" s="130">
        <v>9</v>
      </c>
      <c r="K1060" s="130">
        <v>0</v>
      </c>
      <c r="L1060" s="130">
        <v>0</v>
      </c>
      <c r="M1060" s="130">
        <v>0</v>
      </c>
      <c r="N1060" s="130">
        <f t="shared" si="183"/>
        <v>2500</v>
      </c>
      <c r="O1060" s="133"/>
      <c r="P1060" s="37"/>
      <c r="Q1060" s="37"/>
      <c r="R1060" s="37"/>
    </row>
    <row r="1061" spans="1:18" ht="31.5" customHeight="1">
      <c r="A1061" s="718">
        <v>85</v>
      </c>
      <c r="B1061" s="262" t="s">
        <v>45</v>
      </c>
      <c r="C1061" s="131" t="s">
        <v>409</v>
      </c>
      <c r="D1061" s="131" t="s">
        <v>10</v>
      </c>
      <c r="E1061" s="351">
        <v>15</v>
      </c>
      <c r="F1061" s="262">
        <v>2293</v>
      </c>
      <c r="G1061" s="262">
        <v>0</v>
      </c>
      <c r="H1061" s="262">
        <v>0</v>
      </c>
      <c r="I1061" s="262">
        <v>0</v>
      </c>
      <c r="J1061" s="262">
        <v>0</v>
      </c>
      <c r="K1061" s="262">
        <v>29</v>
      </c>
      <c r="L1061" s="262">
        <v>0</v>
      </c>
      <c r="M1061" s="262">
        <v>0</v>
      </c>
      <c r="N1061" s="130">
        <f t="shared" si="183"/>
        <v>2322</v>
      </c>
      <c r="O1061" s="310"/>
      <c r="P1061" s="37"/>
      <c r="Q1061" s="37"/>
      <c r="R1061" s="37"/>
    </row>
    <row r="1062" spans="1:18" ht="31.5" customHeight="1">
      <c r="A1062" s="718">
        <v>86</v>
      </c>
      <c r="B1062" s="262" t="s">
        <v>56</v>
      </c>
      <c r="C1062" s="131" t="s">
        <v>410</v>
      </c>
      <c r="D1062" s="131" t="s">
        <v>10</v>
      </c>
      <c r="E1062" s="351">
        <v>15</v>
      </c>
      <c r="F1062" s="262">
        <v>2293</v>
      </c>
      <c r="G1062" s="262">
        <v>0</v>
      </c>
      <c r="H1062" s="262">
        <v>0</v>
      </c>
      <c r="I1062" s="262">
        <v>0</v>
      </c>
      <c r="J1062" s="262">
        <v>0</v>
      </c>
      <c r="K1062" s="262">
        <v>29</v>
      </c>
      <c r="L1062" s="262">
        <v>0</v>
      </c>
      <c r="M1062" s="262">
        <v>0</v>
      </c>
      <c r="N1062" s="130">
        <f t="shared" si="183"/>
        <v>2322</v>
      </c>
      <c r="O1062" s="310"/>
      <c r="P1062" s="37"/>
      <c r="Q1062" s="37"/>
      <c r="R1062" s="37"/>
    </row>
    <row r="1063" spans="1:18" ht="31.5" customHeight="1">
      <c r="A1063" s="718">
        <v>204</v>
      </c>
      <c r="B1063" s="130" t="s">
        <v>1036</v>
      </c>
      <c r="C1063" s="131" t="s">
        <v>1239</v>
      </c>
      <c r="D1063" s="433" t="s">
        <v>10</v>
      </c>
      <c r="E1063" s="351">
        <v>15</v>
      </c>
      <c r="F1063" s="130">
        <v>1923</v>
      </c>
      <c r="G1063" s="130">
        <v>0</v>
      </c>
      <c r="H1063" s="130">
        <v>0</v>
      </c>
      <c r="I1063" s="130">
        <v>0</v>
      </c>
      <c r="J1063" s="130">
        <v>0</v>
      </c>
      <c r="K1063" s="130">
        <v>77</v>
      </c>
      <c r="L1063" s="130">
        <v>0</v>
      </c>
      <c r="M1063" s="130">
        <v>0</v>
      </c>
      <c r="N1063" s="130">
        <f t="shared" si="183"/>
        <v>2000</v>
      </c>
      <c r="O1063" s="133"/>
      <c r="P1063" s="37"/>
      <c r="Q1063" s="37"/>
      <c r="R1063" s="37"/>
    </row>
    <row r="1064" spans="1:18" ht="33" customHeight="1">
      <c r="A1064" s="900">
        <v>206</v>
      </c>
      <c r="B1064" s="130" t="s">
        <v>1037</v>
      </c>
      <c r="C1064" s="131" t="s">
        <v>1185</v>
      </c>
      <c r="D1064" s="131" t="s">
        <v>11</v>
      </c>
      <c r="E1064" s="351">
        <v>15</v>
      </c>
      <c r="F1064" s="262">
        <v>1697</v>
      </c>
      <c r="G1064" s="130">
        <v>0</v>
      </c>
      <c r="H1064" s="262">
        <v>0</v>
      </c>
      <c r="I1064" s="262">
        <v>0</v>
      </c>
      <c r="J1064" s="262">
        <v>0</v>
      </c>
      <c r="K1064" s="262">
        <v>103</v>
      </c>
      <c r="L1064" s="262">
        <v>0</v>
      </c>
      <c r="M1064" s="130">
        <v>0</v>
      </c>
      <c r="N1064" s="130">
        <f t="shared" si="183"/>
        <v>1800</v>
      </c>
      <c r="O1064" s="541"/>
      <c r="P1064" s="37"/>
      <c r="Q1064" s="37"/>
      <c r="R1064" s="37"/>
    </row>
    <row r="1065" spans="1:18" ht="18.75" customHeight="1" hidden="1">
      <c r="A1065" s="722"/>
      <c r="B1065" s="723"/>
      <c r="C1065" s="724"/>
      <c r="D1065" s="724"/>
      <c r="E1065" s="725"/>
      <c r="F1065" s="726">
        <f>SUM(F1056:F1064)</f>
        <v>19181</v>
      </c>
      <c r="G1065" s="726">
        <f aca="true" t="shared" si="184" ref="G1065:N1065">SUM(G1056:G1064)</f>
        <v>0</v>
      </c>
      <c r="H1065" s="726">
        <f t="shared" si="184"/>
        <v>0</v>
      </c>
      <c r="I1065" s="726">
        <f t="shared" si="184"/>
        <v>0</v>
      </c>
      <c r="J1065" s="726">
        <f t="shared" si="184"/>
        <v>9</v>
      </c>
      <c r="K1065" s="726">
        <f t="shared" si="184"/>
        <v>447</v>
      </c>
      <c r="L1065" s="726">
        <f t="shared" si="184"/>
        <v>0</v>
      </c>
      <c r="M1065" s="726">
        <f t="shared" si="184"/>
        <v>0</v>
      </c>
      <c r="N1065" s="726">
        <f t="shared" si="184"/>
        <v>19619</v>
      </c>
      <c r="O1065" s="629"/>
      <c r="P1065" s="37"/>
      <c r="Q1065" s="37"/>
      <c r="R1065" s="37"/>
    </row>
    <row r="1066" spans="1:18" s="23" customFormat="1" ht="0.75" customHeight="1">
      <c r="A1066" s="56"/>
      <c r="B1066" s="52" t="s">
        <v>31</v>
      </c>
      <c r="C1066" s="57"/>
      <c r="D1066" s="57"/>
      <c r="E1066" s="336"/>
      <c r="F1066" s="57">
        <f aca="true" t="shared" si="185" ref="F1066:N1066">F1054+F1065</f>
        <v>29819</v>
      </c>
      <c r="G1066" s="57">
        <f t="shared" si="185"/>
        <v>0</v>
      </c>
      <c r="H1066" s="57">
        <f t="shared" si="185"/>
        <v>0</v>
      </c>
      <c r="I1066" s="57">
        <f t="shared" si="185"/>
        <v>0</v>
      </c>
      <c r="J1066" s="57">
        <f t="shared" si="185"/>
        <v>647</v>
      </c>
      <c r="K1066" s="57">
        <f t="shared" si="185"/>
        <v>447</v>
      </c>
      <c r="L1066" s="57">
        <f t="shared" si="185"/>
        <v>0</v>
      </c>
      <c r="M1066" s="57">
        <f t="shared" si="185"/>
        <v>0</v>
      </c>
      <c r="N1066" s="57">
        <f t="shared" si="185"/>
        <v>29619</v>
      </c>
      <c r="O1066" s="58"/>
      <c r="P1066" s="847"/>
      <c r="Q1066" s="847"/>
      <c r="R1066" s="847"/>
    </row>
    <row r="1067" spans="1:18" s="103" customFormat="1" ht="21.75" hidden="1">
      <c r="A1067" s="437"/>
      <c r="B1067" s="438"/>
      <c r="C1067" s="438"/>
      <c r="D1067" s="438" t="s">
        <v>462</v>
      </c>
      <c r="F1067" s="439"/>
      <c r="G1067" s="438"/>
      <c r="H1067" s="438"/>
      <c r="J1067" s="452" t="s">
        <v>463</v>
      </c>
      <c r="K1067" s="438"/>
      <c r="L1067" s="438"/>
      <c r="N1067" s="438" t="s">
        <v>463</v>
      </c>
      <c r="O1067" s="440"/>
      <c r="P1067" s="106"/>
      <c r="Q1067" s="106"/>
      <c r="R1067" s="106"/>
    </row>
    <row r="1068" spans="1:18" ht="12.75" customHeight="1" hidden="1">
      <c r="A1068" s="437" t="s">
        <v>471</v>
      </c>
      <c r="B1068" s="438"/>
      <c r="C1068" s="438"/>
      <c r="D1068" s="443" t="s">
        <v>1270</v>
      </c>
      <c r="E1068" s="438"/>
      <c r="F1068" s="439"/>
      <c r="G1068" s="438"/>
      <c r="H1068" s="438"/>
      <c r="I1068" s="2"/>
      <c r="J1068" s="443" t="s">
        <v>968</v>
      </c>
      <c r="K1068" s="438"/>
      <c r="L1068" s="437"/>
      <c r="M1068" s="438" t="s">
        <v>965</v>
      </c>
      <c r="N1068" s="438"/>
      <c r="O1068" s="441"/>
      <c r="P1068" s="37"/>
      <c r="Q1068" s="37"/>
      <c r="R1068" s="37"/>
    </row>
    <row r="1069" spans="1:18" ht="12.75" customHeight="1" hidden="1">
      <c r="A1069" s="437"/>
      <c r="B1069" s="438"/>
      <c r="C1069" s="438"/>
      <c r="D1069" s="443" t="s">
        <v>597</v>
      </c>
      <c r="E1069" s="438"/>
      <c r="F1069" s="439"/>
      <c r="G1069" s="438"/>
      <c r="H1069" s="438"/>
      <c r="I1069" s="2"/>
      <c r="J1069" s="442" t="s">
        <v>460</v>
      </c>
      <c r="K1069" s="438"/>
      <c r="L1069" s="438"/>
      <c r="M1069" s="438" t="s">
        <v>461</v>
      </c>
      <c r="N1069" s="438"/>
      <c r="O1069" s="440"/>
      <c r="P1069" s="37"/>
      <c r="Q1069" s="37"/>
      <c r="R1069" s="37"/>
    </row>
    <row r="1070" spans="2:18" ht="12.75" customHeight="1" hidden="1">
      <c r="B1070" s="18"/>
      <c r="C1070" s="18"/>
      <c r="D1070" s="18"/>
      <c r="E1070" s="324"/>
      <c r="F1070" s="18"/>
      <c r="G1070" s="18"/>
      <c r="H1070" s="18"/>
      <c r="I1070" s="18"/>
      <c r="J1070" s="18"/>
      <c r="K1070" s="18"/>
      <c r="L1070" s="18"/>
      <c r="M1070" s="18"/>
      <c r="N1070" s="18"/>
      <c r="P1070" s="37"/>
      <c r="Q1070" s="37"/>
      <c r="R1070" s="37"/>
    </row>
    <row r="1071" spans="1:18" ht="21.75" customHeight="1" hidden="1">
      <c r="A1071" s="3" t="s">
        <v>0</v>
      </c>
      <c r="B1071" s="33"/>
      <c r="C1071" s="4"/>
      <c r="D1071" s="109" t="s">
        <v>64</v>
      </c>
      <c r="E1071" s="379"/>
      <c r="F1071" s="4"/>
      <c r="G1071" s="4"/>
      <c r="H1071" s="4"/>
      <c r="I1071" s="4"/>
      <c r="J1071" s="4"/>
      <c r="K1071" s="4"/>
      <c r="L1071" s="5"/>
      <c r="M1071" s="4"/>
      <c r="N1071" s="4"/>
      <c r="O1071" s="27"/>
      <c r="P1071" s="37"/>
      <c r="Q1071" s="37"/>
      <c r="R1071" s="37"/>
    </row>
    <row r="1072" spans="1:18" ht="18" hidden="1">
      <c r="A1072" s="6"/>
      <c r="B1072" s="110" t="s">
        <v>63</v>
      </c>
      <c r="C1072" s="7"/>
      <c r="D1072" s="7"/>
      <c r="E1072" s="315"/>
      <c r="F1072" s="7"/>
      <c r="G1072" s="7"/>
      <c r="H1072" s="7"/>
      <c r="I1072" s="8"/>
      <c r="J1072" s="7"/>
      <c r="K1072" s="7"/>
      <c r="L1072" s="9"/>
      <c r="M1072" s="7"/>
      <c r="N1072" s="7"/>
      <c r="O1072" s="391" t="s">
        <v>1400</v>
      </c>
      <c r="P1072" s="37"/>
      <c r="Q1072" s="37"/>
      <c r="R1072" s="37"/>
    </row>
    <row r="1073" spans="1:18" ht="18.75" customHeight="1" hidden="1">
      <c r="A1073" s="10"/>
      <c r="B1073" s="44"/>
      <c r="C1073" s="11"/>
      <c r="D1073" s="95" t="s">
        <v>1498</v>
      </c>
      <c r="E1073" s="316"/>
      <c r="F1073" s="12"/>
      <c r="G1073" s="12"/>
      <c r="H1073" s="12"/>
      <c r="I1073" s="12"/>
      <c r="J1073" s="12"/>
      <c r="K1073" s="12"/>
      <c r="L1073" s="13"/>
      <c r="M1073" s="12"/>
      <c r="N1073" s="12"/>
      <c r="O1073" s="28"/>
      <c r="P1073" s="37"/>
      <c r="Q1073" s="37"/>
      <c r="R1073" s="37"/>
    </row>
    <row r="1074" spans="1:18" s="70" customFormat="1" ht="27.75" customHeight="1" hidden="1">
      <c r="A1074" s="769" t="s">
        <v>428</v>
      </c>
      <c r="B1074" s="770" t="s">
        <v>429</v>
      </c>
      <c r="C1074" s="770" t="s">
        <v>1</v>
      </c>
      <c r="D1074" s="770" t="s">
        <v>427</v>
      </c>
      <c r="E1074" s="875" t="s">
        <v>435</v>
      </c>
      <c r="F1074" s="876" t="s">
        <v>424</v>
      </c>
      <c r="G1074" s="876" t="s">
        <v>425</v>
      </c>
      <c r="H1074" s="876" t="s">
        <v>33</v>
      </c>
      <c r="I1074" s="876" t="s">
        <v>342</v>
      </c>
      <c r="J1074" s="876" t="s">
        <v>17</v>
      </c>
      <c r="K1074" s="876" t="s">
        <v>18</v>
      </c>
      <c r="L1074" s="752" t="s">
        <v>433</v>
      </c>
      <c r="M1074" s="876" t="s">
        <v>30</v>
      </c>
      <c r="N1074" s="876" t="s">
        <v>29</v>
      </c>
      <c r="O1074" s="771" t="s">
        <v>19</v>
      </c>
      <c r="P1074" s="849"/>
      <c r="Q1074" s="849"/>
      <c r="R1074" s="849"/>
    </row>
    <row r="1075" spans="1:18" ht="24" customHeight="1">
      <c r="A1075" s="943" t="s">
        <v>55</v>
      </c>
      <c r="B1075" s="778"/>
      <c r="C1075" s="779"/>
      <c r="D1075" s="814"/>
      <c r="E1075" s="780"/>
      <c r="F1075" s="778"/>
      <c r="G1075" s="778"/>
      <c r="H1075" s="778"/>
      <c r="I1075" s="778"/>
      <c r="J1075" s="778"/>
      <c r="K1075" s="778"/>
      <c r="L1075" s="778"/>
      <c r="M1075" s="778"/>
      <c r="N1075" s="778"/>
      <c r="O1075" s="810"/>
      <c r="P1075" s="37"/>
      <c r="Q1075" s="37"/>
      <c r="R1075" s="37"/>
    </row>
    <row r="1076" spans="1:18" ht="30" customHeight="1">
      <c r="A1076" s="718">
        <v>213</v>
      </c>
      <c r="B1076" s="130" t="s">
        <v>1121</v>
      </c>
      <c r="C1076" s="131" t="s">
        <v>1269</v>
      </c>
      <c r="D1076" s="433" t="s">
        <v>2</v>
      </c>
      <c r="E1076" s="351">
        <v>15</v>
      </c>
      <c r="F1076" s="130">
        <v>2268</v>
      </c>
      <c r="G1076" s="130">
        <v>0</v>
      </c>
      <c r="H1076" s="130">
        <v>0</v>
      </c>
      <c r="I1076" s="130">
        <v>0</v>
      </c>
      <c r="J1076" s="130">
        <v>0</v>
      </c>
      <c r="K1076" s="130">
        <v>32</v>
      </c>
      <c r="L1076" s="130">
        <v>0</v>
      </c>
      <c r="M1076" s="130">
        <v>0</v>
      </c>
      <c r="N1076" s="130">
        <f aca="true" t="shared" si="186" ref="N1076:N1085">F1076+G1076+H1076+I1076-J1076+K1076-L1076-M1076</f>
        <v>2300</v>
      </c>
      <c r="O1076" s="133"/>
      <c r="P1076" s="37"/>
      <c r="Q1076" s="37"/>
      <c r="R1076" s="37"/>
    </row>
    <row r="1077" spans="1:18" ht="33" customHeight="1">
      <c r="A1077" s="718">
        <v>216</v>
      </c>
      <c r="B1077" s="130" t="s">
        <v>1210</v>
      </c>
      <c r="C1077" s="131" t="s">
        <v>1140</v>
      </c>
      <c r="D1077" s="131" t="s">
        <v>11</v>
      </c>
      <c r="E1077" s="351">
        <v>15</v>
      </c>
      <c r="F1077" s="130">
        <v>1697</v>
      </c>
      <c r="G1077" s="130">
        <v>0</v>
      </c>
      <c r="H1077" s="130">
        <v>0</v>
      </c>
      <c r="I1077" s="130">
        <v>0</v>
      </c>
      <c r="J1077" s="130">
        <v>0</v>
      </c>
      <c r="K1077" s="130">
        <v>103</v>
      </c>
      <c r="L1077" s="130">
        <v>0</v>
      </c>
      <c r="M1077" s="130">
        <v>0</v>
      </c>
      <c r="N1077" s="130">
        <f t="shared" si="186"/>
        <v>1800</v>
      </c>
      <c r="O1077" s="923"/>
      <c r="P1077" s="37"/>
      <c r="Q1077" s="37"/>
      <c r="R1077" s="37"/>
    </row>
    <row r="1078" spans="1:18" ht="33" customHeight="1">
      <c r="A1078" s="718">
        <v>256</v>
      </c>
      <c r="B1078" s="130" t="s">
        <v>632</v>
      </c>
      <c r="C1078" s="131" t="s">
        <v>633</v>
      </c>
      <c r="D1078" s="131" t="s">
        <v>9</v>
      </c>
      <c r="E1078" s="351">
        <v>15</v>
      </c>
      <c r="F1078" s="262">
        <v>3109</v>
      </c>
      <c r="G1078" s="130">
        <v>2850</v>
      </c>
      <c r="H1078" s="262">
        <v>0</v>
      </c>
      <c r="I1078" s="262">
        <v>0</v>
      </c>
      <c r="J1078" s="262">
        <v>726</v>
      </c>
      <c r="K1078" s="262">
        <v>0</v>
      </c>
      <c r="L1078" s="262">
        <v>300</v>
      </c>
      <c r="M1078" s="130">
        <v>0</v>
      </c>
      <c r="N1078" s="130">
        <f t="shared" si="186"/>
        <v>4933</v>
      </c>
      <c r="O1078" s="133"/>
      <c r="P1078" s="37"/>
      <c r="Q1078" s="37"/>
      <c r="R1078" s="37"/>
    </row>
    <row r="1079" spans="1:18" ht="33" customHeight="1">
      <c r="A1079" s="718">
        <v>266</v>
      </c>
      <c r="B1079" s="130" t="s">
        <v>641</v>
      </c>
      <c r="C1079" s="131" t="s">
        <v>650</v>
      </c>
      <c r="D1079" s="131" t="s">
        <v>10</v>
      </c>
      <c r="E1079" s="351">
        <v>15</v>
      </c>
      <c r="F1079" s="262">
        <v>2509</v>
      </c>
      <c r="G1079" s="130">
        <v>0</v>
      </c>
      <c r="H1079" s="262">
        <v>0</v>
      </c>
      <c r="I1079" s="262">
        <v>0</v>
      </c>
      <c r="J1079" s="262">
        <v>9</v>
      </c>
      <c r="K1079" s="262">
        <v>0</v>
      </c>
      <c r="L1079" s="262">
        <v>0</v>
      </c>
      <c r="M1079" s="130">
        <v>0</v>
      </c>
      <c r="N1079" s="130">
        <f t="shared" si="186"/>
        <v>2500</v>
      </c>
      <c r="O1079" s="133"/>
      <c r="P1079" s="37"/>
      <c r="Q1079" s="37"/>
      <c r="R1079" s="37"/>
    </row>
    <row r="1080" spans="1:18" ht="34.5" customHeight="1">
      <c r="A1080" s="718">
        <v>318</v>
      </c>
      <c r="B1080" s="382" t="s">
        <v>772</v>
      </c>
      <c r="C1080" s="131" t="s">
        <v>942</v>
      </c>
      <c r="D1080" s="131" t="s">
        <v>10</v>
      </c>
      <c r="E1080" s="351">
        <v>15</v>
      </c>
      <c r="F1080" s="262">
        <v>1697</v>
      </c>
      <c r="G1080" s="130">
        <v>0</v>
      </c>
      <c r="H1080" s="262">
        <v>0</v>
      </c>
      <c r="I1080" s="382">
        <v>0</v>
      </c>
      <c r="J1080" s="262">
        <v>0</v>
      </c>
      <c r="K1080" s="262">
        <v>103</v>
      </c>
      <c r="L1080" s="262">
        <v>300</v>
      </c>
      <c r="M1080" s="130">
        <v>0</v>
      </c>
      <c r="N1080" s="130">
        <f t="shared" si="186"/>
        <v>1500</v>
      </c>
      <c r="O1080" s="133"/>
      <c r="P1080" s="37"/>
      <c r="Q1080" s="37"/>
      <c r="R1080" s="37"/>
    </row>
    <row r="1081" spans="1:18" s="41" customFormat="1" ht="39" customHeight="1">
      <c r="A1081" s="718">
        <v>356</v>
      </c>
      <c r="B1081" s="130" t="s">
        <v>1076</v>
      </c>
      <c r="C1081" s="131" t="s">
        <v>1186</v>
      </c>
      <c r="D1081" s="433" t="s">
        <v>11</v>
      </c>
      <c r="E1081" s="351">
        <v>15</v>
      </c>
      <c r="F1081" s="130">
        <v>1924</v>
      </c>
      <c r="G1081" s="130">
        <v>0</v>
      </c>
      <c r="H1081" s="130">
        <v>0</v>
      </c>
      <c r="I1081" s="130">
        <v>0</v>
      </c>
      <c r="J1081" s="130">
        <v>0</v>
      </c>
      <c r="K1081" s="130">
        <v>77</v>
      </c>
      <c r="L1081" s="130">
        <v>0</v>
      </c>
      <c r="M1081" s="130">
        <v>0</v>
      </c>
      <c r="N1081" s="130">
        <f t="shared" si="186"/>
        <v>2001</v>
      </c>
      <c r="O1081" s="133"/>
      <c r="P1081" s="84"/>
      <c r="Q1081" s="84"/>
      <c r="R1081" s="84"/>
    </row>
    <row r="1082" spans="1:18" s="41" customFormat="1" ht="39" customHeight="1">
      <c r="A1082" s="718">
        <v>365</v>
      </c>
      <c r="B1082" s="130" t="s">
        <v>1077</v>
      </c>
      <c r="C1082" s="131" t="s">
        <v>1234</v>
      </c>
      <c r="D1082" s="433" t="s">
        <v>11</v>
      </c>
      <c r="E1082" s="351">
        <v>15</v>
      </c>
      <c r="F1082" s="130">
        <v>1923</v>
      </c>
      <c r="G1082" s="130">
        <v>0</v>
      </c>
      <c r="H1082" s="130">
        <v>0</v>
      </c>
      <c r="I1082" s="130">
        <v>0</v>
      </c>
      <c r="J1082" s="130">
        <v>0</v>
      </c>
      <c r="K1082" s="130">
        <v>77</v>
      </c>
      <c r="L1082" s="130">
        <v>0</v>
      </c>
      <c r="M1082" s="130">
        <v>0</v>
      </c>
      <c r="N1082" s="130">
        <f t="shared" si="186"/>
        <v>2000</v>
      </c>
      <c r="O1082" s="133"/>
      <c r="P1082" s="84"/>
      <c r="Q1082" s="84"/>
      <c r="R1082" s="84"/>
    </row>
    <row r="1083" spans="1:18" s="41" customFormat="1" ht="39" customHeight="1">
      <c r="A1083" s="718">
        <v>400</v>
      </c>
      <c r="B1083" s="130" t="s">
        <v>1280</v>
      </c>
      <c r="C1083" s="131" t="s">
        <v>1289</v>
      </c>
      <c r="D1083" s="433" t="s">
        <v>11</v>
      </c>
      <c r="E1083" s="351">
        <v>15</v>
      </c>
      <c r="F1083" s="130">
        <v>1590</v>
      </c>
      <c r="G1083" s="130">
        <v>0</v>
      </c>
      <c r="H1083" s="130">
        <v>0</v>
      </c>
      <c r="I1083" s="130">
        <v>0</v>
      </c>
      <c r="J1083" s="130">
        <v>0</v>
      </c>
      <c r="K1083" s="130">
        <v>110</v>
      </c>
      <c r="L1083" s="130">
        <v>0</v>
      </c>
      <c r="M1083" s="130">
        <v>0</v>
      </c>
      <c r="N1083" s="130">
        <f t="shared" si="186"/>
        <v>1700</v>
      </c>
      <c r="O1083" s="133"/>
      <c r="P1083" s="84"/>
      <c r="Q1083" s="84"/>
      <c r="R1083" s="84"/>
    </row>
    <row r="1084" spans="1:18" s="41" customFormat="1" ht="39" customHeight="1">
      <c r="A1084" s="718">
        <v>406</v>
      </c>
      <c r="B1084" s="145" t="s">
        <v>1315</v>
      </c>
      <c r="C1084" s="131" t="s">
        <v>1329</v>
      </c>
      <c r="D1084" s="433" t="s">
        <v>11</v>
      </c>
      <c r="E1084" s="351">
        <v>15</v>
      </c>
      <c r="F1084" s="130">
        <v>1923</v>
      </c>
      <c r="G1084" s="130">
        <v>0</v>
      </c>
      <c r="H1084" s="130">
        <v>0</v>
      </c>
      <c r="I1084" s="130">
        <v>0</v>
      </c>
      <c r="J1084" s="130">
        <v>0</v>
      </c>
      <c r="K1084" s="130">
        <v>77</v>
      </c>
      <c r="L1084" s="130">
        <v>0</v>
      </c>
      <c r="M1084" s="130">
        <v>0</v>
      </c>
      <c r="N1084" s="130">
        <f t="shared" si="186"/>
        <v>2000</v>
      </c>
      <c r="O1084" s="133"/>
      <c r="P1084" s="84"/>
      <c r="Q1084" s="84"/>
      <c r="R1084" s="84"/>
    </row>
    <row r="1085" spans="1:18" s="41" customFormat="1" ht="37.5" customHeight="1">
      <c r="A1085" s="718">
        <v>410</v>
      </c>
      <c r="B1085" s="130" t="s">
        <v>1316</v>
      </c>
      <c r="C1085" s="131" t="s">
        <v>1326</v>
      </c>
      <c r="D1085" s="433" t="s">
        <v>11</v>
      </c>
      <c r="E1085" s="351">
        <v>15</v>
      </c>
      <c r="F1085" s="130">
        <v>2509</v>
      </c>
      <c r="G1085" s="130">
        <v>0</v>
      </c>
      <c r="H1085" s="130">
        <v>0</v>
      </c>
      <c r="I1085" s="130">
        <v>0</v>
      </c>
      <c r="J1085" s="130">
        <v>9</v>
      </c>
      <c r="K1085" s="130">
        <v>0</v>
      </c>
      <c r="L1085" s="130">
        <v>0</v>
      </c>
      <c r="M1085" s="130">
        <v>0</v>
      </c>
      <c r="N1085" s="130">
        <f t="shared" si="186"/>
        <v>2500</v>
      </c>
      <c r="O1085" s="133"/>
      <c r="P1085" s="84"/>
      <c r="Q1085" s="84"/>
      <c r="R1085" s="84"/>
    </row>
    <row r="1086" spans="1:18" ht="25.5" customHeight="1" hidden="1">
      <c r="A1086" s="944"/>
      <c r="B1086" s="727"/>
      <c r="C1086" s="728"/>
      <c r="D1086" s="728"/>
      <c r="E1086" s="729"/>
      <c r="F1086" s="730">
        <f aca="true" t="shared" si="187" ref="F1086:N1086">SUM(F1076:F1085)</f>
        <v>21149</v>
      </c>
      <c r="G1086" s="730">
        <f t="shared" si="187"/>
        <v>2850</v>
      </c>
      <c r="H1086" s="730">
        <f t="shared" si="187"/>
        <v>0</v>
      </c>
      <c r="I1086" s="730">
        <f t="shared" si="187"/>
        <v>0</v>
      </c>
      <c r="J1086" s="730">
        <f t="shared" si="187"/>
        <v>744</v>
      </c>
      <c r="K1086" s="730">
        <f t="shared" si="187"/>
        <v>579</v>
      </c>
      <c r="L1086" s="730">
        <f t="shared" si="187"/>
        <v>600</v>
      </c>
      <c r="M1086" s="730">
        <f t="shared" si="187"/>
        <v>0</v>
      </c>
      <c r="N1086" s="730">
        <f t="shared" si="187"/>
        <v>23234</v>
      </c>
      <c r="O1086" s="945"/>
      <c r="P1086" s="37"/>
      <c r="Q1086" s="37"/>
      <c r="R1086" s="37"/>
    </row>
    <row r="1087" spans="1:18" s="103" customFormat="1" ht="19.5" customHeight="1" hidden="1">
      <c r="A1087" s="626" t="s">
        <v>65</v>
      </c>
      <c r="B1087" s="893"/>
      <c r="C1087" s="627"/>
      <c r="D1087" s="706"/>
      <c r="E1087" s="628"/>
      <c r="F1087" s="903">
        <f aca="true" t="shared" si="188" ref="F1087:N1087">F1065+F1086</f>
        <v>40330</v>
      </c>
      <c r="G1087" s="903">
        <f t="shared" si="188"/>
        <v>2850</v>
      </c>
      <c r="H1087" s="903">
        <f t="shared" si="188"/>
        <v>0</v>
      </c>
      <c r="I1087" s="903">
        <f t="shared" si="188"/>
        <v>0</v>
      </c>
      <c r="J1087" s="903">
        <f t="shared" si="188"/>
        <v>753</v>
      </c>
      <c r="K1087" s="903">
        <f t="shared" si="188"/>
        <v>1026</v>
      </c>
      <c r="L1087" s="903">
        <f t="shared" si="188"/>
        <v>600</v>
      </c>
      <c r="M1087" s="903">
        <f t="shared" si="188"/>
        <v>0</v>
      </c>
      <c r="N1087" s="903">
        <f t="shared" si="188"/>
        <v>42853</v>
      </c>
      <c r="O1087" s="629"/>
      <c r="P1087" s="106"/>
      <c r="Q1087" s="106"/>
      <c r="R1087" s="106"/>
    </row>
    <row r="1088" spans="1:18" s="23" customFormat="1" ht="18" customHeight="1" hidden="1">
      <c r="A1088" s="946"/>
      <c r="B1088" s="901" t="s">
        <v>31</v>
      </c>
      <c r="C1088" s="544"/>
      <c r="D1088" s="544"/>
      <c r="E1088" s="902"/>
      <c r="F1088" s="544">
        <f>F1086</f>
        <v>21149</v>
      </c>
      <c r="G1088" s="544">
        <f aca="true" t="shared" si="189" ref="G1088:N1088">G1086</f>
        <v>2850</v>
      </c>
      <c r="H1088" s="544">
        <f t="shared" si="189"/>
        <v>0</v>
      </c>
      <c r="I1088" s="544">
        <f t="shared" si="189"/>
        <v>0</v>
      </c>
      <c r="J1088" s="544">
        <f t="shared" si="189"/>
        <v>744</v>
      </c>
      <c r="K1088" s="544">
        <f t="shared" si="189"/>
        <v>579</v>
      </c>
      <c r="L1088" s="544">
        <f t="shared" si="189"/>
        <v>600</v>
      </c>
      <c r="M1088" s="544">
        <f t="shared" si="189"/>
        <v>0</v>
      </c>
      <c r="N1088" s="544">
        <f t="shared" si="189"/>
        <v>23234</v>
      </c>
      <c r="O1088" s="947"/>
      <c r="P1088" s="847"/>
      <c r="Q1088" s="847"/>
      <c r="R1088" s="847"/>
    </row>
    <row r="1089" spans="1:18" s="103" customFormat="1" ht="27" customHeight="1" hidden="1">
      <c r="A1089" s="948"/>
      <c r="B1089" s="949"/>
      <c r="C1089" s="949"/>
      <c r="D1089" s="949" t="s">
        <v>462</v>
      </c>
      <c r="E1089" s="106"/>
      <c r="F1089" s="950"/>
      <c r="G1089" s="949"/>
      <c r="H1089" s="949"/>
      <c r="I1089" s="106"/>
      <c r="J1089" s="451" t="s">
        <v>463</v>
      </c>
      <c r="K1089" s="949"/>
      <c r="L1089" s="949"/>
      <c r="M1089" s="106"/>
      <c r="N1089" s="949" t="s">
        <v>463</v>
      </c>
      <c r="O1089" s="951"/>
      <c r="P1089" s="106"/>
      <c r="Q1089" s="106"/>
      <c r="R1089" s="106"/>
    </row>
    <row r="1090" spans="1:18" ht="18.75" hidden="1">
      <c r="A1090" s="948" t="s">
        <v>471</v>
      </c>
      <c r="B1090" s="949"/>
      <c r="C1090" s="949"/>
      <c r="D1090" s="442" t="s">
        <v>1270</v>
      </c>
      <c r="E1090" s="949"/>
      <c r="F1090" s="950"/>
      <c r="G1090" s="949"/>
      <c r="H1090" s="949"/>
      <c r="I1090" s="37"/>
      <c r="J1090" s="442" t="s">
        <v>968</v>
      </c>
      <c r="K1090" s="949"/>
      <c r="L1090" s="952"/>
      <c r="M1090" s="949" t="s">
        <v>965</v>
      </c>
      <c r="N1090" s="949"/>
      <c r="O1090" s="953"/>
      <c r="P1090" s="37"/>
      <c r="Q1090" s="37"/>
      <c r="R1090" s="37"/>
    </row>
    <row r="1091" spans="1:18" ht="10.5" customHeight="1" hidden="1">
      <c r="A1091" s="948"/>
      <c r="B1091" s="949"/>
      <c r="C1091" s="949"/>
      <c r="D1091" s="442" t="s">
        <v>597</v>
      </c>
      <c r="E1091" s="949"/>
      <c r="F1091" s="950"/>
      <c r="G1091" s="949"/>
      <c r="H1091" s="949"/>
      <c r="I1091" s="37"/>
      <c r="J1091" s="442" t="s">
        <v>460</v>
      </c>
      <c r="K1091" s="949"/>
      <c r="L1091" s="949"/>
      <c r="M1091" s="949" t="s">
        <v>461</v>
      </c>
      <c r="N1091" s="949"/>
      <c r="O1091" s="951"/>
      <c r="P1091" s="37"/>
      <c r="Q1091" s="37"/>
      <c r="R1091" s="37"/>
    </row>
    <row r="1092" spans="1:18" ht="30.75" customHeight="1" hidden="1">
      <c r="A1092" s="3" t="s">
        <v>0</v>
      </c>
      <c r="B1092" s="33"/>
      <c r="C1092" s="4"/>
      <c r="D1092" s="109" t="s">
        <v>64</v>
      </c>
      <c r="E1092" s="379"/>
      <c r="F1092" s="4"/>
      <c r="G1092" s="4"/>
      <c r="H1092" s="4"/>
      <c r="I1092" s="4"/>
      <c r="J1092" s="4"/>
      <c r="K1092" s="4"/>
      <c r="L1092" s="5"/>
      <c r="M1092" s="4"/>
      <c r="N1092" s="4"/>
      <c r="O1092" s="27"/>
      <c r="P1092" s="37"/>
      <c r="Q1092" s="37"/>
      <c r="R1092" s="37"/>
    </row>
    <row r="1093" spans="1:18" ht="14.25" customHeight="1" hidden="1">
      <c r="A1093" s="6"/>
      <c r="B1093" s="110" t="s">
        <v>63</v>
      </c>
      <c r="C1093" s="7"/>
      <c r="D1093" s="7"/>
      <c r="E1093" s="315"/>
      <c r="F1093" s="7"/>
      <c r="G1093" s="7"/>
      <c r="H1093" s="7"/>
      <c r="I1093" s="8"/>
      <c r="J1093" s="7"/>
      <c r="K1093" s="7"/>
      <c r="L1093" s="9"/>
      <c r="M1093" s="7"/>
      <c r="N1093" s="7"/>
      <c r="O1093" s="391" t="s">
        <v>1401</v>
      </c>
      <c r="P1093" s="37"/>
      <c r="Q1093" s="37"/>
      <c r="R1093" s="37"/>
    </row>
    <row r="1094" spans="1:18" ht="20.25" customHeight="1" hidden="1">
      <c r="A1094" s="206"/>
      <c r="B1094" s="259"/>
      <c r="C1094" s="241"/>
      <c r="D1094" s="242" t="s">
        <v>1498</v>
      </c>
      <c r="E1094" s="358"/>
      <c r="F1094" s="7"/>
      <c r="G1094" s="7"/>
      <c r="H1094" s="7"/>
      <c r="I1094" s="7"/>
      <c r="J1094" s="7"/>
      <c r="K1094" s="7"/>
      <c r="L1094" s="9"/>
      <c r="M1094" s="7"/>
      <c r="N1094" s="7"/>
      <c r="O1094" s="144"/>
      <c r="P1094" s="37"/>
      <c r="Q1094" s="37"/>
      <c r="R1094" s="37"/>
    </row>
    <row r="1095" spans="1:18" s="70" customFormat="1" ht="24" customHeight="1" hidden="1">
      <c r="A1095" s="264" t="s">
        <v>428</v>
      </c>
      <c r="B1095" s="260" t="s">
        <v>429</v>
      </c>
      <c r="C1095" s="260" t="s">
        <v>1</v>
      </c>
      <c r="D1095" s="260" t="s">
        <v>427</v>
      </c>
      <c r="E1095" s="364" t="s">
        <v>435</v>
      </c>
      <c r="F1095" s="243" t="s">
        <v>424</v>
      </c>
      <c r="G1095" s="243" t="s">
        <v>425</v>
      </c>
      <c r="H1095" s="243" t="s">
        <v>33</v>
      </c>
      <c r="I1095" s="243" t="s">
        <v>342</v>
      </c>
      <c r="J1095" s="243" t="s">
        <v>17</v>
      </c>
      <c r="K1095" s="243" t="s">
        <v>18</v>
      </c>
      <c r="L1095" s="243" t="s">
        <v>433</v>
      </c>
      <c r="M1095" s="243" t="s">
        <v>30</v>
      </c>
      <c r="N1095" s="243" t="s">
        <v>29</v>
      </c>
      <c r="O1095" s="265" t="s">
        <v>19</v>
      </c>
      <c r="P1095" s="849"/>
      <c r="Q1095" s="849"/>
      <c r="R1095" s="849"/>
    </row>
    <row r="1096" spans="1:18" ht="18" customHeight="1">
      <c r="A1096" s="943" t="s">
        <v>339</v>
      </c>
      <c r="B1096" s="778"/>
      <c r="C1096" s="779"/>
      <c r="D1096" s="779"/>
      <c r="E1096" s="780"/>
      <c r="F1096" s="778"/>
      <c r="G1096" s="778"/>
      <c r="H1096" s="778"/>
      <c r="I1096" s="778"/>
      <c r="J1096" s="778"/>
      <c r="K1096" s="778"/>
      <c r="L1096" s="778"/>
      <c r="M1096" s="778"/>
      <c r="N1096" s="778"/>
      <c r="O1096" s="810"/>
      <c r="P1096" s="37"/>
      <c r="Q1096" s="37"/>
      <c r="R1096" s="37"/>
    </row>
    <row r="1097" spans="1:18" ht="34.5" customHeight="1">
      <c r="A1097" s="718">
        <v>55</v>
      </c>
      <c r="B1097" s="262" t="s">
        <v>340</v>
      </c>
      <c r="C1097" s="131" t="s">
        <v>411</v>
      </c>
      <c r="D1097" s="131" t="s">
        <v>244</v>
      </c>
      <c r="E1097" s="351">
        <v>15</v>
      </c>
      <c r="F1097" s="262">
        <v>1966</v>
      </c>
      <c r="G1097" s="262">
        <v>0</v>
      </c>
      <c r="H1097" s="262">
        <v>0</v>
      </c>
      <c r="I1097" s="262">
        <v>0</v>
      </c>
      <c r="J1097" s="262">
        <v>0</v>
      </c>
      <c r="K1097" s="262">
        <v>74</v>
      </c>
      <c r="L1097" s="262">
        <v>0</v>
      </c>
      <c r="M1097" s="262">
        <v>0</v>
      </c>
      <c r="N1097" s="130">
        <f aca="true" t="shared" si="190" ref="N1097:N1105">F1097+G1097+H1097+I1097-J1097+K1097-L1097-M1097</f>
        <v>2040</v>
      </c>
      <c r="O1097" s="133"/>
      <c r="P1097" s="37"/>
      <c r="Q1097" s="37"/>
      <c r="R1097" s="37"/>
    </row>
    <row r="1098" spans="1:18" ht="34.5" customHeight="1">
      <c r="A1098" s="718">
        <v>56</v>
      </c>
      <c r="B1098" s="262" t="s">
        <v>341</v>
      </c>
      <c r="C1098" s="131" t="s">
        <v>1187</v>
      </c>
      <c r="D1098" s="131" t="s">
        <v>244</v>
      </c>
      <c r="E1098" s="351">
        <v>15</v>
      </c>
      <c r="F1098" s="262">
        <v>1966</v>
      </c>
      <c r="G1098" s="262">
        <v>0</v>
      </c>
      <c r="H1098" s="262">
        <v>0</v>
      </c>
      <c r="I1098" s="262">
        <v>0</v>
      </c>
      <c r="J1098" s="262">
        <v>0</v>
      </c>
      <c r="K1098" s="262">
        <v>74</v>
      </c>
      <c r="L1098" s="262">
        <v>0</v>
      </c>
      <c r="M1098" s="262">
        <v>0</v>
      </c>
      <c r="N1098" s="130">
        <f>F1098+G1098+H1098+I1098-J1098+K1098-L1098-M1098</f>
        <v>2040</v>
      </c>
      <c r="O1098" s="133"/>
      <c r="P1098" s="37"/>
      <c r="Q1098" s="37"/>
      <c r="R1098" s="37"/>
    </row>
    <row r="1099" spans="1:18" ht="34.5" customHeight="1">
      <c r="A1099" s="718">
        <v>74</v>
      </c>
      <c r="B1099" s="130" t="s">
        <v>1482</v>
      </c>
      <c r="C1099" s="131" t="s">
        <v>1491</v>
      </c>
      <c r="D1099" s="433" t="s">
        <v>1483</v>
      </c>
      <c r="E1099" s="351">
        <v>15</v>
      </c>
      <c r="F1099" s="262">
        <v>5662</v>
      </c>
      <c r="G1099" s="262">
        <v>0</v>
      </c>
      <c r="H1099" s="262">
        <v>0</v>
      </c>
      <c r="I1099" s="262">
        <v>0</v>
      </c>
      <c r="J1099" s="262">
        <v>662</v>
      </c>
      <c r="K1099" s="262">
        <v>0</v>
      </c>
      <c r="L1099" s="262">
        <v>1500</v>
      </c>
      <c r="M1099" s="262">
        <v>0</v>
      </c>
      <c r="N1099" s="130">
        <f t="shared" si="190"/>
        <v>3500</v>
      </c>
      <c r="O1099" s="133"/>
      <c r="P1099" s="37"/>
      <c r="Q1099" s="37"/>
      <c r="R1099" s="37"/>
    </row>
    <row r="1100" spans="1:18" ht="34.5" customHeight="1">
      <c r="A1100" s="718">
        <v>91</v>
      </c>
      <c r="B1100" s="130" t="s">
        <v>842</v>
      </c>
      <c r="C1100" s="131" t="s">
        <v>850</v>
      </c>
      <c r="D1100" s="131" t="s">
        <v>244</v>
      </c>
      <c r="E1100" s="351">
        <v>15</v>
      </c>
      <c r="F1100" s="262">
        <v>2396</v>
      </c>
      <c r="G1100" s="262">
        <v>0</v>
      </c>
      <c r="H1100" s="262">
        <v>0</v>
      </c>
      <c r="I1100" s="262">
        <v>0</v>
      </c>
      <c r="J1100" s="262">
        <v>0</v>
      </c>
      <c r="K1100" s="262">
        <v>4</v>
      </c>
      <c r="L1100" s="262">
        <v>0</v>
      </c>
      <c r="M1100" s="262">
        <v>0</v>
      </c>
      <c r="N1100" s="130">
        <f t="shared" si="190"/>
        <v>2400</v>
      </c>
      <c r="O1100" s="133"/>
      <c r="P1100" s="37"/>
      <c r="Q1100" s="37"/>
      <c r="R1100" s="37"/>
    </row>
    <row r="1101" spans="1:18" ht="34.5" customHeight="1">
      <c r="A1101" s="718">
        <v>187</v>
      </c>
      <c r="B1101" s="130" t="s">
        <v>666</v>
      </c>
      <c r="C1101" s="131" t="s">
        <v>667</v>
      </c>
      <c r="D1101" s="131" t="s">
        <v>10</v>
      </c>
      <c r="E1101" s="351">
        <v>15</v>
      </c>
      <c r="F1101" s="130">
        <v>1817</v>
      </c>
      <c r="G1101" s="262">
        <v>0</v>
      </c>
      <c r="H1101" s="130">
        <v>0</v>
      </c>
      <c r="I1101" s="130">
        <v>0</v>
      </c>
      <c r="J1101" s="130">
        <v>0</v>
      </c>
      <c r="K1101" s="130">
        <v>83</v>
      </c>
      <c r="L1101" s="130">
        <v>0</v>
      </c>
      <c r="M1101" s="130">
        <v>0</v>
      </c>
      <c r="N1101" s="130">
        <f t="shared" si="190"/>
        <v>1900</v>
      </c>
      <c r="O1101" s="133"/>
      <c r="P1101" s="37"/>
      <c r="Q1101" s="37"/>
      <c r="R1101" s="37"/>
    </row>
    <row r="1102" spans="1:18" ht="34.5" customHeight="1">
      <c r="A1102" s="718">
        <v>214</v>
      </c>
      <c r="B1102" s="130" t="s">
        <v>534</v>
      </c>
      <c r="C1102" s="131" t="s">
        <v>535</v>
      </c>
      <c r="D1102" s="131" t="s">
        <v>244</v>
      </c>
      <c r="E1102" s="351">
        <v>15</v>
      </c>
      <c r="F1102" s="262">
        <v>2509</v>
      </c>
      <c r="G1102" s="262">
        <v>0</v>
      </c>
      <c r="H1102" s="262">
        <v>0</v>
      </c>
      <c r="I1102" s="262">
        <v>0</v>
      </c>
      <c r="J1102" s="262">
        <v>9</v>
      </c>
      <c r="K1102" s="262">
        <v>0</v>
      </c>
      <c r="L1102" s="262">
        <v>0</v>
      </c>
      <c r="M1102" s="262">
        <v>0</v>
      </c>
      <c r="N1102" s="130">
        <f t="shared" si="190"/>
        <v>2500</v>
      </c>
      <c r="O1102" s="133"/>
      <c r="P1102" s="37"/>
      <c r="Q1102" s="37"/>
      <c r="R1102" s="37"/>
    </row>
    <row r="1103" spans="1:18" ht="34.5" customHeight="1">
      <c r="A1103" s="718">
        <v>248</v>
      </c>
      <c r="B1103" s="130" t="s">
        <v>615</v>
      </c>
      <c r="C1103" s="131" t="s">
        <v>631</v>
      </c>
      <c r="D1103" s="131" t="s">
        <v>244</v>
      </c>
      <c r="E1103" s="351">
        <v>15</v>
      </c>
      <c r="F1103" s="262">
        <v>1923</v>
      </c>
      <c r="G1103" s="262">
        <v>0</v>
      </c>
      <c r="H1103" s="262">
        <v>0</v>
      </c>
      <c r="I1103" s="262">
        <v>0</v>
      </c>
      <c r="J1103" s="262">
        <v>0</v>
      </c>
      <c r="K1103" s="262">
        <v>77</v>
      </c>
      <c r="L1103" s="262">
        <v>0</v>
      </c>
      <c r="M1103" s="262">
        <v>0</v>
      </c>
      <c r="N1103" s="130">
        <f t="shared" si="190"/>
        <v>2000</v>
      </c>
      <c r="O1103" s="133"/>
      <c r="P1103" s="37"/>
      <c r="Q1103" s="37"/>
      <c r="R1103" s="37"/>
    </row>
    <row r="1104" spans="1:18" ht="34.5" customHeight="1">
      <c r="A1104" s="718">
        <v>267</v>
      </c>
      <c r="B1104" s="130" t="s">
        <v>642</v>
      </c>
      <c r="C1104" s="131" t="s">
        <v>649</v>
      </c>
      <c r="D1104" s="131" t="s">
        <v>244</v>
      </c>
      <c r="E1104" s="351">
        <v>15</v>
      </c>
      <c r="F1104" s="262">
        <v>2509</v>
      </c>
      <c r="G1104" s="262">
        <v>0</v>
      </c>
      <c r="H1104" s="130">
        <v>0</v>
      </c>
      <c r="I1104" s="262">
        <v>0</v>
      </c>
      <c r="J1104" s="262">
        <v>9</v>
      </c>
      <c r="K1104" s="262">
        <v>0</v>
      </c>
      <c r="L1104" s="262">
        <v>0</v>
      </c>
      <c r="M1104" s="262">
        <v>0</v>
      </c>
      <c r="N1104" s="130">
        <f t="shared" si="190"/>
        <v>2500</v>
      </c>
      <c r="O1104" s="133"/>
      <c r="P1104" s="37"/>
      <c r="Q1104" s="37"/>
      <c r="R1104" s="37"/>
    </row>
    <row r="1105" spans="1:18" ht="34.5" customHeight="1">
      <c r="A1105" s="718">
        <v>298</v>
      </c>
      <c r="B1105" s="130" t="s">
        <v>726</v>
      </c>
      <c r="C1105" s="131" t="s">
        <v>727</v>
      </c>
      <c r="D1105" s="131" t="s">
        <v>11</v>
      </c>
      <c r="E1105" s="351">
        <v>15</v>
      </c>
      <c r="F1105" s="262">
        <v>2140</v>
      </c>
      <c r="G1105" s="262">
        <v>0</v>
      </c>
      <c r="H1105" s="130">
        <v>0</v>
      </c>
      <c r="I1105" s="262">
        <v>0</v>
      </c>
      <c r="J1105" s="262">
        <v>0</v>
      </c>
      <c r="K1105" s="262">
        <v>60</v>
      </c>
      <c r="L1105" s="262">
        <v>0</v>
      </c>
      <c r="M1105" s="262">
        <v>0</v>
      </c>
      <c r="N1105" s="130">
        <f t="shared" si="190"/>
        <v>2200</v>
      </c>
      <c r="O1105" s="133"/>
      <c r="P1105" s="37"/>
      <c r="Q1105" s="37"/>
      <c r="R1105" s="37"/>
    </row>
    <row r="1106" spans="1:18" ht="39" customHeight="1">
      <c r="A1106" s="718">
        <v>359</v>
      </c>
      <c r="B1106" s="130" t="s">
        <v>1078</v>
      </c>
      <c r="C1106" s="131" t="s">
        <v>1262</v>
      </c>
      <c r="D1106" s="131" t="s">
        <v>244</v>
      </c>
      <c r="E1106" s="351">
        <v>15</v>
      </c>
      <c r="F1106" s="262">
        <v>1923</v>
      </c>
      <c r="G1106" s="262">
        <v>0</v>
      </c>
      <c r="H1106" s="262">
        <v>0</v>
      </c>
      <c r="I1106" s="262">
        <v>0</v>
      </c>
      <c r="J1106" s="262">
        <v>0</v>
      </c>
      <c r="K1106" s="262">
        <v>77</v>
      </c>
      <c r="L1106" s="262">
        <v>0</v>
      </c>
      <c r="M1106" s="262">
        <v>0</v>
      </c>
      <c r="N1106" s="130">
        <f>F1106+G1106+H1106+I1106-J1106+K1106-L1106-M1106</f>
        <v>2000</v>
      </c>
      <c r="O1106" s="133"/>
      <c r="P1106" s="37"/>
      <c r="Q1106" s="37"/>
      <c r="R1106" s="37"/>
    </row>
    <row r="1107" spans="1:18" ht="39" customHeight="1">
      <c r="A1107" s="718">
        <v>366</v>
      </c>
      <c r="B1107" s="130" t="s">
        <v>1079</v>
      </c>
      <c r="C1107" s="131" t="s">
        <v>1257</v>
      </c>
      <c r="D1107" s="131" t="s">
        <v>244</v>
      </c>
      <c r="E1107" s="351">
        <v>15</v>
      </c>
      <c r="F1107" s="262">
        <v>1923</v>
      </c>
      <c r="G1107" s="262">
        <v>0</v>
      </c>
      <c r="H1107" s="262">
        <v>0</v>
      </c>
      <c r="I1107" s="262">
        <v>0</v>
      </c>
      <c r="J1107" s="262">
        <v>0</v>
      </c>
      <c r="K1107" s="262">
        <v>77</v>
      </c>
      <c r="L1107" s="262">
        <v>250</v>
      </c>
      <c r="M1107" s="262">
        <v>0</v>
      </c>
      <c r="N1107" s="130">
        <f>F1107+G1107+H1107+I1107-J1107+K1107-L1107-M1107</f>
        <v>1750</v>
      </c>
      <c r="O1107" s="133"/>
      <c r="P1107" s="37"/>
      <c r="Q1107" s="37"/>
      <c r="R1107" s="37"/>
    </row>
    <row r="1108" spans="1:18" ht="39" customHeight="1">
      <c r="A1108" s="718">
        <v>372</v>
      </c>
      <c r="B1108" s="130" t="s">
        <v>1141</v>
      </c>
      <c r="C1108" s="131" t="s">
        <v>1255</v>
      </c>
      <c r="D1108" s="131" t="s">
        <v>421</v>
      </c>
      <c r="E1108" s="351">
        <v>15</v>
      </c>
      <c r="F1108" s="262">
        <v>2509</v>
      </c>
      <c r="G1108" s="262">
        <v>0</v>
      </c>
      <c r="H1108" s="262">
        <v>0</v>
      </c>
      <c r="I1108" s="262">
        <v>0</v>
      </c>
      <c r="J1108" s="262">
        <v>9</v>
      </c>
      <c r="K1108" s="262">
        <v>0</v>
      </c>
      <c r="L1108" s="262">
        <v>0</v>
      </c>
      <c r="M1108" s="262">
        <v>0</v>
      </c>
      <c r="N1108" s="130">
        <f>F1108+G1108+H1108+I1108-J1108+K1108-L1108-M1108</f>
        <v>2500</v>
      </c>
      <c r="O1108" s="133"/>
      <c r="P1108" s="37"/>
      <c r="Q1108" s="37"/>
      <c r="R1108" s="37"/>
    </row>
    <row r="1109" spans="1:18" ht="39" customHeight="1">
      <c r="A1109" s="718">
        <v>373</v>
      </c>
      <c r="B1109" s="130" t="s">
        <v>1142</v>
      </c>
      <c r="C1109" s="131" t="s">
        <v>1254</v>
      </c>
      <c r="D1109" s="131" t="s">
        <v>421</v>
      </c>
      <c r="E1109" s="351">
        <v>15</v>
      </c>
      <c r="F1109" s="262">
        <v>2509</v>
      </c>
      <c r="G1109" s="262">
        <v>0</v>
      </c>
      <c r="H1109" s="262">
        <v>0</v>
      </c>
      <c r="I1109" s="262">
        <v>0</v>
      </c>
      <c r="J1109" s="262">
        <v>9</v>
      </c>
      <c r="K1109" s="262">
        <v>0</v>
      </c>
      <c r="L1109" s="262">
        <v>0</v>
      </c>
      <c r="M1109" s="262">
        <v>0</v>
      </c>
      <c r="N1109" s="130">
        <f>F1109+G1109+H1109+I1109-J1109+K1109-L1109-M1109</f>
        <v>2500</v>
      </c>
      <c r="O1109" s="133"/>
      <c r="P1109" s="37"/>
      <c r="Q1109" s="37"/>
      <c r="R1109" s="37"/>
    </row>
    <row r="1110" spans="1:18" ht="38.25" customHeight="1">
      <c r="A1110" s="718">
        <v>384</v>
      </c>
      <c r="B1110" s="130" t="s">
        <v>1204</v>
      </c>
      <c r="C1110" s="131" t="s">
        <v>1211</v>
      </c>
      <c r="D1110" s="131" t="s">
        <v>244</v>
      </c>
      <c r="E1110" s="351">
        <v>15</v>
      </c>
      <c r="F1110" s="262">
        <v>2509</v>
      </c>
      <c r="G1110" s="262">
        <v>0</v>
      </c>
      <c r="H1110" s="262">
        <v>0</v>
      </c>
      <c r="I1110" s="262">
        <v>0</v>
      </c>
      <c r="J1110" s="262">
        <v>9</v>
      </c>
      <c r="K1110" s="262">
        <v>0</v>
      </c>
      <c r="L1110" s="262">
        <v>0</v>
      </c>
      <c r="M1110" s="262">
        <v>0</v>
      </c>
      <c r="N1110" s="130">
        <f>F1110+G1110+H1110+I1110-J1110+K1110-L1110-M1110</f>
        <v>2500</v>
      </c>
      <c r="O1110" s="133"/>
      <c r="P1110" s="37"/>
      <c r="Q1110" s="37"/>
      <c r="R1110" s="37"/>
    </row>
    <row r="1111" spans="1:18" ht="14.25" customHeight="1" hidden="1">
      <c r="A1111" s="626" t="s">
        <v>65</v>
      </c>
      <c r="B1111" s="893"/>
      <c r="C1111" s="627"/>
      <c r="D1111" s="627"/>
      <c r="E1111" s="628"/>
      <c r="F1111" s="904">
        <f aca="true" t="shared" si="191" ref="F1111:M1111">SUM(F1097:F1110)</f>
        <v>34261</v>
      </c>
      <c r="G1111" s="904">
        <f>SUM(G1097:G1110)</f>
        <v>0</v>
      </c>
      <c r="H1111" s="904">
        <f t="shared" si="191"/>
        <v>0</v>
      </c>
      <c r="I1111" s="904">
        <f t="shared" si="191"/>
        <v>0</v>
      </c>
      <c r="J1111" s="904">
        <f>SUM(J1097:J1110)</f>
        <v>707</v>
      </c>
      <c r="K1111" s="904">
        <f>SUM(K1097:K1110)</f>
        <v>526</v>
      </c>
      <c r="L1111" s="904">
        <f t="shared" si="191"/>
        <v>1750</v>
      </c>
      <c r="M1111" s="904">
        <f t="shared" si="191"/>
        <v>0</v>
      </c>
      <c r="N1111" s="904">
        <f>SUM(N1097:N1110)</f>
        <v>32330</v>
      </c>
      <c r="O1111" s="629"/>
      <c r="P1111" s="37"/>
      <c r="Q1111" s="37"/>
      <c r="R1111" s="37"/>
    </row>
    <row r="1112" spans="1:18" s="23" customFormat="1" ht="18" customHeight="1" hidden="1">
      <c r="A1112" s="227"/>
      <c r="B1112" s="721" t="s">
        <v>31</v>
      </c>
      <c r="C1112" s="229"/>
      <c r="D1112" s="229"/>
      <c r="E1112" s="362"/>
      <c r="F1112" s="229">
        <f>F1111</f>
        <v>34261</v>
      </c>
      <c r="G1112" s="229">
        <f>G1111</f>
        <v>0</v>
      </c>
      <c r="H1112" s="229">
        <f aca="true" t="shared" si="192" ref="H1112:M1112">H1111</f>
        <v>0</v>
      </c>
      <c r="I1112" s="229">
        <f t="shared" si="192"/>
        <v>0</v>
      </c>
      <c r="J1112" s="229">
        <f>J1111</f>
        <v>707</v>
      </c>
      <c r="K1112" s="229">
        <f>K1111</f>
        <v>526</v>
      </c>
      <c r="L1112" s="229">
        <f t="shared" si="192"/>
        <v>1750</v>
      </c>
      <c r="M1112" s="229">
        <f t="shared" si="192"/>
        <v>0</v>
      </c>
      <c r="N1112" s="229">
        <f>N1111</f>
        <v>32330</v>
      </c>
      <c r="O1112" s="826"/>
      <c r="P1112" s="847"/>
      <c r="Q1112" s="847"/>
      <c r="R1112" s="847"/>
    </row>
    <row r="1113" spans="1:18" s="103" customFormat="1" ht="22.5" customHeight="1" hidden="1">
      <c r="A1113" s="437"/>
      <c r="B1113" s="438"/>
      <c r="C1113" s="438"/>
      <c r="D1113" s="438"/>
      <c r="E1113" s="438" t="s">
        <v>462</v>
      </c>
      <c r="F1113" s="439"/>
      <c r="G1113" s="438"/>
      <c r="H1113" s="438"/>
      <c r="J1113" s="443" t="s">
        <v>463</v>
      </c>
      <c r="K1113" s="438"/>
      <c r="L1113" s="438"/>
      <c r="N1113" s="438" t="s">
        <v>463</v>
      </c>
      <c r="O1113" s="440"/>
      <c r="P1113" s="106"/>
      <c r="Q1113" s="106"/>
      <c r="R1113" s="106"/>
    </row>
    <row r="1114" spans="1:18" ht="12.75" customHeight="1" hidden="1">
      <c r="A1114" s="437" t="s">
        <v>471</v>
      </c>
      <c r="B1114" s="438"/>
      <c r="C1114" s="438"/>
      <c r="D1114" s="438" t="s">
        <v>1270</v>
      </c>
      <c r="E1114" s="438"/>
      <c r="F1114" s="439"/>
      <c r="G1114" s="438"/>
      <c r="H1114" s="438"/>
      <c r="J1114" s="443" t="s">
        <v>968</v>
      </c>
      <c r="K1114" s="438"/>
      <c r="L1114" s="437"/>
      <c r="M1114" s="438" t="s">
        <v>965</v>
      </c>
      <c r="N1114" s="438"/>
      <c r="O1114" s="441"/>
      <c r="P1114" s="37"/>
      <c r="Q1114" s="37"/>
      <c r="R1114" s="37"/>
    </row>
    <row r="1115" spans="1:18" ht="12.75" customHeight="1" hidden="1">
      <c r="A1115" s="437"/>
      <c r="B1115" s="438"/>
      <c r="C1115" s="438"/>
      <c r="D1115" s="438" t="s">
        <v>731</v>
      </c>
      <c r="E1115" s="438"/>
      <c r="F1115" s="439"/>
      <c r="G1115" s="438"/>
      <c r="H1115" s="438"/>
      <c r="J1115" s="442" t="s">
        <v>460</v>
      </c>
      <c r="K1115" s="438"/>
      <c r="L1115" s="438"/>
      <c r="M1115" s="438" t="s">
        <v>461</v>
      </c>
      <c r="N1115" s="438"/>
      <c r="O1115" s="440"/>
      <c r="P1115" s="37"/>
      <c r="Q1115" s="37"/>
      <c r="R1115" s="37"/>
    </row>
    <row r="1116" spans="1:18" ht="27" customHeight="1" hidden="1">
      <c r="A1116" s="3" t="s">
        <v>0</v>
      </c>
      <c r="B1116" s="20"/>
      <c r="C1116" s="4"/>
      <c r="D1116" s="93" t="s">
        <v>64</v>
      </c>
      <c r="E1116" s="325"/>
      <c r="F1116" s="4"/>
      <c r="G1116" s="4"/>
      <c r="H1116" s="4"/>
      <c r="I1116" s="4"/>
      <c r="J1116" s="4"/>
      <c r="K1116" s="4"/>
      <c r="L1116" s="5"/>
      <c r="M1116" s="4"/>
      <c r="N1116" s="4"/>
      <c r="O1116" s="27"/>
      <c r="P1116" s="37"/>
      <c r="Q1116" s="37"/>
      <c r="R1116" s="37"/>
    </row>
    <row r="1117" spans="1:18" ht="18.75" hidden="1">
      <c r="A1117" s="6"/>
      <c r="B1117" s="98" t="s">
        <v>732</v>
      </c>
      <c r="C1117" s="7"/>
      <c r="D1117" s="7"/>
      <c r="E1117" s="315"/>
      <c r="F1117" s="7"/>
      <c r="G1117" s="7"/>
      <c r="H1117" s="7"/>
      <c r="I1117" s="8"/>
      <c r="J1117" s="7"/>
      <c r="K1117" s="7"/>
      <c r="L1117" s="9"/>
      <c r="M1117" s="7"/>
      <c r="N1117" s="7"/>
      <c r="O1117" s="391" t="s">
        <v>1402</v>
      </c>
      <c r="P1117" s="37"/>
      <c r="Q1117" s="37"/>
      <c r="R1117" s="37"/>
    </row>
    <row r="1118" spans="1:18" ht="24.75" hidden="1">
      <c r="A1118" s="10"/>
      <c r="B1118" s="44"/>
      <c r="C1118" s="11"/>
      <c r="D1118" s="95" t="s">
        <v>1498</v>
      </c>
      <c r="E1118" s="316"/>
      <c r="F1118" s="12"/>
      <c r="G1118" s="12"/>
      <c r="H1118" s="12"/>
      <c r="I1118" s="12"/>
      <c r="J1118" s="12"/>
      <c r="K1118" s="12"/>
      <c r="L1118" s="13"/>
      <c r="M1118" s="12"/>
      <c r="N1118" s="12"/>
      <c r="O1118" s="28"/>
      <c r="P1118" s="37"/>
      <c r="Q1118" s="37"/>
      <c r="R1118" s="37"/>
    </row>
    <row r="1119" spans="1:18" s="70" customFormat="1" ht="31.5" customHeight="1" hidden="1">
      <c r="A1119" s="46" t="s">
        <v>428</v>
      </c>
      <c r="B1119" s="62" t="s">
        <v>429</v>
      </c>
      <c r="C1119" s="62" t="s">
        <v>1</v>
      </c>
      <c r="D1119" s="62" t="s">
        <v>427</v>
      </c>
      <c r="E1119" s="337" t="s">
        <v>435</v>
      </c>
      <c r="F1119" s="26" t="s">
        <v>424</v>
      </c>
      <c r="G1119" s="26" t="s">
        <v>425</v>
      </c>
      <c r="H1119" s="26" t="s">
        <v>33</v>
      </c>
      <c r="I1119" s="26" t="s">
        <v>342</v>
      </c>
      <c r="J1119" s="26" t="s">
        <v>17</v>
      </c>
      <c r="K1119" s="26" t="s">
        <v>18</v>
      </c>
      <c r="L1119" s="26" t="s">
        <v>433</v>
      </c>
      <c r="M1119" s="26" t="s">
        <v>30</v>
      </c>
      <c r="N1119" s="26" t="s">
        <v>29</v>
      </c>
      <c r="O1119" s="63" t="s">
        <v>19</v>
      </c>
      <c r="P1119" s="849"/>
      <c r="Q1119" s="849"/>
      <c r="R1119" s="849"/>
    </row>
    <row r="1120" spans="1:18" ht="16.5" customHeight="1">
      <c r="A1120" s="782" t="s">
        <v>733</v>
      </c>
      <c r="B1120" s="766"/>
      <c r="C1120" s="767"/>
      <c r="D1120" s="767"/>
      <c r="E1120" s="768"/>
      <c r="F1120" s="766"/>
      <c r="G1120" s="766"/>
      <c r="H1120" s="766"/>
      <c r="I1120" s="766"/>
      <c r="J1120" s="766"/>
      <c r="K1120" s="766"/>
      <c r="L1120" s="766"/>
      <c r="M1120" s="766"/>
      <c r="N1120" s="766"/>
      <c r="O1120" s="680"/>
      <c r="P1120" s="37"/>
      <c r="Q1120" s="37"/>
      <c r="R1120" s="37"/>
    </row>
    <row r="1121" spans="1:18" ht="33" customHeight="1">
      <c r="A1121" s="108">
        <v>2</v>
      </c>
      <c r="B1121" s="715" t="s">
        <v>1346</v>
      </c>
      <c r="C1121" s="43" t="s">
        <v>1347</v>
      </c>
      <c r="D1121" s="398" t="s">
        <v>421</v>
      </c>
      <c r="E1121" s="375">
        <v>15</v>
      </c>
      <c r="F1121" s="65">
        <v>3109</v>
      </c>
      <c r="G1121" s="65">
        <v>0</v>
      </c>
      <c r="H1121" s="65">
        <v>0</v>
      </c>
      <c r="I1121" s="65">
        <v>0</v>
      </c>
      <c r="J1121" s="65">
        <v>109</v>
      </c>
      <c r="K1121" s="65">
        <v>0</v>
      </c>
      <c r="L1121" s="65">
        <v>0</v>
      </c>
      <c r="M1121" s="65">
        <v>0</v>
      </c>
      <c r="N1121" s="59">
        <f>F1121+G1121+H1121+I1121-J1121+K1121-L1121-M1121</f>
        <v>3000</v>
      </c>
      <c r="O1121" s="29"/>
      <c r="P1121" s="37"/>
      <c r="Q1121" s="37"/>
      <c r="R1121" s="37"/>
    </row>
    <row r="1122" spans="1:18" ht="33" customHeight="1">
      <c r="A1122" s="108">
        <v>209</v>
      </c>
      <c r="B1122" s="715" t="s">
        <v>1038</v>
      </c>
      <c r="C1122" s="43" t="s">
        <v>1118</v>
      </c>
      <c r="D1122" s="398" t="s">
        <v>715</v>
      </c>
      <c r="E1122" s="375">
        <v>15</v>
      </c>
      <c r="F1122" s="65">
        <v>2691</v>
      </c>
      <c r="G1122" s="65">
        <v>0</v>
      </c>
      <c r="H1122" s="65">
        <v>0</v>
      </c>
      <c r="I1122" s="65">
        <v>0</v>
      </c>
      <c r="J1122" s="65">
        <v>43</v>
      </c>
      <c r="K1122" s="65">
        <v>0</v>
      </c>
      <c r="L1122" s="65">
        <v>0</v>
      </c>
      <c r="M1122" s="65">
        <v>0</v>
      </c>
      <c r="N1122" s="59">
        <f>F1122+G1122+H1122+I1122-J1122+K1122-L1122-M1122</f>
        <v>2648</v>
      </c>
      <c r="O1122" s="29"/>
      <c r="P1122" s="37"/>
      <c r="Q1122" s="37"/>
      <c r="R1122" s="37"/>
    </row>
    <row r="1123" spans="1:18" ht="33" customHeight="1">
      <c r="A1123" s="108">
        <v>411</v>
      </c>
      <c r="B1123" s="715" t="s">
        <v>1337</v>
      </c>
      <c r="C1123" s="43" t="s">
        <v>1338</v>
      </c>
      <c r="D1123" s="398" t="s">
        <v>2</v>
      </c>
      <c r="E1123" s="375">
        <v>15</v>
      </c>
      <c r="F1123" s="65">
        <v>3820</v>
      </c>
      <c r="G1123" s="65">
        <v>0</v>
      </c>
      <c r="H1123" s="65">
        <v>0</v>
      </c>
      <c r="I1123" s="65">
        <v>0</v>
      </c>
      <c r="J1123" s="65">
        <v>320</v>
      </c>
      <c r="K1123" s="65">
        <v>0</v>
      </c>
      <c r="L1123" s="65">
        <v>0</v>
      </c>
      <c r="M1123" s="65">
        <v>0</v>
      </c>
      <c r="N1123" s="59">
        <f>F1123+G1123+H1123+I1123-J1123+K1123-L1123-M1123</f>
        <v>3500</v>
      </c>
      <c r="O1123" s="29"/>
      <c r="P1123" s="37"/>
      <c r="Q1123" s="37"/>
      <c r="R1123" s="37"/>
    </row>
    <row r="1124" spans="1:18" s="220" customFormat="1" ht="12" customHeight="1" hidden="1">
      <c r="A1124" s="623"/>
      <c r="B1124" s="624" t="s">
        <v>449</v>
      </c>
      <c r="C1124" s="624"/>
      <c r="D1124" s="624"/>
      <c r="E1124" s="625"/>
      <c r="F1124" s="624">
        <f aca="true" t="shared" si="193" ref="F1124:N1124">SUM(F1121:F1123)</f>
        <v>9620</v>
      </c>
      <c r="G1124" s="624">
        <f t="shared" si="193"/>
        <v>0</v>
      </c>
      <c r="H1124" s="624">
        <f t="shared" si="193"/>
        <v>0</v>
      </c>
      <c r="I1124" s="624">
        <f t="shared" si="193"/>
        <v>0</v>
      </c>
      <c r="J1124" s="624">
        <f t="shared" si="193"/>
        <v>472</v>
      </c>
      <c r="K1124" s="624">
        <f t="shared" si="193"/>
        <v>0</v>
      </c>
      <c r="L1124" s="624">
        <f t="shared" si="193"/>
        <v>0</v>
      </c>
      <c r="M1124" s="624">
        <f t="shared" si="193"/>
        <v>0</v>
      </c>
      <c r="N1124" s="624">
        <f t="shared" si="193"/>
        <v>9148</v>
      </c>
      <c r="O1124" s="624"/>
      <c r="P1124" s="850"/>
      <c r="Q1124" s="850"/>
      <c r="R1124" s="850"/>
    </row>
    <row r="1125" spans="1:18" ht="16.5" customHeight="1">
      <c r="A1125" s="100" t="s">
        <v>678</v>
      </c>
      <c r="B1125" s="79"/>
      <c r="C1125" s="81"/>
      <c r="D1125" s="82"/>
      <c r="E1125" s="341"/>
      <c r="F1125" s="79"/>
      <c r="G1125" s="79"/>
      <c r="H1125" s="79"/>
      <c r="I1125" s="79"/>
      <c r="J1125" s="79"/>
      <c r="K1125" s="79"/>
      <c r="L1125" s="79"/>
      <c r="M1125" s="79"/>
      <c r="N1125" s="79"/>
      <c r="O1125" s="76"/>
      <c r="P1125" s="37"/>
      <c r="Q1125" s="37"/>
      <c r="R1125" s="37"/>
    </row>
    <row r="1126" spans="1:18" ht="33" customHeight="1">
      <c r="A1126" s="15">
        <v>29</v>
      </c>
      <c r="B1126" s="15" t="s">
        <v>798</v>
      </c>
      <c r="C1126" s="43" t="s">
        <v>799</v>
      </c>
      <c r="D1126" s="398" t="s">
        <v>681</v>
      </c>
      <c r="E1126" s="375">
        <v>15</v>
      </c>
      <c r="F1126" s="59">
        <v>2140</v>
      </c>
      <c r="G1126" s="59">
        <v>0</v>
      </c>
      <c r="H1126" s="59">
        <v>0</v>
      </c>
      <c r="I1126" s="59">
        <v>0</v>
      </c>
      <c r="J1126" s="59">
        <v>0</v>
      </c>
      <c r="K1126" s="59">
        <v>60</v>
      </c>
      <c r="L1126" s="59">
        <v>0</v>
      </c>
      <c r="M1126" s="59">
        <v>0</v>
      </c>
      <c r="N1126" s="59">
        <f aca="true" t="shared" si="194" ref="N1126:N1134">F1126+G1126+H1126+I1126-J1126+K1126-L1126-M1126</f>
        <v>2200</v>
      </c>
      <c r="O1126" s="29"/>
      <c r="P1126" s="37"/>
      <c r="Q1126" s="37"/>
      <c r="R1126" s="37"/>
    </row>
    <row r="1127" spans="1:18" ht="33" customHeight="1">
      <c r="A1127" s="15">
        <v>58</v>
      </c>
      <c r="B1127" s="59" t="s">
        <v>829</v>
      </c>
      <c r="C1127" s="43" t="s">
        <v>830</v>
      </c>
      <c r="D1127" s="398" t="s">
        <v>421</v>
      </c>
      <c r="E1127" s="346">
        <v>15</v>
      </c>
      <c r="F1127" s="59">
        <v>2509</v>
      </c>
      <c r="G1127" s="59">
        <v>0</v>
      </c>
      <c r="H1127" s="59">
        <v>0</v>
      </c>
      <c r="I1127" s="59">
        <v>0</v>
      </c>
      <c r="J1127" s="59">
        <v>9</v>
      </c>
      <c r="K1127" s="59">
        <v>0</v>
      </c>
      <c r="L1127" s="59">
        <v>0</v>
      </c>
      <c r="M1127" s="59">
        <v>0</v>
      </c>
      <c r="N1127" s="59">
        <f>F1127+G1127+H1127+I1127-J1127+K1127-L1127-M1127</f>
        <v>2500</v>
      </c>
      <c r="O1127" s="29"/>
      <c r="P1127" s="37"/>
      <c r="Q1127" s="37"/>
      <c r="R1127" s="37"/>
    </row>
    <row r="1128" spans="1:18" ht="33" customHeight="1">
      <c r="A1128" s="15">
        <v>122</v>
      </c>
      <c r="B1128" s="15" t="s">
        <v>854</v>
      </c>
      <c r="C1128" s="43" t="s">
        <v>853</v>
      </c>
      <c r="D1128" s="398" t="s">
        <v>421</v>
      </c>
      <c r="E1128" s="375">
        <v>15</v>
      </c>
      <c r="F1128" s="59">
        <v>1852</v>
      </c>
      <c r="G1128" s="59">
        <v>0</v>
      </c>
      <c r="H1128" s="59">
        <v>0</v>
      </c>
      <c r="I1128" s="59">
        <v>0</v>
      </c>
      <c r="J1128" s="59">
        <v>0</v>
      </c>
      <c r="K1128" s="59">
        <v>81</v>
      </c>
      <c r="L1128" s="59">
        <v>0</v>
      </c>
      <c r="M1128" s="59">
        <v>0</v>
      </c>
      <c r="N1128" s="59">
        <f t="shared" si="194"/>
        <v>1933</v>
      </c>
      <c r="O1128" s="29"/>
      <c r="P1128" s="37"/>
      <c r="Q1128" s="37"/>
      <c r="R1128" s="37"/>
    </row>
    <row r="1129" spans="1:18" ht="33" customHeight="1">
      <c r="A1129" s="15">
        <v>153</v>
      </c>
      <c r="B1129" s="15" t="s">
        <v>928</v>
      </c>
      <c r="C1129" s="43" t="s">
        <v>929</v>
      </c>
      <c r="D1129" s="398" t="s">
        <v>927</v>
      </c>
      <c r="E1129" s="375">
        <v>15</v>
      </c>
      <c r="F1129" s="59">
        <v>1377</v>
      </c>
      <c r="G1129" s="59">
        <v>0</v>
      </c>
      <c r="H1129" s="59">
        <v>0</v>
      </c>
      <c r="I1129" s="59">
        <v>0</v>
      </c>
      <c r="J1129" s="59">
        <v>0</v>
      </c>
      <c r="K1129" s="59">
        <v>123</v>
      </c>
      <c r="L1129" s="59">
        <v>0</v>
      </c>
      <c r="M1129" s="59">
        <v>0</v>
      </c>
      <c r="N1129" s="59">
        <f>F1129+G1129+H1129+I1129-J1129+K1129-L1129-M1129</f>
        <v>1500</v>
      </c>
      <c r="O1129" s="29"/>
      <c r="P1129" s="37"/>
      <c r="Q1129" s="37"/>
      <c r="R1129" s="37"/>
    </row>
    <row r="1130" spans="1:18" ht="33" customHeight="1">
      <c r="A1130" s="15">
        <v>317</v>
      </c>
      <c r="B1130" s="59" t="s">
        <v>773</v>
      </c>
      <c r="C1130" s="43" t="s">
        <v>774</v>
      </c>
      <c r="D1130" s="43" t="s">
        <v>11</v>
      </c>
      <c r="E1130" s="346">
        <v>15</v>
      </c>
      <c r="F1130" s="65">
        <v>1923</v>
      </c>
      <c r="G1130" s="65">
        <v>0</v>
      </c>
      <c r="H1130" s="59">
        <v>0</v>
      </c>
      <c r="I1130" s="65">
        <v>0</v>
      </c>
      <c r="J1130" s="65">
        <v>0</v>
      </c>
      <c r="K1130" s="65">
        <v>77</v>
      </c>
      <c r="L1130" s="65">
        <v>0</v>
      </c>
      <c r="M1130" s="65">
        <v>0</v>
      </c>
      <c r="N1130" s="59">
        <f>F1130+G1130+H1130+I1130-J1130+K1130-L1130-M1130</f>
        <v>2000</v>
      </c>
      <c r="O1130" s="29"/>
      <c r="P1130" s="37"/>
      <c r="Q1130" s="37"/>
      <c r="R1130" s="37"/>
    </row>
    <row r="1131" spans="1:18" ht="33" customHeight="1">
      <c r="A1131" s="15">
        <v>323</v>
      </c>
      <c r="B1131" s="15" t="s">
        <v>1039</v>
      </c>
      <c r="C1131" s="43" t="s">
        <v>1119</v>
      </c>
      <c r="D1131" s="398" t="s">
        <v>691</v>
      </c>
      <c r="E1131" s="375">
        <v>15</v>
      </c>
      <c r="F1131" s="59">
        <v>3333</v>
      </c>
      <c r="G1131" s="59">
        <v>0</v>
      </c>
      <c r="H1131" s="59">
        <v>0</v>
      </c>
      <c r="I1131" s="59">
        <v>0</v>
      </c>
      <c r="J1131" s="59">
        <v>133</v>
      </c>
      <c r="K1131" s="59">
        <v>0</v>
      </c>
      <c r="L1131" s="59">
        <v>0</v>
      </c>
      <c r="M1131" s="59">
        <v>0</v>
      </c>
      <c r="N1131" s="59">
        <f>F1131+G1131+H1131+I1131-J1131+K1131-L1131-M1131</f>
        <v>3200</v>
      </c>
      <c r="O1131" s="29"/>
      <c r="P1131" s="37"/>
      <c r="Q1131" s="37"/>
      <c r="R1131" s="37"/>
    </row>
    <row r="1132" spans="1:18" ht="33" customHeight="1">
      <c r="A1132" s="15">
        <v>324</v>
      </c>
      <c r="B1132" s="15" t="s">
        <v>710</v>
      </c>
      <c r="C1132" s="43" t="s">
        <v>751</v>
      </c>
      <c r="D1132" s="398" t="s">
        <v>711</v>
      </c>
      <c r="E1132" s="375">
        <v>15</v>
      </c>
      <c r="F1132" s="59">
        <v>1600</v>
      </c>
      <c r="G1132" s="59">
        <v>0</v>
      </c>
      <c r="H1132" s="59">
        <v>0</v>
      </c>
      <c r="I1132" s="59">
        <v>0</v>
      </c>
      <c r="J1132" s="59">
        <v>0</v>
      </c>
      <c r="K1132" s="59">
        <v>109</v>
      </c>
      <c r="L1132" s="59">
        <v>0</v>
      </c>
      <c r="M1132" s="59">
        <v>0</v>
      </c>
      <c r="N1132" s="59">
        <f t="shared" si="194"/>
        <v>1709</v>
      </c>
      <c r="O1132" s="29"/>
      <c r="P1132" s="37"/>
      <c r="Q1132" s="37"/>
      <c r="R1132" s="37"/>
    </row>
    <row r="1133" spans="1:18" ht="33" customHeight="1">
      <c r="A1133" s="15">
        <v>325</v>
      </c>
      <c r="B1133" s="15" t="s">
        <v>735</v>
      </c>
      <c r="C1133" s="43" t="s">
        <v>752</v>
      </c>
      <c r="D1133" s="398" t="s">
        <v>712</v>
      </c>
      <c r="E1133" s="375">
        <v>15</v>
      </c>
      <c r="F1133" s="59">
        <v>2316</v>
      </c>
      <c r="G1133" s="59">
        <v>0</v>
      </c>
      <c r="H1133" s="59">
        <v>0</v>
      </c>
      <c r="I1133" s="59">
        <v>0</v>
      </c>
      <c r="J1133" s="59">
        <v>0</v>
      </c>
      <c r="K1133" s="59">
        <v>27</v>
      </c>
      <c r="L1133" s="59">
        <v>0</v>
      </c>
      <c r="M1133" s="59">
        <v>0</v>
      </c>
      <c r="N1133" s="59">
        <f t="shared" si="194"/>
        <v>2343</v>
      </c>
      <c r="O1133" s="29"/>
      <c r="P1133" s="37"/>
      <c r="Q1133" s="37"/>
      <c r="R1133" s="37"/>
    </row>
    <row r="1134" spans="1:18" ht="33" customHeight="1">
      <c r="A1134" s="15">
        <v>374</v>
      </c>
      <c r="B1134" s="15" t="s">
        <v>1143</v>
      </c>
      <c r="C1134" s="43" t="s">
        <v>1249</v>
      </c>
      <c r="D1134" s="398" t="s">
        <v>1144</v>
      </c>
      <c r="E1134" s="375">
        <v>15</v>
      </c>
      <c r="F1134" s="59">
        <v>842</v>
      </c>
      <c r="G1134" s="59">
        <v>0</v>
      </c>
      <c r="H1134" s="59">
        <v>0</v>
      </c>
      <c r="I1134" s="59">
        <v>0</v>
      </c>
      <c r="J1134" s="59">
        <v>0</v>
      </c>
      <c r="K1134" s="59">
        <v>158</v>
      </c>
      <c r="L1134" s="59">
        <v>0</v>
      </c>
      <c r="M1134" s="59">
        <v>0</v>
      </c>
      <c r="N1134" s="59">
        <f t="shared" si="194"/>
        <v>1000</v>
      </c>
      <c r="O1134" s="29"/>
      <c r="P1134" s="37"/>
      <c r="Q1134" s="37"/>
      <c r="R1134" s="37"/>
    </row>
    <row r="1135" spans="1:18" ht="12" customHeight="1" hidden="1">
      <c r="A1135" s="589" t="s">
        <v>65</v>
      </c>
      <c r="B1135" s="590"/>
      <c r="C1135" s="594"/>
      <c r="D1135" s="613"/>
      <c r="E1135" s="614"/>
      <c r="F1135" s="612">
        <f aca="true" t="shared" si="195" ref="F1135:N1135">SUM(F1126:F1134)</f>
        <v>17892</v>
      </c>
      <c r="G1135" s="612">
        <f t="shared" si="195"/>
        <v>0</v>
      </c>
      <c r="H1135" s="612">
        <f t="shared" si="195"/>
        <v>0</v>
      </c>
      <c r="I1135" s="612">
        <f t="shared" si="195"/>
        <v>0</v>
      </c>
      <c r="J1135" s="612">
        <f t="shared" si="195"/>
        <v>142</v>
      </c>
      <c r="K1135" s="612">
        <f t="shared" si="195"/>
        <v>635</v>
      </c>
      <c r="L1135" s="612">
        <f t="shared" si="195"/>
        <v>0</v>
      </c>
      <c r="M1135" s="612">
        <f t="shared" si="195"/>
        <v>0</v>
      </c>
      <c r="N1135" s="612">
        <f t="shared" si="195"/>
        <v>18385</v>
      </c>
      <c r="O1135" s="587"/>
      <c r="P1135" s="37"/>
      <c r="Q1135" s="37"/>
      <c r="R1135" s="37"/>
    </row>
    <row r="1136" spans="1:18" ht="16.5" customHeight="1">
      <c r="A1136" s="100" t="s">
        <v>679</v>
      </c>
      <c r="B1136" s="79"/>
      <c r="C1136" s="81"/>
      <c r="D1136" s="82"/>
      <c r="E1136" s="341"/>
      <c r="F1136" s="79"/>
      <c r="G1136" s="79"/>
      <c r="H1136" s="79"/>
      <c r="I1136" s="79"/>
      <c r="J1136" s="79"/>
      <c r="K1136" s="79"/>
      <c r="L1136" s="79"/>
      <c r="M1136" s="79"/>
      <c r="N1136" s="79"/>
      <c r="O1136" s="76"/>
      <c r="P1136" s="37"/>
      <c r="Q1136" s="37"/>
      <c r="R1136" s="37"/>
    </row>
    <row r="1137" spans="1:18" s="41" customFormat="1" ht="33" customHeight="1">
      <c r="A1137" s="15">
        <v>38</v>
      </c>
      <c r="B1137" s="59" t="s">
        <v>693</v>
      </c>
      <c r="C1137" s="43" t="s">
        <v>746</v>
      </c>
      <c r="D1137" s="398" t="s">
        <v>691</v>
      </c>
      <c r="E1137" s="346">
        <v>15</v>
      </c>
      <c r="F1137" s="59">
        <v>2268</v>
      </c>
      <c r="G1137" s="59">
        <v>0</v>
      </c>
      <c r="H1137" s="59">
        <v>0</v>
      </c>
      <c r="I1137" s="59">
        <v>0</v>
      </c>
      <c r="J1137" s="59">
        <v>0</v>
      </c>
      <c r="K1137" s="59">
        <v>32</v>
      </c>
      <c r="L1137" s="59">
        <v>0</v>
      </c>
      <c r="M1137" s="59">
        <v>0</v>
      </c>
      <c r="N1137" s="59">
        <f>F1137+G1137+H1137+I1137-J1137+K1137-L1137-M1137</f>
        <v>2300</v>
      </c>
      <c r="O1137" s="29"/>
      <c r="P1137" s="84"/>
      <c r="Q1137" s="84"/>
      <c r="R1137" s="84"/>
    </row>
    <row r="1138" spans="1:18" s="41" customFormat="1" ht="32.25" customHeight="1">
      <c r="A1138" s="15">
        <v>40</v>
      </c>
      <c r="B1138" s="59" t="s">
        <v>700</v>
      </c>
      <c r="C1138" s="43" t="s">
        <v>761</v>
      </c>
      <c r="D1138" s="398" t="s">
        <v>701</v>
      </c>
      <c r="E1138" s="375">
        <v>15</v>
      </c>
      <c r="F1138" s="65">
        <v>1654</v>
      </c>
      <c r="G1138" s="65">
        <v>0</v>
      </c>
      <c r="H1138" s="65">
        <v>0</v>
      </c>
      <c r="I1138" s="65">
        <v>0</v>
      </c>
      <c r="J1138" s="65">
        <v>0</v>
      </c>
      <c r="K1138" s="65">
        <v>106</v>
      </c>
      <c r="L1138" s="65">
        <v>0</v>
      </c>
      <c r="M1138" s="65">
        <v>0</v>
      </c>
      <c r="N1138" s="59">
        <f>F1138+G1138+H1138+I1138-J1138+K1138-L1138-M1138</f>
        <v>1760</v>
      </c>
      <c r="O1138" s="104"/>
      <c r="P1138" s="84"/>
      <c r="Q1138" s="84"/>
      <c r="R1138" s="84"/>
    </row>
    <row r="1139" spans="1:18" ht="12" customHeight="1" hidden="1">
      <c r="A1139" s="589" t="s">
        <v>65</v>
      </c>
      <c r="B1139" s="590"/>
      <c r="C1139" s="594"/>
      <c r="D1139" s="594"/>
      <c r="E1139" s="614"/>
      <c r="F1139" s="612">
        <f aca="true" t="shared" si="196" ref="F1139:N1139">SUM(F1137:F1138)</f>
        <v>3922</v>
      </c>
      <c r="G1139" s="612">
        <f t="shared" si="196"/>
        <v>0</v>
      </c>
      <c r="H1139" s="612">
        <f t="shared" si="196"/>
        <v>0</v>
      </c>
      <c r="I1139" s="612">
        <f t="shared" si="196"/>
        <v>0</v>
      </c>
      <c r="J1139" s="612">
        <f t="shared" si="196"/>
        <v>0</v>
      </c>
      <c r="K1139" s="612">
        <f t="shared" si="196"/>
        <v>138</v>
      </c>
      <c r="L1139" s="612">
        <f t="shared" si="196"/>
        <v>0</v>
      </c>
      <c r="M1139" s="612">
        <f t="shared" si="196"/>
        <v>0</v>
      </c>
      <c r="N1139" s="612">
        <f t="shared" si="196"/>
        <v>4060</v>
      </c>
      <c r="O1139" s="587"/>
      <c r="P1139" s="37"/>
      <c r="Q1139" s="37"/>
      <c r="R1139" s="37"/>
    </row>
    <row r="1140" spans="1:18" s="23" customFormat="1" ht="21" customHeight="1" hidden="1">
      <c r="A1140" s="56"/>
      <c r="B1140" s="52" t="s">
        <v>31</v>
      </c>
      <c r="C1140" s="61"/>
      <c r="D1140" s="61"/>
      <c r="E1140" s="347"/>
      <c r="F1140" s="71">
        <f aca="true" t="shared" si="197" ref="F1140:N1140">F1124+F1135+F1139</f>
        <v>31434</v>
      </c>
      <c r="G1140" s="71">
        <f t="shared" si="197"/>
        <v>0</v>
      </c>
      <c r="H1140" s="71">
        <f t="shared" si="197"/>
        <v>0</v>
      </c>
      <c r="I1140" s="71">
        <f t="shared" si="197"/>
        <v>0</v>
      </c>
      <c r="J1140" s="71">
        <f t="shared" si="197"/>
        <v>614</v>
      </c>
      <c r="K1140" s="71">
        <f t="shared" si="197"/>
        <v>773</v>
      </c>
      <c r="L1140" s="71">
        <f t="shared" si="197"/>
        <v>0</v>
      </c>
      <c r="M1140" s="71">
        <f t="shared" si="197"/>
        <v>0</v>
      </c>
      <c r="N1140" s="71">
        <f t="shared" si="197"/>
        <v>31593</v>
      </c>
      <c r="O1140" s="57"/>
      <c r="P1140" s="847"/>
      <c r="Q1140" s="847"/>
      <c r="R1140" s="847"/>
    </row>
    <row r="1141" spans="1:18" ht="18.75" hidden="1">
      <c r="A1141" s="437"/>
      <c r="B1141" s="438"/>
      <c r="C1141" s="438"/>
      <c r="D1141" s="438" t="s">
        <v>462</v>
      </c>
      <c r="F1141" s="439"/>
      <c r="G1141" s="438"/>
      <c r="H1141" s="438"/>
      <c r="J1141" s="443" t="s">
        <v>463</v>
      </c>
      <c r="K1141" s="438"/>
      <c r="L1141" s="438"/>
      <c r="N1141" s="438" t="s">
        <v>463</v>
      </c>
      <c r="O1141" s="440"/>
      <c r="P1141" s="37"/>
      <c r="Q1141" s="37"/>
      <c r="R1141" s="37"/>
    </row>
    <row r="1142" spans="1:18" s="103" customFormat="1" ht="16.5" customHeight="1" hidden="1">
      <c r="A1142" s="437" t="s">
        <v>471</v>
      </c>
      <c r="B1142" s="438"/>
      <c r="C1142" s="438"/>
      <c r="D1142" s="443" t="s">
        <v>1270</v>
      </c>
      <c r="E1142" s="438"/>
      <c r="F1142" s="439"/>
      <c r="G1142" s="438"/>
      <c r="H1142" s="438"/>
      <c r="J1142" s="443" t="s">
        <v>968</v>
      </c>
      <c r="K1142" s="438"/>
      <c r="L1142" s="437"/>
      <c r="M1142" s="438" t="s">
        <v>965</v>
      </c>
      <c r="N1142" s="438"/>
      <c r="O1142" s="441"/>
      <c r="P1142" s="106"/>
      <c r="Q1142" s="106"/>
      <c r="R1142" s="106"/>
    </row>
    <row r="1143" spans="1:18" s="103" customFormat="1" ht="14.25" customHeight="1" hidden="1">
      <c r="A1143" s="437"/>
      <c r="B1143" s="438"/>
      <c r="C1143" s="438"/>
      <c r="D1143" s="443" t="s">
        <v>597</v>
      </c>
      <c r="E1143" s="438"/>
      <c r="F1143" s="439"/>
      <c r="G1143" s="438"/>
      <c r="H1143" s="438"/>
      <c r="J1143" s="442" t="s">
        <v>460</v>
      </c>
      <c r="K1143" s="438"/>
      <c r="L1143" s="438"/>
      <c r="M1143" s="438" t="s">
        <v>461</v>
      </c>
      <c r="N1143" s="438"/>
      <c r="O1143" s="440"/>
      <c r="P1143" s="106"/>
      <c r="Q1143" s="106"/>
      <c r="R1143" s="106"/>
    </row>
    <row r="1144" spans="1:18" ht="23.25" customHeight="1" hidden="1">
      <c r="A1144" s="3" t="s">
        <v>0</v>
      </c>
      <c r="B1144" s="33"/>
      <c r="C1144" s="4"/>
      <c r="D1144" s="93" t="s">
        <v>64</v>
      </c>
      <c r="E1144" s="325"/>
      <c r="F1144" s="4"/>
      <c r="G1144" s="4"/>
      <c r="H1144" s="4"/>
      <c r="I1144" s="4"/>
      <c r="J1144" s="4"/>
      <c r="K1144" s="4"/>
      <c r="L1144" s="5"/>
      <c r="M1144" s="4"/>
      <c r="N1144" s="4"/>
      <c r="O1144" s="27"/>
      <c r="P1144" s="37"/>
      <c r="Q1144" s="37"/>
      <c r="R1144" s="37"/>
    </row>
    <row r="1145" spans="1:18" ht="15" customHeight="1" hidden="1">
      <c r="A1145" s="6"/>
      <c r="B1145" s="98" t="s">
        <v>24</v>
      </c>
      <c r="C1145" s="7"/>
      <c r="D1145" s="7"/>
      <c r="E1145" s="315"/>
      <c r="F1145" s="7"/>
      <c r="G1145" s="7"/>
      <c r="H1145" s="7"/>
      <c r="I1145" s="8"/>
      <c r="J1145" s="7"/>
      <c r="K1145" s="7"/>
      <c r="L1145" s="9"/>
      <c r="M1145" s="7"/>
      <c r="N1145" s="7"/>
      <c r="O1145" s="391" t="s">
        <v>1403</v>
      </c>
      <c r="P1145" s="37"/>
      <c r="Q1145" s="37"/>
      <c r="R1145" s="37"/>
    </row>
    <row r="1146" spans="1:18" ht="18" customHeight="1" hidden="1">
      <c r="A1146" s="10"/>
      <c r="B1146" s="44"/>
      <c r="C1146" s="11"/>
      <c r="D1146" s="95" t="s">
        <v>1498</v>
      </c>
      <c r="E1146" s="316"/>
      <c r="F1146" s="12"/>
      <c r="G1146" s="12"/>
      <c r="H1146" s="12"/>
      <c r="I1146" s="12"/>
      <c r="J1146" s="12"/>
      <c r="K1146" s="12"/>
      <c r="L1146" s="13"/>
      <c r="M1146" s="12"/>
      <c r="N1146" s="12"/>
      <c r="O1146" s="28"/>
      <c r="P1146" s="37"/>
      <c r="Q1146" s="37"/>
      <c r="R1146" s="37"/>
    </row>
    <row r="1147" spans="1:18" s="70" customFormat="1" ht="25.5" customHeight="1" hidden="1">
      <c r="A1147" s="46" t="s">
        <v>428</v>
      </c>
      <c r="B1147" s="62" t="s">
        <v>429</v>
      </c>
      <c r="C1147" s="62" t="s">
        <v>1</v>
      </c>
      <c r="D1147" s="62" t="s">
        <v>427</v>
      </c>
      <c r="E1147" s="337" t="s">
        <v>435</v>
      </c>
      <c r="F1147" s="26" t="s">
        <v>424</v>
      </c>
      <c r="G1147" s="26" t="s">
        <v>425</v>
      </c>
      <c r="H1147" s="26" t="s">
        <v>33</v>
      </c>
      <c r="I1147" s="26" t="s">
        <v>342</v>
      </c>
      <c r="J1147" s="26" t="s">
        <v>17</v>
      </c>
      <c r="K1147" s="26" t="s">
        <v>18</v>
      </c>
      <c r="L1147" s="26" t="s">
        <v>433</v>
      </c>
      <c r="M1147" s="26" t="s">
        <v>30</v>
      </c>
      <c r="N1147" s="26" t="s">
        <v>29</v>
      </c>
      <c r="O1147" s="63" t="s">
        <v>19</v>
      </c>
      <c r="P1147" s="849"/>
      <c r="Q1147" s="849"/>
      <c r="R1147" s="849"/>
    </row>
    <row r="1148" spans="1:18" ht="13.5" customHeight="1">
      <c r="A1148" s="675" t="s">
        <v>1042</v>
      </c>
      <c r="B1148" s="766"/>
      <c r="C1148" s="767"/>
      <c r="D1148" s="767"/>
      <c r="E1148" s="768"/>
      <c r="F1148" s="676"/>
      <c r="G1148" s="676"/>
      <c r="H1148" s="676"/>
      <c r="I1148" s="676"/>
      <c r="J1148" s="676"/>
      <c r="K1148" s="676"/>
      <c r="L1148" s="676"/>
      <c r="M1148" s="676"/>
      <c r="N1148" s="676"/>
      <c r="O1148" s="680"/>
      <c r="P1148" s="37"/>
      <c r="Q1148" s="37"/>
      <c r="R1148" s="37"/>
    </row>
    <row r="1149" spans="1:18" ht="30" customHeight="1">
      <c r="A1149" s="108">
        <v>211</v>
      </c>
      <c r="B1149" s="59" t="s">
        <v>1040</v>
      </c>
      <c r="C1149" s="43" t="s">
        <v>1235</v>
      </c>
      <c r="D1149" s="398" t="s">
        <v>9</v>
      </c>
      <c r="E1149" s="346">
        <v>15</v>
      </c>
      <c r="F1149" s="59">
        <v>2746</v>
      </c>
      <c r="G1149" s="59">
        <v>0</v>
      </c>
      <c r="H1149" s="59">
        <v>0</v>
      </c>
      <c r="I1149" s="59">
        <v>0</v>
      </c>
      <c r="J1149" s="59">
        <v>49</v>
      </c>
      <c r="K1149" s="59">
        <v>0</v>
      </c>
      <c r="L1149" s="59">
        <v>500</v>
      </c>
      <c r="M1149" s="59">
        <v>0</v>
      </c>
      <c r="N1149" s="59">
        <f>F1149+G1149+H1149+I1149-J1149+K1149-L1149-M1149</f>
        <v>2197</v>
      </c>
      <c r="O1149" s="29"/>
      <c r="P1149" s="37"/>
      <c r="Q1149" s="37"/>
      <c r="R1149" s="37"/>
    </row>
    <row r="1150" spans="1:18" ht="30" customHeight="1">
      <c r="A1150" s="108">
        <v>212</v>
      </c>
      <c r="B1150" s="715" t="s">
        <v>1120</v>
      </c>
      <c r="C1150" s="43" t="s">
        <v>1268</v>
      </c>
      <c r="D1150" s="398" t="s">
        <v>452</v>
      </c>
      <c r="E1150" s="346">
        <v>15</v>
      </c>
      <c r="F1150" s="59">
        <v>5662</v>
      </c>
      <c r="G1150" s="59">
        <v>0</v>
      </c>
      <c r="H1150" s="59">
        <v>0</v>
      </c>
      <c r="I1150" s="59">
        <v>0</v>
      </c>
      <c r="J1150" s="59">
        <v>662</v>
      </c>
      <c r="K1150" s="59">
        <v>0</v>
      </c>
      <c r="L1150" s="59">
        <v>500</v>
      </c>
      <c r="M1150" s="59">
        <v>0</v>
      </c>
      <c r="N1150" s="59">
        <f>F1150+G1150+H1150+I1150-J1150+K1150-L1150-M1150</f>
        <v>4500</v>
      </c>
      <c r="O1150" s="29"/>
      <c r="P1150" s="37"/>
      <c r="Q1150" s="37"/>
      <c r="R1150" s="37"/>
    </row>
    <row r="1151" spans="1:18" ht="30" customHeight="1">
      <c r="A1151" s="108">
        <v>219</v>
      </c>
      <c r="B1151" s="59" t="s">
        <v>1041</v>
      </c>
      <c r="C1151" s="43" t="s">
        <v>1258</v>
      </c>
      <c r="D1151" s="398" t="s">
        <v>2</v>
      </c>
      <c r="E1151" s="346">
        <v>15</v>
      </c>
      <c r="F1151" s="59">
        <v>2396</v>
      </c>
      <c r="G1151" s="59">
        <v>0</v>
      </c>
      <c r="H1151" s="59">
        <v>0</v>
      </c>
      <c r="I1151" s="59">
        <v>0</v>
      </c>
      <c r="J1151" s="59">
        <v>0</v>
      </c>
      <c r="K1151" s="59">
        <v>4</v>
      </c>
      <c r="L1151" s="59">
        <v>0</v>
      </c>
      <c r="M1151" s="59">
        <v>0</v>
      </c>
      <c r="N1151" s="59">
        <f>F1151+G1151+H1151+I1151-J1151+K1151-L1151-M1151</f>
        <v>2400</v>
      </c>
      <c r="O1151" s="29"/>
      <c r="P1151" s="37"/>
      <c r="Q1151" s="37"/>
      <c r="R1151" s="37"/>
    </row>
    <row r="1152" spans="1:18" ht="13.5" customHeight="1" hidden="1">
      <c r="A1152" s="589" t="s">
        <v>65</v>
      </c>
      <c r="B1152" s="605"/>
      <c r="C1152" s="606"/>
      <c r="D1152" s="606"/>
      <c r="E1152" s="607"/>
      <c r="F1152" s="624">
        <f>SUM(F1149:F1151)</f>
        <v>10804</v>
      </c>
      <c r="G1152" s="624">
        <f aca="true" t="shared" si="198" ref="G1152:N1152">SUM(G1149:G1151)</f>
        <v>0</v>
      </c>
      <c r="H1152" s="624">
        <f t="shared" si="198"/>
        <v>0</v>
      </c>
      <c r="I1152" s="624">
        <f t="shared" si="198"/>
        <v>0</v>
      </c>
      <c r="J1152" s="624">
        <f t="shared" si="198"/>
        <v>711</v>
      </c>
      <c r="K1152" s="624">
        <f t="shared" si="198"/>
        <v>4</v>
      </c>
      <c r="L1152" s="624">
        <f t="shared" si="198"/>
        <v>1000</v>
      </c>
      <c r="M1152" s="624">
        <f t="shared" si="198"/>
        <v>0</v>
      </c>
      <c r="N1152" s="624">
        <f t="shared" si="198"/>
        <v>9097</v>
      </c>
      <c r="O1152" s="587"/>
      <c r="P1152" s="37"/>
      <c r="Q1152" s="37"/>
      <c r="R1152" s="37"/>
    </row>
    <row r="1153" spans="1:18" ht="15" customHeight="1">
      <c r="A1153" s="675" t="s">
        <v>1043</v>
      </c>
      <c r="B1153" s="766"/>
      <c r="C1153" s="767"/>
      <c r="D1153" s="767"/>
      <c r="E1153" s="768"/>
      <c r="F1153" s="676"/>
      <c r="G1153" s="676"/>
      <c r="H1153" s="676"/>
      <c r="I1153" s="676"/>
      <c r="J1153" s="676"/>
      <c r="K1153" s="676"/>
      <c r="L1153" s="676"/>
      <c r="M1153" s="676"/>
      <c r="N1153" s="676"/>
      <c r="O1153" s="680"/>
      <c r="P1153" s="37"/>
      <c r="Q1153" s="37"/>
      <c r="R1153" s="37"/>
    </row>
    <row r="1154" spans="1:18" ht="30" customHeight="1">
      <c r="A1154" s="15">
        <v>8</v>
      </c>
      <c r="B1154" s="59" t="s">
        <v>792</v>
      </c>
      <c r="C1154" s="43" t="s">
        <v>793</v>
      </c>
      <c r="D1154" s="398" t="s">
        <v>452</v>
      </c>
      <c r="E1154" s="346">
        <v>15</v>
      </c>
      <c r="F1154" s="59">
        <v>2831</v>
      </c>
      <c r="G1154" s="59">
        <v>0</v>
      </c>
      <c r="H1154" s="59">
        <v>0</v>
      </c>
      <c r="I1154" s="59">
        <v>0</v>
      </c>
      <c r="J1154" s="59">
        <v>59</v>
      </c>
      <c r="K1154" s="59">
        <v>0</v>
      </c>
      <c r="L1154" s="59">
        <v>0</v>
      </c>
      <c r="M1154" s="59">
        <v>0</v>
      </c>
      <c r="N1154" s="59">
        <f>F1154+G1154+H1154+I1154-J1154+K1154-L1154-M1154</f>
        <v>2772</v>
      </c>
      <c r="O1154" s="29"/>
      <c r="P1154" s="37"/>
      <c r="Q1154" s="37"/>
      <c r="R1154" s="37"/>
    </row>
    <row r="1155" spans="1:18" ht="30" customHeight="1">
      <c r="A1155" s="15">
        <v>101</v>
      </c>
      <c r="B1155" s="59" t="s">
        <v>844</v>
      </c>
      <c r="C1155" s="43" t="s">
        <v>1188</v>
      </c>
      <c r="D1155" s="398" t="s">
        <v>9</v>
      </c>
      <c r="E1155" s="346">
        <v>15</v>
      </c>
      <c r="F1155" s="59">
        <v>1645</v>
      </c>
      <c r="G1155" s="59">
        <v>0</v>
      </c>
      <c r="H1155" s="59">
        <v>0</v>
      </c>
      <c r="I1155" s="59">
        <v>0</v>
      </c>
      <c r="J1155" s="59">
        <v>0</v>
      </c>
      <c r="K1155" s="59">
        <v>106</v>
      </c>
      <c r="L1155" s="59">
        <v>0</v>
      </c>
      <c r="M1155" s="59">
        <v>0</v>
      </c>
      <c r="N1155" s="59">
        <f>F1155+G1155+H1155+I1155-J1155+K1155-L1155-M1155</f>
        <v>1751</v>
      </c>
      <c r="O1155" s="29"/>
      <c r="P1155" s="37"/>
      <c r="Q1155" s="37"/>
      <c r="R1155" s="37"/>
    </row>
    <row r="1156" spans="1:18" ht="30" customHeight="1">
      <c r="A1156" s="15">
        <v>184</v>
      </c>
      <c r="B1156" s="59" t="s">
        <v>474</v>
      </c>
      <c r="C1156" s="43" t="s">
        <v>475</v>
      </c>
      <c r="D1156" s="398" t="s">
        <v>378</v>
      </c>
      <c r="E1156" s="346">
        <v>15</v>
      </c>
      <c r="F1156" s="59">
        <v>3750</v>
      </c>
      <c r="G1156" s="59">
        <v>0</v>
      </c>
      <c r="H1156" s="59">
        <v>0</v>
      </c>
      <c r="I1156" s="59">
        <v>0</v>
      </c>
      <c r="J1156" s="59">
        <v>309</v>
      </c>
      <c r="K1156" s="59">
        <v>0</v>
      </c>
      <c r="L1156" s="59">
        <v>0</v>
      </c>
      <c r="M1156" s="59">
        <v>0</v>
      </c>
      <c r="N1156" s="59">
        <f>F1156+G1156+H1156+I1156-J1156+K1156-L1156-M1156</f>
        <v>3441</v>
      </c>
      <c r="O1156" s="29"/>
      <c r="P1156" s="37"/>
      <c r="Q1156" s="37"/>
      <c r="R1156" s="37"/>
    </row>
    <row r="1157" spans="1:18" ht="30" customHeight="1">
      <c r="A1157" s="15">
        <v>357</v>
      </c>
      <c r="B1157" s="59" t="s">
        <v>1081</v>
      </c>
      <c r="C1157" s="43" t="s">
        <v>1248</v>
      </c>
      <c r="D1157" s="398" t="s">
        <v>2</v>
      </c>
      <c r="E1157" s="346">
        <v>15</v>
      </c>
      <c r="F1157" s="59">
        <v>2621</v>
      </c>
      <c r="G1157" s="59">
        <v>0</v>
      </c>
      <c r="H1157" s="59">
        <v>0</v>
      </c>
      <c r="I1157" s="59">
        <v>0</v>
      </c>
      <c r="J1157" s="59">
        <v>21</v>
      </c>
      <c r="K1157" s="59">
        <v>0</v>
      </c>
      <c r="L1157" s="59">
        <v>0</v>
      </c>
      <c r="M1157" s="59">
        <v>0</v>
      </c>
      <c r="N1157" s="59">
        <f>F1157+G1157+H1157+I1157-J1157+K1157-L1157-M1157</f>
        <v>2600</v>
      </c>
      <c r="O1157" s="29"/>
      <c r="P1157" s="37"/>
      <c r="Q1157" s="37"/>
      <c r="R1157" s="37"/>
    </row>
    <row r="1158" spans="1:18" ht="30" customHeight="1">
      <c r="A1158" s="15">
        <v>375</v>
      </c>
      <c r="B1158" s="59" t="s">
        <v>1145</v>
      </c>
      <c r="C1158" s="43" t="s">
        <v>1253</v>
      </c>
      <c r="D1158" s="398" t="s">
        <v>421</v>
      </c>
      <c r="E1158" s="346">
        <v>15</v>
      </c>
      <c r="F1158" s="59">
        <v>3109</v>
      </c>
      <c r="G1158" s="59">
        <v>0</v>
      </c>
      <c r="H1158" s="59">
        <v>0</v>
      </c>
      <c r="I1158" s="59">
        <v>0</v>
      </c>
      <c r="J1158" s="59">
        <v>109</v>
      </c>
      <c r="K1158" s="59">
        <v>0</v>
      </c>
      <c r="L1158" s="59">
        <v>0</v>
      </c>
      <c r="M1158" s="59">
        <v>0</v>
      </c>
      <c r="N1158" s="59">
        <f>F1158+G1158+H1158+I1158-J1158+K1158-L1158-M1158</f>
        <v>3000</v>
      </c>
      <c r="O1158" s="29"/>
      <c r="P1158" s="37"/>
      <c r="Q1158" s="37"/>
      <c r="R1158" s="37"/>
    </row>
    <row r="1159" spans="1:18" ht="13.5" customHeight="1" hidden="1">
      <c r="A1159" s="589" t="s">
        <v>65</v>
      </c>
      <c r="B1159" s="605"/>
      <c r="C1159" s="606"/>
      <c r="D1159" s="606"/>
      <c r="E1159" s="607"/>
      <c r="F1159" s="624">
        <f>SUM(F1154:F1158)</f>
        <v>13956</v>
      </c>
      <c r="G1159" s="624">
        <f aca="true" t="shared" si="199" ref="G1159:N1159">SUM(G1154:G1158)</f>
        <v>0</v>
      </c>
      <c r="H1159" s="624">
        <f t="shared" si="199"/>
        <v>0</v>
      </c>
      <c r="I1159" s="624">
        <f t="shared" si="199"/>
        <v>0</v>
      </c>
      <c r="J1159" s="624">
        <f t="shared" si="199"/>
        <v>498</v>
      </c>
      <c r="K1159" s="624">
        <f t="shared" si="199"/>
        <v>106</v>
      </c>
      <c r="L1159" s="624">
        <f t="shared" si="199"/>
        <v>0</v>
      </c>
      <c r="M1159" s="624">
        <f t="shared" si="199"/>
        <v>0</v>
      </c>
      <c r="N1159" s="624">
        <f t="shared" si="199"/>
        <v>13564</v>
      </c>
      <c r="O1159" s="587"/>
      <c r="P1159" s="37"/>
      <c r="Q1159" s="37"/>
      <c r="R1159" s="37"/>
    </row>
    <row r="1160" spans="1:18" ht="15" customHeight="1">
      <c r="A1160" s="675" t="s">
        <v>261</v>
      </c>
      <c r="B1160" s="766"/>
      <c r="C1160" s="767"/>
      <c r="D1160" s="767"/>
      <c r="E1160" s="768"/>
      <c r="F1160" s="676"/>
      <c r="G1160" s="676"/>
      <c r="H1160" s="676"/>
      <c r="I1160" s="676"/>
      <c r="J1160" s="676"/>
      <c r="K1160" s="676"/>
      <c r="L1160" s="676"/>
      <c r="M1160" s="676"/>
      <c r="N1160" s="676"/>
      <c r="O1160" s="680"/>
      <c r="P1160" s="37"/>
      <c r="Q1160" s="37"/>
      <c r="R1160" s="37"/>
    </row>
    <row r="1161" spans="1:18" ht="30" customHeight="1">
      <c r="A1161" s="15">
        <v>65</v>
      </c>
      <c r="B1161" s="59" t="s">
        <v>589</v>
      </c>
      <c r="C1161" s="43" t="s">
        <v>590</v>
      </c>
      <c r="D1161" s="398" t="s">
        <v>11</v>
      </c>
      <c r="E1161" s="346">
        <v>15</v>
      </c>
      <c r="F1161" s="59">
        <v>2174</v>
      </c>
      <c r="G1161" s="59">
        <v>580</v>
      </c>
      <c r="H1161" s="59">
        <v>0</v>
      </c>
      <c r="I1161" s="59">
        <v>0</v>
      </c>
      <c r="J1161" s="59">
        <v>50</v>
      </c>
      <c r="K1161" s="59">
        <v>0</v>
      </c>
      <c r="L1161" s="59">
        <v>0</v>
      </c>
      <c r="M1161" s="59">
        <v>0</v>
      </c>
      <c r="N1161" s="59">
        <f>F1161+G1161+H1161+I1161-J1161+K1161-L1161-M1161</f>
        <v>2704</v>
      </c>
      <c r="O1161" s="29"/>
      <c r="P1161" s="37"/>
      <c r="Q1161" s="37"/>
      <c r="R1161" s="37"/>
    </row>
    <row r="1162" spans="1:18" ht="13.5" customHeight="1" hidden="1">
      <c r="A1162" s="589" t="s">
        <v>65</v>
      </c>
      <c r="B1162" s="605"/>
      <c r="C1162" s="606"/>
      <c r="D1162" s="606"/>
      <c r="E1162" s="607"/>
      <c r="F1162" s="624">
        <f>F1161</f>
        <v>2174</v>
      </c>
      <c r="G1162" s="624">
        <f aca="true" t="shared" si="200" ref="G1162:N1162">G1161</f>
        <v>580</v>
      </c>
      <c r="H1162" s="624">
        <f t="shared" si="200"/>
        <v>0</v>
      </c>
      <c r="I1162" s="624">
        <f t="shared" si="200"/>
        <v>0</v>
      </c>
      <c r="J1162" s="624">
        <f t="shared" si="200"/>
        <v>50</v>
      </c>
      <c r="K1162" s="624">
        <f t="shared" si="200"/>
        <v>0</v>
      </c>
      <c r="L1162" s="624">
        <f t="shared" si="200"/>
        <v>0</v>
      </c>
      <c r="M1162" s="624">
        <f t="shared" si="200"/>
        <v>0</v>
      </c>
      <c r="N1162" s="624">
        <f t="shared" si="200"/>
        <v>2704</v>
      </c>
      <c r="O1162" s="587"/>
      <c r="P1162" s="37"/>
      <c r="Q1162" s="37"/>
      <c r="R1162" s="37"/>
    </row>
    <row r="1163" spans="1:18" ht="15.75" customHeight="1">
      <c r="A1163" s="100" t="s">
        <v>728</v>
      </c>
      <c r="B1163" s="74"/>
      <c r="C1163" s="404"/>
      <c r="D1163" s="75"/>
      <c r="E1163" s="335"/>
      <c r="F1163" s="74"/>
      <c r="G1163" s="74"/>
      <c r="H1163" s="74"/>
      <c r="I1163" s="74"/>
      <c r="J1163" s="74"/>
      <c r="K1163" s="74"/>
      <c r="L1163" s="74"/>
      <c r="M1163" s="74"/>
      <c r="N1163" s="74"/>
      <c r="O1163" s="76"/>
      <c r="P1163" s="37"/>
      <c r="Q1163" s="37"/>
      <c r="R1163" s="37"/>
    </row>
    <row r="1164" spans="1:18" ht="30" customHeight="1">
      <c r="A1164" s="120">
        <v>309</v>
      </c>
      <c r="B1164" s="59" t="s">
        <v>729</v>
      </c>
      <c r="C1164" s="166" t="s">
        <v>730</v>
      </c>
      <c r="D1164" s="398" t="s">
        <v>421</v>
      </c>
      <c r="E1164" s="346">
        <v>15</v>
      </c>
      <c r="F1164" s="59">
        <v>2509</v>
      </c>
      <c r="G1164" s="59">
        <v>0</v>
      </c>
      <c r="H1164" s="59">
        <v>0</v>
      </c>
      <c r="I1164" s="59">
        <v>0</v>
      </c>
      <c r="J1164" s="59">
        <v>9</v>
      </c>
      <c r="K1164" s="59">
        <v>0</v>
      </c>
      <c r="L1164" s="59">
        <v>200</v>
      </c>
      <c r="M1164" s="59">
        <v>0</v>
      </c>
      <c r="N1164" s="59">
        <f>F1164+G1164+H1164+I1164-J1164+K1164-L1164-M1164</f>
        <v>2300</v>
      </c>
      <c r="O1164" s="29"/>
      <c r="P1164" s="37"/>
      <c r="Q1164" s="37"/>
      <c r="R1164" s="37"/>
    </row>
    <row r="1165" spans="1:18" ht="30" customHeight="1">
      <c r="A1165" s="120">
        <v>380</v>
      </c>
      <c r="B1165" s="59" t="s">
        <v>1146</v>
      </c>
      <c r="C1165" s="166" t="s">
        <v>1252</v>
      </c>
      <c r="D1165" s="398" t="s">
        <v>287</v>
      </c>
      <c r="E1165" s="346">
        <v>15</v>
      </c>
      <c r="F1165" s="59">
        <v>2509</v>
      </c>
      <c r="G1165" s="59">
        <v>0</v>
      </c>
      <c r="H1165" s="59">
        <v>0</v>
      </c>
      <c r="I1165" s="59">
        <v>0</v>
      </c>
      <c r="J1165" s="59">
        <v>9</v>
      </c>
      <c r="K1165" s="59">
        <v>0</v>
      </c>
      <c r="L1165" s="59">
        <v>0</v>
      </c>
      <c r="M1165" s="59">
        <v>0</v>
      </c>
      <c r="N1165" s="59">
        <f>F1165+G1165+H1165+I1165-J1165+K1165-L1165-M1165</f>
        <v>2500</v>
      </c>
      <c r="O1165" s="29"/>
      <c r="P1165" s="37"/>
      <c r="Q1165" s="37"/>
      <c r="R1165" s="37"/>
    </row>
    <row r="1166" spans="1:18" ht="13.5" customHeight="1" hidden="1">
      <c r="A1166" s="581" t="s">
        <v>65</v>
      </c>
      <c r="B1166" s="605"/>
      <c r="C1166" s="595"/>
      <c r="D1166" s="606"/>
      <c r="E1166" s="607"/>
      <c r="F1166" s="611">
        <f>SUM(F1164:F1165)</f>
        <v>5018</v>
      </c>
      <c r="G1166" s="611">
        <f aca="true" t="shared" si="201" ref="G1166:N1166">SUM(G1164:G1165)</f>
        <v>0</v>
      </c>
      <c r="H1166" s="611">
        <f t="shared" si="201"/>
        <v>0</v>
      </c>
      <c r="I1166" s="611">
        <f t="shared" si="201"/>
        <v>0</v>
      </c>
      <c r="J1166" s="611">
        <f t="shared" si="201"/>
        <v>18</v>
      </c>
      <c r="K1166" s="611">
        <f t="shared" si="201"/>
        <v>0</v>
      </c>
      <c r="L1166" s="611">
        <f t="shared" si="201"/>
        <v>200</v>
      </c>
      <c r="M1166" s="611">
        <f t="shared" si="201"/>
        <v>0</v>
      </c>
      <c r="N1166" s="611">
        <f t="shared" si="201"/>
        <v>4800</v>
      </c>
      <c r="O1166" s="587"/>
      <c r="P1166" s="37"/>
      <c r="Q1166" s="37"/>
      <c r="R1166" s="37"/>
    </row>
    <row r="1167" spans="1:18" ht="15.75" customHeight="1">
      <c r="A1167" s="100" t="s">
        <v>1147</v>
      </c>
      <c r="B1167" s="74"/>
      <c r="C1167" s="404"/>
      <c r="D1167" s="75"/>
      <c r="E1167" s="335"/>
      <c r="F1167" s="74"/>
      <c r="G1167" s="74"/>
      <c r="H1167" s="74"/>
      <c r="I1167" s="74"/>
      <c r="J1167" s="74"/>
      <c r="K1167" s="74"/>
      <c r="L1167" s="74"/>
      <c r="M1167" s="74"/>
      <c r="N1167" s="74"/>
      <c r="O1167" s="76"/>
      <c r="P1167" s="37"/>
      <c r="Q1167" s="37"/>
      <c r="R1167" s="37"/>
    </row>
    <row r="1168" spans="1:18" ht="30" customHeight="1">
      <c r="A1168" s="120">
        <v>33</v>
      </c>
      <c r="B1168" s="59" t="s">
        <v>1472</v>
      </c>
      <c r="C1168" s="166" t="s">
        <v>1495</v>
      </c>
      <c r="D1168" s="398" t="s">
        <v>11</v>
      </c>
      <c r="E1168" s="346">
        <v>15</v>
      </c>
      <c r="F1168" s="59">
        <v>1923</v>
      </c>
      <c r="G1168" s="59">
        <v>0</v>
      </c>
      <c r="H1168" s="59">
        <v>0</v>
      </c>
      <c r="I1168" s="59">
        <v>0</v>
      </c>
      <c r="J1168" s="59">
        <v>0</v>
      </c>
      <c r="K1168" s="59">
        <v>77</v>
      </c>
      <c r="L1168" s="59">
        <v>0</v>
      </c>
      <c r="M1168" s="59">
        <v>0</v>
      </c>
      <c r="N1168" s="59">
        <f>F1168+G1168+H1168+I1168-J1168+K1168-L1168-M1168</f>
        <v>2000</v>
      </c>
      <c r="O1168" s="29"/>
      <c r="P1168" s="37"/>
      <c r="Q1168" s="37"/>
      <c r="R1168" s="37"/>
    </row>
    <row r="1169" spans="1:18" ht="30" customHeight="1">
      <c r="A1169" s="120">
        <v>378</v>
      </c>
      <c r="B1169" s="59" t="s">
        <v>1148</v>
      </c>
      <c r="C1169" s="166" t="s">
        <v>1256</v>
      </c>
      <c r="D1169" s="398" t="s">
        <v>287</v>
      </c>
      <c r="E1169" s="346">
        <v>15</v>
      </c>
      <c r="F1169" s="59">
        <v>2268</v>
      </c>
      <c r="G1169" s="59">
        <v>0</v>
      </c>
      <c r="H1169" s="59">
        <v>0</v>
      </c>
      <c r="I1169" s="59">
        <v>0</v>
      </c>
      <c r="J1169" s="59">
        <v>0</v>
      </c>
      <c r="K1169" s="59">
        <v>32</v>
      </c>
      <c r="L1169" s="59">
        <v>0</v>
      </c>
      <c r="M1169" s="59">
        <v>0</v>
      </c>
      <c r="N1169" s="59">
        <f>F1169+G1169+H1169+I1169-J1169+K1169-L1169-M1169</f>
        <v>2300</v>
      </c>
      <c r="O1169" s="29"/>
      <c r="P1169" s="37"/>
      <c r="Q1169" s="37"/>
      <c r="R1169" s="37"/>
    </row>
    <row r="1170" spans="1:18" ht="29.25" customHeight="1">
      <c r="A1170" s="120">
        <v>396</v>
      </c>
      <c r="B1170" s="59" t="s">
        <v>1281</v>
      </c>
      <c r="C1170" s="166" t="s">
        <v>1288</v>
      </c>
      <c r="D1170" s="398" t="s">
        <v>11</v>
      </c>
      <c r="E1170" s="346">
        <v>15</v>
      </c>
      <c r="F1170" s="59">
        <v>1923</v>
      </c>
      <c r="G1170" s="59">
        <v>0</v>
      </c>
      <c r="H1170" s="59">
        <v>0</v>
      </c>
      <c r="I1170" s="59">
        <v>0</v>
      </c>
      <c r="J1170" s="59">
        <v>0</v>
      </c>
      <c r="K1170" s="59">
        <v>77</v>
      </c>
      <c r="L1170" s="59">
        <v>0</v>
      </c>
      <c r="M1170" s="59">
        <v>0</v>
      </c>
      <c r="N1170" s="59">
        <f>F1170+G1170+H1170+I1170-J1170+K1170-L1170-M1170</f>
        <v>2000</v>
      </c>
      <c r="O1170" s="29"/>
      <c r="P1170" s="37"/>
      <c r="Q1170" s="37"/>
      <c r="R1170" s="37"/>
    </row>
    <row r="1171" spans="1:18" ht="13.5" customHeight="1" hidden="1">
      <c r="A1171" s="581" t="s">
        <v>65</v>
      </c>
      <c r="B1171" s="605"/>
      <c r="C1171" s="595"/>
      <c r="D1171" s="606"/>
      <c r="E1171" s="607"/>
      <c r="F1171" s="611">
        <f>SUM(F1168:F1170)</f>
        <v>6114</v>
      </c>
      <c r="G1171" s="611">
        <f aca="true" t="shared" si="202" ref="G1171:N1171">SUM(G1168:G1170)</f>
        <v>0</v>
      </c>
      <c r="H1171" s="611">
        <f t="shared" si="202"/>
        <v>0</v>
      </c>
      <c r="I1171" s="611">
        <f t="shared" si="202"/>
        <v>0</v>
      </c>
      <c r="J1171" s="611">
        <f t="shared" si="202"/>
        <v>0</v>
      </c>
      <c r="K1171" s="611">
        <f t="shared" si="202"/>
        <v>186</v>
      </c>
      <c r="L1171" s="611">
        <f t="shared" si="202"/>
        <v>0</v>
      </c>
      <c r="M1171" s="611">
        <f t="shared" si="202"/>
        <v>0</v>
      </c>
      <c r="N1171" s="611">
        <f t="shared" si="202"/>
        <v>6300</v>
      </c>
      <c r="O1171" s="587"/>
      <c r="P1171" s="37"/>
      <c r="Q1171" s="37"/>
      <c r="R1171" s="37"/>
    </row>
    <row r="1172" spans="1:18" ht="22.5" customHeight="1" hidden="1">
      <c r="A1172" s="56"/>
      <c r="B1172" s="52" t="s">
        <v>31</v>
      </c>
      <c r="C1172" s="68"/>
      <c r="D1172" s="68"/>
      <c r="E1172" s="373"/>
      <c r="F1172" s="69">
        <f>F1152+F1159+F1162+F1166+F1171</f>
        <v>38066</v>
      </c>
      <c r="G1172" s="69">
        <f aca="true" t="shared" si="203" ref="G1172:N1172">G1152+G1159+G1162+G1166+G1171</f>
        <v>580</v>
      </c>
      <c r="H1172" s="69">
        <f t="shared" si="203"/>
        <v>0</v>
      </c>
      <c r="I1172" s="69">
        <f t="shared" si="203"/>
        <v>0</v>
      </c>
      <c r="J1172" s="69">
        <f t="shared" si="203"/>
        <v>1277</v>
      </c>
      <c r="K1172" s="69">
        <f t="shared" si="203"/>
        <v>296</v>
      </c>
      <c r="L1172" s="69">
        <f t="shared" si="203"/>
        <v>1200</v>
      </c>
      <c r="M1172" s="69">
        <f t="shared" si="203"/>
        <v>0</v>
      </c>
      <c r="N1172" s="69">
        <f t="shared" si="203"/>
        <v>36465</v>
      </c>
      <c r="O1172" s="58"/>
      <c r="P1172" s="37"/>
      <c r="Q1172" s="37"/>
      <c r="R1172" s="37"/>
    </row>
    <row r="1173" spans="1:18" ht="18.75" hidden="1">
      <c r="A1173" s="437"/>
      <c r="B1173" s="438"/>
      <c r="C1173" s="438"/>
      <c r="D1173" s="438"/>
      <c r="E1173" s="438" t="s">
        <v>462</v>
      </c>
      <c r="F1173" s="439"/>
      <c r="G1173" s="438"/>
      <c r="H1173" s="438"/>
      <c r="I1173" s="2"/>
      <c r="J1173" s="443" t="s">
        <v>463</v>
      </c>
      <c r="K1173" s="438"/>
      <c r="L1173" s="438"/>
      <c r="N1173" s="438" t="s">
        <v>463</v>
      </c>
      <c r="O1173" s="440"/>
      <c r="P1173" s="37"/>
      <c r="Q1173" s="37"/>
      <c r="R1173" s="37"/>
    </row>
    <row r="1174" spans="1:18" s="103" customFormat="1" ht="14.25" customHeight="1" hidden="1">
      <c r="A1174" s="437" t="s">
        <v>471</v>
      </c>
      <c r="B1174" s="438"/>
      <c r="C1174" s="438"/>
      <c r="D1174" s="438" t="s">
        <v>1270</v>
      </c>
      <c r="E1174" s="438"/>
      <c r="F1174" s="439"/>
      <c r="G1174" s="438"/>
      <c r="H1174" s="438"/>
      <c r="J1174" s="443" t="s">
        <v>968</v>
      </c>
      <c r="K1174" s="438"/>
      <c r="L1174" s="437"/>
      <c r="M1174" s="438" t="s">
        <v>965</v>
      </c>
      <c r="N1174" s="438"/>
      <c r="O1174" s="441"/>
      <c r="P1174" s="106"/>
      <c r="Q1174" s="106"/>
      <c r="R1174" s="106"/>
    </row>
    <row r="1175" spans="1:18" ht="10.5" customHeight="1" hidden="1">
      <c r="A1175" s="437"/>
      <c r="B1175" s="438"/>
      <c r="C1175" s="438"/>
      <c r="D1175" s="438" t="s">
        <v>639</v>
      </c>
      <c r="E1175" s="438"/>
      <c r="F1175" s="439"/>
      <c r="G1175" s="438"/>
      <c r="H1175" s="438"/>
      <c r="I1175" s="2"/>
      <c r="J1175" s="442" t="s">
        <v>460</v>
      </c>
      <c r="K1175" s="438"/>
      <c r="L1175" s="438"/>
      <c r="M1175" s="438" t="s">
        <v>461</v>
      </c>
      <c r="N1175" s="438"/>
      <c r="O1175" s="440"/>
      <c r="P1175" s="37"/>
      <c r="Q1175" s="37"/>
      <c r="R1175" s="37"/>
    </row>
    <row r="1176" spans="1:18" ht="4.5" customHeight="1" hidden="1">
      <c r="A1176" s="86"/>
      <c r="B1176" s="87"/>
      <c r="C1176" s="87"/>
      <c r="D1176" s="87"/>
      <c r="E1176" s="355"/>
      <c r="F1176" s="87"/>
      <c r="G1176" s="87"/>
      <c r="H1176" s="87"/>
      <c r="I1176" s="87"/>
      <c r="J1176" s="87"/>
      <c r="K1176" s="87"/>
      <c r="L1176" s="88"/>
      <c r="M1176" s="87"/>
      <c r="N1176" s="87"/>
      <c r="O1176" s="89"/>
      <c r="P1176" s="37"/>
      <c r="Q1176" s="37"/>
      <c r="R1176" s="37"/>
    </row>
    <row r="1177" spans="1:18" ht="22.5" customHeight="1" hidden="1">
      <c r="A1177" s="3" t="s">
        <v>0</v>
      </c>
      <c r="B1177" s="33"/>
      <c r="C1177" s="4"/>
      <c r="D1177" s="169" t="s">
        <v>64</v>
      </c>
      <c r="E1177" s="325"/>
      <c r="F1177" s="55"/>
      <c r="G1177" s="4"/>
      <c r="H1177" s="4"/>
      <c r="I1177" s="4"/>
      <c r="J1177" s="4"/>
      <c r="K1177" s="4"/>
      <c r="L1177" s="5"/>
      <c r="M1177" s="4"/>
      <c r="N1177" s="4"/>
      <c r="O1177" s="27"/>
      <c r="P1177" s="37"/>
      <c r="Q1177" s="37"/>
      <c r="R1177" s="37"/>
    </row>
    <row r="1178" spans="1:18" ht="15" customHeight="1" hidden="1">
      <c r="A1178" s="6"/>
      <c r="B1178" s="97" t="s">
        <v>25</v>
      </c>
      <c r="C1178" s="7"/>
      <c r="D1178" s="7"/>
      <c r="E1178" s="315"/>
      <c r="F1178" s="7"/>
      <c r="G1178" s="7"/>
      <c r="H1178" s="7"/>
      <c r="I1178" s="8"/>
      <c r="J1178" s="7"/>
      <c r="K1178" s="7"/>
      <c r="L1178" s="9"/>
      <c r="M1178" s="7"/>
      <c r="N1178" s="7"/>
      <c r="O1178" s="391" t="s">
        <v>1404</v>
      </c>
      <c r="P1178" s="37"/>
      <c r="Q1178" s="37"/>
      <c r="R1178" s="37"/>
    </row>
    <row r="1179" spans="1:18" ht="16.5" customHeight="1" hidden="1">
      <c r="A1179" s="10"/>
      <c r="B1179" s="11"/>
      <c r="C1179" s="11"/>
      <c r="D1179" s="817" t="s">
        <v>1498</v>
      </c>
      <c r="E1179" s="316"/>
      <c r="F1179" s="12"/>
      <c r="G1179" s="12"/>
      <c r="H1179" s="12"/>
      <c r="I1179" s="12"/>
      <c r="J1179" s="12"/>
      <c r="K1179" s="12"/>
      <c r="L1179" s="13"/>
      <c r="M1179" s="12"/>
      <c r="N1179" s="12"/>
      <c r="O1179" s="28"/>
      <c r="P1179" s="37"/>
      <c r="Q1179" s="37"/>
      <c r="R1179" s="37"/>
    </row>
    <row r="1180" spans="1:18" s="70" customFormat="1" ht="24.75" customHeight="1" hidden="1">
      <c r="A1180" s="245" t="s">
        <v>428</v>
      </c>
      <c r="B1180" s="292" t="s">
        <v>429</v>
      </c>
      <c r="C1180" s="292" t="s">
        <v>1</v>
      </c>
      <c r="D1180" s="292" t="s">
        <v>427</v>
      </c>
      <c r="E1180" s="377" t="s">
        <v>435</v>
      </c>
      <c r="F1180" s="248" t="s">
        <v>424</v>
      </c>
      <c r="G1180" s="248" t="s">
        <v>425</v>
      </c>
      <c r="H1180" s="248" t="s">
        <v>33</v>
      </c>
      <c r="I1180" s="248" t="s">
        <v>342</v>
      </c>
      <c r="J1180" s="248" t="s">
        <v>17</v>
      </c>
      <c r="K1180" s="248" t="s">
        <v>18</v>
      </c>
      <c r="L1180" s="248" t="s">
        <v>433</v>
      </c>
      <c r="M1180" s="248" t="s">
        <v>30</v>
      </c>
      <c r="N1180" s="248" t="s">
        <v>29</v>
      </c>
      <c r="O1180" s="807" t="s">
        <v>19</v>
      </c>
      <c r="P1180" s="849"/>
      <c r="Q1180" s="849"/>
      <c r="R1180" s="849"/>
    </row>
    <row r="1181" spans="1:18" ht="30" customHeight="1">
      <c r="A1181" s="808" t="s">
        <v>267</v>
      </c>
      <c r="B1181" s="809"/>
      <c r="C1181" s="779"/>
      <c r="D1181" s="779"/>
      <c r="E1181" s="780"/>
      <c r="F1181" s="778"/>
      <c r="G1181" s="778"/>
      <c r="H1181" s="778"/>
      <c r="I1181" s="778"/>
      <c r="J1181" s="778"/>
      <c r="K1181" s="778"/>
      <c r="L1181" s="778"/>
      <c r="M1181" s="778"/>
      <c r="N1181" s="778"/>
      <c r="O1181" s="810"/>
      <c r="P1181" s="37"/>
      <c r="Q1181" s="37"/>
      <c r="R1181" s="37"/>
    </row>
    <row r="1182" spans="1:18" ht="39.75" customHeight="1">
      <c r="A1182" s="718">
        <v>98</v>
      </c>
      <c r="B1182" s="130" t="s">
        <v>47</v>
      </c>
      <c r="C1182" s="131" t="s">
        <v>413</v>
      </c>
      <c r="D1182" s="433" t="s">
        <v>52</v>
      </c>
      <c r="E1182" s="351">
        <v>15</v>
      </c>
      <c r="F1182" s="130">
        <v>2184</v>
      </c>
      <c r="G1182" s="130">
        <v>0</v>
      </c>
      <c r="H1182" s="130">
        <v>0</v>
      </c>
      <c r="I1182" s="130">
        <v>0</v>
      </c>
      <c r="J1182" s="130">
        <v>0</v>
      </c>
      <c r="K1182" s="130">
        <v>55</v>
      </c>
      <c r="L1182" s="905">
        <v>1000</v>
      </c>
      <c r="M1182" s="130">
        <v>0</v>
      </c>
      <c r="N1182" s="130">
        <f>F1182+G1182+H1182+I1182-J1182+K1182-L1182-M1182</f>
        <v>1239</v>
      </c>
      <c r="O1182" s="133"/>
      <c r="P1182" s="37"/>
      <c r="Q1182" s="37"/>
      <c r="R1182" s="37"/>
    </row>
    <row r="1183" spans="1:18" ht="39.75" customHeight="1">
      <c r="A1183" s="718">
        <v>134</v>
      </c>
      <c r="B1183" s="130" t="s">
        <v>858</v>
      </c>
      <c r="C1183" s="131" t="s">
        <v>859</v>
      </c>
      <c r="D1183" s="433" t="s">
        <v>345</v>
      </c>
      <c r="E1183" s="351">
        <v>15</v>
      </c>
      <c r="F1183" s="130">
        <v>2167</v>
      </c>
      <c r="G1183" s="130">
        <v>0</v>
      </c>
      <c r="H1183" s="130">
        <v>0</v>
      </c>
      <c r="I1183" s="130">
        <v>0</v>
      </c>
      <c r="J1183" s="130">
        <v>0</v>
      </c>
      <c r="K1183" s="130">
        <v>57</v>
      </c>
      <c r="L1183" s="130">
        <v>0</v>
      </c>
      <c r="M1183" s="130">
        <v>0</v>
      </c>
      <c r="N1183" s="130">
        <f>F1183+G1183+H1183+I1183-J1183+K1183-L1183-M1183</f>
        <v>2224</v>
      </c>
      <c r="O1183" s="133"/>
      <c r="P1183" s="37"/>
      <c r="Q1183" s="37"/>
      <c r="R1183" s="37"/>
    </row>
    <row r="1184" spans="1:18" ht="39.75" customHeight="1">
      <c r="A1184" s="718">
        <v>252</v>
      </c>
      <c r="B1184" s="130" t="s">
        <v>634</v>
      </c>
      <c r="C1184" s="131" t="s">
        <v>635</v>
      </c>
      <c r="D1184" s="433" t="s">
        <v>636</v>
      </c>
      <c r="E1184" s="351">
        <v>15</v>
      </c>
      <c r="F1184" s="130">
        <v>3109</v>
      </c>
      <c r="G1184" s="130">
        <v>0</v>
      </c>
      <c r="H1184" s="130">
        <v>0</v>
      </c>
      <c r="I1184" s="130">
        <v>0</v>
      </c>
      <c r="J1184" s="130">
        <v>109</v>
      </c>
      <c r="K1184" s="130">
        <v>0</v>
      </c>
      <c r="L1184" s="130">
        <v>0</v>
      </c>
      <c r="M1184" s="130">
        <v>0</v>
      </c>
      <c r="N1184" s="130">
        <f>F1184+G1184+H1184+I1184-J1184+K1184-L1184-M1184</f>
        <v>3000</v>
      </c>
      <c r="O1184" s="133"/>
      <c r="P1184" s="37"/>
      <c r="Q1184" s="37"/>
      <c r="R1184" s="37"/>
    </row>
    <row r="1185" spans="1:18" ht="39.75" customHeight="1">
      <c r="A1185" s="718">
        <v>383</v>
      </c>
      <c r="B1185" s="130" t="s">
        <v>1205</v>
      </c>
      <c r="C1185" s="131" t="s">
        <v>1291</v>
      </c>
      <c r="D1185" s="433" t="s">
        <v>1206</v>
      </c>
      <c r="E1185" s="351">
        <v>15</v>
      </c>
      <c r="F1185" s="130">
        <v>4420</v>
      </c>
      <c r="G1185" s="130">
        <v>0</v>
      </c>
      <c r="H1185" s="130">
        <v>0</v>
      </c>
      <c r="I1185" s="130">
        <v>0</v>
      </c>
      <c r="J1185" s="130">
        <v>420</v>
      </c>
      <c r="K1185" s="130">
        <v>0</v>
      </c>
      <c r="L1185" s="130">
        <v>0</v>
      </c>
      <c r="M1185" s="130">
        <v>0</v>
      </c>
      <c r="N1185" s="130">
        <f>F1185+G1185+H1185+I1185-J1185+K1185-L1185-M1185</f>
        <v>4000</v>
      </c>
      <c r="O1185" s="133"/>
      <c r="P1185" s="37"/>
      <c r="Q1185" s="37"/>
      <c r="R1185" s="37"/>
    </row>
    <row r="1186" spans="1:18" ht="39.75" customHeight="1">
      <c r="A1186" s="718">
        <v>385</v>
      </c>
      <c r="B1186" s="130" t="s">
        <v>1207</v>
      </c>
      <c r="C1186" s="131" t="s">
        <v>1216</v>
      </c>
      <c r="D1186" s="433" t="s">
        <v>109</v>
      </c>
      <c r="E1186" s="351">
        <v>15</v>
      </c>
      <c r="F1186" s="130">
        <v>1697</v>
      </c>
      <c r="G1186" s="130">
        <v>0</v>
      </c>
      <c r="H1186" s="130">
        <v>0</v>
      </c>
      <c r="I1186" s="130">
        <v>0</v>
      </c>
      <c r="J1186" s="130">
        <v>0</v>
      </c>
      <c r="K1186" s="130">
        <v>103</v>
      </c>
      <c r="L1186" s="130">
        <v>0</v>
      </c>
      <c r="M1186" s="130">
        <v>0</v>
      </c>
      <c r="N1186" s="130">
        <f>F1186+G1186+H1186+I1186-J1186+K1186-L1186-M1186</f>
        <v>1800</v>
      </c>
      <c r="O1186" s="133"/>
      <c r="P1186" s="37"/>
      <c r="Q1186" s="37"/>
      <c r="R1186" s="37"/>
    </row>
    <row r="1187" spans="1:18" s="201" customFormat="1" ht="19.5" customHeight="1" hidden="1">
      <c r="A1187" s="561" t="s">
        <v>65</v>
      </c>
      <c r="B1187" s="821"/>
      <c r="C1187" s="821"/>
      <c r="D1187" s="822"/>
      <c r="E1187" s="823"/>
      <c r="F1187" s="821">
        <f>SUM(F1182:F1186)</f>
        <v>13577</v>
      </c>
      <c r="G1187" s="821">
        <f aca="true" t="shared" si="204" ref="G1187:N1187">SUM(G1182:G1186)</f>
        <v>0</v>
      </c>
      <c r="H1187" s="821">
        <f t="shared" si="204"/>
        <v>0</v>
      </c>
      <c r="I1187" s="821">
        <f t="shared" si="204"/>
        <v>0</v>
      </c>
      <c r="J1187" s="821">
        <f t="shared" si="204"/>
        <v>529</v>
      </c>
      <c r="K1187" s="821">
        <f t="shared" si="204"/>
        <v>215</v>
      </c>
      <c r="L1187" s="821">
        <f t="shared" si="204"/>
        <v>1000</v>
      </c>
      <c r="M1187" s="821">
        <f t="shared" si="204"/>
        <v>0</v>
      </c>
      <c r="N1187" s="821">
        <f t="shared" si="204"/>
        <v>12263</v>
      </c>
      <c r="O1187" s="824"/>
      <c r="P1187" s="851"/>
      <c r="Q1187" s="851"/>
      <c r="R1187" s="851"/>
    </row>
    <row r="1188" spans="1:18" ht="30" customHeight="1">
      <c r="A1188" s="808" t="s">
        <v>12</v>
      </c>
      <c r="B1188" s="809"/>
      <c r="C1188" s="779"/>
      <c r="D1188" s="814"/>
      <c r="E1188" s="780"/>
      <c r="F1188" s="778"/>
      <c r="G1188" s="778"/>
      <c r="H1188" s="778"/>
      <c r="I1188" s="778"/>
      <c r="J1188" s="778"/>
      <c r="K1188" s="778"/>
      <c r="L1188" s="778"/>
      <c r="M1188" s="778"/>
      <c r="N1188" s="778"/>
      <c r="O1188" s="810"/>
      <c r="P1188" s="37"/>
      <c r="Q1188" s="37"/>
      <c r="R1188" s="37"/>
    </row>
    <row r="1189" spans="1:18" ht="39.75" customHeight="1">
      <c r="A1189" s="738">
        <v>10</v>
      </c>
      <c r="B1189" s="140" t="s">
        <v>1420</v>
      </c>
      <c r="C1189" s="141" t="s">
        <v>1422</v>
      </c>
      <c r="D1189" s="681" t="s">
        <v>13</v>
      </c>
      <c r="E1189" s="385">
        <v>15</v>
      </c>
      <c r="F1189" s="140">
        <v>2730</v>
      </c>
      <c r="G1189" s="140">
        <v>0</v>
      </c>
      <c r="H1189" s="140">
        <v>300</v>
      </c>
      <c r="I1189" s="140">
        <v>0</v>
      </c>
      <c r="J1189" s="140">
        <v>48</v>
      </c>
      <c r="K1189" s="140">
        <v>0</v>
      </c>
      <c r="L1189" s="140">
        <v>0</v>
      </c>
      <c r="M1189" s="140">
        <v>0</v>
      </c>
      <c r="N1189" s="140">
        <f>F1189+G1189+H1189+I1189-J1189+K1189-L1189-M1189</f>
        <v>2982</v>
      </c>
      <c r="O1189" s="142"/>
      <c r="P1189" s="37"/>
      <c r="Q1189" s="37"/>
      <c r="R1189" s="37"/>
    </row>
    <row r="1190" spans="1:18" ht="39.75" customHeight="1">
      <c r="A1190" s="718">
        <v>11</v>
      </c>
      <c r="B1190" s="130" t="s">
        <v>1421</v>
      </c>
      <c r="C1190" s="131" t="s">
        <v>1424</v>
      </c>
      <c r="D1190" s="681" t="s">
        <v>13</v>
      </c>
      <c r="E1190" s="351">
        <v>15</v>
      </c>
      <c r="F1190" s="130">
        <v>2730</v>
      </c>
      <c r="G1190" s="130">
        <v>0</v>
      </c>
      <c r="H1190" s="130">
        <v>300</v>
      </c>
      <c r="I1190" s="130">
        <v>0</v>
      </c>
      <c r="J1190" s="130">
        <v>48</v>
      </c>
      <c r="K1190" s="130">
        <v>0</v>
      </c>
      <c r="L1190" s="132">
        <v>0</v>
      </c>
      <c r="M1190" s="130">
        <v>0</v>
      </c>
      <c r="N1190" s="130">
        <f>F1190+G1190+H1190+I1190-J1190+K1190-L1190-M1190</f>
        <v>2982</v>
      </c>
      <c r="O1190" s="133"/>
      <c r="P1190" s="37"/>
      <c r="Q1190" s="37"/>
      <c r="R1190" s="37"/>
    </row>
    <row r="1191" spans="1:18" ht="39.75" customHeight="1">
      <c r="A1191" s="957">
        <v>12</v>
      </c>
      <c r="B1191" s="139" t="s">
        <v>804</v>
      </c>
      <c r="C1191" s="429" t="s">
        <v>805</v>
      </c>
      <c r="D1191" s="688" t="s">
        <v>806</v>
      </c>
      <c r="E1191" s="383">
        <v>15</v>
      </c>
      <c r="F1191" s="139">
        <v>3109</v>
      </c>
      <c r="G1191" s="139">
        <v>0</v>
      </c>
      <c r="H1191" s="139">
        <v>0</v>
      </c>
      <c r="I1191" s="139">
        <v>0</v>
      </c>
      <c r="J1191" s="139">
        <v>109</v>
      </c>
      <c r="K1191" s="139">
        <v>0</v>
      </c>
      <c r="L1191" s="139">
        <v>0</v>
      </c>
      <c r="M1191" s="139">
        <v>0</v>
      </c>
      <c r="N1191" s="139">
        <f>F1191+G1191+H1191+I1191-J1191+K1191-L1191-M1191</f>
        <v>3000</v>
      </c>
      <c r="O1191" s="384"/>
      <c r="P1191" s="37"/>
      <c r="Q1191" s="37"/>
      <c r="R1191" s="37"/>
    </row>
    <row r="1192" spans="1:18" ht="39.75" customHeight="1">
      <c r="A1192" s="718">
        <v>15</v>
      </c>
      <c r="B1192" s="130" t="s">
        <v>454</v>
      </c>
      <c r="C1192" s="261" t="s">
        <v>455</v>
      </c>
      <c r="D1192" s="707" t="s">
        <v>13</v>
      </c>
      <c r="E1192" s="351">
        <v>15</v>
      </c>
      <c r="F1192" s="130">
        <v>2730</v>
      </c>
      <c r="G1192" s="130">
        <v>0</v>
      </c>
      <c r="H1192" s="130">
        <v>300</v>
      </c>
      <c r="I1192" s="130">
        <v>0</v>
      </c>
      <c r="J1192" s="130">
        <v>48</v>
      </c>
      <c r="K1192" s="130">
        <v>0</v>
      </c>
      <c r="L1192" s="130">
        <v>0</v>
      </c>
      <c r="M1192" s="130">
        <v>0</v>
      </c>
      <c r="N1192" s="130">
        <f>F1192+G1192+H1192+I1192-J1192+K1192-L1192-M1192</f>
        <v>2982</v>
      </c>
      <c r="O1192" s="133"/>
      <c r="P1192" s="37"/>
      <c r="Q1192" s="37"/>
      <c r="R1192" s="37"/>
    </row>
    <row r="1193" spans="1:18" ht="39" customHeight="1">
      <c r="A1193" s="718">
        <v>20</v>
      </c>
      <c r="B1193" s="130" t="s">
        <v>1436</v>
      </c>
      <c r="C1193" s="131" t="s">
        <v>1461</v>
      </c>
      <c r="D1193" s="433" t="s">
        <v>806</v>
      </c>
      <c r="E1193" s="351">
        <v>15</v>
      </c>
      <c r="F1193" s="130">
        <v>3109</v>
      </c>
      <c r="G1193" s="130">
        <v>0</v>
      </c>
      <c r="H1193" s="130">
        <v>0</v>
      </c>
      <c r="I1193" s="130">
        <v>0</v>
      </c>
      <c r="J1193" s="130">
        <v>109</v>
      </c>
      <c r="K1193" s="130">
        <v>0</v>
      </c>
      <c r="L1193" s="130">
        <v>0</v>
      </c>
      <c r="M1193" s="130">
        <v>0</v>
      </c>
      <c r="N1193" s="130">
        <f>F1193+G1193+H1193+I1193-J1193+K1193-L1193-M1193</f>
        <v>3000</v>
      </c>
      <c r="O1193" s="133"/>
      <c r="P1193" s="37"/>
      <c r="Q1193" s="37"/>
      <c r="R1193" s="37"/>
    </row>
    <row r="1194" spans="1:18" ht="36.75" customHeight="1" hidden="1">
      <c r="A1194" s="906"/>
      <c r="B1194" s="907"/>
      <c r="C1194" s="908"/>
      <c r="D1194" s="909"/>
      <c r="E1194" s="910"/>
      <c r="F1194" s="907">
        <f aca="true" t="shared" si="205" ref="F1194:N1194">SUM(F1189:F1193)</f>
        <v>14408</v>
      </c>
      <c r="G1194" s="907">
        <f t="shared" si="205"/>
        <v>0</v>
      </c>
      <c r="H1194" s="907">
        <f t="shared" si="205"/>
        <v>900</v>
      </c>
      <c r="I1194" s="907">
        <f t="shared" si="205"/>
        <v>0</v>
      </c>
      <c r="J1194" s="907">
        <f t="shared" si="205"/>
        <v>362</v>
      </c>
      <c r="K1194" s="907">
        <f t="shared" si="205"/>
        <v>0</v>
      </c>
      <c r="L1194" s="907">
        <f t="shared" si="205"/>
        <v>0</v>
      </c>
      <c r="M1194" s="907">
        <f t="shared" si="205"/>
        <v>0</v>
      </c>
      <c r="N1194" s="907">
        <f t="shared" si="205"/>
        <v>14946</v>
      </c>
      <c r="O1194" s="911"/>
      <c r="P1194" s="37"/>
      <c r="Q1194" s="37"/>
      <c r="R1194" s="37"/>
    </row>
    <row r="1195" spans="1:18" s="41" customFormat="1" ht="24" customHeight="1" hidden="1">
      <c r="A1195" s="468"/>
      <c r="B1195" s="825" t="s">
        <v>31</v>
      </c>
      <c r="C1195" s="229"/>
      <c r="D1195" s="229"/>
      <c r="E1195" s="362"/>
      <c r="F1195" s="229">
        <f aca="true" t="shared" si="206" ref="F1195:N1195">F1187+F1194</f>
        <v>27985</v>
      </c>
      <c r="G1195" s="229">
        <f t="shared" si="206"/>
        <v>0</v>
      </c>
      <c r="H1195" s="229">
        <f t="shared" si="206"/>
        <v>900</v>
      </c>
      <c r="I1195" s="229">
        <f t="shared" si="206"/>
        <v>0</v>
      </c>
      <c r="J1195" s="229">
        <f t="shared" si="206"/>
        <v>891</v>
      </c>
      <c r="K1195" s="229">
        <f t="shared" si="206"/>
        <v>215</v>
      </c>
      <c r="L1195" s="229">
        <f t="shared" si="206"/>
        <v>1000</v>
      </c>
      <c r="M1195" s="229">
        <f t="shared" si="206"/>
        <v>0</v>
      </c>
      <c r="N1195" s="229">
        <f t="shared" si="206"/>
        <v>27209</v>
      </c>
      <c r="O1195" s="826"/>
      <c r="P1195" s="84"/>
      <c r="Q1195" s="84"/>
      <c r="R1195" s="84"/>
    </row>
    <row r="1196" spans="1:18" s="829" customFormat="1" ht="73.5" customHeight="1" hidden="1">
      <c r="A1196" s="437"/>
      <c r="B1196" s="438"/>
      <c r="C1196" s="438"/>
      <c r="D1196" s="438" t="s">
        <v>640</v>
      </c>
      <c r="F1196" s="439"/>
      <c r="G1196" s="438"/>
      <c r="H1196" s="438"/>
      <c r="J1196" s="452" t="s">
        <v>463</v>
      </c>
      <c r="K1196" s="438"/>
      <c r="L1196" s="438"/>
      <c r="N1196" s="438" t="s">
        <v>463</v>
      </c>
      <c r="O1196" s="830"/>
      <c r="P1196" s="852"/>
      <c r="Q1196" s="852"/>
      <c r="R1196" s="852"/>
    </row>
    <row r="1197" spans="1:18" s="829" customFormat="1" ht="15.75" customHeight="1" hidden="1">
      <c r="A1197" s="437" t="s">
        <v>471</v>
      </c>
      <c r="B1197" s="438"/>
      <c r="C1197" s="438"/>
      <c r="D1197" s="438" t="s">
        <v>1270</v>
      </c>
      <c r="E1197" s="438"/>
      <c r="F1197" s="439"/>
      <c r="G1197" s="438"/>
      <c r="H1197" s="438"/>
      <c r="J1197" s="443" t="s">
        <v>968</v>
      </c>
      <c r="K1197" s="438"/>
      <c r="L1197" s="437"/>
      <c r="M1197" s="438" t="s">
        <v>965</v>
      </c>
      <c r="N1197" s="438"/>
      <c r="O1197" s="438"/>
      <c r="P1197" s="852"/>
      <c r="Q1197" s="852"/>
      <c r="R1197" s="852"/>
    </row>
    <row r="1198" spans="1:18" s="473" customFormat="1" ht="14.25" customHeight="1" hidden="1">
      <c r="A1198" s="437"/>
      <c r="B1198" s="438"/>
      <c r="C1198" s="438"/>
      <c r="D1198" s="438" t="s">
        <v>601</v>
      </c>
      <c r="E1198" s="438"/>
      <c r="F1198" s="439"/>
      <c r="G1198" s="438"/>
      <c r="H1198" s="438"/>
      <c r="J1198" s="442" t="s">
        <v>460</v>
      </c>
      <c r="K1198" s="438"/>
      <c r="L1198" s="438"/>
      <c r="M1198" s="438" t="s">
        <v>461</v>
      </c>
      <c r="N1198" s="438"/>
      <c r="O1198" s="830"/>
      <c r="P1198" s="644"/>
      <c r="Q1198" s="644"/>
      <c r="R1198" s="644"/>
    </row>
    <row r="1199" spans="1:18" ht="22.5" customHeight="1" hidden="1">
      <c r="A1199" s="3" t="s">
        <v>0</v>
      </c>
      <c r="B1199" s="33"/>
      <c r="C1199" s="4"/>
      <c r="D1199" s="169" t="s">
        <v>64</v>
      </c>
      <c r="E1199" s="325"/>
      <c r="F1199" s="55"/>
      <c r="G1199" s="4"/>
      <c r="H1199" s="4"/>
      <c r="I1199" s="4"/>
      <c r="J1199" s="4"/>
      <c r="K1199" s="4"/>
      <c r="L1199" s="5"/>
      <c r="M1199" s="4"/>
      <c r="N1199" s="4"/>
      <c r="O1199" s="27"/>
      <c r="P1199" s="37"/>
      <c r="Q1199" s="37"/>
      <c r="R1199" s="37"/>
    </row>
    <row r="1200" spans="1:18" ht="15" customHeight="1" hidden="1">
      <c r="A1200" s="6"/>
      <c r="B1200" s="97" t="s">
        <v>25</v>
      </c>
      <c r="C1200" s="7"/>
      <c r="D1200" s="7"/>
      <c r="E1200" s="315"/>
      <c r="F1200" s="7"/>
      <c r="G1200" s="7"/>
      <c r="H1200" s="7"/>
      <c r="I1200" s="8"/>
      <c r="J1200" s="7"/>
      <c r="K1200" s="7"/>
      <c r="L1200" s="9"/>
      <c r="M1200" s="7"/>
      <c r="N1200" s="7"/>
      <c r="O1200" s="391" t="s">
        <v>1405</v>
      </c>
      <c r="P1200" s="37"/>
      <c r="Q1200" s="37"/>
      <c r="R1200" s="37"/>
    </row>
    <row r="1201" spans="1:18" ht="18" customHeight="1" hidden="1">
      <c r="A1201" s="10"/>
      <c r="B1201" s="11"/>
      <c r="C1201" s="11"/>
      <c r="D1201" s="817" t="s">
        <v>1498</v>
      </c>
      <c r="E1201" s="316"/>
      <c r="F1201" s="12"/>
      <c r="G1201" s="12"/>
      <c r="H1201" s="12"/>
      <c r="I1201" s="12"/>
      <c r="J1201" s="12"/>
      <c r="K1201" s="12"/>
      <c r="L1201" s="13"/>
      <c r="M1201" s="12"/>
      <c r="N1201" s="12"/>
      <c r="O1201" s="28"/>
      <c r="P1201" s="37"/>
      <c r="Q1201" s="37"/>
      <c r="R1201" s="37"/>
    </row>
    <row r="1202" spans="1:18" s="70" customFormat="1" ht="24.75" customHeight="1" hidden="1">
      <c r="A1202" s="245" t="s">
        <v>428</v>
      </c>
      <c r="B1202" s="292" t="s">
        <v>429</v>
      </c>
      <c r="C1202" s="292" t="s">
        <v>1</v>
      </c>
      <c r="D1202" s="292" t="s">
        <v>427</v>
      </c>
      <c r="E1202" s="377" t="s">
        <v>435</v>
      </c>
      <c r="F1202" s="248" t="s">
        <v>424</v>
      </c>
      <c r="G1202" s="248" t="s">
        <v>425</v>
      </c>
      <c r="H1202" s="248" t="s">
        <v>33</v>
      </c>
      <c r="I1202" s="248" t="s">
        <v>342</v>
      </c>
      <c r="J1202" s="248" t="s">
        <v>17</v>
      </c>
      <c r="K1202" s="248" t="s">
        <v>18</v>
      </c>
      <c r="L1202" s="248" t="s">
        <v>433</v>
      </c>
      <c r="M1202" s="248" t="s">
        <v>30</v>
      </c>
      <c r="N1202" s="248" t="s">
        <v>29</v>
      </c>
      <c r="O1202" s="807" t="s">
        <v>19</v>
      </c>
      <c r="P1202" s="849"/>
      <c r="Q1202" s="849"/>
      <c r="R1202" s="849"/>
    </row>
    <row r="1203" spans="1:18" ht="30" customHeight="1">
      <c r="A1203" s="808" t="s">
        <v>12</v>
      </c>
      <c r="B1203" s="809"/>
      <c r="C1203" s="779"/>
      <c r="D1203" s="814"/>
      <c r="E1203" s="780"/>
      <c r="F1203" s="778"/>
      <c r="G1203" s="778"/>
      <c r="H1203" s="778"/>
      <c r="I1203" s="778"/>
      <c r="J1203" s="778"/>
      <c r="K1203" s="778"/>
      <c r="L1203" s="778"/>
      <c r="M1203" s="778"/>
      <c r="N1203" s="778"/>
      <c r="O1203" s="810"/>
      <c r="P1203" s="37"/>
      <c r="Q1203" s="37"/>
      <c r="R1203" s="37"/>
    </row>
    <row r="1204" spans="1:18" ht="39.75" customHeight="1">
      <c r="A1204" s="718">
        <v>30</v>
      </c>
      <c r="B1204" s="130" t="s">
        <v>807</v>
      </c>
      <c r="C1204" s="131" t="s">
        <v>808</v>
      </c>
      <c r="D1204" s="433" t="s">
        <v>806</v>
      </c>
      <c r="E1204" s="351">
        <v>15</v>
      </c>
      <c r="F1204" s="130">
        <v>3109</v>
      </c>
      <c r="G1204" s="130">
        <v>0</v>
      </c>
      <c r="H1204" s="130">
        <v>0</v>
      </c>
      <c r="I1204" s="130">
        <v>0</v>
      </c>
      <c r="J1204" s="130">
        <v>109</v>
      </c>
      <c r="K1204" s="130">
        <v>0</v>
      </c>
      <c r="L1204" s="130">
        <v>0</v>
      </c>
      <c r="M1204" s="130">
        <v>0</v>
      </c>
      <c r="N1204" s="130">
        <f aca="true" t="shared" si="207" ref="N1204:N1215">F1204+G1204+H1204+I1204-J1204+K1204-L1204-M1204</f>
        <v>3000</v>
      </c>
      <c r="O1204" s="133"/>
      <c r="P1204" s="37"/>
      <c r="Q1204" s="37"/>
      <c r="R1204" s="37"/>
    </row>
    <row r="1205" spans="1:18" ht="42" customHeight="1">
      <c r="A1205" s="718">
        <v>40</v>
      </c>
      <c r="B1205" s="130" t="s">
        <v>841</v>
      </c>
      <c r="C1205" s="131" t="s">
        <v>816</v>
      </c>
      <c r="D1205" s="433" t="s">
        <v>268</v>
      </c>
      <c r="E1205" s="351">
        <v>15</v>
      </c>
      <c r="F1205" s="130">
        <v>6348</v>
      </c>
      <c r="G1205" s="130">
        <v>0</v>
      </c>
      <c r="H1205" s="130">
        <v>300</v>
      </c>
      <c r="I1205" s="130">
        <v>0</v>
      </c>
      <c r="J1205" s="130">
        <v>809</v>
      </c>
      <c r="K1205" s="130">
        <v>0</v>
      </c>
      <c r="L1205" s="130">
        <v>0</v>
      </c>
      <c r="M1205" s="130">
        <v>0</v>
      </c>
      <c r="N1205" s="130">
        <f t="shared" si="207"/>
        <v>5839</v>
      </c>
      <c r="O1205" s="133"/>
      <c r="P1205" s="37"/>
      <c r="Q1205" s="37"/>
      <c r="R1205" s="37"/>
    </row>
    <row r="1206" spans="1:18" ht="42" customHeight="1">
      <c r="A1206" s="718">
        <v>43</v>
      </c>
      <c r="B1206" s="130" t="s">
        <v>1484</v>
      </c>
      <c r="C1206" s="131" t="s">
        <v>1485</v>
      </c>
      <c r="D1206" s="433" t="s">
        <v>270</v>
      </c>
      <c r="E1206" s="351">
        <v>15</v>
      </c>
      <c r="F1206" s="130">
        <v>2509</v>
      </c>
      <c r="G1206" s="130">
        <v>0</v>
      </c>
      <c r="H1206" s="130">
        <v>300</v>
      </c>
      <c r="I1206" s="130">
        <v>0</v>
      </c>
      <c r="J1206" s="130">
        <v>9</v>
      </c>
      <c r="K1206" s="130">
        <v>0</v>
      </c>
      <c r="L1206" s="130">
        <v>0</v>
      </c>
      <c r="M1206" s="130">
        <v>0</v>
      </c>
      <c r="N1206" s="130">
        <f t="shared" si="207"/>
        <v>2800</v>
      </c>
      <c r="O1206" s="133"/>
      <c r="P1206" s="37"/>
      <c r="Q1206" s="37"/>
      <c r="R1206" s="37"/>
    </row>
    <row r="1207" spans="1:18" ht="42" customHeight="1">
      <c r="A1207" s="718">
        <v>44</v>
      </c>
      <c r="B1207" s="130" t="s">
        <v>1503</v>
      </c>
      <c r="C1207" s="131" t="s">
        <v>1504</v>
      </c>
      <c r="D1207" s="433" t="s">
        <v>270</v>
      </c>
      <c r="E1207" s="351">
        <v>15</v>
      </c>
      <c r="F1207" s="130">
        <v>2452</v>
      </c>
      <c r="G1207" s="130">
        <v>0</v>
      </c>
      <c r="H1207" s="130">
        <v>0</v>
      </c>
      <c r="I1207" s="130">
        <v>0</v>
      </c>
      <c r="J1207" s="130">
        <v>2</v>
      </c>
      <c r="K1207" s="130">
        <v>0</v>
      </c>
      <c r="L1207" s="130">
        <v>0</v>
      </c>
      <c r="M1207" s="130">
        <v>0</v>
      </c>
      <c r="N1207" s="130">
        <f t="shared" si="207"/>
        <v>2450</v>
      </c>
      <c r="O1207" s="133"/>
      <c r="P1207" s="37"/>
      <c r="Q1207" s="37"/>
      <c r="R1207" s="37"/>
    </row>
    <row r="1208" spans="1:18" ht="42" customHeight="1">
      <c r="A1208" s="718">
        <v>46</v>
      </c>
      <c r="B1208" s="961" t="s">
        <v>1441</v>
      </c>
      <c r="C1208" s="131" t="s">
        <v>412</v>
      </c>
      <c r="D1208" s="433" t="s">
        <v>13</v>
      </c>
      <c r="E1208" s="351">
        <v>15</v>
      </c>
      <c r="F1208" s="130">
        <v>2730</v>
      </c>
      <c r="G1208" s="130">
        <v>0</v>
      </c>
      <c r="H1208" s="130">
        <v>300</v>
      </c>
      <c r="I1208" s="130">
        <v>0</v>
      </c>
      <c r="J1208" s="130">
        <v>48</v>
      </c>
      <c r="K1208" s="130">
        <v>0</v>
      </c>
      <c r="L1208" s="130">
        <v>500</v>
      </c>
      <c r="M1208" s="130">
        <v>0</v>
      </c>
      <c r="N1208" s="130">
        <f t="shared" si="207"/>
        <v>2482</v>
      </c>
      <c r="O1208" s="133"/>
      <c r="P1208" s="37"/>
      <c r="Q1208" s="37"/>
      <c r="R1208" s="37"/>
    </row>
    <row r="1209" spans="1:15" ht="42" customHeight="1">
      <c r="A1209" s="718">
        <v>132</v>
      </c>
      <c r="B1209" s="130" t="s">
        <v>790</v>
      </c>
      <c r="C1209" s="386" t="s">
        <v>944</v>
      </c>
      <c r="D1209" s="457" t="s">
        <v>791</v>
      </c>
      <c r="E1209" s="351">
        <v>15</v>
      </c>
      <c r="F1209" s="130">
        <v>2167</v>
      </c>
      <c r="G1209" s="130">
        <v>0</v>
      </c>
      <c r="H1209" s="130">
        <v>0</v>
      </c>
      <c r="I1209" s="130">
        <v>0</v>
      </c>
      <c r="J1209" s="130">
        <v>0</v>
      </c>
      <c r="K1209" s="130">
        <v>57</v>
      </c>
      <c r="L1209" s="130">
        <v>0</v>
      </c>
      <c r="M1209" s="130">
        <v>0</v>
      </c>
      <c r="N1209" s="130">
        <f t="shared" si="207"/>
        <v>2224</v>
      </c>
      <c r="O1209" s="133"/>
    </row>
    <row r="1210" spans="1:15" ht="42" customHeight="1">
      <c r="A1210" s="718">
        <v>137</v>
      </c>
      <c r="B1210" s="130" t="s">
        <v>861</v>
      </c>
      <c r="C1210" s="386" t="s">
        <v>862</v>
      </c>
      <c r="D1210" s="457" t="s">
        <v>13</v>
      </c>
      <c r="E1210" s="351">
        <v>15</v>
      </c>
      <c r="F1210" s="130">
        <v>2730</v>
      </c>
      <c r="G1210" s="130">
        <v>0</v>
      </c>
      <c r="H1210" s="130">
        <v>300</v>
      </c>
      <c r="I1210" s="130">
        <v>0</v>
      </c>
      <c r="J1210" s="130">
        <v>48</v>
      </c>
      <c r="K1210" s="130">
        <v>0</v>
      </c>
      <c r="L1210" s="130">
        <v>0</v>
      </c>
      <c r="M1210" s="130">
        <v>0</v>
      </c>
      <c r="N1210" s="130">
        <f t="shared" si="207"/>
        <v>2982</v>
      </c>
      <c r="O1210" s="133"/>
    </row>
    <row r="1211" spans="1:15" ht="42" customHeight="1">
      <c r="A1211" s="718">
        <v>158</v>
      </c>
      <c r="B1211" s="130" t="s">
        <v>951</v>
      </c>
      <c r="C1211" s="386" t="s">
        <v>1237</v>
      </c>
      <c r="D1211" s="457" t="s">
        <v>268</v>
      </c>
      <c r="E1211" s="351">
        <v>15</v>
      </c>
      <c r="F1211" s="130">
        <v>6348</v>
      </c>
      <c r="G1211" s="130">
        <v>0</v>
      </c>
      <c r="H1211" s="130">
        <v>300</v>
      </c>
      <c r="I1211" s="130">
        <v>0</v>
      </c>
      <c r="J1211" s="130">
        <v>809</v>
      </c>
      <c r="K1211" s="130">
        <v>0</v>
      </c>
      <c r="L1211" s="130">
        <v>0</v>
      </c>
      <c r="M1211" s="130">
        <v>0</v>
      </c>
      <c r="N1211" s="130">
        <f t="shared" si="207"/>
        <v>5839</v>
      </c>
      <c r="O1211" s="133"/>
    </row>
    <row r="1212" spans="1:18" ht="42" customHeight="1">
      <c r="A1212" s="718">
        <v>195</v>
      </c>
      <c r="B1212" s="130" t="s">
        <v>491</v>
      </c>
      <c r="C1212" s="131" t="s">
        <v>492</v>
      </c>
      <c r="D1212" s="433" t="s">
        <v>493</v>
      </c>
      <c r="E1212" s="351">
        <v>15</v>
      </c>
      <c r="F1212" s="130">
        <v>2509</v>
      </c>
      <c r="G1212" s="130">
        <v>0</v>
      </c>
      <c r="H1212" s="130">
        <v>300</v>
      </c>
      <c r="I1212" s="130">
        <v>0</v>
      </c>
      <c r="J1212" s="130">
        <v>9</v>
      </c>
      <c r="K1212" s="130">
        <v>0</v>
      </c>
      <c r="L1212" s="130">
        <v>0</v>
      </c>
      <c r="M1212" s="130">
        <v>0</v>
      </c>
      <c r="N1212" s="130">
        <f t="shared" si="207"/>
        <v>2800</v>
      </c>
      <c r="O1212" s="133"/>
      <c r="P1212" s="37"/>
      <c r="Q1212" s="37"/>
      <c r="R1212" s="37"/>
    </row>
    <row r="1213" spans="1:18" ht="40.5" customHeight="1">
      <c r="A1213" s="718">
        <v>358</v>
      </c>
      <c r="B1213" s="130" t="s">
        <v>1082</v>
      </c>
      <c r="C1213" s="131" t="s">
        <v>1189</v>
      </c>
      <c r="D1213" s="433" t="s">
        <v>268</v>
      </c>
      <c r="E1213" s="351">
        <v>15</v>
      </c>
      <c r="F1213" s="130">
        <v>6348</v>
      </c>
      <c r="G1213" s="130">
        <v>0</v>
      </c>
      <c r="H1213" s="130">
        <v>300</v>
      </c>
      <c r="I1213" s="130">
        <v>0</v>
      </c>
      <c r="J1213" s="130">
        <v>809</v>
      </c>
      <c r="K1213" s="130">
        <v>0</v>
      </c>
      <c r="L1213" s="130">
        <v>0</v>
      </c>
      <c r="M1213" s="130">
        <v>0</v>
      </c>
      <c r="N1213" s="130">
        <f t="shared" si="207"/>
        <v>5839</v>
      </c>
      <c r="O1213" s="133"/>
      <c r="P1213" s="37"/>
      <c r="Q1213" s="37"/>
      <c r="R1213" s="37"/>
    </row>
    <row r="1214" spans="1:18" ht="40.5" customHeight="1">
      <c r="A1214" s="718">
        <v>387</v>
      </c>
      <c r="B1214" s="130" t="s">
        <v>1208</v>
      </c>
      <c r="C1214" s="131" t="s">
        <v>1215</v>
      </c>
      <c r="D1214" s="433" t="s">
        <v>13</v>
      </c>
      <c r="E1214" s="351">
        <v>15</v>
      </c>
      <c r="F1214" s="130">
        <v>2730</v>
      </c>
      <c r="G1214" s="130">
        <v>0</v>
      </c>
      <c r="H1214" s="130">
        <v>300</v>
      </c>
      <c r="I1214" s="130">
        <v>0</v>
      </c>
      <c r="J1214" s="130">
        <v>48</v>
      </c>
      <c r="K1214" s="130">
        <v>0</v>
      </c>
      <c r="L1214" s="130">
        <v>0</v>
      </c>
      <c r="M1214" s="130">
        <v>0</v>
      </c>
      <c r="N1214" s="130">
        <f t="shared" si="207"/>
        <v>2982</v>
      </c>
      <c r="O1214" s="133"/>
      <c r="P1214" s="37"/>
      <c r="Q1214" s="37"/>
      <c r="R1214" s="37"/>
    </row>
    <row r="1215" spans="1:18" ht="39" customHeight="1">
      <c r="A1215" s="718">
        <v>394</v>
      </c>
      <c r="B1215" s="130" t="s">
        <v>1282</v>
      </c>
      <c r="C1215" s="131" t="s">
        <v>1328</v>
      </c>
      <c r="D1215" s="433" t="s">
        <v>268</v>
      </c>
      <c r="E1215" s="351">
        <v>15</v>
      </c>
      <c r="F1215" s="130">
        <v>6348</v>
      </c>
      <c r="G1215" s="130">
        <v>0</v>
      </c>
      <c r="H1215" s="130">
        <v>300</v>
      </c>
      <c r="I1215" s="130">
        <v>0</v>
      </c>
      <c r="J1215" s="130">
        <v>809</v>
      </c>
      <c r="K1215" s="130">
        <v>0</v>
      </c>
      <c r="L1215" s="130">
        <v>0</v>
      </c>
      <c r="M1215" s="130">
        <v>0</v>
      </c>
      <c r="N1215" s="130">
        <f t="shared" si="207"/>
        <v>5839</v>
      </c>
      <c r="O1215" s="133"/>
      <c r="P1215" s="37"/>
      <c r="Q1215" s="37"/>
      <c r="R1215" s="37"/>
    </row>
    <row r="1216" spans="1:18" s="41" customFormat="1" ht="27.75" customHeight="1" hidden="1">
      <c r="A1216" s="906"/>
      <c r="B1216" s="912"/>
      <c r="C1216" s="912"/>
      <c r="D1216" s="913"/>
      <c r="E1216" s="914"/>
      <c r="F1216" s="912">
        <f aca="true" t="shared" si="208" ref="F1216:N1216">SUM(F1204:F1215)</f>
        <v>46328</v>
      </c>
      <c r="G1216" s="912">
        <f t="shared" si="208"/>
        <v>0</v>
      </c>
      <c r="H1216" s="912">
        <f t="shared" si="208"/>
        <v>2700</v>
      </c>
      <c r="I1216" s="912">
        <f t="shared" si="208"/>
        <v>0</v>
      </c>
      <c r="J1216" s="912">
        <f t="shared" si="208"/>
        <v>3509</v>
      </c>
      <c r="K1216" s="912">
        <f t="shared" si="208"/>
        <v>57</v>
      </c>
      <c r="L1216" s="912">
        <f t="shared" si="208"/>
        <v>500</v>
      </c>
      <c r="M1216" s="912">
        <f t="shared" si="208"/>
        <v>0</v>
      </c>
      <c r="N1216" s="912">
        <f t="shared" si="208"/>
        <v>45076</v>
      </c>
      <c r="O1216" s="915"/>
      <c r="P1216" s="84"/>
      <c r="Q1216" s="84"/>
      <c r="R1216" s="84"/>
    </row>
    <row r="1217" spans="1:18" s="23" customFormat="1" ht="18.75" customHeight="1" hidden="1">
      <c r="A1217" s="626" t="s">
        <v>65</v>
      </c>
      <c r="B1217" s="811"/>
      <c r="C1217" s="812"/>
      <c r="D1217" s="815"/>
      <c r="E1217" s="813"/>
      <c r="F1217" s="565">
        <f aca="true" t="shared" si="209" ref="F1217:N1217">F1194+F1216</f>
        <v>60736</v>
      </c>
      <c r="G1217" s="565">
        <f t="shared" si="209"/>
        <v>0</v>
      </c>
      <c r="H1217" s="565">
        <f t="shared" si="209"/>
        <v>3600</v>
      </c>
      <c r="I1217" s="565">
        <f t="shared" si="209"/>
        <v>0</v>
      </c>
      <c r="J1217" s="565">
        <f t="shared" si="209"/>
        <v>3871</v>
      </c>
      <c r="K1217" s="565">
        <f t="shared" si="209"/>
        <v>57</v>
      </c>
      <c r="L1217" s="565">
        <f t="shared" si="209"/>
        <v>500</v>
      </c>
      <c r="M1217" s="565">
        <f t="shared" si="209"/>
        <v>0</v>
      </c>
      <c r="N1217" s="565">
        <f t="shared" si="209"/>
        <v>60022</v>
      </c>
      <c r="O1217" s="816"/>
      <c r="P1217" s="847"/>
      <c r="Q1217" s="847"/>
      <c r="R1217" s="847"/>
    </row>
    <row r="1218" spans="1:18" s="41" customFormat="1" ht="24" customHeight="1" hidden="1">
      <c r="A1218" s="468"/>
      <c r="B1218" s="825" t="s">
        <v>31</v>
      </c>
      <c r="C1218" s="229"/>
      <c r="D1218" s="229"/>
      <c r="E1218" s="362"/>
      <c r="F1218" s="229">
        <f aca="true" t="shared" si="210" ref="F1218:N1218">SUM(F1204:F1215)</f>
        <v>46328</v>
      </c>
      <c r="G1218" s="229">
        <f t="shared" si="210"/>
        <v>0</v>
      </c>
      <c r="H1218" s="229">
        <f t="shared" si="210"/>
        <v>2700</v>
      </c>
      <c r="I1218" s="229">
        <f t="shared" si="210"/>
        <v>0</v>
      </c>
      <c r="J1218" s="229">
        <f t="shared" si="210"/>
        <v>3509</v>
      </c>
      <c r="K1218" s="229">
        <f t="shared" si="210"/>
        <v>57</v>
      </c>
      <c r="L1218" s="229">
        <f t="shared" si="210"/>
        <v>500</v>
      </c>
      <c r="M1218" s="229">
        <f t="shared" si="210"/>
        <v>0</v>
      </c>
      <c r="N1218" s="229">
        <f t="shared" si="210"/>
        <v>45076</v>
      </c>
      <c r="O1218" s="826"/>
      <c r="P1218" s="84"/>
      <c r="Q1218" s="84"/>
      <c r="R1218" s="84"/>
    </row>
    <row r="1219" spans="1:18" s="829" customFormat="1" ht="42" customHeight="1" hidden="1">
      <c r="A1219" s="437"/>
      <c r="B1219" s="438"/>
      <c r="C1219" s="438"/>
      <c r="D1219" s="438" t="s">
        <v>640</v>
      </c>
      <c r="F1219" s="439"/>
      <c r="G1219" s="438"/>
      <c r="H1219" s="438"/>
      <c r="J1219" s="452" t="s">
        <v>463</v>
      </c>
      <c r="K1219" s="438"/>
      <c r="L1219" s="438"/>
      <c r="N1219" s="438" t="s">
        <v>463</v>
      </c>
      <c r="O1219" s="830"/>
      <c r="P1219" s="852"/>
      <c r="Q1219" s="852"/>
      <c r="R1219" s="852"/>
    </row>
    <row r="1220" spans="1:18" s="829" customFormat="1" ht="18" customHeight="1" hidden="1">
      <c r="A1220" s="437" t="s">
        <v>471</v>
      </c>
      <c r="B1220" s="438"/>
      <c r="C1220" s="438"/>
      <c r="D1220" s="438" t="s">
        <v>1270</v>
      </c>
      <c r="E1220" s="438"/>
      <c r="F1220" s="439"/>
      <c r="G1220" s="438"/>
      <c r="H1220" s="438"/>
      <c r="J1220" s="443" t="s">
        <v>968</v>
      </c>
      <c r="K1220" s="438"/>
      <c r="L1220" s="437"/>
      <c r="M1220" s="438" t="s">
        <v>965</v>
      </c>
      <c r="N1220" s="438"/>
      <c r="O1220" s="438"/>
      <c r="P1220" s="852"/>
      <c r="Q1220" s="852"/>
      <c r="R1220" s="852"/>
    </row>
    <row r="1221" spans="1:18" s="473" customFormat="1" ht="15.75" customHeight="1" hidden="1">
      <c r="A1221" s="437"/>
      <c r="B1221" s="438"/>
      <c r="C1221" s="438"/>
      <c r="D1221" s="438" t="s">
        <v>601</v>
      </c>
      <c r="E1221" s="438"/>
      <c r="F1221" s="439"/>
      <c r="G1221" s="438"/>
      <c r="H1221" s="438"/>
      <c r="J1221" s="442" t="s">
        <v>460</v>
      </c>
      <c r="K1221" s="438"/>
      <c r="L1221" s="438"/>
      <c r="M1221" s="438" t="s">
        <v>461</v>
      </c>
      <c r="N1221" s="438"/>
      <c r="O1221" s="830"/>
      <c r="P1221" s="644"/>
      <c r="Q1221" s="644"/>
      <c r="R1221" s="644"/>
    </row>
    <row r="1222" spans="1:18" ht="55.5" customHeight="1" hidden="1">
      <c r="A1222" s="3" t="s">
        <v>0</v>
      </c>
      <c r="B1222" s="33"/>
      <c r="C1222" s="4"/>
      <c r="D1222" s="93" t="s">
        <v>64</v>
      </c>
      <c r="E1222" s="325"/>
      <c r="F1222" s="4"/>
      <c r="G1222" s="4"/>
      <c r="H1222" s="4"/>
      <c r="I1222" s="4"/>
      <c r="J1222" s="4"/>
      <c r="K1222" s="4"/>
      <c r="L1222" s="5"/>
      <c r="M1222" s="4"/>
      <c r="N1222" s="4"/>
      <c r="O1222" s="27"/>
      <c r="P1222" s="37"/>
      <c r="Q1222" s="37"/>
      <c r="R1222" s="37"/>
    </row>
    <row r="1223" spans="1:18" ht="40.5" customHeight="1" hidden="1">
      <c r="A1223" s="6"/>
      <c r="B1223" s="98" t="s">
        <v>26</v>
      </c>
      <c r="C1223" s="7"/>
      <c r="D1223" s="7"/>
      <c r="E1223" s="315"/>
      <c r="F1223" s="7"/>
      <c r="G1223" s="7"/>
      <c r="H1223" s="7"/>
      <c r="I1223" s="8"/>
      <c r="J1223" s="7"/>
      <c r="K1223" s="7"/>
      <c r="L1223" s="9"/>
      <c r="M1223" s="7"/>
      <c r="N1223" s="7"/>
      <c r="O1223" s="391" t="s">
        <v>1406</v>
      </c>
      <c r="P1223" s="37"/>
      <c r="Q1223" s="37"/>
      <c r="R1223" s="37"/>
    </row>
    <row r="1224" spans="1:18" ht="46.5" customHeight="1" hidden="1">
      <c r="A1224" s="10"/>
      <c r="B1224" s="44"/>
      <c r="C1224" s="11"/>
      <c r="D1224" s="95" t="s">
        <v>1498</v>
      </c>
      <c r="E1224" s="316"/>
      <c r="F1224" s="12"/>
      <c r="G1224" s="12"/>
      <c r="H1224" s="12"/>
      <c r="I1224" s="12"/>
      <c r="J1224" s="12"/>
      <c r="K1224" s="12"/>
      <c r="L1224" s="13"/>
      <c r="M1224" s="12"/>
      <c r="N1224" s="12"/>
      <c r="O1224" s="28"/>
      <c r="P1224" s="37"/>
      <c r="Q1224" s="37"/>
      <c r="R1224" s="37"/>
    </row>
    <row r="1225" spans="1:18" s="70" customFormat="1" ht="39" customHeight="1" hidden="1">
      <c r="A1225" s="46" t="s">
        <v>428</v>
      </c>
      <c r="B1225" s="62" t="s">
        <v>429</v>
      </c>
      <c r="C1225" s="62" t="s">
        <v>1</v>
      </c>
      <c r="D1225" s="62" t="s">
        <v>427</v>
      </c>
      <c r="E1225" s="337" t="s">
        <v>435</v>
      </c>
      <c r="F1225" s="26" t="s">
        <v>424</v>
      </c>
      <c r="G1225" s="26" t="s">
        <v>425</v>
      </c>
      <c r="H1225" s="26" t="s">
        <v>33</v>
      </c>
      <c r="I1225" s="26" t="s">
        <v>342</v>
      </c>
      <c r="J1225" s="26" t="s">
        <v>17</v>
      </c>
      <c r="K1225" s="26" t="s">
        <v>18</v>
      </c>
      <c r="L1225" s="26" t="s">
        <v>433</v>
      </c>
      <c r="M1225" s="26" t="s">
        <v>30</v>
      </c>
      <c r="N1225" s="26" t="s">
        <v>29</v>
      </c>
      <c r="O1225" s="63" t="s">
        <v>19</v>
      </c>
      <c r="P1225" s="849"/>
      <c r="Q1225" s="849"/>
      <c r="R1225" s="849"/>
    </row>
    <row r="1226" spans="1:18" ht="34.5" customHeight="1">
      <c r="A1226" s="675" t="s">
        <v>275</v>
      </c>
      <c r="B1226" s="676"/>
      <c r="C1226" s="676"/>
      <c r="D1226" s="676"/>
      <c r="E1226" s="678"/>
      <c r="F1226" s="676"/>
      <c r="G1226" s="676"/>
      <c r="H1226" s="676"/>
      <c r="I1226" s="676"/>
      <c r="J1226" s="676"/>
      <c r="K1226" s="676"/>
      <c r="L1226" s="679"/>
      <c r="M1226" s="676"/>
      <c r="N1226" s="676"/>
      <c r="O1226" s="680"/>
      <c r="P1226" s="37"/>
      <c r="Q1226" s="37"/>
      <c r="R1226" s="37"/>
    </row>
    <row r="1227" spans="1:18" ht="46.5" customHeight="1">
      <c r="A1227" s="15">
        <v>239</v>
      </c>
      <c r="B1227" s="59" t="s">
        <v>1122</v>
      </c>
      <c r="C1227" s="43" t="s">
        <v>1123</v>
      </c>
      <c r="D1227" s="43" t="s">
        <v>11</v>
      </c>
      <c r="E1227" s="346">
        <v>15</v>
      </c>
      <c r="F1227" s="59">
        <v>2268</v>
      </c>
      <c r="G1227" s="59">
        <v>0</v>
      </c>
      <c r="H1227" s="59">
        <v>0</v>
      </c>
      <c r="I1227" s="39">
        <v>0</v>
      </c>
      <c r="J1227" s="59">
        <v>0</v>
      </c>
      <c r="K1227" s="59">
        <v>32</v>
      </c>
      <c r="L1227" s="59">
        <v>300</v>
      </c>
      <c r="M1227" s="59">
        <v>0</v>
      </c>
      <c r="N1227" s="59">
        <f>F1227+G1227+H1227+I1227-J1227+K1227-L1227-M1227</f>
        <v>2000</v>
      </c>
      <c r="O1227" s="29"/>
      <c r="P1227" s="37"/>
      <c r="Q1227" s="37"/>
      <c r="R1227" s="37"/>
    </row>
    <row r="1228" spans="1:18" ht="46.5" customHeight="1">
      <c r="A1228" s="15">
        <v>287</v>
      </c>
      <c r="B1228" s="59" t="s">
        <v>276</v>
      </c>
      <c r="C1228" s="43" t="s">
        <v>668</v>
      </c>
      <c r="D1228" s="43" t="s">
        <v>11</v>
      </c>
      <c r="E1228" s="346">
        <v>15</v>
      </c>
      <c r="F1228" s="59">
        <v>524</v>
      </c>
      <c r="G1228" s="59">
        <v>0</v>
      </c>
      <c r="H1228" s="59">
        <v>0</v>
      </c>
      <c r="I1228" s="39">
        <v>0</v>
      </c>
      <c r="J1228" s="59">
        <v>0</v>
      </c>
      <c r="K1228" s="59">
        <v>178</v>
      </c>
      <c r="L1228" s="59">
        <v>0</v>
      </c>
      <c r="M1228" s="59">
        <v>0</v>
      </c>
      <c r="N1228" s="59">
        <f>F1228+G1228+H1228+I1228-J1228+K1228-L1228-M1228</f>
        <v>702</v>
      </c>
      <c r="O1228" s="29"/>
      <c r="P1228" s="37"/>
      <c r="Q1228" s="37"/>
      <c r="R1228" s="37"/>
    </row>
    <row r="1229" spans="1:18" ht="17.25" customHeight="1" hidden="1">
      <c r="A1229" s="589" t="s">
        <v>65</v>
      </c>
      <c r="B1229" s="605"/>
      <c r="C1229" s="606"/>
      <c r="D1229" s="606"/>
      <c r="E1229" s="607"/>
      <c r="F1229" s="611">
        <f aca="true" t="shared" si="211" ref="F1229:N1229">SUM(F1227:F1228)</f>
        <v>2792</v>
      </c>
      <c r="G1229" s="611">
        <f t="shared" si="211"/>
        <v>0</v>
      </c>
      <c r="H1229" s="611">
        <f t="shared" si="211"/>
        <v>0</v>
      </c>
      <c r="I1229" s="611">
        <f t="shared" si="211"/>
        <v>0</v>
      </c>
      <c r="J1229" s="611">
        <f t="shared" si="211"/>
        <v>0</v>
      </c>
      <c r="K1229" s="611">
        <f t="shared" si="211"/>
        <v>210</v>
      </c>
      <c r="L1229" s="611">
        <f t="shared" si="211"/>
        <v>300</v>
      </c>
      <c r="M1229" s="611">
        <f t="shared" si="211"/>
        <v>0</v>
      </c>
      <c r="N1229" s="611">
        <f t="shared" si="211"/>
        <v>2702</v>
      </c>
      <c r="O1229" s="587"/>
      <c r="P1229" s="37"/>
      <c r="Q1229" s="37"/>
      <c r="R1229" s="37"/>
    </row>
    <row r="1230" spans="1:18" ht="33.75" customHeight="1">
      <c r="A1230" s="675" t="s">
        <v>57</v>
      </c>
      <c r="B1230" s="766"/>
      <c r="C1230" s="767"/>
      <c r="D1230" s="767"/>
      <c r="E1230" s="768"/>
      <c r="F1230" s="766"/>
      <c r="G1230" s="766"/>
      <c r="H1230" s="766"/>
      <c r="I1230" s="766"/>
      <c r="J1230" s="766"/>
      <c r="K1230" s="766"/>
      <c r="L1230" s="766"/>
      <c r="M1230" s="766"/>
      <c r="N1230" s="766"/>
      <c r="O1230" s="680"/>
      <c r="P1230" s="37"/>
      <c r="Q1230" s="37"/>
      <c r="R1230" s="37"/>
    </row>
    <row r="1231" spans="1:18" ht="47.25" customHeight="1">
      <c r="A1231" s="108">
        <v>35</v>
      </c>
      <c r="B1231" s="59" t="s">
        <v>802</v>
      </c>
      <c r="C1231" s="43" t="s">
        <v>803</v>
      </c>
      <c r="D1231" s="398" t="s">
        <v>800</v>
      </c>
      <c r="E1231" s="346">
        <v>15</v>
      </c>
      <c r="F1231" s="59">
        <v>2509</v>
      </c>
      <c r="G1231" s="59">
        <v>0</v>
      </c>
      <c r="H1231" s="59">
        <v>0</v>
      </c>
      <c r="I1231" s="59">
        <v>0</v>
      </c>
      <c r="J1231" s="59">
        <v>9</v>
      </c>
      <c r="K1231" s="59">
        <v>0</v>
      </c>
      <c r="L1231" s="59">
        <v>0</v>
      </c>
      <c r="M1231" s="59">
        <v>0</v>
      </c>
      <c r="N1231" s="59">
        <f>F1231+G1231+H1231+I1231-J1231+K1231-L1231-M1231</f>
        <v>2500</v>
      </c>
      <c r="O1231" s="29"/>
      <c r="P1231" s="37"/>
      <c r="Q1231" s="37"/>
      <c r="R1231" s="37"/>
    </row>
    <row r="1232" spans="1:18" ht="44.25" customHeight="1">
      <c r="A1232" s="15">
        <v>401</v>
      </c>
      <c r="B1232" s="59" t="s">
        <v>1283</v>
      </c>
      <c r="C1232" s="43" t="s">
        <v>1284</v>
      </c>
      <c r="D1232" s="398" t="s">
        <v>11</v>
      </c>
      <c r="E1232" s="346">
        <v>15</v>
      </c>
      <c r="F1232" s="59">
        <v>1590</v>
      </c>
      <c r="G1232" s="59">
        <v>0</v>
      </c>
      <c r="H1232" s="59">
        <v>0</v>
      </c>
      <c r="I1232" s="59">
        <v>0</v>
      </c>
      <c r="J1232" s="59">
        <v>0</v>
      </c>
      <c r="K1232" s="59">
        <v>110</v>
      </c>
      <c r="L1232" s="67">
        <v>0</v>
      </c>
      <c r="M1232" s="59">
        <v>0</v>
      </c>
      <c r="N1232" s="59">
        <v>1700</v>
      </c>
      <c r="O1232" s="29"/>
      <c r="P1232" s="37"/>
      <c r="Q1232" s="37"/>
      <c r="R1232" s="37"/>
    </row>
    <row r="1233" spans="1:18" ht="17.25" customHeight="1" hidden="1">
      <c r="A1233" s="589" t="s">
        <v>65</v>
      </c>
      <c r="B1233" s="605"/>
      <c r="C1233" s="606"/>
      <c r="D1233" s="606"/>
      <c r="E1233" s="607"/>
      <c r="F1233" s="608">
        <f aca="true" t="shared" si="212" ref="F1233:N1233">SUM(F1231:F1232)</f>
        <v>4099</v>
      </c>
      <c r="G1233" s="608">
        <f t="shared" si="212"/>
        <v>0</v>
      </c>
      <c r="H1233" s="608">
        <f t="shared" si="212"/>
        <v>0</v>
      </c>
      <c r="I1233" s="608">
        <f t="shared" si="212"/>
        <v>0</v>
      </c>
      <c r="J1233" s="608">
        <f t="shared" si="212"/>
        <v>9</v>
      </c>
      <c r="K1233" s="608">
        <f t="shared" si="212"/>
        <v>110</v>
      </c>
      <c r="L1233" s="608">
        <f t="shared" si="212"/>
        <v>0</v>
      </c>
      <c r="M1233" s="608">
        <f t="shared" si="212"/>
        <v>0</v>
      </c>
      <c r="N1233" s="608">
        <f t="shared" si="212"/>
        <v>4200</v>
      </c>
      <c r="O1233" s="587"/>
      <c r="P1233" s="37"/>
      <c r="Q1233" s="37"/>
      <c r="R1233" s="37"/>
    </row>
    <row r="1234" spans="1:18" ht="30" customHeight="1" hidden="1">
      <c r="A1234" s="56"/>
      <c r="B1234" s="52" t="s">
        <v>31</v>
      </c>
      <c r="C1234" s="68"/>
      <c r="D1234" s="68"/>
      <c r="E1234" s="373"/>
      <c r="F1234" s="69">
        <f aca="true" t="shared" si="213" ref="F1234:N1234">F1229+F1233</f>
        <v>6891</v>
      </c>
      <c r="G1234" s="69">
        <f t="shared" si="213"/>
        <v>0</v>
      </c>
      <c r="H1234" s="69">
        <f t="shared" si="213"/>
        <v>0</v>
      </c>
      <c r="I1234" s="69">
        <f t="shared" si="213"/>
        <v>0</v>
      </c>
      <c r="J1234" s="69">
        <f t="shared" si="213"/>
        <v>9</v>
      </c>
      <c r="K1234" s="69">
        <f t="shared" si="213"/>
        <v>320</v>
      </c>
      <c r="L1234" s="69">
        <f t="shared" si="213"/>
        <v>300</v>
      </c>
      <c r="M1234" s="69">
        <f t="shared" si="213"/>
        <v>0</v>
      </c>
      <c r="N1234" s="69">
        <f t="shared" si="213"/>
        <v>6902</v>
      </c>
      <c r="O1234" s="58"/>
      <c r="P1234" s="37"/>
      <c r="Q1234" s="37"/>
      <c r="R1234" s="37"/>
    </row>
    <row r="1235" spans="3:18" ht="18" hidden="1">
      <c r="C1235" s="1"/>
      <c r="L1235" s="19"/>
      <c r="P1235" s="37"/>
      <c r="Q1235" s="37"/>
      <c r="R1235" s="37"/>
    </row>
    <row r="1236" spans="3:18" ht="18" hidden="1">
      <c r="C1236" s="1"/>
      <c r="L1236" s="19"/>
      <c r="P1236" s="37"/>
      <c r="Q1236" s="37"/>
      <c r="R1236" s="37"/>
    </row>
    <row r="1237" spans="3:18" ht="18" hidden="1">
      <c r="C1237" s="1"/>
      <c r="L1237" s="19"/>
      <c r="P1237" s="37"/>
      <c r="Q1237" s="37"/>
      <c r="R1237" s="37"/>
    </row>
    <row r="1238" spans="3:18" ht="18" hidden="1">
      <c r="C1238" s="1"/>
      <c r="L1238" s="19"/>
      <c r="P1238" s="37"/>
      <c r="Q1238" s="37"/>
      <c r="R1238" s="37"/>
    </row>
    <row r="1239" spans="1:18" s="103" customFormat="1" ht="20.25" hidden="1">
      <c r="A1239" s="437"/>
      <c r="B1239" s="438"/>
      <c r="C1239" s="438"/>
      <c r="D1239" s="438"/>
      <c r="E1239" s="438" t="s">
        <v>462</v>
      </c>
      <c r="F1239" s="439"/>
      <c r="G1239" s="438"/>
      <c r="H1239" s="438"/>
      <c r="J1239" s="443" t="s">
        <v>463</v>
      </c>
      <c r="K1239" s="443"/>
      <c r="L1239" s="438"/>
      <c r="N1239" s="438"/>
      <c r="O1239" s="438" t="s">
        <v>463</v>
      </c>
      <c r="P1239" s="106"/>
      <c r="Q1239" s="106"/>
      <c r="R1239" s="106"/>
    </row>
    <row r="1240" spans="1:18" s="103" customFormat="1" ht="16.5" customHeight="1" hidden="1">
      <c r="A1240" s="437"/>
      <c r="B1240" s="438"/>
      <c r="C1240" s="438"/>
      <c r="D1240" s="438"/>
      <c r="E1240" s="438"/>
      <c r="F1240" s="439"/>
      <c r="G1240" s="438"/>
      <c r="H1240" s="438"/>
      <c r="J1240" s="443"/>
      <c r="K1240" s="470"/>
      <c r="L1240" s="437"/>
      <c r="M1240" s="438"/>
      <c r="N1240" s="438"/>
      <c r="O1240" s="441"/>
      <c r="P1240" s="106"/>
      <c r="Q1240" s="106"/>
      <c r="R1240" s="106"/>
    </row>
    <row r="1241" spans="1:18" s="103" customFormat="1" ht="21.75" hidden="1">
      <c r="A1241" s="437" t="s">
        <v>471</v>
      </c>
      <c r="B1241" s="438"/>
      <c r="C1241" s="438"/>
      <c r="D1241" s="438" t="s">
        <v>1270</v>
      </c>
      <c r="E1241" s="438"/>
      <c r="F1241" s="439"/>
      <c r="G1241" s="438"/>
      <c r="H1241" s="438"/>
      <c r="J1241" s="443" t="s">
        <v>968</v>
      </c>
      <c r="K1241" s="470"/>
      <c r="L1241" s="437"/>
      <c r="M1241" s="438"/>
      <c r="N1241" s="438" t="s">
        <v>965</v>
      </c>
      <c r="O1241" s="441"/>
      <c r="P1241" s="106"/>
      <c r="Q1241" s="106"/>
      <c r="R1241" s="106"/>
    </row>
    <row r="1242" spans="1:18" s="103" customFormat="1" ht="21.75" hidden="1">
      <c r="A1242" s="437"/>
      <c r="B1242" s="438"/>
      <c r="C1242" s="438"/>
      <c r="D1242" s="438"/>
      <c r="E1242" s="443" t="s">
        <v>597</v>
      </c>
      <c r="F1242" s="439"/>
      <c r="G1242" s="438"/>
      <c r="H1242" s="438"/>
      <c r="J1242" s="442" t="s">
        <v>460</v>
      </c>
      <c r="K1242" s="442"/>
      <c r="L1242" s="438"/>
      <c r="M1242" s="438"/>
      <c r="N1242" s="438" t="s">
        <v>461</v>
      </c>
      <c r="O1242" s="440"/>
      <c r="P1242" s="106"/>
      <c r="Q1242" s="106"/>
      <c r="R1242" s="106"/>
    </row>
    <row r="1243" spans="1:18" ht="33.75" hidden="1">
      <c r="A1243" s="3" t="s">
        <v>0</v>
      </c>
      <c r="B1243" s="33"/>
      <c r="C1243" s="4"/>
      <c r="D1243" s="93" t="s">
        <v>64</v>
      </c>
      <c r="E1243" s="325"/>
      <c r="F1243" s="4"/>
      <c r="G1243" s="4"/>
      <c r="H1243" s="4"/>
      <c r="I1243" s="4"/>
      <c r="J1243" s="4"/>
      <c r="K1243" s="4"/>
      <c r="L1243" s="5"/>
      <c r="M1243" s="4"/>
      <c r="N1243" s="4"/>
      <c r="O1243" s="27"/>
      <c r="P1243" s="37"/>
      <c r="Q1243" s="37"/>
      <c r="R1243" s="37"/>
    </row>
    <row r="1244" spans="1:18" ht="26.25" customHeight="1" hidden="1">
      <c r="A1244" s="6"/>
      <c r="B1244" s="97" t="s">
        <v>58</v>
      </c>
      <c r="C1244" s="7"/>
      <c r="D1244" s="7"/>
      <c r="E1244" s="315"/>
      <c r="F1244" s="7"/>
      <c r="G1244" s="7"/>
      <c r="H1244" s="7"/>
      <c r="I1244" s="8"/>
      <c r="J1244" s="7"/>
      <c r="K1244" s="7"/>
      <c r="L1244" s="9"/>
      <c r="M1244" s="7"/>
      <c r="N1244" s="7"/>
      <c r="O1244" s="391" t="s">
        <v>1407</v>
      </c>
      <c r="P1244" s="37"/>
      <c r="Q1244" s="37"/>
      <c r="R1244" s="37"/>
    </row>
    <row r="1245" spans="1:18" ht="28.5" customHeight="1" hidden="1">
      <c r="A1245" s="10"/>
      <c r="B1245" s="11"/>
      <c r="C1245" s="11"/>
      <c r="D1245" s="95" t="s">
        <v>1498</v>
      </c>
      <c r="E1245" s="316"/>
      <c r="F1245" s="12"/>
      <c r="G1245" s="12"/>
      <c r="H1245" s="12"/>
      <c r="I1245" s="12"/>
      <c r="J1245" s="12"/>
      <c r="K1245" s="12"/>
      <c r="L1245" s="13"/>
      <c r="M1245" s="12"/>
      <c r="N1245" s="12"/>
      <c r="O1245" s="28"/>
      <c r="P1245" s="37"/>
      <c r="Q1245" s="37"/>
      <c r="R1245" s="37"/>
    </row>
    <row r="1246" spans="1:18" s="70" customFormat="1" ht="35.25" customHeight="1" hidden="1">
      <c r="A1246" s="46" t="s">
        <v>428</v>
      </c>
      <c r="B1246" s="62" t="s">
        <v>429</v>
      </c>
      <c r="C1246" s="62" t="s">
        <v>1</v>
      </c>
      <c r="D1246" s="62" t="s">
        <v>427</v>
      </c>
      <c r="E1246" s="337" t="s">
        <v>435</v>
      </c>
      <c r="F1246" s="26" t="s">
        <v>424</v>
      </c>
      <c r="G1246" s="26" t="s">
        <v>425</v>
      </c>
      <c r="H1246" s="26" t="s">
        <v>33</v>
      </c>
      <c r="I1246" s="26" t="s">
        <v>342</v>
      </c>
      <c r="J1246" s="26" t="s">
        <v>17</v>
      </c>
      <c r="K1246" s="26" t="s">
        <v>18</v>
      </c>
      <c r="L1246" s="26" t="s">
        <v>433</v>
      </c>
      <c r="M1246" s="26" t="s">
        <v>30</v>
      </c>
      <c r="N1246" s="26" t="s">
        <v>29</v>
      </c>
      <c r="O1246" s="63" t="s">
        <v>19</v>
      </c>
      <c r="P1246" s="849"/>
      <c r="Q1246" s="849"/>
      <c r="R1246" s="849"/>
    </row>
    <row r="1247" spans="1:15" ht="25.5" customHeight="1">
      <c r="A1247" s="102" t="s">
        <v>1151</v>
      </c>
      <c r="B1247" s="77"/>
      <c r="C1247" s="404"/>
      <c r="D1247" s="77"/>
      <c r="E1247" s="338"/>
      <c r="F1247" s="77"/>
      <c r="G1247" s="77"/>
      <c r="H1247" s="77"/>
      <c r="I1247" s="77"/>
      <c r="J1247" s="77"/>
      <c r="K1247" s="77"/>
      <c r="L1247" s="77"/>
      <c r="M1247" s="77"/>
      <c r="N1247" s="77"/>
      <c r="O1247" s="76"/>
    </row>
    <row r="1248" spans="1:15" ht="43.5" customHeight="1">
      <c r="A1248" s="170">
        <v>376</v>
      </c>
      <c r="B1248" s="59" t="s">
        <v>1152</v>
      </c>
      <c r="C1248" s="656" t="s">
        <v>1190</v>
      </c>
      <c r="D1248" s="398" t="s">
        <v>442</v>
      </c>
      <c r="E1248" s="346"/>
      <c r="F1248" s="59">
        <v>2509</v>
      </c>
      <c r="G1248" s="59">
        <v>0</v>
      </c>
      <c r="H1248" s="59">
        <v>0</v>
      </c>
      <c r="I1248" s="59">
        <v>0</v>
      </c>
      <c r="J1248" s="59">
        <v>9</v>
      </c>
      <c r="K1248" s="59">
        <v>0</v>
      </c>
      <c r="L1248" s="59">
        <v>0</v>
      </c>
      <c r="M1248" s="59">
        <v>0</v>
      </c>
      <c r="N1248" s="59">
        <f>F1248+G1248+H1248+I1248-J1248+K1248-L1248+M1248</f>
        <v>2500</v>
      </c>
      <c r="O1248" s="29"/>
    </row>
    <row r="1249" spans="1:15" ht="18" hidden="1">
      <c r="A1249" s="581" t="s">
        <v>65</v>
      </c>
      <c r="B1249" s="605"/>
      <c r="C1249" s="595"/>
      <c r="D1249" s="606"/>
      <c r="E1249" s="607"/>
      <c r="F1249" s="611">
        <f aca="true" t="shared" si="214" ref="F1249:N1249">SUM(F1248:F1248)</f>
        <v>2509</v>
      </c>
      <c r="G1249" s="611">
        <f t="shared" si="214"/>
        <v>0</v>
      </c>
      <c r="H1249" s="611">
        <f t="shared" si="214"/>
        <v>0</v>
      </c>
      <c r="I1249" s="611">
        <f t="shared" si="214"/>
        <v>0</v>
      </c>
      <c r="J1249" s="611">
        <f t="shared" si="214"/>
        <v>9</v>
      </c>
      <c r="K1249" s="611">
        <f t="shared" si="214"/>
        <v>0</v>
      </c>
      <c r="L1249" s="611">
        <f t="shared" si="214"/>
        <v>0</v>
      </c>
      <c r="M1249" s="611">
        <f t="shared" si="214"/>
        <v>0</v>
      </c>
      <c r="N1249" s="611">
        <f t="shared" si="214"/>
        <v>2500</v>
      </c>
      <c r="O1249" s="587"/>
    </row>
    <row r="1250" spans="1:18" ht="28.5" customHeight="1">
      <c r="A1250" s="782" t="s">
        <v>14</v>
      </c>
      <c r="B1250" s="766"/>
      <c r="C1250" s="767"/>
      <c r="D1250" s="781"/>
      <c r="E1250" s="768"/>
      <c r="F1250" s="766"/>
      <c r="G1250" s="766"/>
      <c r="H1250" s="766"/>
      <c r="I1250" s="766"/>
      <c r="J1250" s="766"/>
      <c r="K1250" s="766"/>
      <c r="L1250" s="766"/>
      <c r="M1250" s="766"/>
      <c r="N1250" s="766"/>
      <c r="O1250" s="680"/>
      <c r="P1250" s="37"/>
      <c r="Q1250" s="37"/>
      <c r="R1250" s="37"/>
    </row>
    <row r="1251" spans="1:18" ht="43.5" customHeight="1">
      <c r="A1251" s="15">
        <v>87</v>
      </c>
      <c r="B1251" s="59" t="s">
        <v>49</v>
      </c>
      <c r="C1251" s="43" t="s">
        <v>414</v>
      </c>
      <c r="D1251" s="398" t="s">
        <v>50</v>
      </c>
      <c r="E1251" s="346">
        <v>15</v>
      </c>
      <c r="F1251" s="59">
        <v>3109</v>
      </c>
      <c r="G1251" s="59">
        <v>0</v>
      </c>
      <c r="H1251" s="59">
        <v>0</v>
      </c>
      <c r="I1251" s="59">
        <v>0</v>
      </c>
      <c r="J1251" s="59">
        <v>109</v>
      </c>
      <c r="K1251" s="59">
        <v>0</v>
      </c>
      <c r="L1251" s="59">
        <v>350</v>
      </c>
      <c r="M1251" s="59">
        <v>0</v>
      </c>
      <c r="N1251" s="59">
        <f>F1251+G1251+H1251+I1251-J1251+K1251-L1251-M1251</f>
        <v>2650</v>
      </c>
      <c r="O1251" s="43"/>
      <c r="P1251" s="37"/>
      <c r="Q1251" s="37"/>
      <c r="R1251" s="37"/>
    </row>
    <row r="1252" spans="1:18" ht="43.5" customHeight="1">
      <c r="A1252" s="15">
        <v>241</v>
      </c>
      <c r="B1252" s="59" t="s">
        <v>602</v>
      </c>
      <c r="C1252" s="43" t="s">
        <v>1191</v>
      </c>
      <c r="D1252" s="398" t="s">
        <v>603</v>
      </c>
      <c r="E1252" s="346">
        <v>15</v>
      </c>
      <c r="F1252" s="59">
        <v>4569</v>
      </c>
      <c r="G1252" s="59">
        <v>0</v>
      </c>
      <c r="H1252" s="59">
        <v>0</v>
      </c>
      <c r="I1252" s="59">
        <v>0</v>
      </c>
      <c r="J1252" s="59">
        <v>446</v>
      </c>
      <c r="K1252" s="59">
        <v>0</v>
      </c>
      <c r="L1252" s="59">
        <v>0</v>
      </c>
      <c r="M1252" s="59">
        <v>0</v>
      </c>
      <c r="N1252" s="59">
        <f>F1252+G1252+H1252+I1252-J1252+K1252-L1252-M1252</f>
        <v>4123</v>
      </c>
      <c r="O1252" s="29"/>
      <c r="P1252" s="37"/>
      <c r="Q1252" s="37"/>
      <c r="R1252" s="37"/>
    </row>
    <row r="1253" spans="1:18" ht="43.5" customHeight="1">
      <c r="A1253" s="15">
        <v>377</v>
      </c>
      <c r="B1253" s="14" t="s">
        <v>1193</v>
      </c>
      <c r="C1253" s="43" t="s">
        <v>1192</v>
      </c>
      <c r="D1253" s="398" t="s">
        <v>2</v>
      </c>
      <c r="E1253" s="346">
        <v>15</v>
      </c>
      <c r="F1253" s="59">
        <v>2806</v>
      </c>
      <c r="G1253" s="59">
        <v>0</v>
      </c>
      <c r="H1253" s="59">
        <v>0</v>
      </c>
      <c r="I1253" s="59">
        <v>0</v>
      </c>
      <c r="J1253" s="59">
        <v>56</v>
      </c>
      <c r="K1253" s="59">
        <v>0</v>
      </c>
      <c r="L1253" s="59">
        <v>0</v>
      </c>
      <c r="M1253" s="59">
        <v>0</v>
      </c>
      <c r="N1253" s="59">
        <f>F1253+G1253+H1253+I1253-J1253+K1253-L1253-M1253</f>
        <v>2750</v>
      </c>
      <c r="O1253" s="29"/>
      <c r="P1253" s="37"/>
      <c r="Q1253" s="37"/>
      <c r="R1253" s="37"/>
    </row>
    <row r="1254" spans="1:18" ht="43.5" customHeight="1">
      <c r="A1254" s="15">
        <v>404</v>
      </c>
      <c r="B1254" s="14" t="s">
        <v>1317</v>
      </c>
      <c r="C1254" s="43" t="s">
        <v>1321</v>
      </c>
      <c r="D1254" s="398" t="s">
        <v>50</v>
      </c>
      <c r="E1254" s="346">
        <v>15</v>
      </c>
      <c r="F1254" s="59">
        <v>2509</v>
      </c>
      <c r="G1254" s="59">
        <v>0</v>
      </c>
      <c r="H1254" s="59">
        <v>0</v>
      </c>
      <c r="I1254" s="59">
        <v>0</v>
      </c>
      <c r="J1254" s="59">
        <v>9</v>
      </c>
      <c r="K1254" s="59">
        <v>0</v>
      </c>
      <c r="L1254" s="59">
        <v>0</v>
      </c>
      <c r="M1254" s="59">
        <v>0</v>
      </c>
      <c r="N1254" s="59">
        <f>F1254+G1254+H1254+I1254-J1254+K1254-L1254-M1254</f>
        <v>2500</v>
      </c>
      <c r="O1254" s="29"/>
      <c r="P1254" s="37"/>
      <c r="Q1254" s="37"/>
      <c r="R1254" s="37"/>
    </row>
    <row r="1255" spans="1:18" ht="42.75" customHeight="1">
      <c r="A1255" s="15">
        <v>405</v>
      </c>
      <c r="B1255" s="14" t="s">
        <v>1318</v>
      </c>
      <c r="C1255" s="43" t="s">
        <v>1327</v>
      </c>
      <c r="D1255" s="398" t="s">
        <v>781</v>
      </c>
      <c r="E1255" s="346">
        <v>15</v>
      </c>
      <c r="F1255" s="59">
        <v>3109</v>
      </c>
      <c r="G1255" s="59">
        <v>0</v>
      </c>
      <c r="H1255" s="59">
        <v>0</v>
      </c>
      <c r="I1255" s="59">
        <v>0</v>
      </c>
      <c r="J1255" s="59">
        <v>109</v>
      </c>
      <c r="K1255" s="59">
        <v>0</v>
      </c>
      <c r="L1255" s="59">
        <v>0</v>
      </c>
      <c r="M1255" s="59">
        <v>0</v>
      </c>
      <c r="N1255" s="59">
        <f>F1255+G1255+H1255+I1255-J1255+K1255-L1255-M1255</f>
        <v>3000</v>
      </c>
      <c r="O1255" s="29"/>
      <c r="P1255" s="37"/>
      <c r="Q1255" s="37"/>
      <c r="R1255" s="37"/>
    </row>
    <row r="1256" spans="1:18" ht="18" hidden="1">
      <c r="A1256" s="589" t="s">
        <v>65</v>
      </c>
      <c r="B1256" s="591"/>
      <c r="C1256" s="606"/>
      <c r="D1256" s="606"/>
      <c r="E1256" s="607"/>
      <c r="F1256" s="611">
        <f aca="true" t="shared" si="215" ref="F1256:N1256">SUM(F1251:F1255)</f>
        <v>16102</v>
      </c>
      <c r="G1256" s="611">
        <f t="shared" si="215"/>
        <v>0</v>
      </c>
      <c r="H1256" s="611">
        <f t="shared" si="215"/>
        <v>0</v>
      </c>
      <c r="I1256" s="611">
        <f t="shared" si="215"/>
        <v>0</v>
      </c>
      <c r="J1256" s="611">
        <f t="shared" si="215"/>
        <v>729</v>
      </c>
      <c r="K1256" s="611">
        <f t="shared" si="215"/>
        <v>0</v>
      </c>
      <c r="L1256" s="611">
        <f t="shared" si="215"/>
        <v>350</v>
      </c>
      <c r="M1256" s="611">
        <f t="shared" si="215"/>
        <v>0</v>
      </c>
      <c r="N1256" s="611">
        <f t="shared" si="215"/>
        <v>15023</v>
      </c>
      <c r="O1256" s="587"/>
      <c r="P1256" s="37"/>
      <c r="Q1256" s="37"/>
      <c r="R1256" s="37"/>
    </row>
    <row r="1257" spans="1:18" s="23" customFormat="1" ht="27.75" customHeight="1" hidden="1">
      <c r="A1257" s="56"/>
      <c r="B1257" s="52" t="s">
        <v>31</v>
      </c>
      <c r="C1257" s="57"/>
      <c r="D1257" s="57"/>
      <c r="E1257" s="336"/>
      <c r="F1257" s="71">
        <f aca="true" t="shared" si="216" ref="F1257:N1257">F1249+F1256</f>
        <v>18611</v>
      </c>
      <c r="G1257" s="71">
        <f t="shared" si="216"/>
        <v>0</v>
      </c>
      <c r="H1257" s="71">
        <f t="shared" si="216"/>
        <v>0</v>
      </c>
      <c r="I1257" s="71">
        <f t="shared" si="216"/>
        <v>0</v>
      </c>
      <c r="J1257" s="71">
        <f t="shared" si="216"/>
        <v>738</v>
      </c>
      <c r="K1257" s="71">
        <f t="shared" si="216"/>
        <v>0</v>
      </c>
      <c r="L1257" s="71">
        <f t="shared" si="216"/>
        <v>350</v>
      </c>
      <c r="M1257" s="71">
        <f t="shared" si="216"/>
        <v>0</v>
      </c>
      <c r="N1257" s="71">
        <f t="shared" si="216"/>
        <v>17523</v>
      </c>
      <c r="O1257" s="58"/>
      <c r="P1257" s="847"/>
      <c r="Q1257" s="847"/>
      <c r="R1257" s="847"/>
    </row>
    <row r="1258" spans="1:18" ht="61.5" customHeight="1" hidden="1">
      <c r="A1258" s="24"/>
      <c r="B1258" s="8"/>
      <c r="C1258" s="8"/>
      <c r="D1258" s="8"/>
      <c r="E1258" s="315"/>
      <c r="F1258" s="38"/>
      <c r="G1258" s="38"/>
      <c r="H1258" s="38"/>
      <c r="I1258" s="38"/>
      <c r="J1258" s="38"/>
      <c r="K1258" s="38"/>
      <c r="L1258" s="38"/>
      <c r="M1258" s="38"/>
      <c r="N1258" s="38"/>
      <c r="O1258" s="31"/>
      <c r="P1258" s="37"/>
      <c r="Q1258" s="37"/>
      <c r="R1258" s="37"/>
    </row>
    <row r="1259" spans="1:18" ht="18.75" hidden="1">
      <c r="A1259" s="437"/>
      <c r="B1259" s="438"/>
      <c r="C1259" s="438"/>
      <c r="D1259" s="438" t="s">
        <v>462</v>
      </c>
      <c r="E1259" s="2"/>
      <c r="F1259" s="439"/>
      <c r="G1259" s="438"/>
      <c r="H1259" s="438"/>
      <c r="J1259" s="443" t="s">
        <v>463</v>
      </c>
      <c r="K1259" s="438"/>
      <c r="L1259" s="438"/>
      <c r="N1259" s="438" t="s">
        <v>463</v>
      </c>
      <c r="O1259" s="440"/>
      <c r="P1259" s="37"/>
      <c r="Q1259" s="37"/>
      <c r="R1259" s="37"/>
    </row>
    <row r="1260" spans="1:18" s="103" customFormat="1" ht="21.75" hidden="1">
      <c r="A1260" s="437"/>
      <c r="B1260" s="438"/>
      <c r="C1260" s="438"/>
      <c r="D1260" s="438"/>
      <c r="E1260" s="438"/>
      <c r="F1260" s="439"/>
      <c r="G1260" s="438"/>
      <c r="H1260" s="438"/>
      <c r="J1260" s="443"/>
      <c r="K1260" s="438"/>
      <c r="L1260" s="437"/>
      <c r="M1260" s="438"/>
      <c r="N1260" s="438"/>
      <c r="O1260" s="441"/>
      <c r="P1260" s="106"/>
      <c r="Q1260" s="106"/>
      <c r="R1260" s="106"/>
    </row>
    <row r="1261" spans="1:18" s="103" customFormat="1" ht="21.75" hidden="1">
      <c r="A1261" s="437" t="s">
        <v>471</v>
      </c>
      <c r="B1261" s="438"/>
      <c r="C1261" s="438"/>
      <c r="D1261" s="443" t="s">
        <v>1270</v>
      </c>
      <c r="E1261" s="438"/>
      <c r="F1261" s="439"/>
      <c r="G1261" s="438"/>
      <c r="H1261" s="438"/>
      <c r="J1261" s="443" t="s">
        <v>968</v>
      </c>
      <c r="K1261" s="438"/>
      <c r="L1261" s="437"/>
      <c r="M1261" s="438" t="s">
        <v>965</v>
      </c>
      <c r="N1261" s="438"/>
      <c r="O1261" s="441"/>
      <c r="P1261" s="106"/>
      <c r="Q1261" s="106"/>
      <c r="R1261" s="106"/>
    </row>
    <row r="1262" spans="1:18" ht="18.75" hidden="1">
      <c r="A1262" s="437"/>
      <c r="B1262" s="438"/>
      <c r="C1262" s="438"/>
      <c r="D1262" s="443" t="s">
        <v>597</v>
      </c>
      <c r="E1262" s="438"/>
      <c r="F1262" s="439"/>
      <c r="G1262" s="438"/>
      <c r="H1262" s="438"/>
      <c r="J1262" s="442" t="s">
        <v>460</v>
      </c>
      <c r="K1262" s="438"/>
      <c r="L1262" s="438"/>
      <c r="M1262" s="438" t="s">
        <v>461</v>
      </c>
      <c r="N1262" s="438"/>
      <c r="O1262" s="440"/>
      <c r="P1262" s="37"/>
      <c r="Q1262" s="37"/>
      <c r="R1262" s="37"/>
    </row>
    <row r="1263" spans="1:18" ht="4.5" customHeight="1" hidden="1">
      <c r="A1263" s="86"/>
      <c r="B1263" s="87"/>
      <c r="C1263" s="87"/>
      <c r="D1263" s="87"/>
      <c r="E1263" s="355"/>
      <c r="F1263" s="87"/>
      <c r="G1263" s="87"/>
      <c r="H1263" s="87"/>
      <c r="I1263" s="87"/>
      <c r="J1263" s="87"/>
      <c r="K1263" s="87"/>
      <c r="L1263" s="88"/>
      <c r="M1263" s="87"/>
      <c r="N1263" s="87"/>
      <c r="O1263" s="89"/>
      <c r="P1263" s="37"/>
      <c r="Q1263" s="37"/>
      <c r="R1263" s="37"/>
    </row>
    <row r="1264" spans="1:18" ht="33" customHeight="1" hidden="1">
      <c r="A1264" s="3" t="s">
        <v>0</v>
      </c>
      <c r="B1264" s="20"/>
      <c r="C1264" s="4"/>
      <c r="D1264" s="94" t="s">
        <v>64</v>
      </c>
      <c r="E1264" s="325"/>
      <c r="F1264" s="4"/>
      <c r="G1264" s="4"/>
      <c r="H1264" s="4"/>
      <c r="I1264" s="4"/>
      <c r="J1264" s="4"/>
      <c r="K1264" s="4"/>
      <c r="L1264" s="5"/>
      <c r="M1264" s="4"/>
      <c r="N1264" s="4"/>
      <c r="O1264" s="27"/>
      <c r="P1264" s="37"/>
      <c r="Q1264" s="37"/>
      <c r="R1264" s="37"/>
    </row>
    <row r="1265" spans="1:18" ht="32.25" customHeight="1" hidden="1">
      <c r="A1265" s="6"/>
      <c r="B1265" s="97" t="s">
        <v>59</v>
      </c>
      <c r="C1265" s="7"/>
      <c r="D1265" s="7"/>
      <c r="E1265" s="315"/>
      <c r="F1265" s="7"/>
      <c r="G1265" s="7"/>
      <c r="H1265" s="7"/>
      <c r="I1265" s="8"/>
      <c r="J1265" s="7"/>
      <c r="K1265" s="7"/>
      <c r="L1265" s="9"/>
      <c r="M1265" s="7"/>
      <c r="N1265" s="7"/>
      <c r="O1265" s="391" t="s">
        <v>1408</v>
      </c>
      <c r="P1265" s="37"/>
      <c r="Q1265" s="37"/>
      <c r="R1265" s="37"/>
    </row>
    <row r="1266" spans="1:18" ht="21.75" customHeight="1" hidden="1">
      <c r="A1266" s="10"/>
      <c r="B1266" s="44"/>
      <c r="C1266" s="11"/>
      <c r="D1266" s="95" t="s">
        <v>1498</v>
      </c>
      <c r="E1266" s="316"/>
      <c r="F1266" s="12"/>
      <c r="G1266" s="12"/>
      <c r="H1266" s="12"/>
      <c r="I1266" s="12"/>
      <c r="J1266" s="12"/>
      <c r="K1266" s="12"/>
      <c r="L1266" s="13"/>
      <c r="M1266" s="12"/>
      <c r="N1266" s="12"/>
      <c r="O1266" s="28"/>
      <c r="P1266" s="37"/>
      <c r="Q1266" s="37"/>
      <c r="R1266" s="37"/>
    </row>
    <row r="1267" spans="1:18" s="70" customFormat="1" ht="30.75" customHeight="1" hidden="1">
      <c r="A1267" s="46" t="s">
        <v>428</v>
      </c>
      <c r="B1267" s="62" t="s">
        <v>429</v>
      </c>
      <c r="C1267" s="62" t="s">
        <v>1</v>
      </c>
      <c r="D1267" s="62" t="s">
        <v>427</v>
      </c>
      <c r="E1267" s="337" t="s">
        <v>435</v>
      </c>
      <c r="F1267" s="26" t="s">
        <v>424</v>
      </c>
      <c r="G1267" s="26" t="s">
        <v>425</v>
      </c>
      <c r="H1267" s="26" t="s">
        <v>33</v>
      </c>
      <c r="I1267" s="26" t="s">
        <v>342</v>
      </c>
      <c r="J1267" s="26" t="s">
        <v>17</v>
      </c>
      <c r="K1267" s="26" t="s">
        <v>18</v>
      </c>
      <c r="L1267" s="26" t="s">
        <v>433</v>
      </c>
      <c r="M1267" s="26" t="s">
        <v>30</v>
      </c>
      <c r="N1267" s="26" t="s">
        <v>29</v>
      </c>
      <c r="O1267" s="63" t="s">
        <v>19</v>
      </c>
      <c r="P1267" s="849"/>
      <c r="Q1267" s="849"/>
      <c r="R1267" s="849"/>
    </row>
    <row r="1268" spans="1:18" ht="23.25" customHeight="1">
      <c r="A1268" s="675" t="s">
        <v>60</v>
      </c>
      <c r="B1268" s="766"/>
      <c r="C1268" s="767"/>
      <c r="D1268" s="767"/>
      <c r="E1268" s="768"/>
      <c r="F1268" s="766"/>
      <c r="G1268" s="766"/>
      <c r="H1268" s="766"/>
      <c r="I1268" s="766"/>
      <c r="J1268" s="766"/>
      <c r="K1268" s="766"/>
      <c r="L1268" s="766"/>
      <c r="M1268" s="766"/>
      <c r="N1268" s="766"/>
      <c r="O1268" s="783"/>
      <c r="P1268" s="37"/>
      <c r="Q1268" s="37"/>
      <c r="R1268" s="37"/>
    </row>
    <row r="1269" spans="1:18" ht="45" customHeight="1">
      <c r="A1269" s="15">
        <v>62</v>
      </c>
      <c r="B1269" s="59" t="s">
        <v>43</v>
      </c>
      <c r="C1269" s="43" t="s">
        <v>415</v>
      </c>
      <c r="D1269" s="398" t="s">
        <v>15</v>
      </c>
      <c r="E1269" s="346">
        <v>14</v>
      </c>
      <c r="F1269" s="59">
        <v>2548</v>
      </c>
      <c r="G1269" s="59">
        <v>0</v>
      </c>
      <c r="H1269" s="59">
        <v>300</v>
      </c>
      <c r="I1269" s="59">
        <v>0</v>
      </c>
      <c r="J1269" s="59">
        <v>13</v>
      </c>
      <c r="K1269" s="59">
        <v>0</v>
      </c>
      <c r="L1269" s="39">
        <v>0</v>
      </c>
      <c r="M1269" s="59">
        <v>0</v>
      </c>
      <c r="N1269" s="59">
        <f>F1269+G1269+H1269+I1269-J1269+K1269-L1269-M1269</f>
        <v>2835</v>
      </c>
      <c r="O1269" s="32"/>
      <c r="P1269" s="37"/>
      <c r="Q1269" s="37"/>
      <c r="R1269" s="37"/>
    </row>
    <row r="1270" spans="1:18" ht="45" customHeight="1">
      <c r="A1270" s="15">
        <v>121</v>
      </c>
      <c r="B1270" s="59" t="s">
        <v>851</v>
      </c>
      <c r="C1270" s="43" t="s">
        <v>852</v>
      </c>
      <c r="D1270" s="398" t="s">
        <v>15</v>
      </c>
      <c r="E1270" s="346">
        <v>15</v>
      </c>
      <c r="F1270" s="59">
        <v>2730</v>
      </c>
      <c r="G1270" s="59">
        <v>0</v>
      </c>
      <c r="H1270" s="59">
        <v>300</v>
      </c>
      <c r="I1270" s="59">
        <v>0</v>
      </c>
      <c r="J1270" s="59">
        <v>48</v>
      </c>
      <c r="K1270" s="59">
        <v>0</v>
      </c>
      <c r="L1270" s="39">
        <v>0</v>
      </c>
      <c r="M1270" s="59">
        <v>0</v>
      </c>
      <c r="N1270" s="59">
        <f>F1270+G1270+H1270+I1270-J1270+K1270-L1270-M1270</f>
        <v>2982</v>
      </c>
      <c r="O1270" s="32"/>
      <c r="P1270" s="37"/>
      <c r="Q1270" s="37"/>
      <c r="R1270" s="37"/>
    </row>
    <row r="1271" spans="1:18" ht="45" customHeight="1">
      <c r="A1271" s="15">
        <v>133</v>
      </c>
      <c r="B1271" s="59" t="s">
        <v>61</v>
      </c>
      <c r="C1271" s="43" t="s">
        <v>416</v>
      </c>
      <c r="D1271" s="398" t="s">
        <v>15</v>
      </c>
      <c r="E1271" s="346">
        <v>15</v>
      </c>
      <c r="F1271" s="59">
        <v>2730</v>
      </c>
      <c r="G1271" s="59">
        <v>0</v>
      </c>
      <c r="H1271" s="59">
        <v>300</v>
      </c>
      <c r="I1271" s="59">
        <v>0</v>
      </c>
      <c r="J1271" s="59">
        <v>48</v>
      </c>
      <c r="K1271" s="59">
        <v>0</v>
      </c>
      <c r="L1271" s="59">
        <v>0</v>
      </c>
      <c r="M1271" s="59">
        <v>0</v>
      </c>
      <c r="N1271" s="59">
        <f>F1271+G1271+H1271+I1271-J1271+K1271-L1271-M1271</f>
        <v>2982</v>
      </c>
      <c r="O1271" s="32"/>
      <c r="P1271" s="37"/>
      <c r="Q1271" s="37"/>
      <c r="R1271" s="37"/>
    </row>
    <row r="1272" spans="1:18" ht="45" customHeight="1">
      <c r="A1272" s="15">
        <v>210</v>
      </c>
      <c r="B1272" s="59" t="s">
        <v>507</v>
      </c>
      <c r="C1272" s="43" t="s">
        <v>508</v>
      </c>
      <c r="D1272" s="398" t="s">
        <v>15</v>
      </c>
      <c r="E1272" s="346">
        <v>15</v>
      </c>
      <c r="F1272" s="59">
        <v>2730</v>
      </c>
      <c r="G1272" s="59">
        <v>0</v>
      </c>
      <c r="H1272" s="59">
        <v>0</v>
      </c>
      <c r="I1272" s="59">
        <v>0</v>
      </c>
      <c r="J1272" s="59">
        <v>48</v>
      </c>
      <c r="K1272" s="59">
        <v>0</v>
      </c>
      <c r="L1272" s="59">
        <v>0</v>
      </c>
      <c r="M1272" s="59">
        <v>0</v>
      </c>
      <c r="N1272" s="59">
        <f>F1272+G1272+H1272+I1272-J1272+K1272-L1272-M1272</f>
        <v>2682</v>
      </c>
      <c r="O1272" s="32"/>
      <c r="P1272" s="37"/>
      <c r="Q1272" s="37"/>
      <c r="R1272" s="37"/>
    </row>
    <row r="1273" spans="1:18" ht="42.75" customHeight="1">
      <c r="A1273" s="15">
        <v>262</v>
      </c>
      <c r="B1273" s="59" t="s">
        <v>637</v>
      </c>
      <c r="C1273" s="43" t="s">
        <v>638</v>
      </c>
      <c r="D1273" s="398" t="s">
        <v>500</v>
      </c>
      <c r="E1273" s="346">
        <v>15</v>
      </c>
      <c r="F1273" s="59">
        <v>2509</v>
      </c>
      <c r="G1273" s="59">
        <v>0</v>
      </c>
      <c r="H1273" s="59">
        <v>0</v>
      </c>
      <c r="I1273" s="59">
        <v>0</v>
      </c>
      <c r="J1273" s="59">
        <v>9</v>
      </c>
      <c r="K1273" s="59">
        <v>0</v>
      </c>
      <c r="L1273" s="59">
        <v>0</v>
      </c>
      <c r="M1273" s="59">
        <v>0</v>
      </c>
      <c r="N1273" s="59">
        <f>F1273+G1273+H1273+I1273-J1273+K1273-L1273-M1273</f>
        <v>2500</v>
      </c>
      <c r="O1273" s="32"/>
      <c r="P1273" s="37"/>
      <c r="Q1273" s="37"/>
      <c r="R1273" s="37"/>
    </row>
    <row r="1274" spans="1:18" ht="18" hidden="1">
      <c r="A1274" s="589" t="s">
        <v>65</v>
      </c>
      <c r="B1274" s="605"/>
      <c r="C1274" s="606"/>
      <c r="D1274" s="606"/>
      <c r="E1274" s="607"/>
      <c r="F1274" s="611">
        <f>SUM(F1269:F1273)</f>
        <v>13247</v>
      </c>
      <c r="G1274" s="611">
        <f aca="true" t="shared" si="217" ref="G1274:N1274">SUM(G1269:G1273)</f>
        <v>0</v>
      </c>
      <c r="H1274" s="611">
        <f t="shared" si="217"/>
        <v>900</v>
      </c>
      <c r="I1274" s="611">
        <f t="shared" si="217"/>
        <v>0</v>
      </c>
      <c r="J1274" s="611">
        <f t="shared" si="217"/>
        <v>166</v>
      </c>
      <c r="K1274" s="611">
        <f t="shared" si="217"/>
        <v>0</v>
      </c>
      <c r="L1274" s="611">
        <f t="shared" si="217"/>
        <v>0</v>
      </c>
      <c r="M1274" s="611">
        <f t="shared" si="217"/>
        <v>0</v>
      </c>
      <c r="N1274" s="611">
        <f t="shared" si="217"/>
        <v>13981</v>
      </c>
      <c r="O1274" s="609"/>
      <c r="P1274" s="37"/>
      <c r="Q1274" s="37"/>
      <c r="R1274" s="37"/>
    </row>
    <row r="1275" spans="1:18" ht="33" customHeight="1" hidden="1">
      <c r="A1275" s="56"/>
      <c r="B1275" s="52" t="s">
        <v>31</v>
      </c>
      <c r="C1275" s="57"/>
      <c r="D1275" s="57"/>
      <c r="E1275" s="336"/>
      <c r="F1275" s="69">
        <f aca="true" t="shared" si="218" ref="F1275:N1275">F1274</f>
        <v>13247</v>
      </c>
      <c r="G1275" s="69">
        <f t="shared" si="218"/>
        <v>0</v>
      </c>
      <c r="H1275" s="69">
        <f t="shared" si="218"/>
        <v>900</v>
      </c>
      <c r="I1275" s="69">
        <f t="shared" si="218"/>
        <v>0</v>
      </c>
      <c r="J1275" s="69">
        <f t="shared" si="218"/>
        <v>166</v>
      </c>
      <c r="K1275" s="69">
        <f t="shared" si="218"/>
        <v>0</v>
      </c>
      <c r="L1275" s="69">
        <f t="shared" si="218"/>
        <v>0</v>
      </c>
      <c r="M1275" s="69">
        <f t="shared" si="218"/>
        <v>0</v>
      </c>
      <c r="N1275" s="69">
        <f t="shared" si="218"/>
        <v>13981</v>
      </c>
      <c r="O1275" s="58"/>
      <c r="P1275" s="37"/>
      <c r="Q1275" s="37"/>
      <c r="R1275" s="37"/>
    </row>
    <row r="1276" spans="2:18" s="103" customFormat="1" ht="50.25" customHeight="1" hidden="1">
      <c r="B1276" s="437"/>
      <c r="C1276" s="438"/>
      <c r="D1276" s="438"/>
      <c r="E1276" s="438" t="s">
        <v>462</v>
      </c>
      <c r="G1276" s="439"/>
      <c r="H1276" s="438"/>
      <c r="I1276" s="438"/>
      <c r="J1276" s="969" t="s">
        <v>463</v>
      </c>
      <c r="K1276" s="969"/>
      <c r="L1276" s="438"/>
      <c r="M1276" s="438"/>
      <c r="N1276" s="438" t="s">
        <v>463</v>
      </c>
      <c r="O1276" s="438"/>
      <c r="P1276" s="702"/>
      <c r="Q1276" s="106"/>
      <c r="R1276" s="106"/>
    </row>
    <row r="1277" spans="2:18" s="103" customFormat="1" ht="15.75" customHeight="1" hidden="1">
      <c r="B1277" s="437"/>
      <c r="C1277" s="438"/>
      <c r="D1277" s="438"/>
      <c r="E1277" s="438"/>
      <c r="F1277" s="438"/>
      <c r="G1277" s="439"/>
      <c r="H1277" s="438"/>
      <c r="I1277" s="438"/>
      <c r="J1277" s="438"/>
      <c r="K1277" s="437"/>
      <c r="L1277" s="438"/>
      <c r="M1277" s="438"/>
      <c r="N1277" s="438"/>
      <c r="O1277" s="438"/>
      <c r="P1277" s="853"/>
      <c r="Q1277" s="106"/>
      <c r="R1277" s="106"/>
    </row>
    <row r="1278" spans="2:18" ht="18.75" hidden="1">
      <c r="B1278" s="437" t="s">
        <v>471</v>
      </c>
      <c r="C1278" s="438"/>
      <c r="D1278" s="438"/>
      <c r="E1278" s="443" t="s">
        <v>1270</v>
      </c>
      <c r="F1278" s="438"/>
      <c r="G1278" s="439"/>
      <c r="H1278" s="438"/>
      <c r="I1278" s="438"/>
      <c r="J1278" s="438" t="s">
        <v>968</v>
      </c>
      <c r="K1278" s="437"/>
      <c r="L1278" s="438"/>
      <c r="N1278" s="438" t="s">
        <v>965</v>
      </c>
      <c r="O1278" s="438"/>
      <c r="P1278" s="853"/>
      <c r="Q1278" s="37"/>
      <c r="R1278" s="37"/>
    </row>
    <row r="1279" spans="1:18" ht="18.75" hidden="1">
      <c r="A1279" s="437"/>
      <c r="B1279" s="438"/>
      <c r="C1279" s="438"/>
      <c r="D1279" s="443" t="s">
        <v>1486</v>
      </c>
      <c r="E1279" s="438"/>
      <c r="F1279" s="439"/>
      <c r="G1279" s="438"/>
      <c r="H1279" s="438"/>
      <c r="J1279" s="442" t="s">
        <v>1488</v>
      </c>
      <c r="K1279" s="438"/>
      <c r="L1279" s="438"/>
      <c r="M1279" s="438" t="s">
        <v>1487</v>
      </c>
      <c r="N1279" s="438"/>
      <c r="O1279" s="440"/>
      <c r="P1279" s="37"/>
      <c r="Q1279" s="37"/>
      <c r="R1279" s="37"/>
    </row>
    <row r="1280" spans="3:18" ht="18" hidden="1">
      <c r="C1280" s="1"/>
      <c r="L1280" s="19"/>
      <c r="P1280" s="37"/>
      <c r="Q1280" s="37"/>
      <c r="R1280" s="37"/>
    </row>
    <row r="1281" spans="1:18" ht="54" customHeight="1" hidden="1">
      <c r="A1281" s="3" t="s">
        <v>0</v>
      </c>
      <c r="B1281" s="33"/>
      <c r="C1281" s="4"/>
      <c r="D1281" s="93" t="s">
        <v>64</v>
      </c>
      <c r="E1281" s="325"/>
      <c r="F1281" s="4"/>
      <c r="G1281" s="4"/>
      <c r="H1281" s="4"/>
      <c r="I1281" s="4"/>
      <c r="J1281" s="4"/>
      <c r="K1281" s="4"/>
      <c r="L1281" s="5"/>
      <c r="M1281" s="4"/>
      <c r="N1281" s="4"/>
      <c r="O1281" s="27"/>
      <c r="P1281" s="37"/>
      <c r="Q1281" s="37"/>
      <c r="R1281" s="37"/>
    </row>
    <row r="1282" spans="1:18" ht="18.75" hidden="1">
      <c r="A1282" s="6"/>
      <c r="B1282" s="97" t="s">
        <v>27</v>
      </c>
      <c r="C1282" s="7"/>
      <c r="D1282" s="7"/>
      <c r="E1282" s="315"/>
      <c r="F1282" s="7"/>
      <c r="G1282" s="7"/>
      <c r="H1282" s="7"/>
      <c r="I1282" s="8"/>
      <c r="J1282" s="7"/>
      <c r="K1282" s="7"/>
      <c r="L1282" s="9"/>
      <c r="M1282" s="7"/>
      <c r="N1282" s="7"/>
      <c r="O1282" s="391" t="s">
        <v>1409</v>
      </c>
      <c r="P1282" s="37"/>
      <c r="Q1282" s="37"/>
      <c r="R1282" s="37"/>
    </row>
    <row r="1283" spans="1:18" ht="24.75" hidden="1">
      <c r="A1283" s="10"/>
      <c r="B1283" s="44"/>
      <c r="C1283" s="11"/>
      <c r="D1283" s="95" t="s">
        <v>1498</v>
      </c>
      <c r="E1283" s="316"/>
      <c r="F1283" s="12"/>
      <c r="G1283" s="12"/>
      <c r="H1283" s="12"/>
      <c r="I1283" s="12"/>
      <c r="J1283" s="12"/>
      <c r="K1283" s="12"/>
      <c r="L1283" s="13"/>
      <c r="M1283" s="12"/>
      <c r="N1283" s="12"/>
      <c r="O1283" s="28"/>
      <c r="P1283" s="37"/>
      <c r="Q1283" s="37"/>
      <c r="R1283" s="37"/>
    </row>
    <row r="1284" spans="1:18" s="70" customFormat="1" ht="33.75" customHeight="1" hidden="1">
      <c r="A1284" s="46" t="s">
        <v>428</v>
      </c>
      <c r="B1284" s="62" t="s">
        <v>429</v>
      </c>
      <c r="C1284" s="62" t="s">
        <v>1</v>
      </c>
      <c r="D1284" s="62" t="s">
        <v>427</v>
      </c>
      <c r="E1284" s="337" t="s">
        <v>435</v>
      </c>
      <c r="F1284" s="26" t="s">
        <v>424</v>
      </c>
      <c r="G1284" s="26" t="s">
        <v>425</v>
      </c>
      <c r="H1284" s="26" t="s">
        <v>33</v>
      </c>
      <c r="I1284" s="26" t="s">
        <v>342</v>
      </c>
      <c r="J1284" s="26" t="s">
        <v>17</v>
      </c>
      <c r="K1284" s="26" t="s">
        <v>18</v>
      </c>
      <c r="L1284" s="26" t="s">
        <v>433</v>
      </c>
      <c r="M1284" s="26" t="s">
        <v>30</v>
      </c>
      <c r="N1284" s="26" t="s">
        <v>29</v>
      </c>
      <c r="O1284" s="63" t="s">
        <v>19</v>
      </c>
      <c r="P1284" s="849"/>
      <c r="Q1284" s="849"/>
      <c r="R1284" s="849"/>
    </row>
    <row r="1285" spans="1:18" ht="35.25" customHeight="1">
      <c r="A1285" s="675" t="s">
        <v>62</v>
      </c>
      <c r="B1285" s="676"/>
      <c r="C1285" s="676"/>
      <c r="D1285" s="676"/>
      <c r="E1285" s="678"/>
      <c r="F1285" s="676"/>
      <c r="G1285" s="676"/>
      <c r="H1285" s="676"/>
      <c r="I1285" s="676"/>
      <c r="J1285" s="676"/>
      <c r="K1285" s="676"/>
      <c r="L1285" s="679"/>
      <c r="M1285" s="676"/>
      <c r="N1285" s="676"/>
      <c r="O1285" s="680"/>
      <c r="P1285" s="37"/>
      <c r="Q1285" s="37"/>
      <c r="R1285" s="37"/>
    </row>
    <row r="1286" spans="1:18" ht="51.75" customHeight="1">
      <c r="A1286" s="15">
        <v>19</v>
      </c>
      <c r="B1286" s="59" t="s">
        <v>1439</v>
      </c>
      <c r="C1286" s="43" t="s">
        <v>1440</v>
      </c>
      <c r="D1286" s="398" t="s">
        <v>52</v>
      </c>
      <c r="E1286" s="375">
        <v>15</v>
      </c>
      <c r="F1286" s="59">
        <v>3109</v>
      </c>
      <c r="G1286" s="59">
        <v>0</v>
      </c>
      <c r="H1286" s="59">
        <v>0</v>
      </c>
      <c r="I1286" s="59">
        <v>0</v>
      </c>
      <c r="J1286" s="59">
        <v>109</v>
      </c>
      <c r="K1286" s="59">
        <v>0</v>
      </c>
      <c r="L1286" s="59">
        <v>0</v>
      </c>
      <c r="M1286" s="59">
        <v>0</v>
      </c>
      <c r="N1286" s="59">
        <f>F1286+G1286+H1286+I1286-J1286+K1286-L1286-M1286</f>
        <v>3000</v>
      </c>
      <c r="O1286" s="43"/>
      <c r="P1286" s="37"/>
      <c r="Q1286" s="37"/>
      <c r="R1286" s="37"/>
    </row>
    <row r="1287" spans="1:18" ht="51.75" customHeight="1">
      <c r="A1287" s="15">
        <v>345</v>
      </c>
      <c r="B1287" s="59" t="s">
        <v>1044</v>
      </c>
      <c r="C1287" s="43" t="s">
        <v>1245</v>
      </c>
      <c r="D1287" s="398" t="s">
        <v>464</v>
      </c>
      <c r="E1287" s="375">
        <v>15</v>
      </c>
      <c r="F1287" s="59">
        <v>3109</v>
      </c>
      <c r="G1287" s="59">
        <v>0</v>
      </c>
      <c r="H1287" s="59">
        <v>0</v>
      </c>
      <c r="I1287" s="59">
        <v>0</v>
      </c>
      <c r="J1287" s="59">
        <v>109</v>
      </c>
      <c r="K1287" s="59">
        <v>0</v>
      </c>
      <c r="L1287" s="59">
        <v>0</v>
      </c>
      <c r="M1287" s="59">
        <v>0</v>
      </c>
      <c r="N1287" s="59">
        <f>F1287+G1287+H1287+I1287-J1287+K1287-L1287-M1287</f>
        <v>3000</v>
      </c>
      <c r="O1287" s="43"/>
      <c r="P1287" s="37"/>
      <c r="Q1287" s="37"/>
      <c r="R1287" s="37"/>
    </row>
    <row r="1288" spans="1:18" ht="39" customHeight="1">
      <c r="A1288" s="15">
        <v>363</v>
      </c>
      <c r="B1288" s="59" t="s">
        <v>1083</v>
      </c>
      <c r="C1288" s="43" t="s">
        <v>1194</v>
      </c>
      <c r="D1288" s="398" t="s">
        <v>6</v>
      </c>
      <c r="E1288" s="375">
        <v>15</v>
      </c>
      <c r="F1288" s="59">
        <v>3109</v>
      </c>
      <c r="G1288" s="59">
        <v>0</v>
      </c>
      <c r="H1288" s="59">
        <v>0</v>
      </c>
      <c r="I1288" s="59">
        <v>0</v>
      </c>
      <c r="J1288" s="59">
        <v>109</v>
      </c>
      <c r="K1288" s="59">
        <v>0</v>
      </c>
      <c r="L1288" s="59">
        <v>0</v>
      </c>
      <c r="M1288" s="59">
        <v>0</v>
      </c>
      <c r="N1288" s="59">
        <f>F1288+G1288+H1288+I1288-J1288+K1288-L1288-M1288</f>
        <v>3000</v>
      </c>
      <c r="O1288" s="43"/>
      <c r="P1288" s="37"/>
      <c r="Q1288" s="37"/>
      <c r="R1288" s="37"/>
    </row>
    <row r="1289" spans="1:18" ht="27.75" customHeight="1" hidden="1">
      <c r="A1289" s="589" t="s">
        <v>65</v>
      </c>
      <c r="B1289" s="590"/>
      <c r="C1289" s="591"/>
      <c r="D1289" s="591"/>
      <c r="E1289" s="592"/>
      <c r="F1289" s="593">
        <f>SUM(F1286:F1288)</f>
        <v>9327</v>
      </c>
      <c r="G1289" s="593">
        <f aca="true" t="shared" si="219" ref="G1289:N1289">SUM(G1286:G1288)</f>
        <v>0</v>
      </c>
      <c r="H1289" s="593">
        <f t="shared" si="219"/>
        <v>0</v>
      </c>
      <c r="I1289" s="593">
        <f t="shared" si="219"/>
        <v>0</v>
      </c>
      <c r="J1289" s="593">
        <f t="shared" si="219"/>
        <v>327</v>
      </c>
      <c r="K1289" s="593">
        <f t="shared" si="219"/>
        <v>0</v>
      </c>
      <c r="L1289" s="593">
        <f t="shared" si="219"/>
        <v>0</v>
      </c>
      <c r="M1289" s="593">
        <f t="shared" si="219"/>
        <v>0</v>
      </c>
      <c r="N1289" s="593">
        <f t="shared" si="219"/>
        <v>9000</v>
      </c>
      <c r="O1289" s="590"/>
      <c r="P1289" s="37"/>
      <c r="Q1289" s="37"/>
      <c r="R1289" s="37"/>
    </row>
    <row r="1290" spans="1:15" s="37" customFormat="1" ht="18" hidden="1">
      <c r="A1290" s="24"/>
      <c r="B1290" s="72"/>
      <c r="C1290" s="8"/>
      <c r="D1290" s="8"/>
      <c r="E1290" s="315"/>
      <c r="F1290" s="25"/>
      <c r="G1290" s="25"/>
      <c r="H1290" s="25"/>
      <c r="I1290" s="25"/>
      <c r="J1290" s="25"/>
      <c r="K1290" s="25"/>
      <c r="L1290" s="25"/>
      <c r="M1290" s="25"/>
      <c r="N1290" s="25"/>
      <c r="O1290" s="31"/>
    </row>
    <row r="1291" spans="1:15" s="37" customFormat="1" ht="18" hidden="1">
      <c r="A1291" s="24"/>
      <c r="B1291" s="72"/>
      <c r="C1291" s="8"/>
      <c r="D1291" s="8"/>
      <c r="E1291" s="315"/>
      <c r="F1291" s="25"/>
      <c r="G1291" s="25"/>
      <c r="H1291" s="25"/>
      <c r="I1291" s="25"/>
      <c r="J1291" s="25"/>
      <c r="K1291" s="25"/>
      <c r="L1291" s="25"/>
      <c r="M1291" s="25"/>
      <c r="N1291" s="25"/>
      <c r="O1291" s="31"/>
    </row>
    <row r="1292" spans="1:15" s="37" customFormat="1" ht="18.75" hidden="1">
      <c r="A1292" s="437"/>
      <c r="B1292" s="438"/>
      <c r="C1292" s="438"/>
      <c r="D1292" s="438" t="s">
        <v>462</v>
      </c>
      <c r="F1292" s="439"/>
      <c r="G1292" s="438"/>
      <c r="H1292" s="438"/>
      <c r="J1292" s="443" t="s">
        <v>463</v>
      </c>
      <c r="K1292" s="443"/>
      <c r="L1292" s="438"/>
      <c r="N1292" s="438" t="s">
        <v>463</v>
      </c>
      <c r="O1292" s="440"/>
    </row>
    <row r="1293" spans="1:15" s="37" customFormat="1" ht="18.75" hidden="1">
      <c r="A1293" s="437"/>
      <c r="B1293" s="438"/>
      <c r="C1293" s="438"/>
      <c r="D1293" s="438"/>
      <c r="E1293" s="438"/>
      <c r="F1293" s="439"/>
      <c r="G1293" s="438"/>
      <c r="H1293" s="438"/>
      <c r="J1293" s="443"/>
      <c r="K1293" s="470"/>
      <c r="L1293" s="437"/>
      <c r="M1293" s="438"/>
      <c r="N1293" s="438"/>
      <c r="O1293" s="441"/>
    </row>
    <row r="1294" spans="1:18" s="103" customFormat="1" ht="21.75" hidden="1">
      <c r="A1294" s="437" t="s">
        <v>471</v>
      </c>
      <c r="B1294" s="438"/>
      <c r="C1294" s="438"/>
      <c r="D1294" s="443" t="s">
        <v>1270</v>
      </c>
      <c r="E1294" s="438"/>
      <c r="F1294" s="439"/>
      <c r="G1294" s="438"/>
      <c r="H1294" s="438"/>
      <c r="J1294" s="443" t="s">
        <v>968</v>
      </c>
      <c r="K1294" s="470"/>
      <c r="L1294" s="437"/>
      <c r="M1294" s="438" t="s">
        <v>965</v>
      </c>
      <c r="N1294" s="438"/>
      <c r="O1294" s="441"/>
      <c r="P1294" s="106"/>
      <c r="Q1294" s="106"/>
      <c r="R1294" s="106"/>
    </row>
    <row r="1295" spans="1:18" s="103" customFormat="1" ht="21.75" hidden="1">
      <c r="A1295" s="437"/>
      <c r="B1295" s="438"/>
      <c r="C1295" s="438"/>
      <c r="D1295" s="443" t="s">
        <v>597</v>
      </c>
      <c r="E1295" s="438"/>
      <c r="F1295" s="439"/>
      <c r="G1295" s="438"/>
      <c r="H1295" s="438"/>
      <c r="J1295" s="442" t="s">
        <v>460</v>
      </c>
      <c r="K1295" s="442"/>
      <c r="L1295" s="438"/>
      <c r="M1295" s="438" t="s">
        <v>461</v>
      </c>
      <c r="N1295" s="438"/>
      <c r="O1295" s="440"/>
      <c r="P1295" s="106"/>
      <c r="Q1295" s="106"/>
      <c r="R1295" s="106"/>
    </row>
    <row r="1296" spans="2:18" s="103" customFormat="1" ht="20.25" hidden="1">
      <c r="B1296" s="105"/>
      <c r="C1296" s="105"/>
      <c r="D1296" s="105"/>
      <c r="E1296" s="378"/>
      <c r="F1296" s="105"/>
      <c r="G1296" s="105"/>
      <c r="H1296" s="105"/>
      <c r="I1296" s="105"/>
      <c r="J1296" s="105"/>
      <c r="K1296" s="105"/>
      <c r="L1296" s="105"/>
      <c r="M1296" s="105"/>
      <c r="N1296" s="105"/>
      <c r="O1296" s="105"/>
      <c r="P1296" s="106"/>
      <c r="Q1296" s="106"/>
      <c r="R1296" s="106"/>
    </row>
    <row r="1297" spans="1:18" ht="41.25" customHeight="1" hidden="1">
      <c r="A1297" s="3" t="s">
        <v>0</v>
      </c>
      <c r="B1297" s="169" t="s">
        <v>612</v>
      </c>
      <c r="C1297" s="20"/>
      <c r="D1297" s="33"/>
      <c r="E1297" s="314"/>
      <c r="F1297" s="4"/>
      <c r="G1297" s="4"/>
      <c r="H1297" s="4"/>
      <c r="I1297" s="4"/>
      <c r="J1297" s="4"/>
      <c r="K1297" s="4"/>
      <c r="L1297" s="5"/>
      <c r="M1297" s="4"/>
      <c r="N1297" s="4"/>
      <c r="O1297" s="27"/>
      <c r="P1297" s="37"/>
      <c r="Q1297" s="37"/>
      <c r="R1297" s="37"/>
    </row>
    <row r="1298" spans="1:18" ht="24" customHeight="1" hidden="1">
      <c r="A1298" s="6"/>
      <c r="B1298" s="98" t="s">
        <v>346</v>
      </c>
      <c r="C1298" s="7"/>
      <c r="D1298" s="7"/>
      <c r="E1298" s="315"/>
      <c r="F1298" s="7"/>
      <c r="G1298" s="7"/>
      <c r="H1298" s="7"/>
      <c r="I1298" s="8"/>
      <c r="J1298" s="7"/>
      <c r="K1298" s="7"/>
      <c r="L1298" s="9"/>
      <c r="M1298" s="7"/>
      <c r="N1298" s="7"/>
      <c r="O1298" s="391" t="s">
        <v>1410</v>
      </c>
      <c r="P1298" s="37"/>
      <c r="Q1298" s="37"/>
      <c r="R1298" s="37"/>
    </row>
    <row r="1299" spans="1:18" ht="24" customHeight="1" hidden="1">
      <c r="A1299" s="10"/>
      <c r="B1299" s="44"/>
      <c r="C1299" s="11"/>
      <c r="D1299" s="95" t="s">
        <v>1498</v>
      </c>
      <c r="E1299" s="316"/>
      <c r="F1299" s="12"/>
      <c r="G1299" s="12"/>
      <c r="H1299" s="12"/>
      <c r="I1299" s="12"/>
      <c r="J1299" s="12"/>
      <c r="K1299" s="12"/>
      <c r="L1299" s="13"/>
      <c r="M1299" s="12"/>
      <c r="N1299" s="12"/>
      <c r="O1299" s="28"/>
      <c r="P1299" s="37"/>
      <c r="Q1299" s="37"/>
      <c r="R1299" s="37"/>
    </row>
    <row r="1300" spans="1:18" s="70" customFormat="1" ht="42.75" customHeight="1" hidden="1">
      <c r="A1300" s="46" t="s">
        <v>428</v>
      </c>
      <c r="B1300" s="62" t="s">
        <v>429</v>
      </c>
      <c r="C1300" s="62" t="s">
        <v>1</v>
      </c>
      <c r="D1300" s="62" t="s">
        <v>427</v>
      </c>
      <c r="E1300" s="337" t="s">
        <v>435</v>
      </c>
      <c r="F1300" s="26" t="s">
        <v>424</v>
      </c>
      <c r="G1300" s="26" t="s">
        <v>425</v>
      </c>
      <c r="H1300" s="26" t="s">
        <v>33</v>
      </c>
      <c r="I1300" s="26" t="s">
        <v>342</v>
      </c>
      <c r="J1300" s="26" t="s">
        <v>17</v>
      </c>
      <c r="K1300" s="26" t="s">
        <v>18</v>
      </c>
      <c r="L1300" s="26" t="s">
        <v>433</v>
      </c>
      <c r="M1300" s="26" t="s">
        <v>30</v>
      </c>
      <c r="N1300" s="26" t="s">
        <v>29</v>
      </c>
      <c r="O1300" s="63" t="s">
        <v>19</v>
      </c>
      <c r="P1300" s="849"/>
      <c r="Q1300" s="849"/>
      <c r="R1300" s="849"/>
    </row>
    <row r="1301" spans="1:18" ht="33.75" customHeight="1">
      <c r="A1301" s="675" t="s">
        <v>388</v>
      </c>
      <c r="B1301" s="766"/>
      <c r="C1301" s="767"/>
      <c r="D1301" s="767"/>
      <c r="E1301" s="768"/>
      <c r="F1301" s="766"/>
      <c r="G1301" s="766"/>
      <c r="H1301" s="766"/>
      <c r="I1301" s="766"/>
      <c r="J1301" s="766"/>
      <c r="K1301" s="766"/>
      <c r="L1301" s="766"/>
      <c r="M1301" s="766"/>
      <c r="N1301" s="766"/>
      <c r="O1301" s="680"/>
      <c r="P1301" s="37"/>
      <c r="Q1301" s="37"/>
      <c r="R1301" s="37"/>
    </row>
    <row r="1302" spans="1:18" ht="46.5" customHeight="1">
      <c r="A1302" s="15">
        <v>346</v>
      </c>
      <c r="B1302" s="59" t="s">
        <v>1045</v>
      </c>
      <c r="C1302" s="43" t="s">
        <v>1240</v>
      </c>
      <c r="D1302" s="398" t="s">
        <v>442</v>
      </c>
      <c r="E1302" s="346">
        <v>15</v>
      </c>
      <c r="F1302" s="59">
        <v>3109</v>
      </c>
      <c r="G1302" s="59">
        <v>0</v>
      </c>
      <c r="H1302" s="59">
        <v>0</v>
      </c>
      <c r="I1302" s="59">
        <v>0</v>
      </c>
      <c r="J1302" s="59">
        <v>109</v>
      </c>
      <c r="K1302" s="59">
        <v>0</v>
      </c>
      <c r="L1302" s="67">
        <v>300</v>
      </c>
      <c r="M1302" s="59">
        <v>0</v>
      </c>
      <c r="N1302" s="59">
        <f>F1302+G1302+H1302+I1302-J1302+K1302-L1302-M1302</f>
        <v>2700</v>
      </c>
      <c r="O1302" s="29"/>
      <c r="P1302" s="37"/>
      <c r="Q1302" s="37"/>
      <c r="R1302" s="37"/>
    </row>
    <row r="1303" spans="1:18" ht="43.5" customHeight="1">
      <c r="A1303" s="15">
        <v>347</v>
      </c>
      <c r="B1303" s="59" t="s">
        <v>1046</v>
      </c>
      <c r="C1303" s="43" t="s">
        <v>1251</v>
      </c>
      <c r="D1303" s="398" t="s">
        <v>442</v>
      </c>
      <c r="E1303" s="346">
        <v>15</v>
      </c>
      <c r="F1303" s="59">
        <v>3820</v>
      </c>
      <c r="G1303" s="59">
        <v>0</v>
      </c>
      <c r="H1303" s="59">
        <v>0</v>
      </c>
      <c r="I1303" s="59">
        <v>0</v>
      </c>
      <c r="J1303" s="59">
        <v>320</v>
      </c>
      <c r="K1303" s="59">
        <v>0</v>
      </c>
      <c r="L1303" s="67">
        <v>0</v>
      </c>
      <c r="M1303" s="59">
        <v>0</v>
      </c>
      <c r="N1303" s="59">
        <f>F1303+G1303+H1303+I1303-J1303+K1303-L1303-M1303</f>
        <v>3500</v>
      </c>
      <c r="O1303" s="29"/>
      <c r="P1303" s="37"/>
      <c r="Q1303" s="37"/>
      <c r="R1303" s="37"/>
    </row>
  </sheetData>
  <sheetProtection password="9FED" sheet="1" insertColumns="0" insertRows="0" deleteColumns="0" deleteRows="0" pivotTables="0"/>
  <mergeCells count="6">
    <mergeCell ref="K378:L378"/>
    <mergeCell ref="I309:J309"/>
    <mergeCell ref="K581:L581"/>
    <mergeCell ref="H582:K582"/>
    <mergeCell ref="H583:K583"/>
    <mergeCell ref="J1276:K1276"/>
  </mergeCells>
  <printOptions horizontalCentered="1" verticalCentered="1"/>
  <pageMargins left="1.0236220472440944" right="0.15748031496062992" top="0.35433070866141736" bottom="0.2362204724409449" header="0.15748031496062992" footer="0"/>
  <pageSetup horizontalDpi="600" verticalDpi="600" orientation="landscape" paperSize="5" scale="80" r:id="rId1"/>
  <rowBreaks count="33" manualBreakCount="33">
    <brk id="21" max="255" man="1"/>
    <brk id="40" max="255" man="1"/>
    <brk id="59" max="255" man="1"/>
    <brk id="91" max="255" man="1"/>
    <brk id="122" max="255" man="1"/>
    <brk id="142" max="255" man="1"/>
    <brk id="164" max="255" man="1"/>
    <brk id="190" max="255" man="1"/>
    <brk id="218" max="255" man="1"/>
    <brk id="246" max="255" man="1"/>
    <brk id="263" max="255" man="1"/>
    <brk id="289" max="255" man="1"/>
    <brk id="312" max="255" man="1"/>
    <brk id="336" max="255" man="1"/>
    <brk id="358" max="255" man="1"/>
    <brk id="380" max="255" man="1"/>
    <brk id="401" max="255" man="1"/>
    <brk id="416" max="255" man="1"/>
    <brk id="437" max="255" man="1"/>
    <brk id="459" max="255" man="1"/>
    <brk id="484" max="255" man="1"/>
    <brk id="503" max="255" man="1"/>
    <brk id="526" max="255" man="1"/>
    <brk id="545" max="255" man="1"/>
    <brk id="565" max="255" man="1"/>
    <brk id="583" max="255" man="1"/>
    <brk id="608" max="255" man="1"/>
    <brk id="631" max="255" man="1"/>
    <brk id="652" max="255" man="1"/>
    <brk id="674" max="255" man="1"/>
    <brk id="698" max="255" man="1"/>
    <brk id="716" max="255" man="1"/>
    <brk id="7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573"/>
  <sheetViews>
    <sheetView zoomScale="90" zoomScaleNormal="90" zoomScaleSheetLayoutView="100" zoomScalePageLayoutView="0" workbookViewId="0" topLeftCell="A1">
      <pane xSplit="2" ySplit="4" topLeftCell="C53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39" sqref="B539"/>
    </sheetView>
  </sheetViews>
  <sheetFormatPr defaultColWidth="11.421875" defaultRowHeight="12.75"/>
  <cols>
    <col min="1" max="1" width="7.00390625" style="17" customWidth="1"/>
    <col min="2" max="2" width="34.28125" style="1" customWidth="1"/>
    <col min="3" max="3" width="9.8515625" style="1" hidden="1" customWidth="1"/>
    <col min="4" max="4" width="10.8515625" style="1" customWidth="1"/>
    <col min="5" max="5" width="4.7109375" style="321" customWidth="1"/>
    <col min="6" max="6" width="13.421875" style="1" customWidth="1"/>
    <col min="7" max="8" width="12.00390625" style="1" customWidth="1"/>
    <col min="9" max="9" width="11.8515625" style="1" customWidth="1"/>
    <col min="10" max="10" width="12.00390625" style="1" customWidth="1"/>
    <col min="11" max="11" width="10.8515625" style="1" customWidth="1"/>
    <col min="12" max="12" width="12.00390625" style="19" hidden="1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/>
      <c r="B1" s="33"/>
      <c r="C1" s="4"/>
      <c r="D1" s="93" t="s">
        <v>64</v>
      </c>
      <c r="E1" s="325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70</v>
      </c>
      <c r="C2" s="7"/>
      <c r="D2" s="7"/>
      <c r="E2" s="315"/>
      <c r="F2" s="7"/>
      <c r="G2" s="7"/>
      <c r="H2" s="7"/>
      <c r="I2" s="8"/>
      <c r="J2" s="7"/>
      <c r="K2" s="7"/>
      <c r="L2" s="9"/>
      <c r="M2" s="7"/>
      <c r="N2" s="7"/>
      <c r="O2" s="391"/>
      <c r="P2" s="106"/>
      <c r="Q2" s="106"/>
      <c r="R2" s="106"/>
    </row>
    <row r="3" spans="1:18" s="103" customFormat="1" ht="25.5">
      <c r="A3" s="10"/>
      <c r="B3" s="44"/>
      <c r="C3" s="11"/>
      <c r="D3" s="95" t="s">
        <v>1498</v>
      </c>
      <c r="E3" s="316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428</v>
      </c>
      <c r="B4" s="62" t="s">
        <v>429</v>
      </c>
      <c r="C4" s="62" t="s">
        <v>1</v>
      </c>
      <c r="D4" s="62" t="s">
        <v>427</v>
      </c>
      <c r="E4" s="337" t="s">
        <v>435</v>
      </c>
      <c r="F4" s="26" t="s">
        <v>424</v>
      </c>
      <c r="G4" s="26" t="s">
        <v>425</v>
      </c>
      <c r="H4" s="26" t="s">
        <v>33</v>
      </c>
      <c r="I4" s="26" t="s">
        <v>342</v>
      </c>
      <c r="J4" s="26" t="s">
        <v>17</v>
      </c>
      <c r="K4" s="26" t="s">
        <v>18</v>
      </c>
      <c r="L4" s="26" t="s">
        <v>433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30" t="s">
        <v>591</v>
      </c>
      <c r="B5" s="482"/>
      <c r="C5" s="483"/>
      <c r="D5" s="483"/>
      <c r="E5" s="484"/>
      <c r="F5" s="482"/>
      <c r="G5" s="482"/>
      <c r="H5" s="482"/>
      <c r="I5" s="482"/>
      <c r="J5" s="482"/>
      <c r="K5" s="482"/>
      <c r="L5" s="482"/>
      <c r="M5" s="482"/>
      <c r="N5" s="482"/>
      <c r="O5" s="485"/>
      <c r="P5" s="106"/>
      <c r="Q5" s="106"/>
      <c r="R5" s="106"/>
    </row>
    <row r="6" spans="1:18" ht="52.5" customHeight="1">
      <c r="A6" s="170">
        <v>37</v>
      </c>
      <c r="B6" s="59" t="s">
        <v>985</v>
      </c>
      <c r="C6" s="656" t="s">
        <v>1055</v>
      </c>
      <c r="D6" s="396" t="s">
        <v>48</v>
      </c>
      <c r="E6" s="312">
        <v>15</v>
      </c>
      <c r="F6" s="189">
        <v>5029</v>
      </c>
      <c r="G6" s="189">
        <v>0</v>
      </c>
      <c r="H6" s="189">
        <v>0</v>
      </c>
      <c r="I6" s="189">
        <v>0</v>
      </c>
      <c r="J6" s="189">
        <v>529</v>
      </c>
      <c r="K6" s="189">
        <v>0</v>
      </c>
      <c r="L6" s="189">
        <v>2000</v>
      </c>
      <c r="M6" s="189">
        <v>0</v>
      </c>
      <c r="N6" s="189">
        <f>F6+G6+H6+I6-J6+K6-L6+M6</f>
        <v>2500</v>
      </c>
      <c r="O6" s="661"/>
      <c r="P6" s="2"/>
      <c r="Q6" s="2"/>
      <c r="R6" s="2"/>
    </row>
    <row r="7" spans="1:15" ht="52.5" customHeight="1">
      <c r="A7" s="170">
        <v>161</v>
      </c>
      <c r="B7" s="59" t="s">
        <v>1069</v>
      </c>
      <c r="C7" s="43" t="s">
        <v>1126</v>
      </c>
      <c r="D7" s="834" t="s">
        <v>828</v>
      </c>
      <c r="E7" s="346">
        <v>15</v>
      </c>
      <c r="F7" s="59">
        <v>5662</v>
      </c>
      <c r="G7" s="59">
        <v>0</v>
      </c>
      <c r="H7" s="59">
        <v>0</v>
      </c>
      <c r="I7" s="59">
        <v>0</v>
      </c>
      <c r="J7" s="59">
        <v>662</v>
      </c>
      <c r="K7" s="59">
        <v>0</v>
      </c>
      <c r="L7" s="59">
        <v>0</v>
      </c>
      <c r="M7" s="796">
        <v>0</v>
      </c>
      <c r="N7" s="59">
        <f>F7+G7+H7+I7-J7+K7-L7-M7</f>
        <v>5000</v>
      </c>
      <c r="O7" s="657"/>
    </row>
    <row r="8" spans="1:18" s="103" customFormat="1" ht="52.5" customHeight="1">
      <c r="A8" s="108">
        <v>381</v>
      </c>
      <c r="B8" s="59" t="s">
        <v>1163</v>
      </c>
      <c r="C8" s="43" t="s">
        <v>1218</v>
      </c>
      <c r="D8" s="43" t="s">
        <v>834</v>
      </c>
      <c r="E8" s="346">
        <v>15</v>
      </c>
      <c r="F8" s="59">
        <v>8205</v>
      </c>
      <c r="G8" s="59">
        <v>0</v>
      </c>
      <c r="H8" s="59">
        <v>0</v>
      </c>
      <c r="I8" s="59">
        <v>0</v>
      </c>
      <c r="J8" s="59">
        <v>1205</v>
      </c>
      <c r="K8" s="59">
        <v>0</v>
      </c>
      <c r="L8" s="59">
        <v>0</v>
      </c>
      <c r="M8" s="59">
        <v>0</v>
      </c>
      <c r="N8" s="59">
        <f>F8+G8+H8+I8-J8+K8-L8-M8</f>
        <v>7000</v>
      </c>
      <c r="O8" s="29"/>
      <c r="P8" s="106"/>
      <c r="Q8" s="106"/>
      <c r="R8" s="106"/>
    </row>
    <row r="9" spans="1:18" s="103" customFormat="1" ht="51.75" customHeight="1">
      <c r="A9" s="108">
        <v>382</v>
      </c>
      <c r="B9" s="59" t="s">
        <v>1176</v>
      </c>
      <c r="C9" s="43" t="s">
        <v>1175</v>
      </c>
      <c r="D9" s="43" t="s">
        <v>834</v>
      </c>
      <c r="E9" s="346">
        <v>15</v>
      </c>
      <c r="F9" s="59">
        <v>8205</v>
      </c>
      <c r="G9" s="59">
        <v>0</v>
      </c>
      <c r="H9" s="59">
        <v>0</v>
      </c>
      <c r="I9" s="59">
        <v>0</v>
      </c>
      <c r="J9" s="59">
        <v>1205</v>
      </c>
      <c r="K9" s="59">
        <v>0</v>
      </c>
      <c r="L9" s="59">
        <v>1000</v>
      </c>
      <c r="M9" s="59">
        <v>0</v>
      </c>
      <c r="N9" s="59">
        <f>F9+G9+H9+I9-J9+K9-L9-M9</f>
        <v>6000</v>
      </c>
      <c r="O9" s="29"/>
      <c r="P9" s="106"/>
      <c r="Q9" s="106"/>
      <c r="R9" s="106"/>
    </row>
    <row r="10" spans="1:18" s="103" customFormat="1" ht="0.75" customHeight="1" hidden="1">
      <c r="A10" s="589" t="s">
        <v>65</v>
      </c>
      <c r="B10" s="605"/>
      <c r="C10" s="606"/>
      <c r="D10" s="606"/>
      <c r="E10" s="607"/>
      <c r="F10" s="608">
        <f>SUM(F6:F9)</f>
        <v>27101</v>
      </c>
      <c r="G10" s="608">
        <f aca="true" t="shared" si="0" ref="G10:N10">SUM(G6:G9)</f>
        <v>0</v>
      </c>
      <c r="H10" s="608">
        <f t="shared" si="0"/>
        <v>0</v>
      </c>
      <c r="I10" s="608">
        <f t="shared" si="0"/>
        <v>0</v>
      </c>
      <c r="J10" s="608">
        <f t="shared" si="0"/>
        <v>3601</v>
      </c>
      <c r="K10" s="608">
        <f t="shared" si="0"/>
        <v>0</v>
      </c>
      <c r="L10" s="608">
        <f t="shared" si="0"/>
        <v>3000</v>
      </c>
      <c r="M10" s="608">
        <f t="shared" si="0"/>
        <v>0</v>
      </c>
      <c r="N10" s="608">
        <f t="shared" si="0"/>
        <v>20500</v>
      </c>
      <c r="O10" s="587"/>
      <c r="P10" s="106"/>
      <c r="Q10" s="106"/>
      <c r="R10" s="106"/>
    </row>
    <row r="11" spans="1:18" s="103" customFormat="1" ht="33" customHeight="1" hidden="1">
      <c r="A11" s="56"/>
      <c r="B11" s="52" t="s">
        <v>31</v>
      </c>
      <c r="C11" s="68"/>
      <c r="D11" s="68"/>
      <c r="E11" s="373"/>
      <c r="F11" s="69">
        <f aca="true" t="shared" si="1" ref="F11:N11">F10</f>
        <v>27101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3601</v>
      </c>
      <c r="K11" s="69">
        <f t="shared" si="1"/>
        <v>0</v>
      </c>
      <c r="L11" s="69">
        <f t="shared" si="1"/>
        <v>3000</v>
      </c>
      <c r="M11" s="69">
        <f t="shared" si="1"/>
        <v>0</v>
      </c>
      <c r="N11" s="69">
        <f t="shared" si="1"/>
        <v>20500</v>
      </c>
      <c r="O11" s="58"/>
      <c r="P11" s="106"/>
      <c r="Q11" s="106"/>
      <c r="R11" s="106"/>
    </row>
    <row r="12" spans="1:18" s="103" customFormat="1" ht="21.75" hidden="1">
      <c r="A12" s="17"/>
      <c r="B12" s="1"/>
      <c r="C12" s="1"/>
      <c r="D12" s="1"/>
      <c r="E12" s="321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 hidden="1">
      <c r="A13" s="17"/>
      <c r="B13" s="1"/>
      <c r="C13" s="1"/>
      <c r="D13" s="1"/>
      <c r="E13" s="321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 hidden="1">
      <c r="A14" s="17"/>
      <c r="B14" s="1"/>
      <c r="C14" s="1"/>
      <c r="D14" s="1"/>
      <c r="E14" s="321"/>
      <c r="F14" s="1"/>
      <c r="G14" s="1"/>
      <c r="H14" s="1"/>
      <c r="I14" s="1"/>
      <c r="J14" s="1"/>
      <c r="K14" s="1"/>
      <c r="L14" s="19"/>
      <c r="M14" s="1"/>
      <c r="N14" s="1"/>
      <c r="O14" s="30"/>
      <c r="P14" s="106"/>
      <c r="Q14" s="106"/>
      <c r="R14" s="106"/>
    </row>
    <row r="15" spans="1:18" s="103" customFormat="1" ht="21.75" hidden="1">
      <c r="A15" s="17"/>
      <c r="B15" s="1"/>
      <c r="C15" s="1"/>
      <c r="D15" s="1"/>
      <c r="E15" s="321"/>
      <c r="F15" s="1"/>
      <c r="G15" s="1"/>
      <c r="H15" s="1"/>
      <c r="I15" s="1"/>
      <c r="J15" s="1"/>
      <c r="K15" s="1"/>
      <c r="L15" s="19"/>
      <c r="M15" s="1"/>
      <c r="N15" s="1"/>
      <c r="O15" s="30"/>
      <c r="P15" s="106"/>
      <c r="Q15" s="106"/>
      <c r="R15" s="106"/>
    </row>
    <row r="16" spans="1:18" s="103" customFormat="1" ht="21.75" hidden="1">
      <c r="A16" s="437"/>
      <c r="B16" s="438"/>
      <c r="C16" s="438"/>
      <c r="D16" s="438" t="s">
        <v>462</v>
      </c>
      <c r="F16" s="439"/>
      <c r="G16" s="438"/>
      <c r="H16" s="438"/>
      <c r="J16" s="443" t="s">
        <v>463</v>
      </c>
      <c r="K16" s="438"/>
      <c r="L16" s="438"/>
      <c r="N16" s="438" t="s">
        <v>463</v>
      </c>
      <c r="O16" s="440"/>
      <c r="P16" s="106"/>
      <c r="Q16" s="106"/>
      <c r="R16" s="106"/>
    </row>
    <row r="17" spans="1:18" s="103" customFormat="1" ht="21.75" hidden="1">
      <c r="A17" s="437"/>
      <c r="B17" s="438"/>
      <c r="C17" s="438"/>
      <c r="D17" s="438"/>
      <c r="E17" s="438"/>
      <c r="F17" s="439"/>
      <c r="G17" s="438"/>
      <c r="H17" s="438"/>
      <c r="J17" s="452"/>
      <c r="K17" s="438"/>
      <c r="L17" s="437"/>
      <c r="M17" s="438"/>
      <c r="N17" s="438"/>
      <c r="O17" s="441"/>
      <c r="P17" s="106"/>
      <c r="Q17" s="106"/>
      <c r="R17" s="106"/>
    </row>
    <row r="18" spans="1:18" s="103" customFormat="1" ht="21.75" hidden="1">
      <c r="A18" s="437" t="s">
        <v>471</v>
      </c>
      <c r="B18" s="438"/>
      <c r="C18" s="438"/>
      <c r="D18" s="443" t="s">
        <v>1270</v>
      </c>
      <c r="E18" s="438"/>
      <c r="F18" s="439"/>
      <c r="G18" s="438"/>
      <c r="H18" s="438"/>
      <c r="J18" s="443" t="s">
        <v>968</v>
      </c>
      <c r="K18" s="438"/>
      <c r="L18" s="437"/>
      <c r="N18" s="443" t="s">
        <v>965</v>
      </c>
      <c r="O18" s="441"/>
      <c r="P18" s="106"/>
      <c r="Q18" s="106"/>
      <c r="R18" s="106"/>
    </row>
    <row r="19" spans="1:18" s="103" customFormat="1" ht="21.75" hidden="1">
      <c r="A19" s="437"/>
      <c r="B19" s="438"/>
      <c r="C19" s="438"/>
      <c r="D19" s="443" t="s">
        <v>597</v>
      </c>
      <c r="E19" s="438"/>
      <c r="F19" s="439"/>
      <c r="G19" s="438"/>
      <c r="H19" s="438"/>
      <c r="J19" s="442" t="s">
        <v>460</v>
      </c>
      <c r="K19" s="438"/>
      <c r="L19" s="438"/>
      <c r="N19" s="443" t="s">
        <v>461</v>
      </c>
      <c r="O19" s="440"/>
      <c r="P19" s="106"/>
      <c r="Q19" s="106"/>
      <c r="R19" s="106"/>
    </row>
    <row r="20" ht="18" hidden="1"/>
    <row r="21" spans="1:15" ht="23.25" customHeight="1" hidden="1">
      <c r="A21" s="3" t="s">
        <v>0</v>
      </c>
      <c r="B21" s="33"/>
      <c r="C21" s="4"/>
      <c r="D21" s="93" t="s">
        <v>64</v>
      </c>
      <c r="E21" s="325"/>
      <c r="F21" s="4"/>
      <c r="G21" s="4"/>
      <c r="H21" s="4"/>
      <c r="I21" s="4"/>
      <c r="J21" s="4"/>
      <c r="K21" s="4"/>
      <c r="L21" s="5"/>
      <c r="M21" s="4"/>
      <c r="N21" s="4"/>
      <c r="O21" s="27"/>
    </row>
    <row r="22" spans="1:15" ht="15.75" customHeight="1" hidden="1">
      <c r="A22" s="6"/>
      <c r="B22" s="96" t="s">
        <v>20</v>
      </c>
      <c r="C22" s="7"/>
      <c r="D22" s="7"/>
      <c r="E22" s="315"/>
      <c r="F22" s="7"/>
      <c r="G22" s="7"/>
      <c r="H22" s="7"/>
      <c r="I22" s="8"/>
      <c r="J22" s="7"/>
      <c r="K22" s="7"/>
      <c r="L22" s="9"/>
      <c r="M22" s="7"/>
      <c r="N22" s="7"/>
      <c r="O22" s="391" t="s">
        <v>1388</v>
      </c>
    </row>
    <row r="23" spans="1:15" ht="20.25" customHeight="1" hidden="1">
      <c r="A23" s="731"/>
      <c r="B23" s="732"/>
      <c r="C23" s="732"/>
      <c r="D23" s="733" t="s">
        <v>1498</v>
      </c>
      <c r="E23" s="734"/>
      <c r="F23" s="735"/>
      <c r="G23" s="735"/>
      <c r="H23" s="735"/>
      <c r="I23" s="735"/>
      <c r="J23" s="735"/>
      <c r="K23" s="735"/>
      <c r="L23" s="9"/>
      <c r="M23" s="735"/>
      <c r="N23" s="735"/>
      <c r="O23" s="737"/>
    </row>
    <row r="24" spans="1:18" s="64" customFormat="1" ht="24.75" customHeight="1" hidden="1">
      <c r="A24" s="264" t="s">
        <v>428</v>
      </c>
      <c r="B24" s="260" t="s">
        <v>429</v>
      </c>
      <c r="C24" s="260" t="s">
        <v>1</v>
      </c>
      <c r="D24" s="260" t="s">
        <v>427</v>
      </c>
      <c r="E24" s="364" t="s">
        <v>435</v>
      </c>
      <c r="F24" s="243" t="s">
        <v>424</v>
      </c>
      <c r="G24" s="243" t="s">
        <v>425</v>
      </c>
      <c r="H24" s="243" t="s">
        <v>33</v>
      </c>
      <c r="I24" s="243" t="s">
        <v>342</v>
      </c>
      <c r="J24" s="243" t="s">
        <v>17</v>
      </c>
      <c r="K24" s="804" t="s">
        <v>18</v>
      </c>
      <c r="L24" s="302" t="s">
        <v>433</v>
      </c>
      <c r="M24" s="243" t="s">
        <v>30</v>
      </c>
      <c r="N24" s="243" t="s">
        <v>29</v>
      </c>
      <c r="O24" s="265" t="s">
        <v>19</v>
      </c>
      <c r="P24" s="846"/>
      <c r="Q24" s="846"/>
      <c r="R24" s="846"/>
    </row>
    <row r="25" spans="1:15" ht="17.25" customHeight="1">
      <c r="A25" s="179" t="s">
        <v>3</v>
      </c>
      <c r="B25" s="221"/>
      <c r="C25" s="221"/>
      <c r="D25" s="221"/>
      <c r="E25" s="365"/>
      <c r="F25" s="221"/>
      <c r="G25" s="221"/>
      <c r="H25" s="221"/>
      <c r="I25" s="221"/>
      <c r="J25" s="221"/>
      <c r="K25" s="221"/>
      <c r="L25" s="127"/>
      <c r="M25" s="221"/>
      <c r="N25" s="221"/>
      <c r="O25" s="136"/>
    </row>
    <row r="26" spans="1:18" s="41" customFormat="1" ht="34.5" customHeight="1">
      <c r="A26" s="381">
        <v>105</v>
      </c>
      <c r="B26" s="382" t="s">
        <v>509</v>
      </c>
      <c r="C26" s="261" t="s">
        <v>418</v>
      </c>
      <c r="D26" s="707" t="s">
        <v>2</v>
      </c>
      <c r="E26" s="366">
        <v>15</v>
      </c>
      <c r="F26" s="130">
        <v>3820</v>
      </c>
      <c r="G26" s="130">
        <v>0</v>
      </c>
      <c r="H26" s="130">
        <v>0</v>
      </c>
      <c r="I26" s="130">
        <v>0</v>
      </c>
      <c r="J26" s="130">
        <v>320</v>
      </c>
      <c r="K26" s="130">
        <v>0</v>
      </c>
      <c r="L26" s="130">
        <v>800</v>
      </c>
      <c r="M26" s="130">
        <v>0</v>
      </c>
      <c r="N26" s="140">
        <f>F26+G26+H26+I26-J26+K26-L26-M26</f>
        <v>2700</v>
      </c>
      <c r="O26" s="720"/>
      <c r="P26" s="84"/>
      <c r="Q26" s="84"/>
      <c r="R26" s="84"/>
    </row>
    <row r="27" spans="1:15" ht="34.5" customHeight="1">
      <c r="A27" s="381">
        <v>349</v>
      </c>
      <c r="B27" s="130" t="s">
        <v>1013</v>
      </c>
      <c r="C27" s="131" t="s">
        <v>1261</v>
      </c>
      <c r="D27" s="433" t="s">
        <v>260</v>
      </c>
      <c r="E27" s="351">
        <v>15</v>
      </c>
      <c r="F27" s="130">
        <v>4118</v>
      </c>
      <c r="G27" s="130">
        <v>0</v>
      </c>
      <c r="H27" s="130">
        <v>0</v>
      </c>
      <c r="I27" s="130">
        <v>0</v>
      </c>
      <c r="J27" s="130">
        <v>368</v>
      </c>
      <c r="K27" s="130">
        <v>0</v>
      </c>
      <c r="L27" s="130">
        <v>0</v>
      </c>
      <c r="M27" s="130">
        <v>0</v>
      </c>
      <c r="N27" s="140">
        <f>F27+G27+H27+I27-J27+K27-L27-M27</f>
        <v>3750</v>
      </c>
      <c r="O27" s="133"/>
    </row>
    <row r="28" spans="1:15" ht="34.5" customHeight="1">
      <c r="A28" s="381">
        <v>390</v>
      </c>
      <c r="B28" s="130" t="s">
        <v>1213</v>
      </c>
      <c r="C28" s="131" t="s">
        <v>1214</v>
      </c>
      <c r="D28" s="433" t="s">
        <v>260</v>
      </c>
      <c r="E28" s="351">
        <v>15</v>
      </c>
      <c r="F28" s="130">
        <v>4420</v>
      </c>
      <c r="G28" s="130">
        <v>0</v>
      </c>
      <c r="H28" s="130">
        <v>0</v>
      </c>
      <c r="I28" s="130">
        <v>0</v>
      </c>
      <c r="J28" s="130">
        <v>420</v>
      </c>
      <c r="K28" s="130">
        <v>0</v>
      </c>
      <c r="L28" s="130">
        <v>0</v>
      </c>
      <c r="M28" s="130">
        <v>0</v>
      </c>
      <c r="N28" s="140">
        <f>F28+G28+H28+I28-J28+K28-L28-M28</f>
        <v>4000</v>
      </c>
      <c r="O28" s="133"/>
    </row>
    <row r="29" spans="1:15" ht="15" customHeight="1" hidden="1">
      <c r="A29" s="626" t="s">
        <v>65</v>
      </c>
      <c r="B29" s="705"/>
      <c r="C29" s="627"/>
      <c r="D29" s="706"/>
      <c r="E29" s="628"/>
      <c r="F29" s="565">
        <f aca="true" t="shared" si="2" ref="F29:N29">SUM(F26:F28)</f>
        <v>12358</v>
      </c>
      <c r="G29" s="565">
        <f t="shared" si="2"/>
        <v>0</v>
      </c>
      <c r="H29" s="565">
        <f t="shared" si="2"/>
        <v>0</v>
      </c>
      <c r="I29" s="565">
        <f t="shared" si="2"/>
        <v>0</v>
      </c>
      <c r="J29" s="565">
        <f t="shared" si="2"/>
        <v>1108</v>
      </c>
      <c r="K29" s="565">
        <f t="shared" si="2"/>
        <v>0</v>
      </c>
      <c r="L29" s="565">
        <f t="shared" si="2"/>
        <v>800</v>
      </c>
      <c r="M29" s="565">
        <f t="shared" si="2"/>
        <v>0</v>
      </c>
      <c r="N29" s="565">
        <f t="shared" si="2"/>
        <v>10450</v>
      </c>
      <c r="O29" s="629"/>
    </row>
    <row r="30" spans="1:15" ht="17.25" customHeight="1">
      <c r="A30" s="716" t="s">
        <v>28</v>
      </c>
      <c r="B30" s="711"/>
      <c r="C30" s="712"/>
      <c r="D30" s="713"/>
      <c r="E30" s="714"/>
      <c r="F30" s="711"/>
      <c r="G30" s="711"/>
      <c r="H30" s="711"/>
      <c r="I30" s="711"/>
      <c r="J30" s="711"/>
      <c r="K30" s="711"/>
      <c r="L30" s="711"/>
      <c r="M30" s="711"/>
      <c r="N30" s="711"/>
      <c r="O30" s="717"/>
    </row>
    <row r="31" spans="1:18" s="41" customFormat="1" ht="34.5" customHeight="1">
      <c r="A31" s="718">
        <v>24</v>
      </c>
      <c r="B31" s="382" t="s">
        <v>817</v>
      </c>
      <c r="C31" s="131" t="s">
        <v>818</v>
      </c>
      <c r="D31" s="433" t="s">
        <v>819</v>
      </c>
      <c r="E31" s="351">
        <v>15</v>
      </c>
      <c r="F31" s="130">
        <v>975</v>
      </c>
      <c r="G31" s="130">
        <v>0</v>
      </c>
      <c r="H31" s="130">
        <v>0</v>
      </c>
      <c r="I31" s="130">
        <v>0</v>
      </c>
      <c r="J31" s="130">
        <v>0</v>
      </c>
      <c r="K31" s="130">
        <v>149</v>
      </c>
      <c r="L31" s="130">
        <v>0</v>
      </c>
      <c r="M31" s="130">
        <v>0</v>
      </c>
      <c r="N31" s="140">
        <f aca="true" t="shared" si="3" ref="N31:N36">F31+G31+H31+I31-J31+K31-L31-M31</f>
        <v>1124</v>
      </c>
      <c r="O31" s="133"/>
      <c r="P31" s="84"/>
      <c r="Q31" s="84"/>
      <c r="R31" s="84"/>
    </row>
    <row r="32" spans="1:18" s="41" customFormat="1" ht="34.5" customHeight="1">
      <c r="A32" s="718">
        <v>36</v>
      </c>
      <c r="B32" s="382" t="s">
        <v>1467</v>
      </c>
      <c r="C32" s="131" t="s">
        <v>1468</v>
      </c>
      <c r="D32" s="433" t="s">
        <v>11</v>
      </c>
      <c r="E32" s="351">
        <v>15</v>
      </c>
      <c r="F32" s="130">
        <v>2396</v>
      </c>
      <c r="G32" s="130">
        <v>0</v>
      </c>
      <c r="H32" s="130">
        <v>0</v>
      </c>
      <c r="I32" s="130">
        <v>0</v>
      </c>
      <c r="J32" s="130">
        <v>0</v>
      </c>
      <c r="K32" s="130">
        <v>4</v>
      </c>
      <c r="L32" s="130">
        <v>0</v>
      </c>
      <c r="M32" s="130">
        <v>0</v>
      </c>
      <c r="N32" s="140">
        <f t="shared" si="3"/>
        <v>2400</v>
      </c>
      <c r="O32" s="133"/>
      <c r="P32" s="84"/>
      <c r="Q32" s="84"/>
      <c r="R32" s="84"/>
    </row>
    <row r="33" spans="1:18" s="41" customFormat="1" ht="34.5" customHeight="1">
      <c r="A33" s="718">
        <v>38</v>
      </c>
      <c r="B33" s="382" t="s">
        <v>809</v>
      </c>
      <c r="C33" s="131" t="s">
        <v>1135</v>
      </c>
      <c r="D33" s="433" t="s">
        <v>810</v>
      </c>
      <c r="E33" s="366">
        <v>15</v>
      </c>
      <c r="F33" s="130">
        <v>2363</v>
      </c>
      <c r="G33" s="130">
        <v>0</v>
      </c>
      <c r="H33" s="130">
        <v>0</v>
      </c>
      <c r="I33" s="130">
        <v>0</v>
      </c>
      <c r="J33" s="130">
        <v>0</v>
      </c>
      <c r="K33" s="130">
        <v>7</v>
      </c>
      <c r="L33" s="130">
        <v>0</v>
      </c>
      <c r="M33" s="130">
        <v>0</v>
      </c>
      <c r="N33" s="140">
        <f t="shared" si="3"/>
        <v>2370</v>
      </c>
      <c r="O33" s="719"/>
      <c r="P33" s="84"/>
      <c r="Q33" s="84"/>
      <c r="R33" s="84"/>
    </row>
    <row r="34" spans="1:18" s="41" customFormat="1" ht="34.5" customHeight="1">
      <c r="A34" s="718">
        <v>80</v>
      </c>
      <c r="B34" s="382" t="s">
        <v>384</v>
      </c>
      <c r="C34" s="131" t="s">
        <v>1209</v>
      </c>
      <c r="D34" s="707" t="s">
        <v>385</v>
      </c>
      <c r="E34" s="366">
        <v>15</v>
      </c>
      <c r="F34" s="130">
        <v>2184</v>
      </c>
      <c r="G34" s="130">
        <v>0</v>
      </c>
      <c r="H34" s="130">
        <v>0</v>
      </c>
      <c r="I34" s="130">
        <v>0</v>
      </c>
      <c r="J34" s="130">
        <v>0</v>
      </c>
      <c r="K34" s="130">
        <v>55</v>
      </c>
      <c r="L34" s="130">
        <v>0</v>
      </c>
      <c r="M34" s="130">
        <v>0</v>
      </c>
      <c r="N34" s="140">
        <f t="shared" si="3"/>
        <v>2239</v>
      </c>
      <c r="O34" s="719"/>
      <c r="P34" s="84"/>
      <c r="Q34" s="84"/>
      <c r="R34" s="84"/>
    </row>
    <row r="35" spans="1:18" s="41" customFormat="1" ht="34.5" customHeight="1">
      <c r="A35" s="718">
        <v>337</v>
      </c>
      <c r="B35" s="382" t="s">
        <v>782</v>
      </c>
      <c r="C35" s="131" t="s">
        <v>783</v>
      </c>
      <c r="D35" s="433" t="s">
        <v>11</v>
      </c>
      <c r="E35" s="366">
        <v>15</v>
      </c>
      <c r="F35" s="130">
        <v>2509</v>
      </c>
      <c r="G35" s="130">
        <v>0</v>
      </c>
      <c r="H35" s="130">
        <v>0</v>
      </c>
      <c r="I35" s="130">
        <v>0</v>
      </c>
      <c r="J35" s="130">
        <v>9</v>
      </c>
      <c r="K35" s="130">
        <v>0</v>
      </c>
      <c r="L35" s="130">
        <v>0</v>
      </c>
      <c r="M35" s="130">
        <v>0</v>
      </c>
      <c r="N35" s="130">
        <f t="shared" si="3"/>
        <v>2500</v>
      </c>
      <c r="O35" s="719"/>
      <c r="P35" s="84"/>
      <c r="Q35" s="84"/>
      <c r="R35" s="84"/>
    </row>
    <row r="36" spans="1:18" s="41" customFormat="1" ht="34.5" customHeight="1">
      <c r="A36" s="718">
        <v>360</v>
      </c>
      <c r="B36" s="382" t="s">
        <v>1070</v>
      </c>
      <c r="C36" s="131" t="s">
        <v>1177</v>
      </c>
      <c r="D36" s="433" t="s">
        <v>11</v>
      </c>
      <c r="E36" s="366">
        <v>15</v>
      </c>
      <c r="F36" s="130">
        <v>1923</v>
      </c>
      <c r="G36" s="130">
        <v>0</v>
      </c>
      <c r="H36" s="130">
        <v>0</v>
      </c>
      <c r="I36" s="130">
        <v>0</v>
      </c>
      <c r="J36" s="130">
        <v>0</v>
      </c>
      <c r="K36" s="130">
        <v>77</v>
      </c>
      <c r="L36" s="130">
        <v>0</v>
      </c>
      <c r="M36" s="130">
        <v>0</v>
      </c>
      <c r="N36" s="130">
        <f t="shared" si="3"/>
        <v>2000</v>
      </c>
      <c r="O36" s="719"/>
      <c r="P36" s="84"/>
      <c r="Q36" s="84"/>
      <c r="R36" s="84"/>
    </row>
    <row r="37" spans="1:15" ht="15" customHeight="1" hidden="1">
      <c r="A37" s="687" t="s">
        <v>65</v>
      </c>
      <c r="B37" s="739"/>
      <c r="C37" s="683"/>
      <c r="D37" s="684"/>
      <c r="E37" s="685"/>
      <c r="F37" s="740">
        <f aca="true" t="shared" si="4" ref="F37:N37">SUM(F31:F36)</f>
        <v>12350</v>
      </c>
      <c r="G37" s="740">
        <f t="shared" si="4"/>
        <v>0</v>
      </c>
      <c r="H37" s="740">
        <f t="shared" si="4"/>
        <v>0</v>
      </c>
      <c r="I37" s="740">
        <f t="shared" si="4"/>
        <v>0</v>
      </c>
      <c r="J37" s="740">
        <f t="shared" si="4"/>
        <v>9</v>
      </c>
      <c r="K37" s="740">
        <f t="shared" si="4"/>
        <v>292</v>
      </c>
      <c r="L37" s="740">
        <f t="shared" si="4"/>
        <v>0</v>
      </c>
      <c r="M37" s="740">
        <f t="shared" si="4"/>
        <v>0</v>
      </c>
      <c r="N37" s="740">
        <f t="shared" si="4"/>
        <v>12633</v>
      </c>
      <c r="O37" s="741"/>
    </row>
    <row r="38" spans="1:15" ht="17.25" customHeight="1">
      <c r="A38" s="179" t="s">
        <v>437</v>
      </c>
      <c r="B38" s="221"/>
      <c r="C38" s="135"/>
      <c r="D38" s="434"/>
      <c r="E38" s="352"/>
      <c r="F38" s="221"/>
      <c r="G38" s="221"/>
      <c r="H38" s="221"/>
      <c r="I38" s="221"/>
      <c r="J38" s="221"/>
      <c r="K38" s="221"/>
      <c r="L38" s="221"/>
      <c r="M38" s="221"/>
      <c r="N38" s="221"/>
      <c r="O38" s="136"/>
    </row>
    <row r="39" spans="1:18" s="41" customFormat="1" ht="34.5" customHeight="1">
      <c r="A39" s="718">
        <v>3</v>
      </c>
      <c r="B39" s="382" t="s">
        <v>1383</v>
      </c>
      <c r="C39" s="131" t="s">
        <v>1466</v>
      </c>
      <c r="D39" s="433" t="s">
        <v>244</v>
      </c>
      <c r="E39" s="366">
        <v>15</v>
      </c>
      <c r="F39" s="130">
        <v>2140</v>
      </c>
      <c r="G39" s="130">
        <v>0</v>
      </c>
      <c r="H39" s="130">
        <v>0</v>
      </c>
      <c r="I39" s="130">
        <v>0</v>
      </c>
      <c r="J39" s="130">
        <v>0</v>
      </c>
      <c r="K39" s="130">
        <v>60</v>
      </c>
      <c r="L39" s="130">
        <v>0</v>
      </c>
      <c r="M39" s="130">
        <v>0</v>
      </c>
      <c r="N39" s="140">
        <f>F39+G39+H39+I39-J39+K39-L39-M39</f>
        <v>2200</v>
      </c>
      <c r="O39" s="720"/>
      <c r="P39" s="84"/>
      <c r="Q39" s="84"/>
      <c r="R39" s="84"/>
    </row>
    <row r="40" spans="1:18" s="41" customFormat="1" ht="34.5" customHeight="1">
      <c r="A40" s="857">
        <v>4</v>
      </c>
      <c r="B40" s="130" t="s">
        <v>1385</v>
      </c>
      <c r="C40" s="131" t="s">
        <v>1413</v>
      </c>
      <c r="D40" s="433" t="s">
        <v>10</v>
      </c>
      <c r="E40" s="351">
        <v>15</v>
      </c>
      <c r="F40" s="130">
        <v>1483</v>
      </c>
      <c r="G40" s="130">
        <v>0</v>
      </c>
      <c r="H40" s="130">
        <v>0</v>
      </c>
      <c r="I40" s="130">
        <v>0</v>
      </c>
      <c r="J40" s="130">
        <v>0</v>
      </c>
      <c r="K40" s="130">
        <v>117</v>
      </c>
      <c r="L40" s="130">
        <v>0</v>
      </c>
      <c r="M40" s="130">
        <v>0</v>
      </c>
      <c r="N40" s="130">
        <f>F40+G40+H40+I40-J40+K40-L40-M40</f>
        <v>1600</v>
      </c>
      <c r="O40" s="133"/>
      <c r="P40" s="84"/>
      <c r="Q40" s="84"/>
      <c r="R40" s="84"/>
    </row>
    <row r="41" spans="1:18" s="41" customFormat="1" ht="33" customHeight="1">
      <c r="A41" s="718">
        <v>141</v>
      </c>
      <c r="B41" s="382" t="s">
        <v>870</v>
      </c>
      <c r="C41" s="131" t="s">
        <v>871</v>
      </c>
      <c r="D41" s="433" t="s">
        <v>532</v>
      </c>
      <c r="E41" s="366">
        <v>15</v>
      </c>
      <c r="F41" s="130">
        <v>2396</v>
      </c>
      <c r="G41" s="130">
        <v>0</v>
      </c>
      <c r="H41" s="130">
        <v>0</v>
      </c>
      <c r="I41" s="130">
        <v>0</v>
      </c>
      <c r="J41" s="130">
        <v>0</v>
      </c>
      <c r="K41" s="130">
        <v>4</v>
      </c>
      <c r="L41" s="130">
        <v>0</v>
      </c>
      <c r="M41" s="130">
        <v>0</v>
      </c>
      <c r="N41" s="140">
        <f>F41+G41+H41+I41-J41+K41-L41-M41</f>
        <v>2400</v>
      </c>
      <c r="O41" s="720"/>
      <c r="P41" s="84"/>
      <c r="Q41" s="84"/>
      <c r="R41" s="84"/>
    </row>
    <row r="42" spans="1:18" s="41" customFormat="1" ht="33" customHeight="1">
      <c r="A42" s="718">
        <v>142</v>
      </c>
      <c r="B42" s="382" t="s">
        <v>1496</v>
      </c>
      <c r="C42" s="131" t="s">
        <v>1497</v>
      </c>
      <c r="D42" s="433" t="s">
        <v>11</v>
      </c>
      <c r="E42" s="351">
        <v>15</v>
      </c>
      <c r="F42" s="130">
        <v>1924</v>
      </c>
      <c r="G42" s="130">
        <v>0</v>
      </c>
      <c r="H42" s="130">
        <v>0</v>
      </c>
      <c r="I42" s="130">
        <v>0</v>
      </c>
      <c r="J42" s="130">
        <v>0</v>
      </c>
      <c r="K42" s="130">
        <v>77</v>
      </c>
      <c r="L42" s="130">
        <v>0</v>
      </c>
      <c r="M42" s="130">
        <v>0</v>
      </c>
      <c r="N42" s="140">
        <f>F42+G42+H42+I42-J42+K42-L42-M42</f>
        <v>2001</v>
      </c>
      <c r="O42" s="133"/>
      <c r="P42" s="84"/>
      <c r="Q42" s="84"/>
      <c r="R42" s="84"/>
    </row>
    <row r="43" spans="1:18" s="41" customFormat="1" ht="28.5" customHeight="1" hidden="1">
      <c r="A43" s="753"/>
      <c r="B43" s="754"/>
      <c r="C43" s="755"/>
      <c r="D43" s="756"/>
      <c r="E43" s="757"/>
      <c r="F43" s="754">
        <f>SUM(F39:F42)</f>
        <v>7943</v>
      </c>
      <c r="G43" s="754">
        <f aca="true" t="shared" si="5" ref="G43:N43">SUM(G39:G42)</f>
        <v>0</v>
      </c>
      <c r="H43" s="754">
        <f t="shared" si="5"/>
        <v>0</v>
      </c>
      <c r="I43" s="754">
        <f t="shared" si="5"/>
        <v>0</v>
      </c>
      <c r="J43" s="754">
        <f t="shared" si="5"/>
        <v>0</v>
      </c>
      <c r="K43" s="754">
        <f t="shared" si="5"/>
        <v>258</v>
      </c>
      <c r="L43" s="754">
        <f t="shared" si="5"/>
        <v>0</v>
      </c>
      <c r="M43" s="754">
        <f t="shared" si="5"/>
        <v>0</v>
      </c>
      <c r="N43" s="754">
        <f t="shared" si="5"/>
        <v>8201</v>
      </c>
      <c r="O43" s="758"/>
      <c r="P43" s="84"/>
      <c r="Q43" s="84"/>
      <c r="R43" s="84"/>
    </row>
    <row r="44" spans="1:15" ht="15" customHeight="1" hidden="1">
      <c r="A44" s="626" t="s">
        <v>65</v>
      </c>
      <c r="B44" s="705"/>
      <c r="C44" s="627"/>
      <c r="D44" s="627"/>
      <c r="E44" s="628"/>
      <c r="F44" s="565">
        <f aca="true" t="shared" si="6" ref="F44:N44">F43+F54</f>
        <v>7943</v>
      </c>
      <c r="G44" s="565">
        <f t="shared" si="6"/>
        <v>0</v>
      </c>
      <c r="H44" s="565">
        <f t="shared" si="6"/>
        <v>0</v>
      </c>
      <c r="I44" s="565">
        <f t="shared" si="6"/>
        <v>0</v>
      </c>
      <c r="J44" s="565">
        <f t="shared" si="6"/>
        <v>0</v>
      </c>
      <c r="K44" s="565">
        <f t="shared" si="6"/>
        <v>258</v>
      </c>
      <c r="L44" s="565">
        <f t="shared" si="6"/>
        <v>0</v>
      </c>
      <c r="M44" s="565">
        <f t="shared" si="6"/>
        <v>0</v>
      </c>
      <c r="N44" s="565">
        <f t="shared" si="6"/>
        <v>8201</v>
      </c>
      <c r="O44" s="629"/>
    </row>
    <row r="45" spans="1:18" s="103" customFormat="1" ht="19.5" customHeight="1" hidden="1">
      <c r="A45" s="227"/>
      <c r="B45" s="721" t="s">
        <v>31</v>
      </c>
      <c r="C45" s="230"/>
      <c r="D45" s="230"/>
      <c r="E45" s="354"/>
      <c r="F45" s="251">
        <f aca="true" t="shared" si="7" ref="F45:N45">F29+F37+F43</f>
        <v>32651</v>
      </c>
      <c r="G45" s="251">
        <f t="shared" si="7"/>
        <v>0</v>
      </c>
      <c r="H45" s="251">
        <f t="shared" si="7"/>
        <v>0</v>
      </c>
      <c r="I45" s="251">
        <f t="shared" si="7"/>
        <v>0</v>
      </c>
      <c r="J45" s="251">
        <f t="shared" si="7"/>
        <v>1117</v>
      </c>
      <c r="K45" s="251">
        <f t="shared" si="7"/>
        <v>550</v>
      </c>
      <c r="L45" s="251">
        <f t="shared" si="7"/>
        <v>800</v>
      </c>
      <c r="M45" s="251">
        <f t="shared" si="7"/>
        <v>0</v>
      </c>
      <c r="N45" s="251">
        <f t="shared" si="7"/>
        <v>31284</v>
      </c>
      <c r="O45" s="252"/>
      <c r="P45" s="106"/>
      <c r="Q45" s="106"/>
      <c r="R45" s="106"/>
    </row>
    <row r="46" spans="1:18" s="103" customFormat="1" ht="42" customHeight="1" hidden="1">
      <c r="A46" s="437"/>
      <c r="B46" s="438"/>
      <c r="C46" s="438"/>
      <c r="D46" s="438" t="s">
        <v>462</v>
      </c>
      <c r="F46" s="439"/>
      <c r="G46" s="438"/>
      <c r="H46" s="438"/>
      <c r="J46" s="452" t="s">
        <v>463</v>
      </c>
      <c r="K46" s="438"/>
      <c r="L46" s="438"/>
      <c r="N46" s="438" t="s">
        <v>463</v>
      </c>
      <c r="O46" s="440"/>
      <c r="P46" s="106"/>
      <c r="Q46" s="106"/>
      <c r="R46" s="106"/>
    </row>
    <row r="47" spans="1:18" s="103" customFormat="1" ht="15.75" customHeight="1" hidden="1">
      <c r="A47" s="437" t="s">
        <v>471</v>
      </c>
      <c r="B47" s="438"/>
      <c r="C47" s="438"/>
      <c r="D47" s="443" t="s">
        <v>1270</v>
      </c>
      <c r="E47" s="438"/>
      <c r="F47" s="439"/>
      <c r="G47" s="438"/>
      <c r="H47" s="438"/>
      <c r="J47" s="443" t="s">
        <v>968</v>
      </c>
      <c r="K47" s="438"/>
      <c r="L47" s="437"/>
      <c r="M47" s="438" t="s">
        <v>965</v>
      </c>
      <c r="N47" s="438"/>
      <c r="O47" s="441"/>
      <c r="P47" s="106"/>
      <c r="Q47" s="106"/>
      <c r="R47" s="106"/>
    </row>
    <row r="48" spans="1:18" s="103" customFormat="1" ht="14.25" customHeight="1" hidden="1">
      <c r="A48" s="437"/>
      <c r="B48" s="438"/>
      <c r="C48" s="438"/>
      <c r="D48" s="443" t="s">
        <v>597</v>
      </c>
      <c r="E48" s="438"/>
      <c r="F48" s="439"/>
      <c r="G48" s="438"/>
      <c r="H48" s="438"/>
      <c r="J48" s="442" t="s">
        <v>460</v>
      </c>
      <c r="K48" s="438"/>
      <c r="L48" s="438"/>
      <c r="M48" s="438" t="s">
        <v>461</v>
      </c>
      <c r="N48" s="438"/>
      <c r="O48" s="440"/>
      <c r="P48" s="106"/>
      <c r="Q48" s="106"/>
      <c r="R48" s="106"/>
    </row>
    <row r="49" spans="1:15" ht="25.5" customHeight="1" hidden="1">
      <c r="A49" s="3" t="s">
        <v>0</v>
      </c>
      <c r="B49" s="33"/>
      <c r="C49" s="4"/>
      <c r="D49" s="93" t="s">
        <v>64</v>
      </c>
      <c r="E49" s="325"/>
      <c r="F49" s="4"/>
      <c r="G49" s="4"/>
      <c r="H49" s="4"/>
      <c r="I49" s="4"/>
      <c r="J49" s="4"/>
      <c r="K49" s="4"/>
      <c r="L49" s="5"/>
      <c r="M49" s="4"/>
      <c r="N49" s="4"/>
      <c r="O49" s="27"/>
    </row>
    <row r="50" spans="1:15" ht="17.25" customHeight="1" hidden="1">
      <c r="A50" s="6"/>
      <c r="B50" s="96" t="s">
        <v>20</v>
      </c>
      <c r="C50" s="7"/>
      <c r="D50" s="7"/>
      <c r="E50" s="315"/>
      <c r="F50" s="7"/>
      <c r="G50" s="7"/>
      <c r="H50" s="7"/>
      <c r="I50" s="8"/>
      <c r="J50" s="7"/>
      <c r="K50" s="7"/>
      <c r="L50" s="9"/>
      <c r="M50" s="7"/>
      <c r="N50" s="7"/>
      <c r="O50" s="391" t="s">
        <v>1389</v>
      </c>
    </row>
    <row r="51" spans="1:15" ht="20.25" customHeight="1" hidden="1">
      <c r="A51" s="731"/>
      <c r="B51" s="732"/>
      <c r="C51" s="732"/>
      <c r="D51" s="733" t="s">
        <v>1498</v>
      </c>
      <c r="E51" s="734"/>
      <c r="F51" s="735"/>
      <c r="G51" s="735"/>
      <c r="H51" s="735"/>
      <c r="I51" s="735"/>
      <c r="J51" s="735"/>
      <c r="K51" s="735"/>
      <c r="L51" s="736"/>
      <c r="M51" s="735"/>
      <c r="N51" s="735"/>
      <c r="O51" s="737"/>
    </row>
    <row r="52" spans="1:18" s="64" customFormat="1" ht="24.75" customHeight="1" hidden="1">
      <c r="A52" s="264" t="s">
        <v>428</v>
      </c>
      <c r="B52" s="260" t="s">
        <v>429</v>
      </c>
      <c r="C52" s="260" t="s">
        <v>1</v>
      </c>
      <c r="D52" s="260" t="s">
        <v>427</v>
      </c>
      <c r="E52" s="364" t="s">
        <v>435</v>
      </c>
      <c r="F52" s="243" t="s">
        <v>424</v>
      </c>
      <c r="G52" s="243" t="s">
        <v>425</v>
      </c>
      <c r="H52" s="243" t="s">
        <v>33</v>
      </c>
      <c r="I52" s="243" t="s">
        <v>342</v>
      </c>
      <c r="J52" s="243" t="s">
        <v>17</v>
      </c>
      <c r="K52" s="804" t="s">
        <v>18</v>
      </c>
      <c r="L52" s="805" t="s">
        <v>433</v>
      </c>
      <c r="M52" s="243" t="s">
        <v>30</v>
      </c>
      <c r="N52" s="243" t="s">
        <v>29</v>
      </c>
      <c r="O52" s="265" t="s">
        <v>19</v>
      </c>
      <c r="P52" s="846"/>
      <c r="Q52" s="846"/>
      <c r="R52" s="846"/>
    </row>
    <row r="53" spans="1:15" ht="16.5" customHeight="1" hidden="1">
      <c r="A53" s="179" t="s">
        <v>437</v>
      </c>
      <c r="B53" s="221"/>
      <c r="C53" s="135"/>
      <c r="D53" s="434"/>
      <c r="E53" s="352"/>
      <c r="F53" s="221"/>
      <c r="G53" s="221"/>
      <c r="H53" s="221"/>
      <c r="I53" s="221"/>
      <c r="J53" s="221"/>
      <c r="K53" s="221"/>
      <c r="L53" s="126"/>
      <c r="M53" s="221"/>
      <c r="N53" s="221"/>
      <c r="O53" s="136"/>
    </row>
    <row r="54" spans="1:18" s="41" customFormat="1" ht="28.5" customHeight="1" hidden="1">
      <c r="A54" s="759"/>
      <c r="B54" s="760"/>
      <c r="C54" s="724"/>
      <c r="D54" s="761"/>
      <c r="E54" s="762"/>
      <c r="F54" s="760"/>
      <c r="G54" s="760"/>
      <c r="H54" s="760"/>
      <c r="I54" s="760"/>
      <c r="J54" s="760"/>
      <c r="K54" s="760"/>
      <c r="L54" s="760"/>
      <c r="M54" s="760"/>
      <c r="N54" s="760"/>
      <c r="O54" s="763"/>
      <c r="P54" s="84"/>
      <c r="Q54" s="84"/>
      <c r="R54" s="84"/>
    </row>
    <row r="55" spans="1:15" ht="16.5" customHeight="1">
      <c r="A55" s="179" t="s">
        <v>4</v>
      </c>
      <c r="B55" s="221"/>
      <c r="C55" s="135"/>
      <c r="D55" s="135"/>
      <c r="E55" s="352"/>
      <c r="F55" s="221"/>
      <c r="G55" s="221"/>
      <c r="H55" s="221"/>
      <c r="I55" s="221"/>
      <c r="J55" s="221"/>
      <c r="K55" s="221"/>
      <c r="L55" s="221"/>
      <c r="M55" s="221"/>
      <c r="N55" s="221"/>
      <c r="O55" s="136"/>
    </row>
    <row r="56" spans="1:15" ht="33" customHeight="1">
      <c r="A56" s="855">
        <v>21</v>
      </c>
      <c r="B56" s="647" t="s">
        <v>1427</v>
      </c>
      <c r="C56" s="141" t="s">
        <v>1428</v>
      </c>
      <c r="D56" s="681" t="s">
        <v>287</v>
      </c>
      <c r="E56" s="385">
        <v>15</v>
      </c>
      <c r="F56" s="140">
        <v>2268</v>
      </c>
      <c r="G56" s="140">
        <v>0</v>
      </c>
      <c r="H56" s="140">
        <v>0</v>
      </c>
      <c r="I56" s="140">
        <v>0</v>
      </c>
      <c r="J56" s="140">
        <v>0</v>
      </c>
      <c r="K56" s="140">
        <v>32</v>
      </c>
      <c r="L56" s="140">
        <v>0</v>
      </c>
      <c r="M56" s="140">
        <v>0</v>
      </c>
      <c r="N56" s="140">
        <f aca="true" t="shared" si="8" ref="N56:N61">F56+G56+H56+I56-J56+K56-L56-M56</f>
        <v>2300</v>
      </c>
      <c r="O56" s="142"/>
    </row>
    <row r="57" spans="1:15" ht="33" customHeight="1">
      <c r="A57" s="855">
        <v>114</v>
      </c>
      <c r="B57" s="647" t="s">
        <v>1014</v>
      </c>
      <c r="C57" s="141" t="s">
        <v>1103</v>
      </c>
      <c r="D57" s="681" t="s">
        <v>11</v>
      </c>
      <c r="E57" s="385">
        <v>15</v>
      </c>
      <c r="F57" s="140">
        <v>1924</v>
      </c>
      <c r="G57" s="140">
        <v>0</v>
      </c>
      <c r="H57" s="140">
        <v>0</v>
      </c>
      <c r="I57" s="140">
        <v>0</v>
      </c>
      <c r="J57" s="140">
        <v>0</v>
      </c>
      <c r="K57" s="140">
        <v>77</v>
      </c>
      <c r="L57" s="140">
        <v>0</v>
      </c>
      <c r="M57" s="140">
        <v>0</v>
      </c>
      <c r="N57" s="140">
        <f t="shared" si="8"/>
        <v>2001</v>
      </c>
      <c r="O57" s="142"/>
    </row>
    <row r="58" spans="1:15" ht="33" customHeight="1">
      <c r="A58" s="877">
        <v>162</v>
      </c>
      <c r="B58" s="382" t="s">
        <v>1015</v>
      </c>
      <c r="C58" s="131" t="s">
        <v>1260</v>
      </c>
      <c r="D58" s="433" t="s">
        <v>11</v>
      </c>
      <c r="E58" s="351">
        <v>15</v>
      </c>
      <c r="F58" s="130">
        <v>1924</v>
      </c>
      <c r="G58" s="130">
        <v>0</v>
      </c>
      <c r="H58" s="130">
        <v>0</v>
      </c>
      <c r="I58" s="130">
        <v>0</v>
      </c>
      <c r="J58" s="130">
        <v>0</v>
      </c>
      <c r="K58" s="130">
        <v>77</v>
      </c>
      <c r="L58" s="130">
        <v>0</v>
      </c>
      <c r="M58" s="130">
        <v>0</v>
      </c>
      <c r="N58" s="130">
        <f t="shared" si="8"/>
        <v>2001</v>
      </c>
      <c r="O58" s="133"/>
    </row>
    <row r="59" spans="1:15" ht="33" customHeight="1">
      <c r="A59" s="877">
        <v>164</v>
      </c>
      <c r="B59" s="382" t="s">
        <v>1016</v>
      </c>
      <c r="C59" s="131" t="s">
        <v>1104</v>
      </c>
      <c r="D59" s="433" t="s">
        <v>10</v>
      </c>
      <c r="E59" s="351">
        <v>15</v>
      </c>
      <c r="F59" s="130">
        <v>1924</v>
      </c>
      <c r="G59" s="130">
        <v>0</v>
      </c>
      <c r="H59" s="130">
        <v>0</v>
      </c>
      <c r="I59" s="130">
        <v>0</v>
      </c>
      <c r="J59" s="130">
        <v>0</v>
      </c>
      <c r="K59" s="130">
        <v>77</v>
      </c>
      <c r="L59" s="130">
        <v>0</v>
      </c>
      <c r="M59" s="130">
        <v>0</v>
      </c>
      <c r="N59" s="130">
        <f t="shared" si="8"/>
        <v>2001</v>
      </c>
      <c r="O59" s="133"/>
    </row>
    <row r="60" spans="1:15" ht="33" customHeight="1">
      <c r="A60" s="877">
        <v>166</v>
      </c>
      <c r="B60" s="382" t="s">
        <v>1195</v>
      </c>
      <c r="C60" s="742" t="s">
        <v>1264</v>
      </c>
      <c r="D60" s="742" t="s">
        <v>114</v>
      </c>
      <c r="E60" s="479">
        <v>15</v>
      </c>
      <c r="F60" s="476">
        <v>2329</v>
      </c>
      <c r="G60" s="476">
        <v>0</v>
      </c>
      <c r="H60" s="476">
        <v>0</v>
      </c>
      <c r="I60" s="476">
        <v>0</v>
      </c>
      <c r="J60" s="476">
        <v>0</v>
      </c>
      <c r="K60" s="476">
        <v>11</v>
      </c>
      <c r="L60" s="476">
        <v>300</v>
      </c>
      <c r="M60" s="476">
        <v>0</v>
      </c>
      <c r="N60" s="130">
        <f t="shared" si="8"/>
        <v>2040</v>
      </c>
      <c r="O60" s="133"/>
    </row>
    <row r="61" spans="1:15" ht="33" customHeight="1">
      <c r="A61" s="856">
        <v>167</v>
      </c>
      <c r="B61" s="658" t="s">
        <v>1017</v>
      </c>
      <c r="C61" s="784" t="s">
        <v>1243</v>
      </c>
      <c r="D61" s="784" t="s">
        <v>532</v>
      </c>
      <c r="E61" s="785">
        <v>15</v>
      </c>
      <c r="F61" s="865">
        <v>2509</v>
      </c>
      <c r="G61" s="865">
        <v>0</v>
      </c>
      <c r="H61" s="865">
        <v>0</v>
      </c>
      <c r="I61" s="865">
        <v>0</v>
      </c>
      <c r="J61" s="865">
        <v>9</v>
      </c>
      <c r="K61" s="865">
        <v>0</v>
      </c>
      <c r="L61" s="865">
        <v>0</v>
      </c>
      <c r="M61" s="865">
        <v>0</v>
      </c>
      <c r="N61" s="140">
        <f t="shared" si="8"/>
        <v>2500</v>
      </c>
      <c r="O61" s="384"/>
    </row>
    <row r="62" spans="1:15" ht="15" customHeight="1" hidden="1">
      <c r="A62" s="687" t="s">
        <v>65</v>
      </c>
      <c r="B62" s="739"/>
      <c r="C62" s="683"/>
      <c r="D62" s="684"/>
      <c r="E62" s="685"/>
      <c r="F62" s="740">
        <f aca="true" t="shared" si="9" ref="F62:N62">SUM(F56:F61)</f>
        <v>12878</v>
      </c>
      <c r="G62" s="740">
        <f t="shared" si="9"/>
        <v>0</v>
      </c>
      <c r="H62" s="740">
        <f t="shared" si="9"/>
        <v>0</v>
      </c>
      <c r="I62" s="740">
        <f t="shared" si="9"/>
        <v>0</v>
      </c>
      <c r="J62" s="740">
        <f t="shared" si="9"/>
        <v>9</v>
      </c>
      <c r="K62" s="740">
        <f t="shared" si="9"/>
        <v>274</v>
      </c>
      <c r="L62" s="740">
        <f t="shared" si="9"/>
        <v>300</v>
      </c>
      <c r="M62" s="740">
        <f t="shared" si="9"/>
        <v>0</v>
      </c>
      <c r="N62" s="740">
        <f t="shared" si="9"/>
        <v>12843</v>
      </c>
      <c r="O62" s="741"/>
    </row>
    <row r="63" spans="1:15" ht="16.5" customHeight="1">
      <c r="A63" s="179" t="s">
        <v>434</v>
      </c>
      <c r="B63" s="221"/>
      <c r="C63" s="135"/>
      <c r="D63" s="434"/>
      <c r="E63" s="352"/>
      <c r="F63" s="221"/>
      <c r="G63" s="221"/>
      <c r="H63" s="221"/>
      <c r="I63" s="221"/>
      <c r="J63" s="221"/>
      <c r="K63" s="221"/>
      <c r="L63" s="221"/>
      <c r="M63" s="221"/>
      <c r="N63" s="221"/>
      <c r="O63" s="136"/>
    </row>
    <row r="64" spans="1:15" ht="33" customHeight="1">
      <c r="A64" s="738">
        <v>42</v>
      </c>
      <c r="B64" s="647" t="s">
        <v>1480</v>
      </c>
      <c r="C64" s="141" t="s">
        <v>1492</v>
      </c>
      <c r="D64" s="681" t="s">
        <v>11</v>
      </c>
      <c r="E64" s="385">
        <v>15</v>
      </c>
      <c r="F64" s="140">
        <v>1483</v>
      </c>
      <c r="G64" s="140">
        <v>0</v>
      </c>
      <c r="H64" s="140">
        <v>0</v>
      </c>
      <c r="I64" s="140">
        <v>0</v>
      </c>
      <c r="J64" s="140">
        <v>0</v>
      </c>
      <c r="K64" s="140">
        <v>117</v>
      </c>
      <c r="L64" s="140">
        <v>0</v>
      </c>
      <c r="M64" s="140">
        <v>0</v>
      </c>
      <c r="N64" s="140">
        <f>F64+G64+H64+I64-J64+K64-L64-M64</f>
        <v>1600</v>
      </c>
      <c r="O64" s="142"/>
    </row>
    <row r="65" spans="1:15" ht="33" customHeight="1">
      <c r="A65" s="738">
        <v>320</v>
      </c>
      <c r="B65" s="647" t="s">
        <v>1272</v>
      </c>
      <c r="C65" s="141" t="s">
        <v>1273</v>
      </c>
      <c r="D65" s="681" t="s">
        <v>11</v>
      </c>
      <c r="E65" s="385">
        <v>15</v>
      </c>
      <c r="F65" s="140">
        <v>2396</v>
      </c>
      <c r="G65" s="140">
        <v>0</v>
      </c>
      <c r="H65" s="140">
        <v>0</v>
      </c>
      <c r="I65" s="140">
        <v>0</v>
      </c>
      <c r="J65" s="140">
        <v>0</v>
      </c>
      <c r="K65" s="140">
        <v>4</v>
      </c>
      <c r="L65" s="140">
        <v>0</v>
      </c>
      <c r="M65" s="140">
        <v>0</v>
      </c>
      <c r="N65" s="140">
        <f>F65+G65+H65+I65-J65+K65-L65-M65</f>
        <v>2400</v>
      </c>
      <c r="O65" s="142"/>
    </row>
    <row r="66" spans="1:15" ht="33" customHeight="1">
      <c r="A66" s="738">
        <v>407</v>
      </c>
      <c r="B66" s="647" t="s">
        <v>1324</v>
      </c>
      <c r="C66" s="141" t="s">
        <v>1325</v>
      </c>
      <c r="D66" s="681" t="s">
        <v>2</v>
      </c>
      <c r="E66" s="385">
        <v>15</v>
      </c>
      <c r="F66" s="140">
        <v>1817</v>
      </c>
      <c r="G66" s="140">
        <v>0</v>
      </c>
      <c r="H66" s="140">
        <v>0</v>
      </c>
      <c r="I66" s="140">
        <v>0</v>
      </c>
      <c r="J66" s="140">
        <v>0</v>
      </c>
      <c r="K66" s="140">
        <v>83</v>
      </c>
      <c r="L66" s="140">
        <v>0</v>
      </c>
      <c r="M66" s="140">
        <v>0</v>
      </c>
      <c r="N66" s="140">
        <f>F66+G66+H66+I66-J66+K66-L66-M66</f>
        <v>1900</v>
      </c>
      <c r="O66" s="142"/>
    </row>
    <row r="67" spans="1:15" ht="33" customHeight="1">
      <c r="A67" s="738">
        <v>415</v>
      </c>
      <c r="B67" s="647" t="s">
        <v>1331</v>
      </c>
      <c r="C67" s="141" t="s">
        <v>1341</v>
      </c>
      <c r="D67" s="681" t="s">
        <v>532</v>
      </c>
      <c r="E67" s="385">
        <v>15</v>
      </c>
      <c r="F67" s="140">
        <v>2396</v>
      </c>
      <c r="G67" s="140">
        <v>0</v>
      </c>
      <c r="H67" s="140">
        <v>0</v>
      </c>
      <c r="I67" s="140">
        <v>0</v>
      </c>
      <c r="J67" s="140">
        <v>0</v>
      </c>
      <c r="K67" s="140">
        <v>4</v>
      </c>
      <c r="L67" s="140">
        <v>0</v>
      </c>
      <c r="M67" s="140">
        <v>0</v>
      </c>
      <c r="N67" s="140">
        <f>F67+G67+H67+I67-J67+K67-L67-M67</f>
        <v>2400</v>
      </c>
      <c r="O67" s="142"/>
    </row>
    <row r="68" spans="1:15" ht="15" customHeight="1" hidden="1">
      <c r="A68" s="638" t="s">
        <v>65</v>
      </c>
      <c r="B68" s="743"/>
      <c r="C68" s="639"/>
      <c r="D68" s="744"/>
      <c r="E68" s="640"/>
      <c r="F68" s="745">
        <f aca="true" t="shared" si="10" ref="F68:N68">SUM(F64:F67)</f>
        <v>8092</v>
      </c>
      <c r="G68" s="745">
        <f t="shared" si="10"/>
        <v>0</v>
      </c>
      <c r="H68" s="745">
        <f t="shared" si="10"/>
        <v>0</v>
      </c>
      <c r="I68" s="745">
        <f t="shared" si="10"/>
        <v>0</v>
      </c>
      <c r="J68" s="745">
        <f t="shared" si="10"/>
        <v>0</v>
      </c>
      <c r="K68" s="745">
        <f t="shared" si="10"/>
        <v>208</v>
      </c>
      <c r="L68" s="745">
        <f t="shared" si="10"/>
        <v>0</v>
      </c>
      <c r="M68" s="745">
        <f t="shared" si="10"/>
        <v>0</v>
      </c>
      <c r="N68" s="745">
        <f t="shared" si="10"/>
        <v>8300</v>
      </c>
      <c r="O68" s="641"/>
    </row>
    <row r="69" spans="1:18" s="103" customFormat="1" ht="22.5" customHeight="1" hidden="1">
      <c r="A69" s="227"/>
      <c r="B69" s="721" t="s">
        <v>31</v>
      </c>
      <c r="C69" s="230"/>
      <c r="D69" s="230"/>
      <c r="E69" s="354"/>
      <c r="F69" s="251">
        <f aca="true" t="shared" si="11" ref="F69:N69">F54+F62+F68</f>
        <v>20970</v>
      </c>
      <c r="G69" s="251">
        <f t="shared" si="11"/>
        <v>0</v>
      </c>
      <c r="H69" s="251">
        <f t="shared" si="11"/>
        <v>0</v>
      </c>
      <c r="I69" s="251">
        <f t="shared" si="11"/>
        <v>0</v>
      </c>
      <c r="J69" s="251">
        <f t="shared" si="11"/>
        <v>9</v>
      </c>
      <c r="K69" s="251">
        <f t="shared" si="11"/>
        <v>482</v>
      </c>
      <c r="L69" s="251">
        <f t="shared" si="11"/>
        <v>300</v>
      </c>
      <c r="M69" s="251">
        <f t="shared" si="11"/>
        <v>0</v>
      </c>
      <c r="N69" s="251">
        <f t="shared" si="11"/>
        <v>21143</v>
      </c>
      <c r="O69" s="252"/>
      <c r="P69" s="106"/>
      <c r="Q69" s="106"/>
      <c r="R69" s="106"/>
    </row>
    <row r="70" spans="1:18" s="103" customFormat="1" ht="56.25" customHeight="1" hidden="1">
      <c r="A70" s="437"/>
      <c r="B70" s="438"/>
      <c r="C70" s="438"/>
      <c r="D70" s="438" t="s">
        <v>462</v>
      </c>
      <c r="F70" s="439"/>
      <c r="G70" s="438"/>
      <c r="H70" s="438"/>
      <c r="J70" s="452" t="s">
        <v>463</v>
      </c>
      <c r="K70" s="438"/>
      <c r="L70" s="438"/>
      <c r="N70" s="438" t="s">
        <v>463</v>
      </c>
      <c r="O70" s="440"/>
      <c r="P70" s="106"/>
      <c r="Q70" s="106"/>
      <c r="R70" s="106"/>
    </row>
    <row r="71" spans="1:18" s="103" customFormat="1" ht="14.25" customHeight="1" hidden="1">
      <c r="A71" s="437" t="s">
        <v>471</v>
      </c>
      <c r="B71" s="438"/>
      <c r="C71" s="438"/>
      <c r="D71" s="443" t="s">
        <v>1270</v>
      </c>
      <c r="E71" s="438"/>
      <c r="F71" s="439"/>
      <c r="G71" s="438"/>
      <c r="H71" s="438"/>
      <c r="J71" s="443" t="s">
        <v>968</v>
      </c>
      <c r="K71" s="438"/>
      <c r="L71" s="437"/>
      <c r="M71" s="438" t="s">
        <v>965</v>
      </c>
      <c r="N71" s="438"/>
      <c r="O71" s="441"/>
      <c r="P71" s="106"/>
      <c r="Q71" s="106"/>
      <c r="R71" s="106"/>
    </row>
    <row r="72" spans="1:18" s="103" customFormat="1" ht="12.75" customHeight="1" hidden="1">
      <c r="A72" s="437"/>
      <c r="B72" s="438"/>
      <c r="C72" s="438"/>
      <c r="D72" s="443" t="s">
        <v>597</v>
      </c>
      <c r="E72" s="438"/>
      <c r="F72" s="439"/>
      <c r="G72" s="438"/>
      <c r="H72" s="438"/>
      <c r="J72" s="442" t="s">
        <v>460</v>
      </c>
      <c r="K72" s="438"/>
      <c r="L72" s="438"/>
      <c r="M72" s="438" t="s">
        <v>461</v>
      </c>
      <c r="N72" s="438"/>
      <c r="O72" s="440"/>
      <c r="P72" s="106"/>
      <c r="Q72" s="106"/>
      <c r="R72" s="106"/>
    </row>
    <row r="73" spans="1:15" ht="25.5" customHeight="1" hidden="1">
      <c r="A73" s="3" t="s">
        <v>0</v>
      </c>
      <c r="B73" s="33"/>
      <c r="C73" s="4"/>
      <c r="D73" s="93" t="s">
        <v>64</v>
      </c>
      <c r="E73" s="325"/>
      <c r="F73" s="4"/>
      <c r="G73" s="4"/>
      <c r="H73" s="4"/>
      <c r="I73" s="4"/>
      <c r="J73" s="4"/>
      <c r="K73" s="4"/>
      <c r="L73" s="5"/>
      <c r="M73" s="4"/>
      <c r="N73" s="4"/>
      <c r="O73" s="27"/>
    </row>
    <row r="74" spans="1:15" ht="15" customHeight="1" hidden="1">
      <c r="A74" s="6"/>
      <c r="B74" s="96" t="s">
        <v>20</v>
      </c>
      <c r="C74" s="7"/>
      <c r="D74" s="7"/>
      <c r="E74" s="315"/>
      <c r="F74" s="7"/>
      <c r="G74" s="7"/>
      <c r="H74" s="7"/>
      <c r="I74" s="8"/>
      <c r="J74" s="7"/>
      <c r="K74" s="7"/>
      <c r="L74" s="9"/>
      <c r="M74" s="7"/>
      <c r="N74" s="7"/>
      <c r="O74" s="391" t="s">
        <v>1390</v>
      </c>
    </row>
    <row r="75" spans="1:15" ht="20.25" customHeight="1" hidden="1">
      <c r="A75" s="731"/>
      <c r="B75" s="732"/>
      <c r="C75" s="732"/>
      <c r="D75" s="733" t="s">
        <v>1498</v>
      </c>
      <c r="E75" s="734"/>
      <c r="F75" s="735"/>
      <c r="G75" s="735"/>
      <c r="H75" s="735"/>
      <c r="I75" s="735"/>
      <c r="J75" s="735"/>
      <c r="K75" s="735"/>
      <c r="L75" s="736"/>
      <c r="M75" s="735"/>
      <c r="N75" s="735"/>
      <c r="O75" s="737"/>
    </row>
    <row r="76" spans="1:18" s="64" customFormat="1" ht="21" customHeight="1" hidden="1">
      <c r="A76" s="264" t="s">
        <v>428</v>
      </c>
      <c r="B76" s="260" t="s">
        <v>429</v>
      </c>
      <c r="C76" s="260" t="s">
        <v>1</v>
      </c>
      <c r="D76" s="260" t="s">
        <v>427</v>
      </c>
      <c r="E76" s="364" t="s">
        <v>435</v>
      </c>
      <c r="F76" s="243" t="s">
        <v>424</v>
      </c>
      <c r="G76" s="243" t="s">
        <v>425</v>
      </c>
      <c r="H76" s="243" t="s">
        <v>33</v>
      </c>
      <c r="I76" s="243" t="s">
        <v>342</v>
      </c>
      <c r="J76" s="243" t="s">
        <v>17</v>
      </c>
      <c r="K76" s="243" t="s">
        <v>18</v>
      </c>
      <c r="L76" s="928" t="s">
        <v>433</v>
      </c>
      <c r="M76" s="243" t="s">
        <v>30</v>
      </c>
      <c r="N76" s="243" t="s">
        <v>29</v>
      </c>
      <c r="O76" s="265" t="s">
        <v>19</v>
      </c>
      <c r="P76" s="846"/>
      <c r="Q76" s="846"/>
      <c r="R76" s="846"/>
    </row>
    <row r="77" spans="1:15" ht="14.25" customHeight="1" hidden="1">
      <c r="A77" s="179" t="s">
        <v>83</v>
      </c>
      <c r="B77" s="221"/>
      <c r="C77" s="388"/>
      <c r="D77" s="135"/>
      <c r="E77" s="352"/>
      <c r="F77" s="221"/>
      <c r="G77" s="221"/>
      <c r="H77" s="221"/>
      <c r="I77" s="221"/>
      <c r="J77" s="221"/>
      <c r="K77" s="221"/>
      <c r="L77" s="126"/>
      <c r="M77" s="221"/>
      <c r="N77" s="221"/>
      <c r="O77" s="136"/>
    </row>
    <row r="78" spans="1:15" ht="29.25" customHeight="1" hidden="1">
      <c r="A78" s="718"/>
      <c r="B78" s="382"/>
      <c r="C78" s="477"/>
      <c r="D78" s="742"/>
      <c r="E78" s="479"/>
      <c r="F78" s="535"/>
      <c r="G78" s="535">
        <v>0</v>
      </c>
      <c r="H78" s="535">
        <v>0</v>
      </c>
      <c r="I78" s="535">
        <v>0</v>
      </c>
      <c r="J78" s="535">
        <v>0</v>
      </c>
      <c r="K78" s="535">
        <v>0</v>
      </c>
      <c r="L78" s="535">
        <v>0</v>
      </c>
      <c r="M78" s="535">
        <v>0</v>
      </c>
      <c r="N78" s="140">
        <f>F78+G78+H78+I78-J78+K78-L78-M78</f>
        <v>0</v>
      </c>
      <c r="O78" s="133"/>
    </row>
    <row r="79" spans="1:15" ht="12" customHeight="1" hidden="1">
      <c r="A79" s="561" t="s">
        <v>65</v>
      </c>
      <c r="B79" s="747"/>
      <c r="C79" s="748"/>
      <c r="D79" s="749"/>
      <c r="E79" s="750"/>
      <c r="F79" s="751">
        <f aca="true" t="shared" si="12" ref="F79:N79">SUM(F78:F78)</f>
        <v>0</v>
      </c>
      <c r="G79" s="751">
        <f t="shared" si="12"/>
        <v>0</v>
      </c>
      <c r="H79" s="751">
        <f t="shared" si="12"/>
        <v>0</v>
      </c>
      <c r="I79" s="751">
        <f t="shared" si="12"/>
        <v>0</v>
      </c>
      <c r="J79" s="751">
        <f t="shared" si="12"/>
        <v>0</v>
      </c>
      <c r="K79" s="751">
        <f t="shared" si="12"/>
        <v>0</v>
      </c>
      <c r="L79" s="751">
        <f t="shared" si="12"/>
        <v>0</v>
      </c>
      <c r="M79" s="751">
        <f t="shared" si="12"/>
        <v>0</v>
      </c>
      <c r="N79" s="751">
        <f t="shared" si="12"/>
        <v>0</v>
      </c>
      <c r="O79" s="629"/>
    </row>
    <row r="80" spans="1:15" ht="14.25" customHeight="1">
      <c r="A80" s="178" t="s">
        <v>447</v>
      </c>
      <c r="B80" s="126"/>
      <c r="C80" s="257"/>
      <c r="D80" s="746"/>
      <c r="E80" s="359"/>
      <c r="F80" s="126"/>
      <c r="G80" s="126"/>
      <c r="H80" s="126"/>
      <c r="I80" s="126"/>
      <c r="J80" s="126"/>
      <c r="K80" s="126"/>
      <c r="L80" s="126"/>
      <c r="M80" s="126"/>
      <c r="N80" s="126"/>
      <c r="O80" s="128"/>
    </row>
    <row r="81" spans="1:15" ht="36.75" customHeight="1">
      <c r="A81" s="718">
        <v>115</v>
      </c>
      <c r="B81" s="382" t="s">
        <v>1274</v>
      </c>
      <c r="C81" s="386" t="s">
        <v>1275</v>
      </c>
      <c r="D81" s="433" t="s">
        <v>421</v>
      </c>
      <c r="E81" s="351">
        <v>15</v>
      </c>
      <c r="F81" s="130">
        <v>1537</v>
      </c>
      <c r="G81" s="130">
        <v>0</v>
      </c>
      <c r="H81" s="130">
        <v>0</v>
      </c>
      <c r="I81" s="130">
        <v>0</v>
      </c>
      <c r="J81" s="130">
        <v>0</v>
      </c>
      <c r="K81" s="130">
        <v>113</v>
      </c>
      <c r="L81" s="130">
        <v>0</v>
      </c>
      <c r="M81" s="130">
        <v>0</v>
      </c>
      <c r="N81" s="140">
        <f>F81+G81+H81+I81-J81+K81-L81-M81</f>
        <v>1650</v>
      </c>
      <c r="O81" s="133"/>
    </row>
    <row r="82" spans="1:15" s="37" customFormat="1" ht="36.75" customHeight="1">
      <c r="A82" s="718">
        <v>146</v>
      </c>
      <c r="B82" s="382" t="s">
        <v>583</v>
      </c>
      <c r="C82" s="386" t="s">
        <v>584</v>
      </c>
      <c r="D82" s="433" t="s">
        <v>448</v>
      </c>
      <c r="E82" s="351">
        <v>15</v>
      </c>
      <c r="F82" s="130">
        <v>2396</v>
      </c>
      <c r="G82" s="130">
        <v>0</v>
      </c>
      <c r="H82" s="130">
        <v>0</v>
      </c>
      <c r="I82" s="130">
        <v>0</v>
      </c>
      <c r="J82" s="130">
        <v>0</v>
      </c>
      <c r="K82" s="130">
        <v>4</v>
      </c>
      <c r="L82" s="130">
        <v>0</v>
      </c>
      <c r="M82" s="130">
        <v>0</v>
      </c>
      <c r="N82" s="140">
        <f>F82+G82+H82+I82-J82+K82-L82-M82</f>
        <v>2400</v>
      </c>
      <c r="O82" s="133"/>
    </row>
    <row r="83" spans="1:15" s="37" customFormat="1" ht="12" customHeight="1" hidden="1">
      <c r="A83" s="626" t="s">
        <v>65</v>
      </c>
      <c r="B83" s="705"/>
      <c r="C83" s="627"/>
      <c r="D83" s="706"/>
      <c r="E83" s="628"/>
      <c r="F83" s="565">
        <f>SUM(F81:F82)</f>
        <v>3933</v>
      </c>
      <c r="G83" s="565">
        <f aca="true" t="shared" si="13" ref="G83:N83">SUM(G81:G82)</f>
        <v>0</v>
      </c>
      <c r="H83" s="565">
        <f t="shared" si="13"/>
        <v>0</v>
      </c>
      <c r="I83" s="565">
        <f t="shared" si="13"/>
        <v>0</v>
      </c>
      <c r="J83" s="565">
        <f t="shared" si="13"/>
        <v>0</v>
      </c>
      <c r="K83" s="565">
        <f t="shared" si="13"/>
        <v>117</v>
      </c>
      <c r="L83" s="565">
        <f t="shared" si="13"/>
        <v>0</v>
      </c>
      <c r="M83" s="565">
        <f t="shared" si="13"/>
        <v>0</v>
      </c>
      <c r="N83" s="565">
        <f t="shared" si="13"/>
        <v>4050</v>
      </c>
      <c r="O83" s="629"/>
    </row>
    <row r="84" spans="1:15" s="37" customFormat="1" ht="13.5" customHeight="1">
      <c r="A84" s="179" t="s">
        <v>604</v>
      </c>
      <c r="B84" s="221"/>
      <c r="C84" s="135"/>
      <c r="D84" s="434"/>
      <c r="E84" s="352"/>
      <c r="F84" s="221"/>
      <c r="G84" s="221"/>
      <c r="H84" s="221"/>
      <c r="I84" s="221"/>
      <c r="J84" s="221"/>
      <c r="K84" s="221"/>
      <c r="L84" s="221"/>
      <c r="M84" s="221"/>
      <c r="N84" s="221"/>
      <c r="O84" s="136"/>
    </row>
    <row r="85" spans="1:15" s="37" customFormat="1" ht="36.75" customHeight="1">
      <c r="A85" s="718">
        <v>147</v>
      </c>
      <c r="B85" s="382" t="s">
        <v>1417</v>
      </c>
      <c r="C85" s="386" t="s">
        <v>1418</v>
      </c>
      <c r="D85" s="433" t="s">
        <v>1419</v>
      </c>
      <c r="E85" s="351">
        <v>15</v>
      </c>
      <c r="F85" s="130">
        <v>2452</v>
      </c>
      <c r="G85" s="130">
        <v>0</v>
      </c>
      <c r="H85" s="130">
        <v>0</v>
      </c>
      <c r="I85" s="130">
        <v>0</v>
      </c>
      <c r="J85" s="130">
        <v>2</v>
      </c>
      <c r="K85" s="130">
        <v>0</v>
      </c>
      <c r="L85" s="130">
        <v>0</v>
      </c>
      <c r="M85" s="130">
        <v>0</v>
      </c>
      <c r="N85" s="140">
        <f>F85+G85+H85+I85-J85+K85-L85-M85</f>
        <v>2450</v>
      </c>
      <c r="O85" s="133"/>
    </row>
    <row r="86" spans="1:15" s="37" customFormat="1" ht="36.75" customHeight="1">
      <c r="A86" s="718">
        <v>148</v>
      </c>
      <c r="B86" s="382" t="s">
        <v>1430</v>
      </c>
      <c r="C86" s="386" t="s">
        <v>1431</v>
      </c>
      <c r="D86" s="433" t="s">
        <v>1432</v>
      </c>
      <c r="E86" s="351">
        <v>15</v>
      </c>
      <c r="F86" s="130">
        <v>842</v>
      </c>
      <c r="G86" s="130">
        <v>0</v>
      </c>
      <c r="H86" s="130">
        <v>0</v>
      </c>
      <c r="I86" s="130">
        <v>0</v>
      </c>
      <c r="J86" s="130">
        <v>0</v>
      </c>
      <c r="K86" s="130">
        <v>158</v>
      </c>
      <c r="L86" s="130">
        <v>0</v>
      </c>
      <c r="M86" s="130">
        <v>0</v>
      </c>
      <c r="N86" s="140">
        <f>F86+G86+H86+I86-J86+K86-L86-M86</f>
        <v>1000</v>
      </c>
      <c r="O86" s="133"/>
    </row>
    <row r="87" spans="1:15" s="37" customFormat="1" ht="12" customHeight="1" hidden="1">
      <c r="A87" s="626" t="s">
        <v>65</v>
      </c>
      <c r="B87" s="705"/>
      <c r="C87" s="627"/>
      <c r="D87" s="706"/>
      <c r="E87" s="628"/>
      <c r="F87" s="565">
        <f>SUM(F85:F86)</f>
        <v>3294</v>
      </c>
      <c r="G87" s="565">
        <f aca="true" t="shared" si="14" ref="G87:N87">SUM(G85:G86)</f>
        <v>0</v>
      </c>
      <c r="H87" s="565">
        <f t="shared" si="14"/>
        <v>0</v>
      </c>
      <c r="I87" s="565">
        <f t="shared" si="14"/>
        <v>0</v>
      </c>
      <c r="J87" s="565">
        <f t="shared" si="14"/>
        <v>2</v>
      </c>
      <c r="K87" s="565">
        <f t="shared" si="14"/>
        <v>158</v>
      </c>
      <c r="L87" s="565">
        <f t="shared" si="14"/>
        <v>0</v>
      </c>
      <c r="M87" s="565">
        <f t="shared" si="14"/>
        <v>0</v>
      </c>
      <c r="N87" s="565">
        <f t="shared" si="14"/>
        <v>3450</v>
      </c>
      <c r="O87" s="629"/>
    </row>
    <row r="88" spans="1:15" s="37" customFormat="1" ht="13.5" customHeight="1">
      <c r="A88" s="179" t="s">
        <v>89</v>
      </c>
      <c r="B88" s="221"/>
      <c r="C88" s="388"/>
      <c r="D88" s="135"/>
      <c r="E88" s="352"/>
      <c r="F88" s="221"/>
      <c r="G88" s="221"/>
      <c r="H88" s="221"/>
      <c r="I88" s="221"/>
      <c r="J88" s="221"/>
      <c r="K88" s="221"/>
      <c r="L88" s="221"/>
      <c r="M88" s="221"/>
      <c r="N88" s="221"/>
      <c r="O88" s="136"/>
    </row>
    <row r="89" spans="1:15" s="37" customFormat="1" ht="36.75" customHeight="1">
      <c r="A89" s="718">
        <v>14</v>
      </c>
      <c r="B89" s="382" t="s">
        <v>1429</v>
      </c>
      <c r="C89" s="477" t="s">
        <v>1462</v>
      </c>
      <c r="D89" s="478" t="s">
        <v>1333</v>
      </c>
      <c r="E89" s="479">
        <v>15</v>
      </c>
      <c r="F89" s="130">
        <v>2509</v>
      </c>
      <c r="G89" s="130">
        <v>0</v>
      </c>
      <c r="H89" s="130">
        <v>0</v>
      </c>
      <c r="I89" s="130">
        <v>0</v>
      </c>
      <c r="J89" s="130">
        <v>9</v>
      </c>
      <c r="K89" s="130">
        <v>0</v>
      </c>
      <c r="L89" s="130">
        <v>0</v>
      </c>
      <c r="M89" s="130">
        <v>0</v>
      </c>
      <c r="N89" s="140">
        <f>F89+G89+H89+I89-J89+K89-L89-M89</f>
        <v>2500</v>
      </c>
      <c r="O89" s="133"/>
    </row>
    <row r="90" spans="1:15" s="37" customFormat="1" ht="36.75" customHeight="1">
      <c r="A90" s="718">
        <v>414</v>
      </c>
      <c r="B90" s="382" t="s">
        <v>1332</v>
      </c>
      <c r="C90" s="477" t="s">
        <v>1463</v>
      </c>
      <c r="D90" s="478" t="s">
        <v>1333</v>
      </c>
      <c r="E90" s="479">
        <v>15</v>
      </c>
      <c r="F90" s="130">
        <v>1923</v>
      </c>
      <c r="G90" s="130">
        <v>0</v>
      </c>
      <c r="H90" s="130">
        <v>0</v>
      </c>
      <c r="I90" s="130">
        <v>0</v>
      </c>
      <c r="J90" s="130">
        <v>0</v>
      </c>
      <c r="K90" s="130">
        <v>77</v>
      </c>
      <c r="L90" s="130">
        <v>0</v>
      </c>
      <c r="M90" s="130">
        <v>0</v>
      </c>
      <c r="N90" s="140">
        <f>F90+G90+H90+I90-J90+K90-L90-M90</f>
        <v>2000</v>
      </c>
      <c r="O90" s="133"/>
    </row>
    <row r="91" spans="1:15" s="37" customFormat="1" ht="12" customHeight="1" hidden="1">
      <c r="A91" s="561" t="s">
        <v>65</v>
      </c>
      <c r="B91" s="747"/>
      <c r="C91" s="748"/>
      <c r="D91" s="749"/>
      <c r="E91" s="750"/>
      <c r="F91" s="751">
        <f>SUM(F89:F90)</f>
        <v>4432</v>
      </c>
      <c r="G91" s="751">
        <f aca="true" t="shared" si="15" ref="G91:N91">SUM(G89:G90)</f>
        <v>0</v>
      </c>
      <c r="H91" s="751">
        <f t="shared" si="15"/>
        <v>0</v>
      </c>
      <c r="I91" s="751">
        <f t="shared" si="15"/>
        <v>0</v>
      </c>
      <c r="J91" s="751">
        <f t="shared" si="15"/>
        <v>9</v>
      </c>
      <c r="K91" s="751">
        <f t="shared" si="15"/>
        <v>77</v>
      </c>
      <c r="L91" s="751">
        <f t="shared" si="15"/>
        <v>0</v>
      </c>
      <c r="M91" s="751">
        <f t="shared" si="15"/>
        <v>0</v>
      </c>
      <c r="N91" s="751">
        <f t="shared" si="15"/>
        <v>4500</v>
      </c>
      <c r="O91" s="629"/>
    </row>
    <row r="92" spans="1:15" s="37" customFormat="1" ht="12.75" customHeight="1">
      <c r="A92" s="179" t="s">
        <v>90</v>
      </c>
      <c r="B92" s="221"/>
      <c r="C92" s="135"/>
      <c r="D92" s="434"/>
      <c r="E92" s="352"/>
      <c r="F92" s="221"/>
      <c r="G92" s="221"/>
      <c r="H92" s="221"/>
      <c r="I92" s="221"/>
      <c r="J92" s="221"/>
      <c r="K92" s="221"/>
      <c r="L92" s="221"/>
      <c r="M92" s="221"/>
      <c r="N92" s="221"/>
      <c r="O92" s="136"/>
    </row>
    <row r="93" spans="1:15" s="37" customFormat="1" ht="36.75" customHeight="1">
      <c r="A93" s="718">
        <v>82</v>
      </c>
      <c r="B93" s="382" t="s">
        <v>660</v>
      </c>
      <c r="C93" s="386" t="s">
        <v>662</v>
      </c>
      <c r="D93" s="433" t="s">
        <v>661</v>
      </c>
      <c r="E93" s="351">
        <v>15</v>
      </c>
      <c r="F93" s="130">
        <v>961</v>
      </c>
      <c r="G93" s="130">
        <v>0</v>
      </c>
      <c r="H93" s="130">
        <v>0</v>
      </c>
      <c r="I93" s="130">
        <v>0</v>
      </c>
      <c r="J93" s="130">
        <v>0</v>
      </c>
      <c r="K93" s="130">
        <v>150</v>
      </c>
      <c r="L93" s="130">
        <v>0</v>
      </c>
      <c r="M93" s="130">
        <v>0</v>
      </c>
      <c r="N93" s="140">
        <f>F93+G93+H93+I93-J93+K93-L93-M93</f>
        <v>1111</v>
      </c>
      <c r="O93" s="133"/>
    </row>
    <row r="94" spans="1:15" s="37" customFormat="1" ht="12" customHeight="1" hidden="1">
      <c r="A94" s="638" t="s">
        <v>65</v>
      </c>
      <c r="B94" s="743"/>
      <c r="C94" s="639"/>
      <c r="D94" s="744"/>
      <c r="E94" s="640"/>
      <c r="F94" s="745">
        <f aca="true" t="shared" si="16" ref="F94:N94">SUM(F93:F93)</f>
        <v>961</v>
      </c>
      <c r="G94" s="745">
        <f t="shared" si="16"/>
        <v>0</v>
      </c>
      <c r="H94" s="745">
        <f t="shared" si="16"/>
        <v>0</v>
      </c>
      <c r="I94" s="745">
        <f t="shared" si="16"/>
        <v>0</v>
      </c>
      <c r="J94" s="745">
        <f t="shared" si="16"/>
        <v>0</v>
      </c>
      <c r="K94" s="745">
        <f t="shared" si="16"/>
        <v>150</v>
      </c>
      <c r="L94" s="745">
        <f t="shared" si="16"/>
        <v>0</v>
      </c>
      <c r="M94" s="745">
        <f t="shared" si="16"/>
        <v>0</v>
      </c>
      <c r="N94" s="745">
        <f t="shared" si="16"/>
        <v>1111</v>
      </c>
      <c r="O94" s="641"/>
    </row>
    <row r="95" spans="1:15" s="37" customFormat="1" ht="13.5" customHeight="1">
      <c r="A95" s="179" t="s">
        <v>91</v>
      </c>
      <c r="B95" s="221"/>
      <c r="C95" s="388"/>
      <c r="D95" s="135"/>
      <c r="E95" s="352"/>
      <c r="F95" s="221"/>
      <c r="G95" s="221"/>
      <c r="H95" s="221"/>
      <c r="I95" s="221"/>
      <c r="J95" s="221"/>
      <c r="K95" s="221"/>
      <c r="L95" s="221"/>
      <c r="M95" s="221"/>
      <c r="N95" s="221"/>
      <c r="O95" s="136"/>
    </row>
    <row r="96" spans="1:15" ht="30" customHeight="1">
      <c r="A96" s="718">
        <v>149</v>
      </c>
      <c r="B96" s="382" t="s">
        <v>663</v>
      </c>
      <c r="C96" s="477" t="s">
        <v>1469</v>
      </c>
      <c r="D96" s="742" t="s">
        <v>11</v>
      </c>
      <c r="E96" s="479">
        <v>15</v>
      </c>
      <c r="F96" s="130">
        <v>1924</v>
      </c>
      <c r="G96" s="130">
        <v>0</v>
      </c>
      <c r="H96" s="130">
        <v>0</v>
      </c>
      <c r="I96" s="130">
        <v>0</v>
      </c>
      <c r="J96" s="130">
        <v>0</v>
      </c>
      <c r="K96" s="130">
        <v>77</v>
      </c>
      <c r="L96" s="130">
        <v>0</v>
      </c>
      <c r="M96" s="130">
        <v>0</v>
      </c>
      <c r="N96" s="140">
        <f>F96+G96+H96+I96-J96+K96-L96-M96</f>
        <v>2001</v>
      </c>
      <c r="O96" s="133"/>
    </row>
    <row r="97" spans="1:15" ht="12" customHeight="1" hidden="1">
      <c r="A97" s="561" t="s">
        <v>65</v>
      </c>
      <c r="B97" s="747"/>
      <c r="C97" s="748"/>
      <c r="D97" s="749"/>
      <c r="E97" s="750"/>
      <c r="F97" s="751">
        <f aca="true" t="shared" si="17" ref="F97:N97">SUM(F96:F96)</f>
        <v>1924</v>
      </c>
      <c r="G97" s="751">
        <f t="shared" si="17"/>
        <v>0</v>
      </c>
      <c r="H97" s="751">
        <f t="shared" si="17"/>
        <v>0</v>
      </c>
      <c r="I97" s="751">
        <f t="shared" si="17"/>
        <v>0</v>
      </c>
      <c r="J97" s="751">
        <f t="shared" si="17"/>
        <v>0</v>
      </c>
      <c r="K97" s="751">
        <f t="shared" si="17"/>
        <v>77</v>
      </c>
      <c r="L97" s="751">
        <f t="shared" si="17"/>
        <v>0</v>
      </c>
      <c r="M97" s="751">
        <f t="shared" si="17"/>
        <v>0</v>
      </c>
      <c r="N97" s="751">
        <f t="shared" si="17"/>
        <v>2001</v>
      </c>
      <c r="O97" s="629"/>
    </row>
    <row r="98" spans="1:15" ht="12" customHeight="1">
      <c r="A98" s="179" t="s">
        <v>95</v>
      </c>
      <c r="B98" s="221"/>
      <c r="C98" s="388"/>
      <c r="D98" s="135"/>
      <c r="E98" s="352"/>
      <c r="F98" s="221"/>
      <c r="G98" s="221"/>
      <c r="H98" s="221"/>
      <c r="I98" s="221"/>
      <c r="J98" s="221"/>
      <c r="K98" s="221"/>
      <c r="L98" s="221"/>
      <c r="M98" s="221"/>
      <c r="N98" s="221"/>
      <c r="O98" s="136"/>
    </row>
    <row r="99" spans="1:15" ht="34.5" customHeight="1">
      <c r="A99" s="718">
        <v>116</v>
      </c>
      <c r="B99" s="382" t="s">
        <v>848</v>
      </c>
      <c r="C99" s="477" t="s">
        <v>849</v>
      </c>
      <c r="D99" s="742" t="s">
        <v>11</v>
      </c>
      <c r="E99" s="479">
        <v>15</v>
      </c>
      <c r="F99" s="130">
        <v>842</v>
      </c>
      <c r="G99" s="130">
        <v>0</v>
      </c>
      <c r="H99" s="130">
        <v>0</v>
      </c>
      <c r="I99" s="130">
        <v>0</v>
      </c>
      <c r="J99" s="130">
        <v>0</v>
      </c>
      <c r="K99" s="130">
        <v>158</v>
      </c>
      <c r="L99" s="130">
        <v>0</v>
      </c>
      <c r="M99" s="130">
        <v>0</v>
      </c>
      <c r="N99" s="140">
        <f>F99+G99+H99+I99-J99+K99-L99-M99</f>
        <v>1000</v>
      </c>
      <c r="O99" s="133"/>
    </row>
    <row r="100" spans="1:15" ht="12" customHeight="1" hidden="1">
      <c r="A100" s="561" t="s">
        <v>65</v>
      </c>
      <c r="B100" s="747"/>
      <c r="C100" s="748"/>
      <c r="D100" s="749"/>
      <c r="E100" s="750"/>
      <c r="F100" s="751">
        <f aca="true" t="shared" si="18" ref="F100:N100">SUM(F99:F99)</f>
        <v>842</v>
      </c>
      <c r="G100" s="751">
        <f t="shared" si="18"/>
        <v>0</v>
      </c>
      <c r="H100" s="751">
        <f t="shared" si="18"/>
        <v>0</v>
      </c>
      <c r="I100" s="751">
        <f t="shared" si="18"/>
        <v>0</v>
      </c>
      <c r="J100" s="751">
        <f t="shared" si="18"/>
        <v>0</v>
      </c>
      <c r="K100" s="751">
        <f t="shared" si="18"/>
        <v>158</v>
      </c>
      <c r="L100" s="751">
        <f t="shared" si="18"/>
        <v>0</v>
      </c>
      <c r="M100" s="751">
        <f t="shared" si="18"/>
        <v>0</v>
      </c>
      <c r="N100" s="751">
        <f t="shared" si="18"/>
        <v>1000</v>
      </c>
      <c r="O100" s="629"/>
    </row>
    <row r="101" spans="1:18" s="103" customFormat="1" ht="16.5" customHeight="1" hidden="1">
      <c r="A101" s="227"/>
      <c r="B101" s="721" t="s">
        <v>31</v>
      </c>
      <c r="C101" s="230"/>
      <c r="D101" s="230"/>
      <c r="E101" s="354"/>
      <c r="F101" s="251">
        <f aca="true" t="shared" si="19" ref="F101:N101">F79+F83+F87+F91+F94+F97+F100</f>
        <v>15386</v>
      </c>
      <c r="G101" s="251">
        <f t="shared" si="19"/>
        <v>0</v>
      </c>
      <c r="H101" s="251">
        <f t="shared" si="19"/>
        <v>0</v>
      </c>
      <c r="I101" s="251">
        <f t="shared" si="19"/>
        <v>0</v>
      </c>
      <c r="J101" s="251">
        <f t="shared" si="19"/>
        <v>11</v>
      </c>
      <c r="K101" s="251">
        <f t="shared" si="19"/>
        <v>737</v>
      </c>
      <c r="L101" s="251">
        <f t="shared" si="19"/>
        <v>0</v>
      </c>
      <c r="M101" s="251">
        <f t="shared" si="19"/>
        <v>0</v>
      </c>
      <c r="N101" s="251">
        <f t="shared" si="19"/>
        <v>16112</v>
      </c>
      <c r="O101" s="252"/>
      <c r="P101" s="106"/>
      <c r="Q101" s="106"/>
      <c r="R101" s="106"/>
    </row>
    <row r="102" spans="1:18" s="103" customFormat="1" ht="33" customHeight="1" hidden="1">
      <c r="A102" s="437"/>
      <c r="B102" s="438"/>
      <c r="C102" s="438"/>
      <c r="D102" s="438" t="s">
        <v>462</v>
      </c>
      <c r="F102" s="439"/>
      <c r="G102" s="438"/>
      <c r="H102" s="438"/>
      <c r="J102" s="452" t="s">
        <v>463</v>
      </c>
      <c r="K102" s="438"/>
      <c r="L102" s="438"/>
      <c r="N102" s="438" t="s">
        <v>463</v>
      </c>
      <c r="O102" s="440"/>
      <c r="P102" s="106"/>
      <c r="Q102" s="106"/>
      <c r="R102" s="106"/>
    </row>
    <row r="103" spans="1:18" s="103" customFormat="1" ht="16.5" customHeight="1" hidden="1">
      <c r="A103" s="437" t="s">
        <v>471</v>
      </c>
      <c r="B103" s="438"/>
      <c r="C103" s="438"/>
      <c r="D103" s="443" t="s">
        <v>1270</v>
      </c>
      <c r="E103" s="438"/>
      <c r="F103" s="439"/>
      <c r="G103" s="438"/>
      <c r="H103" s="438"/>
      <c r="J103" s="443" t="s">
        <v>968</v>
      </c>
      <c r="K103" s="438"/>
      <c r="L103" s="437"/>
      <c r="M103" s="438" t="s">
        <v>965</v>
      </c>
      <c r="N103" s="438"/>
      <c r="O103" s="441"/>
      <c r="P103" s="106"/>
      <c r="Q103" s="106"/>
      <c r="R103" s="106"/>
    </row>
    <row r="104" spans="1:18" s="103" customFormat="1" ht="13.5" customHeight="1" hidden="1">
      <c r="A104" s="437"/>
      <c r="B104" s="438"/>
      <c r="C104" s="438"/>
      <c r="D104" s="443" t="s">
        <v>597</v>
      </c>
      <c r="E104" s="438"/>
      <c r="F104" s="439"/>
      <c r="G104" s="438"/>
      <c r="H104" s="438"/>
      <c r="J104" s="442" t="s">
        <v>460</v>
      </c>
      <c r="K104" s="438"/>
      <c r="L104" s="438"/>
      <c r="M104" s="438" t="s">
        <v>461</v>
      </c>
      <c r="N104" s="438"/>
      <c r="O104" s="440"/>
      <c r="P104" s="106"/>
      <c r="Q104" s="106"/>
      <c r="R104" s="106"/>
    </row>
    <row r="105" spans="1:15" ht="33.75" hidden="1">
      <c r="A105" s="3" t="s">
        <v>0</v>
      </c>
      <c r="B105" s="20"/>
      <c r="C105" s="4"/>
      <c r="D105" s="93" t="s">
        <v>64</v>
      </c>
      <c r="E105" s="325"/>
      <c r="F105" s="55"/>
      <c r="G105" s="4"/>
      <c r="H105" s="4"/>
      <c r="I105" s="4"/>
      <c r="J105" s="4"/>
      <c r="K105" s="4"/>
      <c r="L105" s="5"/>
      <c r="M105" s="4"/>
      <c r="N105" s="4"/>
      <c r="O105" s="27"/>
    </row>
    <row r="106" spans="1:15" ht="18.75" hidden="1">
      <c r="A106" s="6"/>
      <c r="B106" s="97" t="s">
        <v>20</v>
      </c>
      <c r="C106" s="7"/>
      <c r="D106" s="7"/>
      <c r="E106" s="315"/>
      <c r="F106" s="7"/>
      <c r="G106" s="7"/>
      <c r="H106" s="7"/>
      <c r="I106" s="8"/>
      <c r="J106" s="7"/>
      <c r="K106" s="7"/>
      <c r="L106" s="9"/>
      <c r="M106" s="7"/>
      <c r="N106" s="7"/>
      <c r="O106" s="391" t="s">
        <v>1391</v>
      </c>
    </row>
    <row r="107" spans="1:15" ht="24.75" hidden="1">
      <c r="A107" s="10"/>
      <c r="B107" s="44"/>
      <c r="C107" s="11"/>
      <c r="D107" s="95" t="s">
        <v>1498</v>
      </c>
      <c r="E107" s="316"/>
      <c r="F107" s="12"/>
      <c r="G107" s="12"/>
      <c r="H107" s="12"/>
      <c r="I107" s="12"/>
      <c r="J107" s="12"/>
      <c r="K107" s="12"/>
      <c r="L107" s="13"/>
      <c r="M107" s="12"/>
      <c r="N107" s="12"/>
      <c r="O107" s="28"/>
    </row>
    <row r="108" spans="1:18" s="64" customFormat="1" ht="35.25" customHeight="1" hidden="1" thickBot="1">
      <c r="A108" s="46" t="s">
        <v>428</v>
      </c>
      <c r="B108" s="62" t="s">
        <v>429</v>
      </c>
      <c r="C108" s="62" t="s">
        <v>1</v>
      </c>
      <c r="D108" s="62" t="s">
        <v>427</v>
      </c>
      <c r="E108" s="337" t="s">
        <v>435</v>
      </c>
      <c r="F108" s="26" t="s">
        <v>424</v>
      </c>
      <c r="G108" s="26" t="s">
        <v>425</v>
      </c>
      <c r="H108" s="26" t="s">
        <v>33</v>
      </c>
      <c r="I108" s="26" t="s">
        <v>342</v>
      </c>
      <c r="J108" s="26" t="s">
        <v>17</v>
      </c>
      <c r="K108" s="26" t="s">
        <v>18</v>
      </c>
      <c r="L108" s="26" t="s">
        <v>433</v>
      </c>
      <c r="M108" s="26" t="s">
        <v>30</v>
      </c>
      <c r="N108" s="26" t="s">
        <v>29</v>
      </c>
      <c r="O108" s="63" t="s">
        <v>19</v>
      </c>
      <c r="P108" s="846"/>
      <c r="Q108" s="846"/>
      <c r="R108" s="846"/>
    </row>
    <row r="109" spans="1:15" ht="21" customHeight="1">
      <c r="A109" s="100" t="s">
        <v>5</v>
      </c>
      <c r="B109" s="79"/>
      <c r="C109" s="81"/>
      <c r="D109" s="82"/>
      <c r="E109" s="341"/>
      <c r="F109" s="79"/>
      <c r="G109" s="79"/>
      <c r="H109" s="79"/>
      <c r="I109" s="79"/>
      <c r="J109" s="79"/>
      <c r="K109" s="79"/>
      <c r="L109" s="79"/>
      <c r="M109" s="79"/>
      <c r="N109" s="79"/>
      <c r="O109" s="76"/>
    </row>
    <row r="110" spans="1:15" ht="39" customHeight="1">
      <c r="A110" s="15">
        <v>168</v>
      </c>
      <c r="B110" s="715" t="s">
        <v>1018</v>
      </c>
      <c r="C110" s="43" t="s">
        <v>1238</v>
      </c>
      <c r="D110" s="398" t="s">
        <v>52</v>
      </c>
      <c r="E110" s="375">
        <v>15</v>
      </c>
      <c r="F110" s="65">
        <v>3109</v>
      </c>
      <c r="G110" s="65">
        <v>0</v>
      </c>
      <c r="H110" s="65">
        <v>0</v>
      </c>
      <c r="I110" s="65">
        <v>0</v>
      </c>
      <c r="J110" s="65">
        <v>109</v>
      </c>
      <c r="K110" s="65">
        <v>0</v>
      </c>
      <c r="L110" s="65">
        <v>0</v>
      </c>
      <c r="M110" s="65">
        <v>0</v>
      </c>
      <c r="N110" s="59">
        <f>F110+G110+H110+I110-J110+K110-L110-M110</f>
        <v>3000</v>
      </c>
      <c r="O110" s="29"/>
    </row>
    <row r="111" spans="1:18" s="41" customFormat="1" ht="42" customHeight="1">
      <c r="A111" s="15">
        <v>224</v>
      </c>
      <c r="B111" s="59" t="s">
        <v>578</v>
      </c>
      <c r="C111" s="43" t="s">
        <v>581</v>
      </c>
      <c r="D111" s="430" t="s">
        <v>345</v>
      </c>
      <c r="E111" s="318">
        <v>15</v>
      </c>
      <c r="F111" s="65">
        <v>3109</v>
      </c>
      <c r="G111" s="65">
        <v>0</v>
      </c>
      <c r="H111" s="65">
        <v>0</v>
      </c>
      <c r="I111" s="65">
        <v>0</v>
      </c>
      <c r="J111" s="65">
        <v>109</v>
      </c>
      <c r="K111" s="65">
        <v>0</v>
      </c>
      <c r="L111" s="66">
        <v>0</v>
      </c>
      <c r="M111" s="65">
        <v>0</v>
      </c>
      <c r="N111" s="59">
        <f>F111+G111+H111+I111-J111+K111-L111-M111</f>
        <v>3000</v>
      </c>
      <c r="O111" s="60"/>
      <c r="P111" s="84"/>
      <c r="Q111" s="84"/>
      <c r="R111" s="84"/>
    </row>
    <row r="112" spans="1:15" ht="0.75" customHeight="1">
      <c r="A112" s="589" t="s">
        <v>65</v>
      </c>
      <c r="B112" s="590"/>
      <c r="C112" s="594"/>
      <c r="D112" s="613"/>
      <c r="E112" s="614"/>
      <c r="F112" s="615">
        <f>SUM(F110:F111)</f>
        <v>6218</v>
      </c>
      <c r="G112" s="615">
        <f aca="true" t="shared" si="20" ref="G112:N112">SUM(G110:G111)</f>
        <v>0</v>
      </c>
      <c r="H112" s="615">
        <f t="shared" si="20"/>
        <v>0</v>
      </c>
      <c r="I112" s="615">
        <f t="shared" si="20"/>
        <v>0</v>
      </c>
      <c r="J112" s="615">
        <f t="shared" si="20"/>
        <v>218</v>
      </c>
      <c r="K112" s="615">
        <f t="shared" si="20"/>
        <v>0</v>
      </c>
      <c r="L112" s="615">
        <f t="shared" si="20"/>
        <v>0</v>
      </c>
      <c r="M112" s="615">
        <f t="shared" si="20"/>
        <v>0</v>
      </c>
      <c r="N112" s="615">
        <f t="shared" si="20"/>
        <v>6000</v>
      </c>
      <c r="O112" s="587"/>
    </row>
    <row r="113" spans="1:15" ht="21" customHeight="1">
      <c r="A113" s="100" t="s">
        <v>37</v>
      </c>
      <c r="B113" s="79"/>
      <c r="C113" s="81"/>
      <c r="D113" s="82"/>
      <c r="E113" s="341"/>
      <c r="F113" s="79"/>
      <c r="G113" s="79"/>
      <c r="H113" s="79"/>
      <c r="I113" s="79"/>
      <c r="J113" s="79"/>
      <c r="K113" s="79"/>
      <c r="L113" s="79"/>
      <c r="M113" s="79"/>
      <c r="N113" s="79"/>
      <c r="O113" s="76"/>
    </row>
    <row r="114" spans="1:15" ht="39" customHeight="1">
      <c r="A114" s="15">
        <v>13</v>
      </c>
      <c r="B114" s="715" t="s">
        <v>1437</v>
      </c>
      <c r="C114" s="43" t="s">
        <v>1438</v>
      </c>
      <c r="D114" s="398" t="s">
        <v>52</v>
      </c>
      <c r="E114" s="375">
        <v>15</v>
      </c>
      <c r="F114" s="65">
        <v>3109</v>
      </c>
      <c r="G114" s="65">
        <v>0</v>
      </c>
      <c r="H114" s="65">
        <v>0</v>
      </c>
      <c r="I114" s="65">
        <v>0</v>
      </c>
      <c r="J114" s="65">
        <v>109</v>
      </c>
      <c r="K114" s="65">
        <v>0</v>
      </c>
      <c r="L114" s="65">
        <v>0</v>
      </c>
      <c r="M114" s="65">
        <v>0</v>
      </c>
      <c r="N114" s="59">
        <f>F114+G114+H114+I114-J114+K114-L114-M114</f>
        <v>3000</v>
      </c>
      <c r="O114" s="29"/>
    </row>
    <row r="115" spans="1:15" ht="16.5" customHeight="1" hidden="1">
      <c r="A115" s="589" t="s">
        <v>65</v>
      </c>
      <c r="B115" s="590"/>
      <c r="C115" s="594"/>
      <c r="D115" s="613"/>
      <c r="E115" s="614"/>
      <c r="F115" s="615">
        <f aca="true" t="shared" si="21" ref="F115:N115">SUM(F114:F114)</f>
        <v>3109</v>
      </c>
      <c r="G115" s="615">
        <f t="shared" si="21"/>
        <v>0</v>
      </c>
      <c r="H115" s="615">
        <f t="shared" si="21"/>
        <v>0</v>
      </c>
      <c r="I115" s="615">
        <f t="shared" si="21"/>
        <v>0</v>
      </c>
      <c r="J115" s="615">
        <f t="shared" si="21"/>
        <v>109</v>
      </c>
      <c r="K115" s="615">
        <f t="shared" si="21"/>
        <v>0</v>
      </c>
      <c r="L115" s="615">
        <f t="shared" si="21"/>
        <v>0</v>
      </c>
      <c r="M115" s="615">
        <f t="shared" si="21"/>
        <v>0</v>
      </c>
      <c r="N115" s="615">
        <f t="shared" si="21"/>
        <v>3000</v>
      </c>
      <c r="O115" s="587"/>
    </row>
    <row r="116" spans="1:15" ht="21.75" customHeight="1">
      <c r="A116" s="100" t="s">
        <v>336</v>
      </c>
      <c r="B116" s="79"/>
      <c r="C116" s="81"/>
      <c r="D116" s="82"/>
      <c r="E116" s="341"/>
      <c r="F116" s="79"/>
      <c r="G116" s="79"/>
      <c r="H116" s="79"/>
      <c r="I116" s="79"/>
      <c r="J116" s="79"/>
      <c r="K116" s="79"/>
      <c r="L116" s="79"/>
      <c r="M116" s="79"/>
      <c r="N116" s="79"/>
      <c r="O116" s="76"/>
    </row>
    <row r="117" spans="1:18" s="41" customFormat="1" ht="39" customHeight="1">
      <c r="A117" s="15">
        <v>172</v>
      </c>
      <c r="B117" s="59" t="s">
        <v>1019</v>
      </c>
      <c r="C117" s="43" t="s">
        <v>1250</v>
      </c>
      <c r="D117" s="398" t="s">
        <v>6</v>
      </c>
      <c r="E117" s="375">
        <v>15</v>
      </c>
      <c r="F117" s="65">
        <v>4420</v>
      </c>
      <c r="G117" s="65">
        <v>0</v>
      </c>
      <c r="H117" s="65">
        <v>0</v>
      </c>
      <c r="I117" s="65">
        <v>0</v>
      </c>
      <c r="J117" s="65">
        <v>420</v>
      </c>
      <c r="K117" s="65">
        <v>0</v>
      </c>
      <c r="L117" s="65">
        <v>0</v>
      </c>
      <c r="M117" s="65">
        <v>0</v>
      </c>
      <c r="N117" s="59">
        <f>F117+G117+H117+I117-J117+K117-L117-M117</f>
        <v>4000</v>
      </c>
      <c r="O117" s="104"/>
      <c r="P117" s="84"/>
      <c r="Q117" s="84"/>
      <c r="R117" s="84"/>
    </row>
    <row r="118" spans="1:18" s="41" customFormat="1" ht="39" customHeight="1">
      <c r="A118" s="15">
        <v>174</v>
      </c>
      <c r="B118" s="59" t="s">
        <v>1067</v>
      </c>
      <c r="C118" s="43" t="s">
        <v>1242</v>
      </c>
      <c r="D118" s="398" t="s">
        <v>6</v>
      </c>
      <c r="E118" s="375">
        <v>15</v>
      </c>
      <c r="F118" s="65">
        <v>4420</v>
      </c>
      <c r="G118" s="65">
        <v>0</v>
      </c>
      <c r="H118" s="65">
        <v>0</v>
      </c>
      <c r="I118" s="65">
        <v>0</v>
      </c>
      <c r="J118" s="65">
        <v>420</v>
      </c>
      <c r="K118" s="65">
        <v>0</v>
      </c>
      <c r="L118" s="65">
        <v>600</v>
      </c>
      <c r="M118" s="65">
        <v>0</v>
      </c>
      <c r="N118" s="59">
        <f>F118+G118+H118+I118-J118+K118-L118-M118</f>
        <v>3400</v>
      </c>
      <c r="O118" s="104"/>
      <c r="P118" s="84"/>
      <c r="Q118" s="84"/>
      <c r="R118" s="84"/>
    </row>
    <row r="119" spans="1:18" s="41" customFormat="1" ht="36" customHeight="1">
      <c r="A119" s="15">
        <v>175</v>
      </c>
      <c r="B119" s="59" t="s">
        <v>1020</v>
      </c>
      <c r="C119" s="43" t="s">
        <v>1105</v>
      </c>
      <c r="D119" s="398" t="s">
        <v>6</v>
      </c>
      <c r="E119" s="375">
        <v>15</v>
      </c>
      <c r="F119" s="65">
        <v>4420</v>
      </c>
      <c r="G119" s="65">
        <v>0</v>
      </c>
      <c r="H119" s="65">
        <v>0</v>
      </c>
      <c r="I119" s="65">
        <v>0</v>
      </c>
      <c r="J119" s="65">
        <v>420</v>
      </c>
      <c r="K119" s="65">
        <v>0</v>
      </c>
      <c r="L119" s="65">
        <v>0</v>
      </c>
      <c r="M119" s="65">
        <v>0</v>
      </c>
      <c r="N119" s="59">
        <f>F119+G119+H119+I119-J119+K119-L119-M119</f>
        <v>4000</v>
      </c>
      <c r="O119" s="104"/>
      <c r="P119" s="84"/>
      <c r="Q119" s="84"/>
      <c r="R119" s="84"/>
    </row>
    <row r="120" spans="1:15" ht="16.5" customHeight="1" hidden="1">
      <c r="A120" s="589" t="s">
        <v>65</v>
      </c>
      <c r="B120" s="590"/>
      <c r="C120" s="594"/>
      <c r="D120" s="594"/>
      <c r="E120" s="614"/>
      <c r="F120" s="615">
        <f aca="true" t="shared" si="22" ref="F120:N120">SUM(F117:F119)</f>
        <v>13260</v>
      </c>
      <c r="G120" s="615">
        <f t="shared" si="22"/>
        <v>0</v>
      </c>
      <c r="H120" s="615">
        <f t="shared" si="22"/>
        <v>0</v>
      </c>
      <c r="I120" s="615">
        <f t="shared" si="22"/>
        <v>0</v>
      </c>
      <c r="J120" s="615">
        <f t="shared" si="22"/>
        <v>1260</v>
      </c>
      <c r="K120" s="615">
        <f t="shared" si="22"/>
        <v>0</v>
      </c>
      <c r="L120" s="615">
        <f t="shared" si="22"/>
        <v>600</v>
      </c>
      <c r="M120" s="615">
        <f t="shared" si="22"/>
        <v>0</v>
      </c>
      <c r="N120" s="615">
        <f t="shared" si="22"/>
        <v>11400</v>
      </c>
      <c r="O120" s="587"/>
    </row>
    <row r="121" spans="1:18" s="23" customFormat="1" ht="25.5" customHeight="1" hidden="1">
      <c r="A121" s="92"/>
      <c r="B121" s="52" t="s">
        <v>31</v>
      </c>
      <c r="C121" s="71"/>
      <c r="D121" s="71"/>
      <c r="E121" s="343"/>
      <c r="F121" s="71">
        <f aca="true" t="shared" si="23" ref="F121:N121">F112+F115+F120</f>
        <v>22587</v>
      </c>
      <c r="G121" s="71">
        <f t="shared" si="23"/>
        <v>0</v>
      </c>
      <c r="H121" s="71">
        <f t="shared" si="23"/>
        <v>0</v>
      </c>
      <c r="I121" s="71">
        <f t="shared" si="23"/>
        <v>0</v>
      </c>
      <c r="J121" s="71">
        <f t="shared" si="23"/>
        <v>1587</v>
      </c>
      <c r="K121" s="71">
        <f t="shared" si="23"/>
        <v>0</v>
      </c>
      <c r="L121" s="71">
        <f t="shared" si="23"/>
        <v>600</v>
      </c>
      <c r="M121" s="71">
        <f t="shared" si="23"/>
        <v>0</v>
      </c>
      <c r="N121" s="71">
        <f t="shared" si="23"/>
        <v>20400</v>
      </c>
      <c r="O121" s="58"/>
      <c r="P121" s="847"/>
      <c r="Q121" s="847"/>
      <c r="R121" s="847"/>
    </row>
    <row r="122" spans="1:14" ht="15" customHeight="1" hidden="1">
      <c r="A122" s="34"/>
      <c r="B122" s="35"/>
      <c r="C122" s="35"/>
      <c r="D122" s="35"/>
      <c r="E122" s="344"/>
      <c r="F122" s="35"/>
      <c r="G122" s="35"/>
      <c r="H122" s="35"/>
      <c r="I122" s="35"/>
      <c r="J122" s="35"/>
      <c r="K122" s="40"/>
      <c r="L122" s="35"/>
      <c r="M122" s="40"/>
      <c r="N122" s="35"/>
    </row>
    <row r="123" spans="1:18" s="103" customFormat="1" ht="18" customHeight="1" hidden="1">
      <c r="A123" s="437"/>
      <c r="B123" s="438"/>
      <c r="C123" s="438"/>
      <c r="D123" s="438" t="s">
        <v>462</v>
      </c>
      <c r="F123" s="439"/>
      <c r="G123" s="438"/>
      <c r="H123" s="438"/>
      <c r="J123" s="443" t="s">
        <v>463</v>
      </c>
      <c r="K123" s="438"/>
      <c r="L123" s="438"/>
      <c r="N123" s="438" t="s">
        <v>463</v>
      </c>
      <c r="O123" s="440"/>
      <c r="P123" s="106"/>
      <c r="Q123" s="106"/>
      <c r="R123" s="106"/>
    </row>
    <row r="124" spans="1:15" ht="18.75" hidden="1">
      <c r="A124" s="437" t="s">
        <v>471</v>
      </c>
      <c r="B124" s="438"/>
      <c r="C124" s="438"/>
      <c r="D124" s="443" t="s">
        <v>1270</v>
      </c>
      <c r="E124" s="438"/>
      <c r="F124" s="439"/>
      <c r="G124" s="438"/>
      <c r="H124" s="438"/>
      <c r="J124" s="443" t="s">
        <v>968</v>
      </c>
      <c r="K124" s="438"/>
      <c r="L124" s="437"/>
      <c r="M124" s="438" t="s">
        <v>965</v>
      </c>
      <c r="N124" s="438"/>
      <c r="O124" s="441"/>
    </row>
    <row r="125" spans="1:15" ht="18.75" hidden="1">
      <c r="A125" s="437"/>
      <c r="B125" s="438"/>
      <c r="C125" s="438"/>
      <c r="D125" s="443" t="s">
        <v>597</v>
      </c>
      <c r="E125" s="438"/>
      <c r="F125" s="439"/>
      <c r="G125" s="438"/>
      <c r="H125" s="438"/>
      <c r="J125" s="442" t="s">
        <v>460</v>
      </c>
      <c r="K125" s="438"/>
      <c r="L125" s="438"/>
      <c r="M125" s="438" t="s">
        <v>461</v>
      </c>
      <c r="N125" s="438"/>
      <c r="O125" s="440"/>
    </row>
    <row r="126" spans="1:15" ht="33.75" hidden="1">
      <c r="A126" s="3" t="s">
        <v>0</v>
      </c>
      <c r="B126" s="33"/>
      <c r="C126" s="4"/>
      <c r="D126" s="94" t="s">
        <v>64</v>
      </c>
      <c r="E126" s="325"/>
      <c r="F126" s="4"/>
      <c r="G126" s="4"/>
      <c r="H126" s="4"/>
      <c r="I126" s="4"/>
      <c r="J126" s="4"/>
      <c r="K126" s="4"/>
      <c r="L126" s="5"/>
      <c r="M126" s="4"/>
      <c r="N126" s="4"/>
      <c r="O126" s="27"/>
    </row>
    <row r="127" spans="1:15" ht="27" customHeight="1" hidden="1">
      <c r="A127" s="6"/>
      <c r="B127" s="97" t="s">
        <v>21</v>
      </c>
      <c r="C127" s="7"/>
      <c r="D127" s="7"/>
      <c r="E127" s="315"/>
      <c r="F127" s="7"/>
      <c r="G127" s="7"/>
      <c r="H127" s="7"/>
      <c r="I127" s="8"/>
      <c r="J127" s="7"/>
      <c r="K127" s="7"/>
      <c r="L127" s="9"/>
      <c r="M127" s="7"/>
      <c r="N127" s="7"/>
      <c r="O127" s="391" t="s">
        <v>1392</v>
      </c>
    </row>
    <row r="128" spans="1:15" ht="24.75" hidden="1">
      <c r="A128" s="10"/>
      <c r="B128" s="11"/>
      <c r="C128" s="11"/>
      <c r="D128" s="95" t="s">
        <v>1498</v>
      </c>
      <c r="E128" s="316"/>
      <c r="F128" s="12"/>
      <c r="G128" s="12"/>
      <c r="H128" s="12"/>
      <c r="I128" s="12"/>
      <c r="J128" s="12"/>
      <c r="K128" s="12"/>
      <c r="L128" s="13"/>
      <c r="M128" s="12"/>
      <c r="N128" s="12"/>
      <c r="O128" s="28"/>
    </row>
    <row r="129" spans="1:18" s="64" customFormat="1" ht="38.25" customHeight="1" hidden="1" thickBot="1">
      <c r="A129" s="311" t="s">
        <v>428</v>
      </c>
      <c r="B129" s="62" t="s">
        <v>429</v>
      </c>
      <c r="C129" s="62" t="s">
        <v>1</v>
      </c>
      <c r="D129" s="62" t="s">
        <v>427</v>
      </c>
      <c r="E129" s="337" t="s">
        <v>435</v>
      </c>
      <c r="F129" s="26" t="s">
        <v>424</v>
      </c>
      <c r="G129" s="26" t="s">
        <v>425</v>
      </c>
      <c r="H129" s="26" t="s">
        <v>33</v>
      </c>
      <c r="I129" s="26" t="s">
        <v>342</v>
      </c>
      <c r="J129" s="26" t="s">
        <v>17</v>
      </c>
      <c r="K129" s="26" t="s">
        <v>18</v>
      </c>
      <c r="L129" s="26" t="s">
        <v>433</v>
      </c>
      <c r="M129" s="26" t="s">
        <v>30</v>
      </c>
      <c r="N129" s="26" t="s">
        <v>29</v>
      </c>
      <c r="O129" s="63" t="s">
        <v>19</v>
      </c>
      <c r="P129" s="846"/>
      <c r="Q129" s="846"/>
      <c r="R129" s="846"/>
    </row>
    <row r="130" spans="1:15" ht="30" customHeight="1">
      <c r="A130" s="100" t="s">
        <v>723</v>
      </c>
      <c r="B130" s="79"/>
      <c r="C130" s="81"/>
      <c r="D130" s="82"/>
      <c r="E130" s="341"/>
      <c r="F130" s="79"/>
      <c r="G130" s="79"/>
      <c r="H130" s="79"/>
      <c r="I130" s="79"/>
      <c r="J130" s="79"/>
      <c r="K130" s="79"/>
      <c r="L130" s="79"/>
      <c r="M130" s="79"/>
      <c r="N130" s="79"/>
      <c r="O130" s="76"/>
    </row>
    <row r="131" spans="1:15" ht="46.5" customHeight="1">
      <c r="A131" s="15">
        <v>1</v>
      </c>
      <c r="B131" s="715" t="s">
        <v>784</v>
      </c>
      <c r="C131" s="43" t="s">
        <v>785</v>
      </c>
      <c r="D131" s="398" t="s">
        <v>345</v>
      </c>
      <c r="E131" s="375">
        <v>15</v>
      </c>
      <c r="F131" s="65">
        <v>3109</v>
      </c>
      <c r="G131" s="65">
        <v>0</v>
      </c>
      <c r="H131" s="65">
        <v>0</v>
      </c>
      <c r="I131" s="65">
        <v>0</v>
      </c>
      <c r="J131" s="65">
        <v>109</v>
      </c>
      <c r="K131" s="65">
        <v>0</v>
      </c>
      <c r="L131" s="65">
        <v>0</v>
      </c>
      <c r="M131" s="65">
        <v>0</v>
      </c>
      <c r="N131" s="59">
        <f>F131+G131+H131+I131-J131+K131-L131-M131</f>
        <v>3000</v>
      </c>
      <c r="O131" s="43"/>
    </row>
    <row r="132" spans="1:15" ht="46.5" customHeight="1">
      <c r="A132" s="15">
        <v>34</v>
      </c>
      <c r="B132" s="715" t="s">
        <v>1470</v>
      </c>
      <c r="C132" s="43" t="s">
        <v>1473</v>
      </c>
      <c r="D132" s="398" t="s">
        <v>52</v>
      </c>
      <c r="E132" s="375">
        <v>15</v>
      </c>
      <c r="F132" s="65">
        <v>6934</v>
      </c>
      <c r="G132" s="65">
        <v>0</v>
      </c>
      <c r="H132" s="65">
        <v>0</v>
      </c>
      <c r="I132" s="65">
        <v>0</v>
      </c>
      <c r="J132" s="65">
        <v>934</v>
      </c>
      <c r="K132" s="65">
        <v>0</v>
      </c>
      <c r="L132" s="65">
        <v>0</v>
      </c>
      <c r="M132" s="65">
        <v>0</v>
      </c>
      <c r="N132" s="59">
        <f>F132+G132+H132+I132-J132+K132-L132-M132</f>
        <v>6000</v>
      </c>
      <c r="O132" s="43"/>
    </row>
    <row r="133" spans="1:18" s="41" customFormat="1" ht="46.5" customHeight="1">
      <c r="A133" s="15">
        <v>177</v>
      </c>
      <c r="B133" s="59" t="s">
        <v>1021</v>
      </c>
      <c r="C133" s="43" t="s">
        <v>1247</v>
      </c>
      <c r="D133" s="398" t="s">
        <v>260</v>
      </c>
      <c r="E133" s="375">
        <v>15</v>
      </c>
      <c r="F133" s="65">
        <v>3109</v>
      </c>
      <c r="G133" s="65">
        <v>0</v>
      </c>
      <c r="H133" s="65">
        <v>0</v>
      </c>
      <c r="I133" s="65">
        <v>0</v>
      </c>
      <c r="J133" s="65">
        <v>109</v>
      </c>
      <c r="K133" s="65">
        <v>0</v>
      </c>
      <c r="L133" s="65">
        <v>0</v>
      </c>
      <c r="M133" s="65">
        <v>0</v>
      </c>
      <c r="N133" s="59">
        <f>F133+G133+H133+I133-J133+K133-L133-M133</f>
        <v>3000</v>
      </c>
      <c r="O133" s="104"/>
      <c r="P133" s="84"/>
      <c r="Q133" s="84"/>
      <c r="R133" s="84"/>
    </row>
    <row r="134" spans="1:18" s="41" customFormat="1" ht="46.5" customHeight="1">
      <c r="A134" s="15">
        <v>413</v>
      </c>
      <c r="B134" s="59" t="s">
        <v>1334</v>
      </c>
      <c r="C134" s="43" t="s">
        <v>1464</v>
      </c>
      <c r="D134" s="398" t="s">
        <v>53</v>
      </c>
      <c r="E134" s="375">
        <v>15</v>
      </c>
      <c r="F134" s="65">
        <v>4420</v>
      </c>
      <c r="G134" s="65">
        <v>0</v>
      </c>
      <c r="H134" s="65">
        <v>0</v>
      </c>
      <c r="I134" s="65">
        <v>0</v>
      </c>
      <c r="J134" s="65">
        <v>420</v>
      </c>
      <c r="K134" s="65">
        <v>0</v>
      </c>
      <c r="L134" s="65">
        <v>0</v>
      </c>
      <c r="M134" s="65">
        <v>0</v>
      </c>
      <c r="N134" s="59">
        <f>F134+G134+H134+I134-J134+K134-L134-M134</f>
        <v>4000</v>
      </c>
      <c r="O134" s="104"/>
      <c r="P134" s="84"/>
      <c r="Q134" s="84"/>
      <c r="R134" s="84"/>
    </row>
    <row r="135" spans="1:15" ht="24.75" customHeight="1" hidden="1">
      <c r="A135" s="589" t="s">
        <v>65</v>
      </c>
      <c r="B135" s="590"/>
      <c r="C135" s="594"/>
      <c r="D135" s="613"/>
      <c r="E135" s="614"/>
      <c r="F135" s="615">
        <f>SUM(F131:F134)</f>
        <v>17572</v>
      </c>
      <c r="G135" s="615">
        <f aca="true" t="shared" si="24" ref="G135:N135">SUM(G131:G134)</f>
        <v>0</v>
      </c>
      <c r="H135" s="615">
        <f t="shared" si="24"/>
        <v>0</v>
      </c>
      <c r="I135" s="615">
        <f t="shared" si="24"/>
        <v>0</v>
      </c>
      <c r="J135" s="615">
        <f t="shared" si="24"/>
        <v>1572</v>
      </c>
      <c r="K135" s="615">
        <f t="shared" si="24"/>
        <v>0</v>
      </c>
      <c r="L135" s="615">
        <f t="shared" si="24"/>
        <v>0</v>
      </c>
      <c r="M135" s="615">
        <f t="shared" si="24"/>
        <v>0</v>
      </c>
      <c r="N135" s="615">
        <f t="shared" si="24"/>
        <v>16000</v>
      </c>
      <c r="O135" s="587"/>
    </row>
    <row r="136" spans="1:15" ht="33" customHeight="1">
      <c r="A136" s="101" t="s">
        <v>7</v>
      </c>
      <c r="B136" s="74"/>
      <c r="C136" s="77"/>
      <c r="D136" s="77"/>
      <c r="E136" s="338"/>
      <c r="F136" s="74"/>
      <c r="G136" s="74"/>
      <c r="H136" s="74"/>
      <c r="I136" s="74"/>
      <c r="J136" s="74"/>
      <c r="K136" s="74"/>
      <c r="L136" s="74"/>
      <c r="M136" s="74"/>
      <c r="N136" s="74"/>
      <c r="O136" s="76"/>
    </row>
    <row r="137" spans="1:18" ht="39" customHeight="1">
      <c r="A137" s="120">
        <v>353</v>
      </c>
      <c r="B137" s="59" t="s">
        <v>1072</v>
      </c>
      <c r="C137" s="285" t="s">
        <v>1246</v>
      </c>
      <c r="D137" s="192" t="s">
        <v>52</v>
      </c>
      <c r="E137" s="319">
        <v>15</v>
      </c>
      <c r="F137" s="189">
        <v>3109</v>
      </c>
      <c r="G137" s="189">
        <v>0</v>
      </c>
      <c r="H137" s="189">
        <v>0</v>
      </c>
      <c r="I137" s="189">
        <v>0</v>
      </c>
      <c r="J137" s="189">
        <v>109</v>
      </c>
      <c r="K137" s="189">
        <v>0</v>
      </c>
      <c r="L137" s="189">
        <v>0</v>
      </c>
      <c r="M137" s="189">
        <v>0</v>
      </c>
      <c r="N137" s="189">
        <f>F137+G137+H137+I137-J137+K137-L137+M137</f>
        <v>3000</v>
      </c>
      <c r="O137" s="29"/>
      <c r="P137" s="2"/>
      <c r="Q137" s="2"/>
      <c r="R137" s="2"/>
    </row>
    <row r="138" spans="1:15" ht="39" customHeight="1">
      <c r="A138" s="108">
        <v>354</v>
      </c>
      <c r="B138" s="59" t="s">
        <v>1073</v>
      </c>
      <c r="C138" s="43" t="s">
        <v>1178</v>
      </c>
      <c r="D138" s="192" t="s">
        <v>52</v>
      </c>
      <c r="E138" s="348">
        <v>15</v>
      </c>
      <c r="F138" s="59">
        <v>3109</v>
      </c>
      <c r="G138" s="59">
        <v>0</v>
      </c>
      <c r="H138" s="59">
        <v>0</v>
      </c>
      <c r="I138" s="59">
        <v>0</v>
      </c>
      <c r="J138" s="59">
        <v>109</v>
      </c>
      <c r="K138" s="59">
        <v>0</v>
      </c>
      <c r="L138" s="59">
        <v>0</v>
      </c>
      <c r="M138" s="59">
        <v>0</v>
      </c>
      <c r="N138" s="189">
        <f>F138+G138+H138+I138-J138+K138-L138+M138</f>
        <v>3000</v>
      </c>
      <c r="O138" s="29"/>
    </row>
    <row r="139" spans="1:18" ht="37.5" customHeight="1">
      <c r="A139" s="170">
        <v>355</v>
      </c>
      <c r="B139" s="59" t="s">
        <v>1071</v>
      </c>
      <c r="C139" s="656" t="s">
        <v>1179</v>
      </c>
      <c r="D139" s="430" t="s">
        <v>260</v>
      </c>
      <c r="E139" s="348">
        <v>15</v>
      </c>
      <c r="F139" s="59">
        <v>3820</v>
      </c>
      <c r="G139" s="59">
        <v>0</v>
      </c>
      <c r="H139" s="59">
        <v>0</v>
      </c>
      <c r="I139" s="59">
        <v>0</v>
      </c>
      <c r="J139" s="59">
        <v>320</v>
      </c>
      <c r="K139" s="59">
        <v>0</v>
      </c>
      <c r="L139" s="59">
        <v>0</v>
      </c>
      <c r="M139" s="59">
        <v>0</v>
      </c>
      <c r="N139" s="189">
        <f>F139+G139+H139+I139-J139+K139-L139+M139</f>
        <v>3500</v>
      </c>
      <c r="O139" s="59"/>
      <c r="P139" s="31"/>
      <c r="Q139" s="2"/>
      <c r="R139" s="2"/>
    </row>
    <row r="140" spans="1:15" ht="20.25" customHeight="1" hidden="1">
      <c r="A140" s="589" t="s">
        <v>65</v>
      </c>
      <c r="B140" s="605"/>
      <c r="C140" s="591"/>
      <c r="D140" s="616"/>
      <c r="E140" s="592"/>
      <c r="F140" s="611">
        <f>SUM(F137:F139)</f>
        <v>10038</v>
      </c>
      <c r="G140" s="611">
        <f aca="true" t="shared" si="25" ref="G140:N140">SUM(G137:G139)</f>
        <v>0</v>
      </c>
      <c r="H140" s="611">
        <f t="shared" si="25"/>
        <v>0</v>
      </c>
      <c r="I140" s="611">
        <f t="shared" si="25"/>
        <v>0</v>
      </c>
      <c r="J140" s="611">
        <f t="shared" si="25"/>
        <v>538</v>
      </c>
      <c r="K140" s="611">
        <f t="shared" si="25"/>
        <v>0</v>
      </c>
      <c r="L140" s="611">
        <f t="shared" si="25"/>
        <v>0</v>
      </c>
      <c r="M140" s="611">
        <f t="shared" si="25"/>
        <v>0</v>
      </c>
      <c r="N140" s="611">
        <f t="shared" si="25"/>
        <v>9500</v>
      </c>
      <c r="O140" s="587"/>
    </row>
    <row r="141" spans="1:18" s="23" customFormat="1" ht="21.75" customHeight="1" hidden="1">
      <c r="A141" s="56"/>
      <c r="B141" s="52" t="s">
        <v>31</v>
      </c>
      <c r="C141" s="57"/>
      <c r="D141" s="57"/>
      <c r="E141" s="336"/>
      <c r="F141" s="71">
        <f aca="true" t="shared" si="26" ref="F141:N141">F135+F140</f>
        <v>27610</v>
      </c>
      <c r="G141" s="71">
        <f t="shared" si="26"/>
        <v>0</v>
      </c>
      <c r="H141" s="71">
        <f t="shared" si="26"/>
        <v>0</v>
      </c>
      <c r="I141" s="71">
        <f t="shared" si="26"/>
        <v>0</v>
      </c>
      <c r="J141" s="71">
        <f t="shared" si="26"/>
        <v>2110</v>
      </c>
      <c r="K141" s="71">
        <f t="shared" si="26"/>
        <v>0</v>
      </c>
      <c r="L141" s="71">
        <f t="shared" si="26"/>
        <v>0</v>
      </c>
      <c r="M141" s="71">
        <f t="shared" si="26"/>
        <v>0</v>
      </c>
      <c r="N141" s="71">
        <f t="shared" si="26"/>
        <v>25500</v>
      </c>
      <c r="O141" s="58"/>
      <c r="P141" s="847"/>
      <c r="Q141" s="847"/>
      <c r="R141" s="847"/>
    </row>
    <row r="142" spans="11:13" ht="18" hidden="1">
      <c r="K142" s="45"/>
      <c r="L142" s="1"/>
      <c r="M142" s="45"/>
    </row>
    <row r="143" spans="1:15" ht="44.25" customHeight="1" hidden="1">
      <c r="A143" s="437"/>
      <c r="B143" s="438"/>
      <c r="C143" s="438" t="s">
        <v>462</v>
      </c>
      <c r="D143" s="438"/>
      <c r="F143" s="439"/>
      <c r="G143" s="438"/>
      <c r="H143" s="438"/>
      <c r="J143" s="443" t="s">
        <v>463</v>
      </c>
      <c r="K143" s="438"/>
      <c r="L143" s="438"/>
      <c r="N143" s="438" t="s">
        <v>463</v>
      </c>
      <c r="O143" s="440"/>
    </row>
    <row r="144" spans="1:18" s="103" customFormat="1" ht="21.75" hidden="1">
      <c r="A144" s="437"/>
      <c r="B144" s="438"/>
      <c r="C144" s="438"/>
      <c r="D144" s="438"/>
      <c r="E144" s="438"/>
      <c r="F144" s="439"/>
      <c r="G144" s="438"/>
      <c r="H144" s="438"/>
      <c r="J144" s="443"/>
      <c r="K144" s="438"/>
      <c r="L144" s="437"/>
      <c r="M144" s="438"/>
      <c r="N144" s="438"/>
      <c r="O144" s="441"/>
      <c r="P144" s="106"/>
      <c r="Q144" s="106"/>
      <c r="R144" s="106"/>
    </row>
    <row r="145" spans="1:18" s="103" customFormat="1" ht="21.75" hidden="1">
      <c r="A145" s="437" t="s">
        <v>471</v>
      </c>
      <c r="B145" s="438"/>
      <c r="C145" s="443" t="s">
        <v>1270</v>
      </c>
      <c r="E145" s="438"/>
      <c r="F145" s="439"/>
      <c r="G145" s="438"/>
      <c r="H145" s="438"/>
      <c r="J145" s="443" t="s">
        <v>968</v>
      </c>
      <c r="K145" s="438"/>
      <c r="L145" s="437"/>
      <c r="M145" s="438" t="s">
        <v>967</v>
      </c>
      <c r="N145" s="438"/>
      <c r="O145" s="441"/>
      <c r="P145" s="106"/>
      <c r="Q145" s="106"/>
      <c r="R145" s="106"/>
    </row>
    <row r="146" spans="1:15" ht="18.75" hidden="1">
      <c r="A146" s="437"/>
      <c r="B146" s="438"/>
      <c r="C146" s="443" t="s">
        <v>597</v>
      </c>
      <c r="E146" s="438"/>
      <c r="F146" s="439"/>
      <c r="G146" s="438"/>
      <c r="H146" s="438"/>
      <c r="J146" s="442" t="s">
        <v>460</v>
      </c>
      <c r="K146" s="438"/>
      <c r="L146" s="438"/>
      <c r="M146" s="438" t="s">
        <v>461</v>
      </c>
      <c r="N146" s="438"/>
      <c r="O146" s="440"/>
    </row>
    <row r="147" ht="18" hidden="1"/>
    <row r="148" spans="1:15" ht="27" customHeight="1" hidden="1">
      <c r="A148" s="3" t="s">
        <v>0</v>
      </c>
      <c r="B148" s="20"/>
      <c r="C148" s="4"/>
      <c r="D148" s="93" t="s">
        <v>64</v>
      </c>
      <c r="E148" s="325"/>
      <c r="F148" s="4"/>
      <c r="G148" s="4"/>
      <c r="H148" s="4"/>
      <c r="I148" s="4"/>
      <c r="J148" s="4"/>
      <c r="K148" s="4"/>
      <c r="L148" s="5"/>
      <c r="M148" s="4"/>
      <c r="N148" s="4"/>
      <c r="O148" s="27"/>
    </row>
    <row r="149" spans="1:15" ht="16.5" customHeight="1" hidden="1">
      <c r="A149" s="6"/>
      <c r="B149" s="97" t="s">
        <v>22</v>
      </c>
      <c r="C149" s="7"/>
      <c r="D149" s="7"/>
      <c r="E149" s="315"/>
      <c r="F149" s="7"/>
      <c r="G149" s="7"/>
      <c r="H149" s="7"/>
      <c r="I149" s="8"/>
      <c r="J149" s="7"/>
      <c r="K149" s="7"/>
      <c r="L149" s="9"/>
      <c r="M149" s="7"/>
      <c r="N149" s="7"/>
      <c r="O149" s="391" t="s">
        <v>1393</v>
      </c>
    </row>
    <row r="150" spans="1:15" ht="20.25" customHeight="1" hidden="1">
      <c r="A150" s="10"/>
      <c r="B150" s="11"/>
      <c r="C150" s="11"/>
      <c r="D150" s="95" t="s">
        <v>1498</v>
      </c>
      <c r="E150" s="316"/>
      <c r="F150" s="12"/>
      <c r="G150" s="12"/>
      <c r="H150" s="12"/>
      <c r="I150" s="12"/>
      <c r="J150" s="12"/>
      <c r="K150" s="12"/>
      <c r="L150" s="13"/>
      <c r="M150" s="12"/>
      <c r="N150" s="12"/>
      <c r="O150" s="28"/>
    </row>
    <row r="151" spans="1:18" s="50" customFormat="1" ht="26.25" customHeight="1" hidden="1" thickBot="1">
      <c r="A151" s="46" t="s">
        <v>428</v>
      </c>
      <c r="B151" s="62" t="s">
        <v>429</v>
      </c>
      <c r="C151" s="47" t="s">
        <v>1</v>
      </c>
      <c r="D151" s="47" t="s">
        <v>427</v>
      </c>
      <c r="E151" s="337" t="s">
        <v>435</v>
      </c>
      <c r="F151" s="26" t="s">
        <v>424</v>
      </c>
      <c r="G151" s="26" t="s">
        <v>425</v>
      </c>
      <c r="H151" s="26" t="s">
        <v>33</v>
      </c>
      <c r="I151" s="42" t="s">
        <v>342</v>
      </c>
      <c r="J151" s="48" t="s">
        <v>17</v>
      </c>
      <c r="K151" s="26" t="s">
        <v>18</v>
      </c>
      <c r="L151" s="26" t="s">
        <v>433</v>
      </c>
      <c r="M151" s="26" t="s">
        <v>30</v>
      </c>
      <c r="N151" s="26" t="s">
        <v>29</v>
      </c>
      <c r="O151" s="49" t="s">
        <v>19</v>
      </c>
      <c r="P151" s="848"/>
      <c r="Q151" s="848"/>
      <c r="R151" s="848"/>
    </row>
    <row r="152" spans="1:15" ht="20.25" customHeight="1">
      <c r="A152" s="101" t="s">
        <v>419</v>
      </c>
      <c r="B152" s="77"/>
      <c r="C152" s="77"/>
      <c r="D152" s="77"/>
      <c r="E152" s="338"/>
      <c r="F152" s="77"/>
      <c r="G152" s="77"/>
      <c r="H152" s="77"/>
      <c r="I152" s="77"/>
      <c r="J152" s="77"/>
      <c r="K152" s="77"/>
      <c r="L152" s="78"/>
      <c r="M152" s="77"/>
      <c r="N152" s="77"/>
      <c r="O152" s="80"/>
    </row>
    <row r="153" spans="1:18" s="41" customFormat="1" ht="42" customHeight="1">
      <c r="A153" s="15">
        <v>92</v>
      </c>
      <c r="B153" s="764" t="s">
        <v>1276</v>
      </c>
      <c r="C153" s="43" t="s">
        <v>1277</v>
      </c>
      <c r="D153" s="455" t="s">
        <v>1278</v>
      </c>
      <c r="E153" s="329">
        <v>15</v>
      </c>
      <c r="F153" s="59">
        <v>5662</v>
      </c>
      <c r="G153" s="59">
        <v>0</v>
      </c>
      <c r="H153" s="59">
        <v>0</v>
      </c>
      <c r="I153" s="59">
        <v>0</v>
      </c>
      <c r="J153" s="59">
        <v>662</v>
      </c>
      <c r="K153" s="59">
        <v>0</v>
      </c>
      <c r="L153" s="59">
        <v>0</v>
      </c>
      <c r="M153" s="59">
        <v>0</v>
      </c>
      <c r="N153" s="59">
        <f>F153+G153+H153+I153-J153+K153-L153-M153</f>
        <v>5000</v>
      </c>
      <c r="O153" s="310"/>
      <c r="P153" s="84"/>
      <c r="Q153" s="84"/>
      <c r="R153" s="84"/>
    </row>
    <row r="154" spans="1:18" s="41" customFormat="1" ht="42" customHeight="1">
      <c r="A154" s="15">
        <v>389</v>
      </c>
      <c r="B154" s="764" t="s">
        <v>1203</v>
      </c>
      <c r="C154" s="43" t="s">
        <v>1212</v>
      </c>
      <c r="D154" s="455" t="s">
        <v>260</v>
      </c>
      <c r="E154" s="329">
        <v>15</v>
      </c>
      <c r="F154" s="59">
        <v>3820</v>
      </c>
      <c r="G154" s="59">
        <v>0</v>
      </c>
      <c r="H154" s="59">
        <v>0</v>
      </c>
      <c r="I154" s="59">
        <v>0</v>
      </c>
      <c r="J154" s="59">
        <v>320</v>
      </c>
      <c r="K154" s="59">
        <v>0</v>
      </c>
      <c r="L154" s="59">
        <v>500</v>
      </c>
      <c r="M154" s="59">
        <v>0</v>
      </c>
      <c r="N154" s="59">
        <f>F154+G154+H154+I154-J154+K154-L154-M154</f>
        <v>3000</v>
      </c>
      <c r="O154" s="29"/>
      <c r="P154" s="84"/>
      <c r="Q154" s="84"/>
      <c r="R154" s="84"/>
    </row>
    <row r="155" spans="1:18" s="41" customFormat="1" ht="42" customHeight="1">
      <c r="A155" s="15">
        <v>391</v>
      </c>
      <c r="B155" s="764" t="s">
        <v>1322</v>
      </c>
      <c r="C155" s="43" t="s">
        <v>1323</v>
      </c>
      <c r="D155" s="455" t="s">
        <v>260</v>
      </c>
      <c r="E155" s="329">
        <v>15</v>
      </c>
      <c r="F155" s="59">
        <v>3820</v>
      </c>
      <c r="G155" s="59">
        <v>0</v>
      </c>
      <c r="H155" s="59">
        <v>0</v>
      </c>
      <c r="I155" s="59">
        <v>0</v>
      </c>
      <c r="J155" s="59">
        <v>320</v>
      </c>
      <c r="K155" s="59">
        <v>0</v>
      </c>
      <c r="L155" s="59">
        <v>600</v>
      </c>
      <c r="M155" s="59">
        <v>0</v>
      </c>
      <c r="N155" s="59">
        <f>F155+G155+H155+I155-J155+K155-L155-M155</f>
        <v>2900</v>
      </c>
      <c r="O155" s="654"/>
      <c r="P155" s="84"/>
      <c r="Q155" s="84"/>
      <c r="R155" s="84"/>
    </row>
    <row r="156" spans="1:18" s="41" customFormat="1" ht="12.75" customHeight="1" hidden="1">
      <c r="A156" s="623" t="s">
        <v>65</v>
      </c>
      <c r="B156" s="693"/>
      <c r="C156" s="693"/>
      <c r="D156" s="596"/>
      <c r="E156" s="597"/>
      <c r="F156" s="612">
        <f>SUM(F153:F155)</f>
        <v>13302</v>
      </c>
      <c r="G156" s="612">
        <f aca="true" t="shared" si="27" ref="G156:N156">SUM(G153:G155)</f>
        <v>0</v>
      </c>
      <c r="H156" s="612">
        <f t="shared" si="27"/>
        <v>0</v>
      </c>
      <c r="I156" s="612">
        <f t="shared" si="27"/>
        <v>0</v>
      </c>
      <c r="J156" s="612">
        <f t="shared" si="27"/>
        <v>1302</v>
      </c>
      <c r="K156" s="612">
        <f t="shared" si="27"/>
        <v>0</v>
      </c>
      <c r="L156" s="612">
        <f t="shared" si="27"/>
        <v>1100</v>
      </c>
      <c r="M156" s="612">
        <f t="shared" si="27"/>
        <v>0</v>
      </c>
      <c r="N156" s="612">
        <f t="shared" si="27"/>
        <v>10900</v>
      </c>
      <c r="O156" s="694"/>
      <c r="P156" s="84"/>
      <c r="Q156" s="84"/>
      <c r="R156" s="84"/>
    </row>
    <row r="157" spans="1:15" ht="20.25" customHeight="1">
      <c r="A157" s="101" t="s">
        <v>104</v>
      </c>
      <c r="B157" s="77"/>
      <c r="C157" s="77"/>
      <c r="D157" s="78"/>
      <c r="E157" s="338"/>
      <c r="F157" s="77"/>
      <c r="G157" s="77"/>
      <c r="H157" s="77"/>
      <c r="I157" s="77"/>
      <c r="J157" s="77"/>
      <c r="K157" s="77"/>
      <c r="L157" s="78"/>
      <c r="M157" s="77"/>
      <c r="N157" s="77"/>
      <c r="O157" s="80"/>
    </row>
    <row r="158" spans="1:15" ht="42" customHeight="1">
      <c r="A158" s="15">
        <v>178</v>
      </c>
      <c r="B158" s="59" t="s">
        <v>1068</v>
      </c>
      <c r="C158" s="43" t="s">
        <v>1266</v>
      </c>
      <c r="D158" s="398" t="s">
        <v>114</v>
      </c>
      <c r="E158" s="346">
        <v>15</v>
      </c>
      <c r="F158" s="59">
        <v>4420</v>
      </c>
      <c r="G158" s="59">
        <v>0</v>
      </c>
      <c r="H158" s="59">
        <v>0</v>
      </c>
      <c r="I158" s="59">
        <v>0</v>
      </c>
      <c r="J158" s="59">
        <v>420</v>
      </c>
      <c r="K158" s="59">
        <v>0</v>
      </c>
      <c r="L158" s="59">
        <v>0</v>
      </c>
      <c r="M158" s="59">
        <v>0</v>
      </c>
      <c r="N158" s="59">
        <f>F158+G158+H158+I158-J158+K158-L158-M158</f>
        <v>4000</v>
      </c>
      <c r="O158" s="32"/>
    </row>
    <row r="159" spans="1:15" ht="42" customHeight="1">
      <c r="A159" s="15">
        <v>332</v>
      </c>
      <c r="B159" s="189" t="s">
        <v>775</v>
      </c>
      <c r="C159" s="43" t="s">
        <v>940</v>
      </c>
      <c r="D159" s="396" t="s">
        <v>6</v>
      </c>
      <c r="E159" s="312">
        <v>15</v>
      </c>
      <c r="F159" s="189">
        <v>3109</v>
      </c>
      <c r="G159" s="189">
        <v>0</v>
      </c>
      <c r="H159" s="189">
        <v>0</v>
      </c>
      <c r="I159" s="189">
        <v>0</v>
      </c>
      <c r="J159" s="189">
        <v>109</v>
      </c>
      <c r="K159" s="189">
        <v>0</v>
      </c>
      <c r="L159" s="189">
        <v>0</v>
      </c>
      <c r="M159" s="189">
        <v>0</v>
      </c>
      <c r="N159" s="59">
        <f>F159+G159+H159+I159-J159+K159-L159-M159</f>
        <v>3000</v>
      </c>
      <c r="O159" s="32"/>
    </row>
    <row r="160" spans="1:15" ht="42" customHeight="1">
      <c r="A160" s="15">
        <v>393</v>
      </c>
      <c r="B160" s="189" t="s">
        <v>1285</v>
      </c>
      <c r="C160" s="43" t="s">
        <v>1286</v>
      </c>
      <c r="D160" s="396" t="s">
        <v>114</v>
      </c>
      <c r="E160" s="312">
        <v>15</v>
      </c>
      <c r="F160" s="189">
        <v>2509</v>
      </c>
      <c r="G160" s="189">
        <v>0</v>
      </c>
      <c r="H160" s="189">
        <v>0</v>
      </c>
      <c r="I160" s="189">
        <v>0</v>
      </c>
      <c r="J160" s="189">
        <v>9</v>
      </c>
      <c r="K160" s="189">
        <v>0</v>
      </c>
      <c r="L160" s="189">
        <v>0</v>
      </c>
      <c r="M160" s="189">
        <v>0</v>
      </c>
      <c r="N160" s="59">
        <f>F160+G160+H160+I160-J160+K160-L160-M160</f>
        <v>2500</v>
      </c>
      <c r="O160" s="32"/>
    </row>
    <row r="161" spans="1:15" ht="42" customHeight="1">
      <c r="A161" s="15">
        <v>395</v>
      </c>
      <c r="B161" s="189" t="s">
        <v>1279</v>
      </c>
      <c r="C161" s="43" t="s">
        <v>1287</v>
      </c>
      <c r="D161" s="396" t="s">
        <v>109</v>
      </c>
      <c r="E161" s="312">
        <v>15</v>
      </c>
      <c r="F161" s="189">
        <v>2509</v>
      </c>
      <c r="G161" s="189">
        <v>0</v>
      </c>
      <c r="H161" s="189">
        <v>0</v>
      </c>
      <c r="I161" s="189">
        <v>0</v>
      </c>
      <c r="J161" s="189">
        <v>9</v>
      </c>
      <c r="K161" s="189">
        <v>0</v>
      </c>
      <c r="L161" s="189">
        <v>0</v>
      </c>
      <c r="M161" s="189">
        <v>0</v>
      </c>
      <c r="N161" s="59">
        <f>F161+G161+H161+I161-J161+K161-L161-M161</f>
        <v>2500</v>
      </c>
      <c r="O161" s="32"/>
    </row>
    <row r="162" spans="1:18" s="41" customFormat="1" ht="12" customHeight="1" hidden="1">
      <c r="A162" s="623" t="s">
        <v>65</v>
      </c>
      <c r="B162" s="693"/>
      <c r="C162" s="693"/>
      <c r="D162" s="596"/>
      <c r="E162" s="597"/>
      <c r="F162" s="612">
        <f>SUM(F158:F161)</f>
        <v>12547</v>
      </c>
      <c r="G162" s="612">
        <f aca="true" t="shared" si="28" ref="G162:N162">SUM(G158:G161)</f>
        <v>0</v>
      </c>
      <c r="H162" s="612">
        <f t="shared" si="28"/>
        <v>0</v>
      </c>
      <c r="I162" s="612">
        <f t="shared" si="28"/>
        <v>0</v>
      </c>
      <c r="J162" s="612">
        <f t="shared" si="28"/>
        <v>547</v>
      </c>
      <c r="K162" s="612">
        <f t="shared" si="28"/>
        <v>0</v>
      </c>
      <c r="L162" s="612">
        <f t="shared" si="28"/>
        <v>0</v>
      </c>
      <c r="M162" s="612">
        <f t="shared" si="28"/>
        <v>0</v>
      </c>
      <c r="N162" s="612">
        <f t="shared" si="28"/>
        <v>12000</v>
      </c>
      <c r="O162" s="694"/>
      <c r="P162" s="84"/>
      <c r="Q162" s="84"/>
      <c r="R162" s="84"/>
    </row>
    <row r="163" spans="1:15" ht="20.25" customHeight="1">
      <c r="A163" s="101" t="s">
        <v>825</v>
      </c>
      <c r="B163" s="77"/>
      <c r="C163" s="77"/>
      <c r="D163" s="78"/>
      <c r="E163" s="338"/>
      <c r="F163" s="77"/>
      <c r="G163" s="77"/>
      <c r="H163" s="77"/>
      <c r="I163" s="77"/>
      <c r="J163" s="77"/>
      <c r="K163" s="77"/>
      <c r="L163" s="78"/>
      <c r="M163" s="77"/>
      <c r="N163" s="77"/>
      <c r="O163" s="80"/>
    </row>
    <row r="164" spans="1:18" s="41" customFormat="1" ht="42" customHeight="1">
      <c r="A164" s="15">
        <v>225</v>
      </c>
      <c r="B164" s="59" t="s">
        <v>579</v>
      </c>
      <c r="C164" s="43" t="s">
        <v>582</v>
      </c>
      <c r="D164" s="430" t="s">
        <v>345</v>
      </c>
      <c r="E164" s="318">
        <v>15</v>
      </c>
      <c r="F164" s="65">
        <v>3820</v>
      </c>
      <c r="G164" s="65">
        <v>0</v>
      </c>
      <c r="H164" s="65">
        <v>0</v>
      </c>
      <c r="I164" s="65">
        <v>0</v>
      </c>
      <c r="J164" s="65">
        <v>320</v>
      </c>
      <c r="K164" s="65">
        <v>0</v>
      </c>
      <c r="L164" s="66">
        <v>600</v>
      </c>
      <c r="M164" s="65">
        <v>0</v>
      </c>
      <c r="N164" s="59">
        <f>F164+G164+H164+I164-J164+K164-L164-M164</f>
        <v>2900</v>
      </c>
      <c r="O164" s="60"/>
      <c r="P164" s="84"/>
      <c r="Q164" s="84"/>
      <c r="R164" s="84"/>
    </row>
    <row r="165" spans="1:15" ht="42" customHeight="1">
      <c r="A165" s="15">
        <v>311</v>
      </c>
      <c r="B165" s="189" t="s">
        <v>724</v>
      </c>
      <c r="C165" s="43" t="s">
        <v>738</v>
      </c>
      <c r="D165" s="396" t="s">
        <v>52</v>
      </c>
      <c r="E165" s="312">
        <v>15</v>
      </c>
      <c r="F165" s="189">
        <v>4420</v>
      </c>
      <c r="G165" s="189">
        <v>0</v>
      </c>
      <c r="H165" s="189">
        <v>0</v>
      </c>
      <c r="I165" s="189">
        <v>0</v>
      </c>
      <c r="J165" s="189">
        <v>420</v>
      </c>
      <c r="K165" s="189">
        <v>0</v>
      </c>
      <c r="L165" s="189">
        <v>250</v>
      </c>
      <c r="M165" s="189">
        <v>0</v>
      </c>
      <c r="N165" s="59">
        <f>F165+G165+H165+I165-J165+K165-L165-M165</f>
        <v>3750</v>
      </c>
      <c r="O165" s="32"/>
    </row>
    <row r="166" spans="1:15" ht="42" customHeight="1">
      <c r="A166" s="15">
        <v>335</v>
      </c>
      <c r="B166" s="14" t="s">
        <v>776</v>
      </c>
      <c r="C166" s="43" t="s">
        <v>777</v>
      </c>
      <c r="D166" s="398" t="s">
        <v>345</v>
      </c>
      <c r="E166" s="346">
        <v>15</v>
      </c>
      <c r="F166" s="59">
        <v>3939</v>
      </c>
      <c r="G166" s="59">
        <v>0</v>
      </c>
      <c r="H166" s="59">
        <v>0</v>
      </c>
      <c r="I166" s="59">
        <v>0</v>
      </c>
      <c r="J166" s="59">
        <v>339</v>
      </c>
      <c r="K166" s="59">
        <v>0</v>
      </c>
      <c r="L166" s="59">
        <v>700</v>
      </c>
      <c r="M166" s="59">
        <v>0</v>
      </c>
      <c r="N166" s="59">
        <f>F166+G166+H166+I166-J166+K166-L166-M166</f>
        <v>2900</v>
      </c>
      <c r="O166" s="83"/>
    </row>
    <row r="167" spans="1:18" s="41" customFormat="1" ht="0.75" customHeight="1">
      <c r="A167" s="623" t="s">
        <v>65</v>
      </c>
      <c r="B167" s="693"/>
      <c r="C167" s="693"/>
      <c r="D167" s="596"/>
      <c r="E167" s="597"/>
      <c r="F167" s="612">
        <f>SUM(F164:F166)</f>
        <v>12179</v>
      </c>
      <c r="G167" s="612">
        <f aca="true" t="shared" si="29" ref="G167:M167">SUM(G164:G166)</f>
        <v>0</v>
      </c>
      <c r="H167" s="612">
        <f t="shared" si="29"/>
        <v>0</v>
      </c>
      <c r="I167" s="612">
        <f t="shared" si="29"/>
        <v>0</v>
      </c>
      <c r="J167" s="612">
        <f>SUM(J164:J166)</f>
        <v>1079</v>
      </c>
      <c r="K167" s="612">
        <f t="shared" si="29"/>
        <v>0</v>
      </c>
      <c r="L167" s="612">
        <f t="shared" si="29"/>
        <v>1550</v>
      </c>
      <c r="M167" s="612">
        <f t="shared" si="29"/>
        <v>0</v>
      </c>
      <c r="N167" s="612">
        <f>SUM(N164:N166)</f>
        <v>9550</v>
      </c>
      <c r="O167" s="694"/>
      <c r="P167" s="84"/>
      <c r="Q167" s="84"/>
      <c r="R167" s="84"/>
    </row>
    <row r="168" spans="1:18" s="23" customFormat="1" ht="15" customHeight="1" hidden="1">
      <c r="A168" s="56"/>
      <c r="B168" s="52" t="s">
        <v>31</v>
      </c>
      <c r="C168" s="61"/>
      <c r="D168" s="61"/>
      <c r="E168" s="347"/>
      <c r="F168" s="71">
        <f aca="true" t="shared" si="30" ref="F168:N168">F156+F162+F167</f>
        <v>38028</v>
      </c>
      <c r="G168" s="71">
        <f t="shared" si="30"/>
        <v>0</v>
      </c>
      <c r="H168" s="71">
        <f t="shared" si="30"/>
        <v>0</v>
      </c>
      <c r="I168" s="71">
        <f t="shared" si="30"/>
        <v>0</v>
      </c>
      <c r="J168" s="71">
        <f t="shared" si="30"/>
        <v>2928</v>
      </c>
      <c r="K168" s="71">
        <f t="shared" si="30"/>
        <v>0</v>
      </c>
      <c r="L168" s="71">
        <f t="shared" si="30"/>
        <v>2650</v>
      </c>
      <c r="M168" s="71">
        <f t="shared" si="30"/>
        <v>0</v>
      </c>
      <c r="N168" s="71">
        <f t="shared" si="30"/>
        <v>32450</v>
      </c>
      <c r="O168" s="57"/>
      <c r="P168" s="847"/>
      <c r="Q168" s="847"/>
      <c r="R168" s="847"/>
    </row>
    <row r="169" spans="1:18" s="103" customFormat="1" ht="42" customHeight="1" hidden="1">
      <c r="A169" s="437"/>
      <c r="B169" s="438"/>
      <c r="C169" s="438"/>
      <c r="D169" s="438" t="s">
        <v>462</v>
      </c>
      <c r="F169" s="439"/>
      <c r="G169" s="438"/>
      <c r="H169" s="438"/>
      <c r="J169" s="443" t="s">
        <v>463</v>
      </c>
      <c r="K169" s="438"/>
      <c r="L169" s="438"/>
      <c r="N169" s="438" t="s">
        <v>463</v>
      </c>
      <c r="O169" s="440"/>
      <c r="P169" s="106"/>
      <c r="Q169" s="106"/>
      <c r="R169" s="106"/>
    </row>
    <row r="170" spans="1:15" ht="14.25" customHeight="1" hidden="1">
      <c r="A170" s="437" t="s">
        <v>471</v>
      </c>
      <c r="B170" s="438"/>
      <c r="C170" s="438"/>
      <c r="D170" s="443" t="s">
        <v>1270</v>
      </c>
      <c r="E170" s="438"/>
      <c r="F170" s="439"/>
      <c r="G170" s="438"/>
      <c r="H170" s="438"/>
      <c r="J170" s="443" t="s">
        <v>968</v>
      </c>
      <c r="K170" s="438"/>
      <c r="L170" s="437"/>
      <c r="M170" s="438" t="s">
        <v>965</v>
      </c>
      <c r="N170" s="438"/>
      <c r="O170" s="441"/>
    </row>
    <row r="171" spans="1:15" ht="12.75" customHeight="1" hidden="1">
      <c r="A171" s="437"/>
      <c r="B171" s="438"/>
      <c r="C171" s="438"/>
      <c r="D171" s="443" t="s">
        <v>597</v>
      </c>
      <c r="E171" s="438"/>
      <c r="F171" s="439"/>
      <c r="G171" s="438"/>
      <c r="H171" s="438"/>
      <c r="J171" s="442" t="s">
        <v>460</v>
      </c>
      <c r="K171" s="438"/>
      <c r="L171" s="438"/>
      <c r="M171" s="438" t="s">
        <v>461</v>
      </c>
      <c r="N171" s="438"/>
      <c r="O171" s="440"/>
    </row>
    <row r="172" spans="1:15" ht="25.5" customHeight="1" hidden="1">
      <c r="A172" s="3" t="s">
        <v>0</v>
      </c>
      <c r="B172" s="20"/>
      <c r="C172" s="4"/>
      <c r="D172" s="93" t="s">
        <v>64</v>
      </c>
      <c r="E172" s="325"/>
      <c r="F172" s="4"/>
      <c r="G172" s="4"/>
      <c r="H172" s="4"/>
      <c r="I172" s="4"/>
      <c r="J172" s="4"/>
      <c r="K172" s="4"/>
      <c r="L172" s="5"/>
      <c r="M172" s="4"/>
      <c r="N172" s="4"/>
      <c r="O172" s="27"/>
    </row>
    <row r="173" spans="1:15" ht="16.5" customHeight="1" hidden="1">
      <c r="A173" s="6"/>
      <c r="B173" s="97" t="s">
        <v>22</v>
      </c>
      <c r="C173" s="7"/>
      <c r="D173" s="7"/>
      <c r="E173" s="315"/>
      <c r="F173" s="7"/>
      <c r="G173" s="7"/>
      <c r="H173" s="7"/>
      <c r="I173" s="8"/>
      <c r="J173" s="7"/>
      <c r="K173" s="7"/>
      <c r="L173" s="9"/>
      <c r="M173" s="7"/>
      <c r="N173" s="7"/>
      <c r="O173" s="391" t="s">
        <v>1394</v>
      </c>
    </row>
    <row r="174" spans="1:15" ht="19.5" customHeight="1" hidden="1">
      <c r="A174" s="10"/>
      <c r="B174" s="11"/>
      <c r="C174" s="11"/>
      <c r="D174" s="95" t="s">
        <v>1498</v>
      </c>
      <c r="E174" s="316"/>
      <c r="F174" s="12"/>
      <c r="G174" s="12"/>
      <c r="H174" s="12"/>
      <c r="I174" s="12"/>
      <c r="J174" s="12"/>
      <c r="K174" s="12"/>
      <c r="L174" s="13"/>
      <c r="M174" s="12"/>
      <c r="N174" s="12"/>
      <c r="O174" s="28"/>
    </row>
    <row r="175" spans="1:18" s="50" customFormat="1" ht="26.25" customHeight="1" hidden="1" thickBot="1">
      <c r="A175" s="46" t="s">
        <v>428</v>
      </c>
      <c r="B175" s="62" t="s">
        <v>429</v>
      </c>
      <c r="C175" s="47" t="s">
        <v>1</v>
      </c>
      <c r="D175" s="47" t="s">
        <v>427</v>
      </c>
      <c r="E175" s="337" t="s">
        <v>435</v>
      </c>
      <c r="F175" s="26" t="s">
        <v>424</v>
      </c>
      <c r="G175" s="26" t="s">
        <v>425</v>
      </c>
      <c r="H175" s="26" t="s">
        <v>33</v>
      </c>
      <c r="I175" s="42" t="s">
        <v>342</v>
      </c>
      <c r="J175" s="48" t="s">
        <v>17</v>
      </c>
      <c r="K175" s="26" t="s">
        <v>18</v>
      </c>
      <c r="L175" s="26" t="s">
        <v>433</v>
      </c>
      <c r="M175" s="26" t="s">
        <v>30</v>
      </c>
      <c r="N175" s="26" t="s">
        <v>29</v>
      </c>
      <c r="O175" s="49" t="s">
        <v>19</v>
      </c>
      <c r="P175" s="848"/>
      <c r="Q175" s="848"/>
      <c r="R175" s="848"/>
    </row>
    <row r="176" spans="1:15" ht="18.75" customHeight="1">
      <c r="A176" s="101" t="s">
        <v>614</v>
      </c>
      <c r="B176" s="77"/>
      <c r="C176" s="77"/>
      <c r="D176" s="78"/>
      <c r="E176" s="338"/>
      <c r="F176" s="77"/>
      <c r="G176" s="77"/>
      <c r="H176" s="77"/>
      <c r="I176" s="77"/>
      <c r="J176" s="77"/>
      <c r="K176" s="77"/>
      <c r="L176" s="78"/>
      <c r="M176" s="77"/>
      <c r="N176" s="77"/>
      <c r="O176" s="80"/>
    </row>
    <row r="177" spans="1:15" ht="36.75" customHeight="1">
      <c r="A177" s="15">
        <v>350</v>
      </c>
      <c r="B177" s="14" t="s">
        <v>1128</v>
      </c>
      <c r="C177" s="43" t="s">
        <v>1265</v>
      </c>
      <c r="D177" s="398" t="s">
        <v>52</v>
      </c>
      <c r="E177" s="346">
        <v>15</v>
      </c>
      <c r="F177" s="59">
        <v>3999</v>
      </c>
      <c r="G177" s="59">
        <v>0</v>
      </c>
      <c r="H177" s="59">
        <v>0</v>
      </c>
      <c r="I177" s="59">
        <v>0</v>
      </c>
      <c r="J177" s="59">
        <v>349</v>
      </c>
      <c r="K177" s="59">
        <v>0</v>
      </c>
      <c r="L177" s="59">
        <v>450</v>
      </c>
      <c r="M177" s="59">
        <v>0</v>
      </c>
      <c r="N177" s="59">
        <f>F177+G177+H177+I177-J177+K177-L177-M177</f>
        <v>3200</v>
      </c>
      <c r="O177" s="32"/>
    </row>
    <row r="178" spans="1:18" s="41" customFormat="1" ht="14.25" customHeight="1" hidden="1">
      <c r="A178" s="623" t="s">
        <v>65</v>
      </c>
      <c r="B178" s="693"/>
      <c r="C178" s="693"/>
      <c r="D178" s="596"/>
      <c r="E178" s="597"/>
      <c r="F178" s="612">
        <f aca="true" t="shared" si="31" ref="F178:N178">F177</f>
        <v>3999</v>
      </c>
      <c r="G178" s="612">
        <f t="shared" si="31"/>
        <v>0</v>
      </c>
      <c r="H178" s="612">
        <f t="shared" si="31"/>
        <v>0</v>
      </c>
      <c r="I178" s="612">
        <f t="shared" si="31"/>
        <v>0</v>
      </c>
      <c r="J178" s="612">
        <f t="shared" si="31"/>
        <v>349</v>
      </c>
      <c r="K178" s="612">
        <f t="shared" si="31"/>
        <v>0</v>
      </c>
      <c r="L178" s="612">
        <f t="shared" si="31"/>
        <v>450</v>
      </c>
      <c r="M178" s="612">
        <f t="shared" si="31"/>
        <v>0</v>
      </c>
      <c r="N178" s="612">
        <f t="shared" si="31"/>
        <v>3200</v>
      </c>
      <c r="O178" s="694"/>
      <c r="P178" s="84"/>
      <c r="Q178" s="84"/>
      <c r="R178" s="84"/>
    </row>
    <row r="179" spans="1:15" ht="18.75" customHeight="1">
      <c r="A179" s="101" t="s">
        <v>119</v>
      </c>
      <c r="B179" s="77"/>
      <c r="C179" s="77"/>
      <c r="D179" s="78"/>
      <c r="E179" s="338"/>
      <c r="F179" s="77"/>
      <c r="G179" s="77"/>
      <c r="H179" s="77"/>
      <c r="I179" s="77"/>
      <c r="J179" s="77"/>
      <c r="K179" s="77"/>
      <c r="L179" s="78"/>
      <c r="M179" s="77"/>
      <c r="N179" s="77"/>
      <c r="O179" s="80"/>
    </row>
    <row r="180" spans="1:15" ht="36.75" customHeight="1">
      <c r="A180" s="15">
        <v>179</v>
      </c>
      <c r="B180" s="14" t="s">
        <v>1106</v>
      </c>
      <c r="C180" s="43" t="s">
        <v>1107</v>
      </c>
      <c r="D180" s="398" t="s">
        <v>52</v>
      </c>
      <c r="E180" s="346">
        <v>15</v>
      </c>
      <c r="F180" s="59">
        <v>4420</v>
      </c>
      <c r="G180" s="59">
        <v>0</v>
      </c>
      <c r="H180" s="59">
        <v>0</v>
      </c>
      <c r="I180" s="59">
        <v>0</v>
      </c>
      <c r="J180" s="59">
        <v>420</v>
      </c>
      <c r="K180" s="59">
        <v>0</v>
      </c>
      <c r="L180" s="59">
        <v>0</v>
      </c>
      <c r="M180" s="59">
        <v>0</v>
      </c>
      <c r="N180" s="59">
        <f>F180+G180+H180+I180-J180+K180-L180-M180</f>
        <v>4000</v>
      </c>
      <c r="O180" s="32"/>
    </row>
    <row r="181" spans="1:15" ht="36.75" customHeight="1">
      <c r="A181" s="15">
        <v>180</v>
      </c>
      <c r="B181" s="14" t="s">
        <v>1022</v>
      </c>
      <c r="C181" s="43" t="s">
        <v>1108</v>
      </c>
      <c r="D181" s="398" t="s">
        <v>725</v>
      </c>
      <c r="E181" s="346">
        <v>15</v>
      </c>
      <c r="F181" s="59">
        <v>3109</v>
      </c>
      <c r="G181" s="59">
        <v>0</v>
      </c>
      <c r="H181" s="59">
        <v>0</v>
      </c>
      <c r="I181" s="59">
        <v>0</v>
      </c>
      <c r="J181" s="59">
        <v>109</v>
      </c>
      <c r="K181" s="59">
        <v>0</v>
      </c>
      <c r="L181" s="59">
        <v>0</v>
      </c>
      <c r="M181" s="59">
        <v>0</v>
      </c>
      <c r="N181" s="59">
        <f>F181+G181+H181+I181-J181+K181-L181-M181</f>
        <v>3000</v>
      </c>
      <c r="O181" s="32"/>
    </row>
    <row r="182" spans="1:18" s="41" customFormat="1" ht="14.25" customHeight="1" hidden="1">
      <c r="A182" s="623" t="s">
        <v>65</v>
      </c>
      <c r="B182" s="693"/>
      <c r="C182" s="693"/>
      <c r="D182" s="596"/>
      <c r="E182" s="597"/>
      <c r="F182" s="612">
        <f aca="true" t="shared" si="32" ref="F182:N182">SUM(F180:F181)</f>
        <v>7529</v>
      </c>
      <c r="G182" s="612">
        <f t="shared" si="32"/>
        <v>0</v>
      </c>
      <c r="H182" s="612">
        <f t="shared" si="32"/>
        <v>0</v>
      </c>
      <c r="I182" s="612">
        <f t="shared" si="32"/>
        <v>0</v>
      </c>
      <c r="J182" s="612">
        <f t="shared" si="32"/>
        <v>529</v>
      </c>
      <c r="K182" s="612">
        <f t="shared" si="32"/>
        <v>0</v>
      </c>
      <c r="L182" s="612">
        <f t="shared" si="32"/>
        <v>0</v>
      </c>
      <c r="M182" s="612">
        <f t="shared" si="32"/>
        <v>0</v>
      </c>
      <c r="N182" s="612">
        <f t="shared" si="32"/>
        <v>7000</v>
      </c>
      <c r="O182" s="694"/>
      <c r="P182" s="84"/>
      <c r="Q182" s="84"/>
      <c r="R182" s="84"/>
    </row>
    <row r="183" spans="1:15" ht="18.75" customHeight="1">
      <c r="A183" s="101" t="s">
        <v>54</v>
      </c>
      <c r="B183" s="77"/>
      <c r="C183" s="77"/>
      <c r="D183" s="78"/>
      <c r="E183" s="338"/>
      <c r="F183" s="77"/>
      <c r="G183" s="77"/>
      <c r="H183" s="77"/>
      <c r="I183" s="77"/>
      <c r="J183" s="77"/>
      <c r="K183" s="77"/>
      <c r="L183" s="78"/>
      <c r="M183" s="77"/>
      <c r="N183" s="77"/>
      <c r="O183" s="80"/>
    </row>
    <row r="184" spans="1:15" ht="36.75" customHeight="1">
      <c r="A184" s="15">
        <v>181</v>
      </c>
      <c r="B184" s="14" t="s">
        <v>1319</v>
      </c>
      <c r="C184" s="43" t="s">
        <v>1320</v>
      </c>
      <c r="D184" s="398" t="s">
        <v>672</v>
      </c>
      <c r="E184" s="346">
        <v>15</v>
      </c>
      <c r="F184" s="59">
        <v>5662</v>
      </c>
      <c r="G184" s="59">
        <v>0</v>
      </c>
      <c r="H184" s="59">
        <v>0</v>
      </c>
      <c r="I184" s="59">
        <v>0</v>
      </c>
      <c r="J184" s="59">
        <v>662</v>
      </c>
      <c r="K184" s="59">
        <v>0</v>
      </c>
      <c r="L184" s="59">
        <v>0</v>
      </c>
      <c r="M184" s="59">
        <v>0</v>
      </c>
      <c r="N184" s="59">
        <f>F184+G184+H184+I184-J184+K184-L184-M184</f>
        <v>5000</v>
      </c>
      <c r="O184" s="32"/>
    </row>
    <row r="185" spans="1:15" ht="36.75" customHeight="1">
      <c r="A185" s="15">
        <v>182</v>
      </c>
      <c r="B185" s="14" t="s">
        <v>1023</v>
      </c>
      <c r="C185" s="43" t="s">
        <v>1244</v>
      </c>
      <c r="D185" s="398" t="s">
        <v>672</v>
      </c>
      <c r="E185" s="346">
        <v>15</v>
      </c>
      <c r="F185" s="59">
        <v>2509</v>
      </c>
      <c r="G185" s="59">
        <v>0</v>
      </c>
      <c r="H185" s="59">
        <v>0</v>
      </c>
      <c r="I185" s="59">
        <v>0</v>
      </c>
      <c r="J185" s="59">
        <v>9</v>
      </c>
      <c r="K185" s="59">
        <v>0</v>
      </c>
      <c r="L185" s="59">
        <v>0</v>
      </c>
      <c r="M185" s="59">
        <v>0</v>
      </c>
      <c r="N185" s="59">
        <f>F185+G185+H185+I185-J185+K185-L185-M185</f>
        <v>2500</v>
      </c>
      <c r="O185" s="32"/>
    </row>
    <row r="186" spans="1:15" ht="36.75" customHeight="1">
      <c r="A186" s="15">
        <v>367</v>
      </c>
      <c r="B186" s="14" t="s">
        <v>1137</v>
      </c>
      <c r="C186" s="43" t="s">
        <v>1233</v>
      </c>
      <c r="D186" s="398" t="s">
        <v>672</v>
      </c>
      <c r="E186" s="346">
        <v>15</v>
      </c>
      <c r="F186" s="59">
        <v>1923</v>
      </c>
      <c r="G186" s="59">
        <v>0</v>
      </c>
      <c r="H186" s="59">
        <v>0</v>
      </c>
      <c r="I186" s="59">
        <v>0</v>
      </c>
      <c r="J186" s="59">
        <v>0</v>
      </c>
      <c r="K186" s="59">
        <v>77</v>
      </c>
      <c r="L186" s="59">
        <v>0</v>
      </c>
      <c r="M186" s="59">
        <v>0</v>
      </c>
      <c r="N186" s="59">
        <f>F186+G186+H186+I186-J186+K186-L186-M186</f>
        <v>2000</v>
      </c>
      <c r="O186" s="32"/>
    </row>
    <row r="187" spans="1:15" ht="36.75" customHeight="1">
      <c r="A187" s="15">
        <v>368</v>
      </c>
      <c r="B187" s="14" t="s">
        <v>1138</v>
      </c>
      <c r="C187" s="43" t="s">
        <v>1232</v>
      </c>
      <c r="D187" s="398" t="s">
        <v>672</v>
      </c>
      <c r="E187" s="346">
        <v>15</v>
      </c>
      <c r="F187" s="59">
        <v>1483</v>
      </c>
      <c r="G187" s="59">
        <v>0</v>
      </c>
      <c r="H187" s="59">
        <v>0</v>
      </c>
      <c r="I187" s="59">
        <v>0</v>
      </c>
      <c r="J187" s="59">
        <v>0</v>
      </c>
      <c r="K187" s="59">
        <v>117</v>
      </c>
      <c r="L187" s="59">
        <v>0</v>
      </c>
      <c r="M187" s="59">
        <v>0</v>
      </c>
      <c r="N187" s="59">
        <f>F187+G187+H187+I187-J187+K187-L187-M187</f>
        <v>1600</v>
      </c>
      <c r="O187" s="32"/>
    </row>
    <row r="188" spans="1:15" ht="36.75" customHeight="1">
      <c r="A188" s="15">
        <v>403</v>
      </c>
      <c r="B188" s="14" t="s">
        <v>1311</v>
      </c>
      <c r="C188" s="43" t="s">
        <v>1312</v>
      </c>
      <c r="D188" s="398" t="s">
        <v>672</v>
      </c>
      <c r="E188" s="346">
        <v>15</v>
      </c>
      <c r="F188" s="59">
        <v>4420</v>
      </c>
      <c r="G188" s="59">
        <v>0</v>
      </c>
      <c r="H188" s="59">
        <v>0</v>
      </c>
      <c r="I188" s="59">
        <v>0</v>
      </c>
      <c r="J188" s="59">
        <v>420</v>
      </c>
      <c r="K188" s="59">
        <v>0</v>
      </c>
      <c r="L188" s="59">
        <v>0</v>
      </c>
      <c r="M188" s="59">
        <v>0</v>
      </c>
      <c r="N188" s="59">
        <f>F188+G188+H188+I188-J188+K188-L188-M188</f>
        <v>4000</v>
      </c>
      <c r="O188" s="32"/>
    </row>
    <row r="189" spans="1:18" s="41" customFormat="1" ht="0.75" customHeight="1">
      <c r="A189" s="623" t="s">
        <v>65</v>
      </c>
      <c r="B189" s="693"/>
      <c r="C189" s="693"/>
      <c r="D189" s="596"/>
      <c r="E189" s="597"/>
      <c r="F189" s="612">
        <f aca="true" t="shared" si="33" ref="F189:N189">SUM(F184:F188)</f>
        <v>15997</v>
      </c>
      <c r="G189" s="612">
        <f t="shared" si="33"/>
        <v>0</v>
      </c>
      <c r="H189" s="612">
        <f t="shared" si="33"/>
        <v>0</v>
      </c>
      <c r="I189" s="612">
        <f t="shared" si="33"/>
        <v>0</v>
      </c>
      <c r="J189" s="612">
        <f t="shared" si="33"/>
        <v>1091</v>
      </c>
      <c r="K189" s="612">
        <f t="shared" si="33"/>
        <v>194</v>
      </c>
      <c r="L189" s="612">
        <f t="shared" si="33"/>
        <v>0</v>
      </c>
      <c r="M189" s="612">
        <f t="shared" si="33"/>
        <v>0</v>
      </c>
      <c r="N189" s="612">
        <f t="shared" si="33"/>
        <v>15100</v>
      </c>
      <c r="O189" s="694"/>
      <c r="P189" s="84"/>
      <c r="Q189" s="84"/>
      <c r="R189" s="84"/>
    </row>
    <row r="190" spans="1:15" ht="14.25" customHeight="1">
      <c r="A190" s="101" t="s">
        <v>453</v>
      </c>
      <c r="B190" s="77"/>
      <c r="C190" s="77"/>
      <c r="D190" s="78"/>
      <c r="E190" s="338"/>
      <c r="F190" s="77"/>
      <c r="G190" s="77"/>
      <c r="H190" s="77"/>
      <c r="I190" s="77"/>
      <c r="J190" s="77"/>
      <c r="K190" s="77"/>
      <c r="L190" s="78"/>
      <c r="M190" s="77"/>
      <c r="N190" s="77"/>
      <c r="O190" s="76"/>
    </row>
    <row r="191" spans="1:18" s="41" customFormat="1" ht="36.75" customHeight="1">
      <c r="A191" s="15">
        <v>185</v>
      </c>
      <c r="B191" s="59" t="s">
        <v>1025</v>
      </c>
      <c r="C191" s="43" t="s">
        <v>1110</v>
      </c>
      <c r="D191" s="430" t="s">
        <v>421</v>
      </c>
      <c r="E191" s="318">
        <v>15</v>
      </c>
      <c r="F191" s="65">
        <v>3333</v>
      </c>
      <c r="G191" s="65">
        <v>0</v>
      </c>
      <c r="H191" s="65">
        <v>0</v>
      </c>
      <c r="I191" s="65">
        <v>0</v>
      </c>
      <c r="J191" s="65">
        <v>133</v>
      </c>
      <c r="K191" s="65">
        <v>0</v>
      </c>
      <c r="L191" s="66">
        <v>0</v>
      </c>
      <c r="M191" s="65">
        <v>0</v>
      </c>
      <c r="N191" s="59">
        <f>F191+G191+H191+I191-J191+K191-L191-M191</f>
        <v>3200</v>
      </c>
      <c r="O191" s="60"/>
      <c r="P191" s="84"/>
      <c r="Q191" s="84"/>
      <c r="R191" s="84"/>
    </row>
    <row r="192" spans="1:18" s="41" customFormat="1" ht="36.75" customHeight="1">
      <c r="A192" s="15">
        <v>369</v>
      </c>
      <c r="B192" s="59" t="s">
        <v>1139</v>
      </c>
      <c r="C192" s="43" t="s">
        <v>1231</v>
      </c>
      <c r="D192" s="430" t="s">
        <v>421</v>
      </c>
      <c r="E192" s="318">
        <v>15</v>
      </c>
      <c r="F192" s="65">
        <v>3109</v>
      </c>
      <c r="G192" s="65">
        <v>0</v>
      </c>
      <c r="H192" s="65">
        <v>0</v>
      </c>
      <c r="I192" s="65">
        <v>0</v>
      </c>
      <c r="J192" s="65">
        <v>109</v>
      </c>
      <c r="K192" s="65">
        <v>0</v>
      </c>
      <c r="L192" s="66">
        <v>0</v>
      </c>
      <c r="M192" s="65">
        <v>0</v>
      </c>
      <c r="N192" s="59">
        <f>F192+G192+H192+I192-J192+K192-L192-M192</f>
        <v>3000</v>
      </c>
      <c r="O192" s="60"/>
      <c r="P192" s="84"/>
      <c r="Q192" s="84"/>
      <c r="R192" s="84"/>
    </row>
    <row r="193" spans="1:18" s="41" customFormat="1" ht="13.5" customHeight="1" hidden="1">
      <c r="A193" s="623" t="s">
        <v>65</v>
      </c>
      <c r="B193" s="693"/>
      <c r="C193" s="693"/>
      <c r="D193" s="596"/>
      <c r="E193" s="597"/>
      <c r="F193" s="612">
        <f>SUM(F191:F192)</f>
        <v>6442</v>
      </c>
      <c r="G193" s="612">
        <f aca="true" t="shared" si="34" ref="G193:M193">SUM(G191:G192)</f>
        <v>0</v>
      </c>
      <c r="H193" s="612">
        <f t="shared" si="34"/>
        <v>0</v>
      </c>
      <c r="I193" s="612">
        <f>SUM(I191:I192)</f>
        <v>0</v>
      </c>
      <c r="J193" s="612">
        <f t="shared" si="34"/>
        <v>242</v>
      </c>
      <c r="K193" s="612">
        <f t="shared" si="34"/>
        <v>0</v>
      </c>
      <c r="L193" s="612">
        <f t="shared" si="34"/>
        <v>0</v>
      </c>
      <c r="M193" s="612">
        <f t="shared" si="34"/>
        <v>0</v>
      </c>
      <c r="N193" s="612">
        <f>SUM(N191:N192)</f>
        <v>6200</v>
      </c>
      <c r="O193" s="693"/>
      <c r="P193" s="84"/>
      <c r="Q193" s="84"/>
      <c r="R193" s="84"/>
    </row>
    <row r="194" spans="1:18" s="23" customFormat="1" ht="18" customHeight="1" hidden="1">
      <c r="A194" s="56"/>
      <c r="B194" s="52" t="s">
        <v>31</v>
      </c>
      <c r="C194" s="61"/>
      <c r="D194" s="61"/>
      <c r="E194" s="347"/>
      <c r="F194" s="71">
        <f aca="true" t="shared" si="35" ref="F194:N194">F178+F182+F189+F193</f>
        <v>33967</v>
      </c>
      <c r="G194" s="71">
        <f t="shared" si="35"/>
        <v>0</v>
      </c>
      <c r="H194" s="71">
        <f t="shared" si="35"/>
        <v>0</v>
      </c>
      <c r="I194" s="71">
        <f t="shared" si="35"/>
        <v>0</v>
      </c>
      <c r="J194" s="71">
        <f t="shared" si="35"/>
        <v>2211</v>
      </c>
      <c r="K194" s="71">
        <f t="shared" si="35"/>
        <v>194</v>
      </c>
      <c r="L194" s="71">
        <f t="shared" si="35"/>
        <v>450</v>
      </c>
      <c r="M194" s="71">
        <f t="shared" si="35"/>
        <v>0</v>
      </c>
      <c r="N194" s="71">
        <f t="shared" si="35"/>
        <v>31500</v>
      </c>
      <c r="O194" s="57"/>
      <c r="P194" s="847"/>
      <c r="Q194" s="847"/>
      <c r="R194" s="847"/>
    </row>
    <row r="195" spans="1:18" s="103" customFormat="1" ht="21.75" hidden="1">
      <c r="A195" s="437"/>
      <c r="B195" s="438"/>
      <c r="C195" s="438"/>
      <c r="D195" s="438" t="s">
        <v>462</v>
      </c>
      <c r="F195" s="439"/>
      <c r="G195" s="438"/>
      <c r="H195" s="438"/>
      <c r="J195" s="443" t="s">
        <v>463</v>
      </c>
      <c r="K195" s="438"/>
      <c r="L195" s="438"/>
      <c r="N195" s="438" t="s">
        <v>463</v>
      </c>
      <c r="O195" s="440"/>
      <c r="P195" s="106"/>
      <c r="Q195" s="106"/>
      <c r="R195" s="106"/>
    </row>
    <row r="196" spans="1:15" ht="14.25" customHeight="1" hidden="1">
      <c r="A196" s="437" t="s">
        <v>471</v>
      </c>
      <c r="B196" s="438"/>
      <c r="C196" s="438"/>
      <c r="D196" s="443" t="s">
        <v>1270</v>
      </c>
      <c r="E196" s="438"/>
      <c r="F196" s="439"/>
      <c r="G196" s="438"/>
      <c r="H196" s="438"/>
      <c r="J196" s="443" t="s">
        <v>968</v>
      </c>
      <c r="K196" s="438"/>
      <c r="L196" s="437"/>
      <c r="M196" s="438" t="s">
        <v>965</v>
      </c>
      <c r="N196" s="438"/>
      <c r="O196" s="441"/>
    </row>
    <row r="197" spans="1:15" ht="12.75" customHeight="1" hidden="1">
      <c r="A197" s="437"/>
      <c r="B197" s="438"/>
      <c r="C197" s="438"/>
      <c r="D197" s="443" t="s">
        <v>597</v>
      </c>
      <c r="E197" s="438"/>
      <c r="F197" s="439"/>
      <c r="G197" s="438"/>
      <c r="H197" s="438"/>
      <c r="J197" s="442" t="s">
        <v>460</v>
      </c>
      <c r="K197" s="438"/>
      <c r="L197" s="438"/>
      <c r="M197" s="438" t="s">
        <v>461</v>
      </c>
      <c r="N197" s="438"/>
      <c r="O197" s="440"/>
    </row>
    <row r="198" spans="1:18" s="103" customFormat="1" ht="27.75" customHeight="1" hidden="1">
      <c r="A198" s="3" t="s">
        <v>0</v>
      </c>
      <c r="B198" s="33"/>
      <c r="C198" s="4"/>
      <c r="D198" s="93" t="s">
        <v>64</v>
      </c>
      <c r="E198" s="325"/>
      <c r="F198" s="4"/>
      <c r="G198" s="4"/>
      <c r="H198" s="4"/>
      <c r="I198" s="4"/>
      <c r="J198" s="4"/>
      <c r="K198" s="4"/>
      <c r="L198" s="5"/>
      <c r="M198" s="4"/>
      <c r="N198" s="4"/>
      <c r="O198" s="27"/>
      <c r="P198" s="106"/>
      <c r="Q198" s="106"/>
      <c r="R198" s="106"/>
    </row>
    <row r="199" spans="1:15" ht="16.5" customHeight="1" hidden="1">
      <c r="A199" s="6"/>
      <c r="B199" s="97" t="s">
        <v>843</v>
      </c>
      <c r="C199" s="7"/>
      <c r="D199" s="7"/>
      <c r="E199" s="315"/>
      <c r="F199" s="7"/>
      <c r="G199" s="7"/>
      <c r="H199" s="7"/>
      <c r="I199" s="8"/>
      <c r="J199" s="7"/>
      <c r="K199" s="7"/>
      <c r="L199" s="9"/>
      <c r="M199" s="7"/>
      <c r="N199" s="7"/>
      <c r="O199" s="391" t="s">
        <v>1395</v>
      </c>
    </row>
    <row r="200" spans="1:18" s="103" customFormat="1" ht="23.25" customHeight="1" hidden="1">
      <c r="A200" s="10"/>
      <c r="B200" s="44"/>
      <c r="C200" s="11"/>
      <c r="D200" s="95" t="s">
        <v>1498</v>
      </c>
      <c r="E200" s="316"/>
      <c r="F200" s="12"/>
      <c r="G200" s="12"/>
      <c r="H200" s="12"/>
      <c r="I200" s="12"/>
      <c r="J200" s="12"/>
      <c r="K200" s="12"/>
      <c r="L200" s="13"/>
      <c r="M200" s="12"/>
      <c r="N200" s="12"/>
      <c r="O200" s="28"/>
      <c r="P200" s="106"/>
      <c r="Q200" s="106"/>
      <c r="R200" s="106"/>
    </row>
    <row r="201" spans="1:18" s="103" customFormat="1" ht="24" customHeight="1" hidden="1" thickBot="1">
      <c r="A201" s="46" t="s">
        <v>428</v>
      </c>
      <c r="B201" s="62" t="s">
        <v>429</v>
      </c>
      <c r="C201" s="62" t="s">
        <v>1</v>
      </c>
      <c r="D201" s="62" t="s">
        <v>427</v>
      </c>
      <c r="E201" s="337" t="s">
        <v>435</v>
      </c>
      <c r="F201" s="960" t="s">
        <v>424</v>
      </c>
      <c r="G201" s="960" t="s">
        <v>425</v>
      </c>
      <c r="H201" s="960" t="s">
        <v>33</v>
      </c>
      <c r="I201" s="960" t="s">
        <v>342</v>
      </c>
      <c r="J201" s="960" t="s">
        <v>17</v>
      </c>
      <c r="K201" s="960" t="s">
        <v>18</v>
      </c>
      <c r="L201" s="960" t="s">
        <v>433</v>
      </c>
      <c r="M201" s="960" t="s">
        <v>30</v>
      </c>
      <c r="N201" s="960" t="s">
        <v>29</v>
      </c>
      <c r="O201" s="63" t="s">
        <v>19</v>
      </c>
      <c r="P201" s="106"/>
      <c r="Q201" s="106"/>
      <c r="R201" s="106"/>
    </row>
    <row r="202" spans="1:15" ht="14.25" customHeight="1">
      <c r="A202" s="101" t="s">
        <v>487</v>
      </c>
      <c r="B202" s="77"/>
      <c r="C202" s="77"/>
      <c r="D202" s="78"/>
      <c r="E202" s="338"/>
      <c r="F202" s="77"/>
      <c r="G202" s="77"/>
      <c r="H202" s="77"/>
      <c r="I202" s="77"/>
      <c r="J202" s="77"/>
      <c r="K202" s="77"/>
      <c r="L202" s="78"/>
      <c r="M202" s="77"/>
      <c r="N202" s="77"/>
      <c r="O202" s="76"/>
    </row>
    <row r="203" spans="1:18" s="41" customFormat="1" ht="36" customHeight="1">
      <c r="A203" s="15">
        <v>7</v>
      </c>
      <c r="B203" s="59" t="s">
        <v>1384</v>
      </c>
      <c r="C203" s="43" t="s">
        <v>1414</v>
      </c>
      <c r="D203" s="430" t="s">
        <v>421</v>
      </c>
      <c r="E203" s="318">
        <v>15</v>
      </c>
      <c r="F203" s="65">
        <v>3109</v>
      </c>
      <c r="G203" s="65">
        <v>0</v>
      </c>
      <c r="H203" s="65">
        <v>0</v>
      </c>
      <c r="I203" s="65">
        <v>0</v>
      </c>
      <c r="J203" s="65">
        <v>109</v>
      </c>
      <c r="K203" s="65">
        <v>0</v>
      </c>
      <c r="L203" s="66">
        <v>0</v>
      </c>
      <c r="M203" s="65">
        <v>0</v>
      </c>
      <c r="N203" s="59">
        <f aca="true" t="shared" si="36" ref="N203:N211">F203+G203+H203+I203-J203+K203-L203-M203</f>
        <v>3000</v>
      </c>
      <c r="O203" s="60"/>
      <c r="P203" s="84"/>
      <c r="Q203" s="84"/>
      <c r="R203" s="84"/>
    </row>
    <row r="204" spans="1:18" s="41" customFormat="1" ht="36" customHeight="1">
      <c r="A204" s="15">
        <v>26</v>
      </c>
      <c r="B204" s="59" t="s">
        <v>847</v>
      </c>
      <c r="C204" s="43" t="s">
        <v>1111</v>
      </c>
      <c r="D204" s="430" t="s">
        <v>580</v>
      </c>
      <c r="E204" s="318">
        <v>15</v>
      </c>
      <c r="F204" s="65">
        <v>2746</v>
      </c>
      <c r="G204" s="65">
        <v>0</v>
      </c>
      <c r="H204" s="65">
        <v>0</v>
      </c>
      <c r="I204" s="65">
        <v>0</v>
      </c>
      <c r="J204" s="65">
        <v>49</v>
      </c>
      <c r="K204" s="65">
        <v>0</v>
      </c>
      <c r="L204" s="66">
        <v>0</v>
      </c>
      <c r="M204" s="65">
        <v>0</v>
      </c>
      <c r="N204" s="59">
        <f t="shared" si="36"/>
        <v>2697</v>
      </c>
      <c r="O204" s="60"/>
      <c r="P204" s="84"/>
      <c r="Q204" s="84"/>
      <c r="R204" s="84"/>
    </row>
    <row r="205" spans="1:18" s="41" customFormat="1" ht="36" customHeight="1">
      <c r="A205" s="15">
        <v>69</v>
      </c>
      <c r="B205" s="59" t="s">
        <v>338</v>
      </c>
      <c r="C205" s="43" t="s">
        <v>408</v>
      </c>
      <c r="D205" s="430" t="s">
        <v>9</v>
      </c>
      <c r="E205" s="318">
        <v>15</v>
      </c>
      <c r="F205" s="59">
        <v>2746</v>
      </c>
      <c r="G205" s="59">
        <v>0</v>
      </c>
      <c r="H205" s="59">
        <v>0</v>
      </c>
      <c r="I205" s="59">
        <v>0</v>
      </c>
      <c r="J205" s="59">
        <v>49</v>
      </c>
      <c r="K205" s="59">
        <v>0</v>
      </c>
      <c r="L205" s="67">
        <v>0</v>
      </c>
      <c r="M205" s="59">
        <v>0</v>
      </c>
      <c r="N205" s="59">
        <f>F205+G205+H205+I205-J205+K205-L205-M205</f>
        <v>2697</v>
      </c>
      <c r="O205" s="29"/>
      <c r="P205" s="84"/>
      <c r="Q205" s="84"/>
      <c r="R205" s="84"/>
    </row>
    <row r="206" spans="1:15" ht="36" customHeight="1">
      <c r="A206" s="15">
        <v>129</v>
      </c>
      <c r="B206" s="59" t="s">
        <v>874</v>
      </c>
      <c r="C206" s="43" t="s">
        <v>1182</v>
      </c>
      <c r="D206" s="398" t="s">
        <v>1011</v>
      </c>
      <c r="E206" s="346">
        <v>15</v>
      </c>
      <c r="F206" s="59">
        <v>3194</v>
      </c>
      <c r="G206" s="59">
        <v>0</v>
      </c>
      <c r="H206" s="59">
        <v>0</v>
      </c>
      <c r="I206" s="59">
        <v>0</v>
      </c>
      <c r="J206" s="59">
        <v>118</v>
      </c>
      <c r="K206" s="59">
        <v>0</v>
      </c>
      <c r="L206" s="59">
        <v>0</v>
      </c>
      <c r="M206" s="59">
        <v>0</v>
      </c>
      <c r="N206" s="59">
        <f>F206+G206+H206+I206-J206+K206-L206-M206</f>
        <v>3076</v>
      </c>
      <c r="O206" s="29"/>
    </row>
    <row r="207" spans="1:15" ht="36" customHeight="1">
      <c r="A207" s="15">
        <v>155</v>
      </c>
      <c r="B207" s="59" t="s">
        <v>945</v>
      </c>
      <c r="C207" s="43" t="s">
        <v>948</v>
      </c>
      <c r="D207" s="398" t="s">
        <v>1011</v>
      </c>
      <c r="E207" s="346">
        <v>15</v>
      </c>
      <c r="F207" s="59">
        <v>3194</v>
      </c>
      <c r="G207" s="59">
        <v>0</v>
      </c>
      <c r="H207" s="59">
        <v>0</v>
      </c>
      <c r="I207" s="59">
        <v>0</v>
      </c>
      <c r="J207" s="59">
        <v>118</v>
      </c>
      <c r="K207" s="59">
        <v>0</v>
      </c>
      <c r="L207" s="59">
        <v>0</v>
      </c>
      <c r="M207" s="59">
        <v>0</v>
      </c>
      <c r="N207" s="59">
        <f>F207+G207+H207+I207-J207+K207-L207-M207</f>
        <v>3076</v>
      </c>
      <c r="O207" s="29"/>
    </row>
    <row r="208" spans="1:18" s="41" customFormat="1" ht="36" customHeight="1">
      <c r="A208" s="15">
        <v>188</v>
      </c>
      <c r="B208" s="59" t="s">
        <v>1026</v>
      </c>
      <c r="C208" s="43" t="s">
        <v>1241</v>
      </c>
      <c r="D208" s="430" t="s">
        <v>580</v>
      </c>
      <c r="E208" s="318">
        <v>15</v>
      </c>
      <c r="F208" s="65">
        <v>6934</v>
      </c>
      <c r="G208" s="65">
        <v>0</v>
      </c>
      <c r="H208" s="65">
        <v>0</v>
      </c>
      <c r="I208" s="65">
        <v>0</v>
      </c>
      <c r="J208" s="65">
        <v>934</v>
      </c>
      <c r="K208" s="65">
        <v>0</v>
      </c>
      <c r="L208" s="66">
        <v>0</v>
      </c>
      <c r="M208" s="65">
        <v>0</v>
      </c>
      <c r="N208" s="59">
        <f t="shared" si="36"/>
        <v>6000</v>
      </c>
      <c r="O208" s="60"/>
      <c r="P208" s="84"/>
      <c r="Q208" s="84"/>
      <c r="R208" s="84"/>
    </row>
    <row r="209" spans="1:18" s="41" customFormat="1" ht="36" customHeight="1">
      <c r="A209" s="15">
        <v>194</v>
      </c>
      <c r="B209" s="59" t="s">
        <v>488</v>
      </c>
      <c r="C209" s="43" t="s">
        <v>489</v>
      </c>
      <c r="D209" s="430" t="s">
        <v>490</v>
      </c>
      <c r="E209" s="318">
        <v>15</v>
      </c>
      <c r="F209" s="65">
        <v>3992</v>
      </c>
      <c r="G209" s="65">
        <v>0</v>
      </c>
      <c r="H209" s="65">
        <v>0</v>
      </c>
      <c r="I209" s="65">
        <v>0</v>
      </c>
      <c r="J209" s="65">
        <v>348</v>
      </c>
      <c r="K209" s="65">
        <v>0</v>
      </c>
      <c r="L209" s="66">
        <v>0</v>
      </c>
      <c r="M209" s="65">
        <v>0</v>
      </c>
      <c r="N209" s="59">
        <f t="shared" si="36"/>
        <v>3644</v>
      </c>
      <c r="O209" s="60"/>
      <c r="P209" s="84"/>
      <c r="Q209" s="84"/>
      <c r="R209" s="84"/>
    </row>
    <row r="210" spans="1:15" ht="36" customHeight="1">
      <c r="A210" s="15">
        <v>361</v>
      </c>
      <c r="B210" s="59" t="s">
        <v>1074</v>
      </c>
      <c r="C210" s="43" t="s">
        <v>1180</v>
      </c>
      <c r="D210" s="430" t="s">
        <v>580</v>
      </c>
      <c r="E210" s="318">
        <v>15</v>
      </c>
      <c r="F210" s="65">
        <v>3820</v>
      </c>
      <c r="G210" s="65">
        <v>0</v>
      </c>
      <c r="H210" s="65">
        <v>0</v>
      </c>
      <c r="I210" s="65">
        <v>0</v>
      </c>
      <c r="J210" s="65">
        <v>320</v>
      </c>
      <c r="K210" s="65">
        <v>0</v>
      </c>
      <c r="L210" s="66">
        <v>0</v>
      </c>
      <c r="M210" s="65">
        <v>0</v>
      </c>
      <c r="N210" s="59">
        <f t="shared" si="36"/>
        <v>3500</v>
      </c>
      <c r="O210" s="104"/>
    </row>
    <row r="211" spans="1:15" ht="36" customHeight="1">
      <c r="A211" s="15">
        <v>362</v>
      </c>
      <c r="B211" s="59" t="s">
        <v>1075</v>
      </c>
      <c r="C211" s="43" t="s">
        <v>1263</v>
      </c>
      <c r="D211" s="430" t="s">
        <v>580</v>
      </c>
      <c r="E211" s="318">
        <v>15</v>
      </c>
      <c r="F211" s="65">
        <v>3820</v>
      </c>
      <c r="G211" s="65">
        <v>0</v>
      </c>
      <c r="H211" s="65">
        <v>0</v>
      </c>
      <c r="I211" s="65">
        <v>0</v>
      </c>
      <c r="J211" s="65">
        <v>320</v>
      </c>
      <c r="K211" s="65">
        <v>0</v>
      </c>
      <c r="L211" s="66">
        <v>0</v>
      </c>
      <c r="M211" s="65">
        <v>0</v>
      </c>
      <c r="N211" s="59">
        <f t="shared" si="36"/>
        <v>3500</v>
      </c>
      <c r="O211" s="104"/>
    </row>
    <row r="212" spans="1:18" s="41" customFormat="1" ht="13.5" customHeight="1" hidden="1">
      <c r="A212" s="623" t="s">
        <v>65</v>
      </c>
      <c r="B212" s="693"/>
      <c r="C212" s="693"/>
      <c r="D212" s="596"/>
      <c r="E212" s="597"/>
      <c r="F212" s="612">
        <f>SUM(F203:F211)</f>
        <v>33555</v>
      </c>
      <c r="G212" s="612">
        <f aca="true" t="shared" si="37" ref="G212:N212">SUM(G203:G211)</f>
        <v>0</v>
      </c>
      <c r="H212" s="612">
        <f t="shared" si="37"/>
        <v>0</v>
      </c>
      <c r="I212" s="612">
        <f t="shared" si="37"/>
        <v>0</v>
      </c>
      <c r="J212" s="612">
        <f t="shared" si="37"/>
        <v>2365</v>
      </c>
      <c r="K212" s="612">
        <f t="shared" si="37"/>
        <v>0</v>
      </c>
      <c r="L212" s="612">
        <f t="shared" si="37"/>
        <v>0</v>
      </c>
      <c r="M212" s="612">
        <f t="shared" si="37"/>
        <v>0</v>
      </c>
      <c r="N212" s="612">
        <f t="shared" si="37"/>
        <v>31190</v>
      </c>
      <c r="O212" s="693"/>
      <c r="P212" s="84"/>
      <c r="Q212" s="84"/>
      <c r="R212" s="84"/>
    </row>
    <row r="213" spans="1:15" ht="14.25" customHeight="1">
      <c r="A213" s="101" t="s">
        <v>66</v>
      </c>
      <c r="B213" s="77"/>
      <c r="C213" s="77"/>
      <c r="D213" s="78"/>
      <c r="E213" s="338"/>
      <c r="F213" s="77"/>
      <c r="G213" s="77"/>
      <c r="H213" s="77"/>
      <c r="I213" s="77"/>
      <c r="J213" s="77"/>
      <c r="K213" s="77"/>
      <c r="L213" s="78"/>
      <c r="M213" s="77"/>
      <c r="N213" s="77"/>
      <c r="O213" s="80"/>
    </row>
    <row r="214" spans="1:15" ht="36" customHeight="1">
      <c r="A214" s="15">
        <v>189</v>
      </c>
      <c r="B214" s="59" t="s">
        <v>1027</v>
      </c>
      <c r="C214" s="43" t="s">
        <v>1112</v>
      </c>
      <c r="D214" s="430" t="s">
        <v>421</v>
      </c>
      <c r="E214" s="348">
        <v>15</v>
      </c>
      <c r="F214" s="65">
        <v>2613</v>
      </c>
      <c r="G214" s="65">
        <v>0</v>
      </c>
      <c r="H214" s="65">
        <v>0</v>
      </c>
      <c r="I214" s="65">
        <v>0</v>
      </c>
      <c r="J214" s="65">
        <v>20</v>
      </c>
      <c r="K214" s="65">
        <v>0</v>
      </c>
      <c r="L214" s="65">
        <v>0</v>
      </c>
      <c r="M214" s="65">
        <v>0</v>
      </c>
      <c r="N214" s="59">
        <f>F214+G214+H214+I214-J214+K214-L214-M214</f>
        <v>2593</v>
      </c>
      <c r="O214" s="32"/>
    </row>
    <row r="215" spans="1:18" s="41" customFormat="1" ht="13.5" customHeight="1" hidden="1">
      <c r="A215" s="623" t="s">
        <v>65</v>
      </c>
      <c r="B215" s="693"/>
      <c r="C215" s="693"/>
      <c r="D215" s="693"/>
      <c r="E215" s="597"/>
      <c r="F215" s="612">
        <f aca="true" t="shared" si="38" ref="F215:N215">SUM(F214:F214)</f>
        <v>2613</v>
      </c>
      <c r="G215" s="612">
        <f t="shared" si="38"/>
        <v>0</v>
      </c>
      <c r="H215" s="612">
        <f t="shared" si="38"/>
        <v>0</v>
      </c>
      <c r="I215" s="612">
        <f t="shared" si="38"/>
        <v>0</v>
      </c>
      <c r="J215" s="612">
        <f t="shared" si="38"/>
        <v>20</v>
      </c>
      <c r="K215" s="612">
        <f t="shared" si="38"/>
        <v>0</v>
      </c>
      <c r="L215" s="612">
        <f t="shared" si="38"/>
        <v>0</v>
      </c>
      <c r="M215" s="612">
        <f t="shared" si="38"/>
        <v>0</v>
      </c>
      <c r="N215" s="612">
        <f t="shared" si="38"/>
        <v>2593</v>
      </c>
      <c r="O215" s="694"/>
      <c r="P215" s="84"/>
      <c r="Q215" s="84"/>
      <c r="R215" s="84"/>
    </row>
    <row r="216" spans="1:15" s="41" customFormat="1" ht="18" customHeight="1">
      <c r="A216" s="100" t="s">
        <v>134</v>
      </c>
      <c r="B216" s="77"/>
      <c r="C216" s="404"/>
      <c r="D216" s="77"/>
      <c r="E216" s="338"/>
      <c r="F216" s="77"/>
      <c r="G216" s="77"/>
      <c r="H216" s="77"/>
      <c r="I216" s="77"/>
      <c r="J216" s="77"/>
      <c r="K216" s="77"/>
      <c r="L216" s="77"/>
      <c r="M216" s="77"/>
      <c r="N216" s="77"/>
      <c r="O216" s="76"/>
    </row>
    <row r="217" spans="1:15" ht="36.75" customHeight="1">
      <c r="A217" s="15">
        <v>183</v>
      </c>
      <c r="B217" s="14" t="s">
        <v>1024</v>
      </c>
      <c r="C217" s="43" t="s">
        <v>1109</v>
      </c>
      <c r="D217" s="398" t="s">
        <v>672</v>
      </c>
      <c r="E217" s="346">
        <v>15</v>
      </c>
      <c r="F217" s="59">
        <v>3109</v>
      </c>
      <c r="G217" s="59">
        <v>0</v>
      </c>
      <c r="H217" s="59">
        <v>0</v>
      </c>
      <c r="I217" s="59">
        <v>0</v>
      </c>
      <c r="J217" s="59">
        <v>109</v>
      </c>
      <c r="K217" s="59">
        <v>0</v>
      </c>
      <c r="L217" s="59">
        <v>0</v>
      </c>
      <c r="M217" s="59">
        <v>0</v>
      </c>
      <c r="N217" s="59">
        <f>F217+G217+H217+I217-J217+K217-L217-M217</f>
        <v>3000</v>
      </c>
      <c r="O217" s="32"/>
    </row>
    <row r="218" spans="1:18" s="41" customFormat="1" ht="0.75" customHeight="1">
      <c r="A218" s="623" t="s">
        <v>65</v>
      </c>
      <c r="B218" s="693"/>
      <c r="C218" s="693"/>
      <c r="D218" s="693"/>
      <c r="E218" s="597"/>
      <c r="F218" s="612">
        <f>F217</f>
        <v>3109</v>
      </c>
      <c r="G218" s="612">
        <f aca="true" t="shared" si="39" ref="G218:N218">G217</f>
        <v>0</v>
      </c>
      <c r="H218" s="612">
        <f t="shared" si="39"/>
        <v>0</v>
      </c>
      <c r="I218" s="612">
        <f t="shared" si="39"/>
        <v>0</v>
      </c>
      <c r="J218" s="612">
        <f t="shared" si="39"/>
        <v>109</v>
      </c>
      <c r="K218" s="612">
        <f t="shared" si="39"/>
        <v>0</v>
      </c>
      <c r="L218" s="612">
        <f t="shared" si="39"/>
        <v>0</v>
      </c>
      <c r="M218" s="612">
        <f t="shared" si="39"/>
        <v>0</v>
      </c>
      <c r="N218" s="612">
        <f t="shared" si="39"/>
        <v>3000</v>
      </c>
      <c r="O218" s="694"/>
      <c r="P218" s="84"/>
      <c r="Q218" s="84"/>
      <c r="R218" s="84"/>
    </row>
    <row r="219" spans="1:18" s="103" customFormat="1" ht="18" customHeight="1">
      <c r="A219" s="675" t="s">
        <v>609</v>
      </c>
      <c r="B219" s="766"/>
      <c r="C219" s="767"/>
      <c r="D219" s="767"/>
      <c r="E219" s="768"/>
      <c r="F219" s="766"/>
      <c r="G219" s="766"/>
      <c r="H219" s="766"/>
      <c r="I219" s="766"/>
      <c r="J219" s="766"/>
      <c r="K219" s="766"/>
      <c r="L219" s="766"/>
      <c r="M219" s="766"/>
      <c r="N219" s="766"/>
      <c r="O219" s="680"/>
      <c r="P219" s="106"/>
      <c r="Q219" s="106"/>
      <c r="R219" s="106"/>
    </row>
    <row r="220" spans="1:18" s="103" customFormat="1" ht="35.25" customHeight="1">
      <c r="A220" s="15">
        <v>247</v>
      </c>
      <c r="B220" s="59" t="s">
        <v>1028</v>
      </c>
      <c r="C220" s="43" t="s">
        <v>1181</v>
      </c>
      <c r="D220" s="834" t="s">
        <v>442</v>
      </c>
      <c r="E220" s="346">
        <v>15</v>
      </c>
      <c r="F220" s="59">
        <v>5745</v>
      </c>
      <c r="G220" s="59">
        <v>0</v>
      </c>
      <c r="H220" s="59">
        <v>0</v>
      </c>
      <c r="I220" s="59">
        <v>0</v>
      </c>
      <c r="J220" s="59">
        <v>680</v>
      </c>
      <c r="K220" s="59">
        <v>0</v>
      </c>
      <c r="L220" s="796">
        <v>0</v>
      </c>
      <c r="M220" s="59">
        <v>0</v>
      </c>
      <c r="N220" s="59">
        <f>F220+G220+H220+I220-J220+K220-L220-M220</f>
        <v>5065</v>
      </c>
      <c r="O220" s="29"/>
      <c r="P220" s="106"/>
      <c r="Q220" s="106"/>
      <c r="R220" s="106"/>
    </row>
    <row r="221" spans="1:18" s="103" customFormat="1" ht="15.75" customHeight="1" hidden="1">
      <c r="A221" s="589" t="s">
        <v>65</v>
      </c>
      <c r="B221" s="605"/>
      <c r="C221" s="606"/>
      <c r="D221" s="606"/>
      <c r="E221" s="607"/>
      <c r="F221" s="612">
        <f aca="true" t="shared" si="40" ref="F221:N221">SUM(F220:F220)</f>
        <v>5745</v>
      </c>
      <c r="G221" s="612">
        <f t="shared" si="40"/>
        <v>0</v>
      </c>
      <c r="H221" s="612">
        <f t="shared" si="40"/>
        <v>0</v>
      </c>
      <c r="I221" s="612">
        <f t="shared" si="40"/>
        <v>0</v>
      </c>
      <c r="J221" s="612">
        <f t="shared" si="40"/>
        <v>680</v>
      </c>
      <c r="K221" s="612">
        <f t="shared" si="40"/>
        <v>0</v>
      </c>
      <c r="L221" s="612">
        <f t="shared" si="40"/>
        <v>0</v>
      </c>
      <c r="M221" s="612">
        <f t="shared" si="40"/>
        <v>0</v>
      </c>
      <c r="N221" s="612">
        <f t="shared" si="40"/>
        <v>5065</v>
      </c>
      <c r="O221" s="587"/>
      <c r="P221" s="106"/>
      <c r="Q221" s="106"/>
      <c r="R221" s="106"/>
    </row>
    <row r="222" spans="1:18" s="103" customFormat="1" ht="18.75" customHeight="1" hidden="1">
      <c r="A222" s="56"/>
      <c r="B222" s="52" t="s">
        <v>31</v>
      </c>
      <c r="C222" s="68"/>
      <c r="D222" s="68"/>
      <c r="E222" s="373"/>
      <c r="F222" s="69">
        <f>F212+F215+F218+F221</f>
        <v>45022</v>
      </c>
      <c r="G222" s="69">
        <f aca="true" t="shared" si="41" ref="G222:N222">G212+G215+G218+G221</f>
        <v>0</v>
      </c>
      <c r="H222" s="69">
        <f t="shared" si="41"/>
        <v>0</v>
      </c>
      <c r="I222" s="69">
        <f t="shared" si="41"/>
        <v>0</v>
      </c>
      <c r="J222" s="69">
        <f t="shared" si="41"/>
        <v>3174</v>
      </c>
      <c r="K222" s="69">
        <f t="shared" si="41"/>
        <v>0</v>
      </c>
      <c r="L222" s="69">
        <f t="shared" si="41"/>
        <v>0</v>
      </c>
      <c r="M222" s="69">
        <f t="shared" si="41"/>
        <v>0</v>
      </c>
      <c r="N222" s="69">
        <f t="shared" si="41"/>
        <v>41848</v>
      </c>
      <c r="O222" s="58"/>
      <c r="P222" s="106"/>
      <c r="Q222" s="106"/>
      <c r="R222" s="106"/>
    </row>
    <row r="223" spans="1:18" s="103" customFormat="1" ht="14.25" customHeight="1" hidden="1">
      <c r="A223" s="437"/>
      <c r="B223" s="438"/>
      <c r="C223" s="438"/>
      <c r="D223" s="438" t="s">
        <v>462</v>
      </c>
      <c r="F223" s="439"/>
      <c r="G223" s="438"/>
      <c r="H223" s="438"/>
      <c r="J223" s="443" t="s">
        <v>463</v>
      </c>
      <c r="K223" s="438"/>
      <c r="L223" s="438"/>
      <c r="N223" s="438" t="s">
        <v>463</v>
      </c>
      <c r="O223" s="440"/>
      <c r="P223" s="106"/>
      <c r="Q223" s="106"/>
      <c r="R223" s="106"/>
    </row>
    <row r="224" spans="1:18" s="103" customFormat="1" ht="13.5" customHeight="1" hidden="1">
      <c r="A224" s="437" t="s">
        <v>471</v>
      </c>
      <c r="B224" s="438"/>
      <c r="C224" s="438"/>
      <c r="D224" s="443" t="s">
        <v>1270</v>
      </c>
      <c r="E224" s="438"/>
      <c r="F224" s="439"/>
      <c r="G224" s="438"/>
      <c r="H224" s="438"/>
      <c r="J224" s="443" t="s">
        <v>968</v>
      </c>
      <c r="K224" s="438"/>
      <c r="L224" s="437"/>
      <c r="N224" s="443" t="s">
        <v>965</v>
      </c>
      <c r="O224" s="441"/>
      <c r="P224" s="106"/>
      <c r="Q224" s="106"/>
      <c r="R224" s="106"/>
    </row>
    <row r="225" spans="1:18" s="103" customFormat="1" ht="12.75" customHeight="1" hidden="1">
      <c r="A225" s="437"/>
      <c r="B225" s="438"/>
      <c r="C225" s="438"/>
      <c r="D225" s="443" t="s">
        <v>597</v>
      </c>
      <c r="E225" s="438"/>
      <c r="F225" s="439"/>
      <c r="G225" s="438"/>
      <c r="H225" s="438"/>
      <c r="J225" s="442" t="s">
        <v>460</v>
      </c>
      <c r="K225" s="438"/>
      <c r="L225" s="438"/>
      <c r="N225" s="443" t="s">
        <v>461</v>
      </c>
      <c r="O225" s="440"/>
      <c r="P225" s="106"/>
      <c r="Q225" s="106"/>
      <c r="R225" s="106"/>
    </row>
    <row r="226" spans="1:18" s="103" customFormat="1" ht="11.25" customHeight="1" hidden="1">
      <c r="A226" s="617"/>
      <c r="B226" s="618"/>
      <c r="C226" s="618"/>
      <c r="D226" s="618"/>
      <c r="E226" s="618"/>
      <c r="F226" s="619"/>
      <c r="G226" s="618"/>
      <c r="H226" s="618"/>
      <c r="I226" s="620"/>
      <c r="J226" s="621"/>
      <c r="K226" s="621"/>
      <c r="L226" s="618"/>
      <c r="M226" s="618"/>
      <c r="N226" s="618"/>
      <c r="O226" s="622"/>
      <c r="P226" s="106"/>
      <c r="Q226" s="106"/>
      <c r="R226" s="106"/>
    </row>
    <row r="227" spans="1:18" s="103" customFormat="1" ht="33.75" hidden="1">
      <c r="A227" s="3" t="s">
        <v>0</v>
      </c>
      <c r="B227" s="33"/>
      <c r="C227" s="4"/>
      <c r="D227" s="93" t="s">
        <v>64</v>
      </c>
      <c r="E227" s="325"/>
      <c r="F227" s="4"/>
      <c r="G227" s="4"/>
      <c r="H227" s="4"/>
      <c r="I227" s="4"/>
      <c r="J227" s="4"/>
      <c r="K227" s="4"/>
      <c r="L227" s="5"/>
      <c r="M227" s="4"/>
      <c r="N227" s="4"/>
      <c r="O227" s="27"/>
      <c r="P227" s="106"/>
      <c r="Q227" s="106"/>
      <c r="R227" s="106"/>
    </row>
    <row r="228" spans="1:18" s="103" customFormat="1" ht="21.75" hidden="1">
      <c r="A228" s="6"/>
      <c r="B228" s="98" t="s">
        <v>441</v>
      </c>
      <c r="C228" s="7"/>
      <c r="D228" s="7"/>
      <c r="E228" s="315"/>
      <c r="F228" s="7"/>
      <c r="G228" s="7"/>
      <c r="H228" s="7"/>
      <c r="I228" s="8"/>
      <c r="J228" s="7"/>
      <c r="K228" s="7"/>
      <c r="L228" s="9"/>
      <c r="M228" s="7"/>
      <c r="N228" s="7"/>
      <c r="O228" s="391" t="s">
        <v>1396</v>
      </c>
      <c r="P228" s="106"/>
      <c r="Q228" s="106"/>
      <c r="R228" s="106"/>
    </row>
    <row r="229" spans="1:18" s="103" customFormat="1" ht="25.5" hidden="1">
      <c r="A229" s="10"/>
      <c r="B229" s="44"/>
      <c r="C229" s="11"/>
      <c r="D229" s="95" t="s">
        <v>1498</v>
      </c>
      <c r="E229" s="316"/>
      <c r="F229" s="12"/>
      <c r="G229" s="12"/>
      <c r="H229" s="12"/>
      <c r="I229" s="12"/>
      <c r="J229" s="12"/>
      <c r="K229" s="12"/>
      <c r="L229" s="13"/>
      <c r="M229" s="12"/>
      <c r="N229" s="12"/>
      <c r="O229" s="28"/>
      <c r="P229" s="106"/>
      <c r="Q229" s="106"/>
      <c r="R229" s="106"/>
    </row>
    <row r="230" spans="1:18" s="103" customFormat="1" ht="38.25" customHeight="1" hidden="1">
      <c r="A230" s="124" t="s">
        <v>428</v>
      </c>
      <c r="B230" s="146" t="s">
        <v>429</v>
      </c>
      <c r="C230" s="146" t="s">
        <v>1</v>
      </c>
      <c r="D230" s="146" t="s">
        <v>427</v>
      </c>
      <c r="E230" s="854" t="s">
        <v>435</v>
      </c>
      <c r="F230" s="125" t="s">
        <v>424</v>
      </c>
      <c r="G230" s="125" t="s">
        <v>425</v>
      </c>
      <c r="H230" s="125" t="s">
        <v>33</v>
      </c>
      <c r="I230" s="125" t="s">
        <v>342</v>
      </c>
      <c r="J230" s="125" t="s">
        <v>17</v>
      </c>
      <c r="K230" s="125" t="s">
        <v>18</v>
      </c>
      <c r="L230" s="125" t="s">
        <v>433</v>
      </c>
      <c r="M230" s="125" t="s">
        <v>30</v>
      </c>
      <c r="N230" s="125" t="s">
        <v>29</v>
      </c>
      <c r="O230" s="147" t="s">
        <v>19</v>
      </c>
      <c r="P230" s="106"/>
      <c r="Q230" s="106"/>
      <c r="R230" s="106"/>
    </row>
    <row r="231" spans="1:18" ht="24" customHeight="1">
      <c r="A231" s="101" t="s">
        <v>143</v>
      </c>
      <c r="B231" s="77"/>
      <c r="C231" s="404"/>
      <c r="D231" s="77"/>
      <c r="E231" s="338"/>
      <c r="F231" s="77"/>
      <c r="G231" s="77"/>
      <c r="H231" s="77"/>
      <c r="I231" s="77"/>
      <c r="J231" s="77"/>
      <c r="K231" s="77"/>
      <c r="L231" s="77"/>
      <c r="M231" s="77"/>
      <c r="N231" s="77"/>
      <c r="O231" s="76"/>
      <c r="P231" s="2"/>
      <c r="Q231" s="2"/>
      <c r="R231" s="2"/>
    </row>
    <row r="232" spans="1:15" s="41" customFormat="1" ht="41.25" customHeight="1">
      <c r="A232" s="120">
        <v>32</v>
      </c>
      <c r="B232" s="59" t="s">
        <v>1471</v>
      </c>
      <c r="C232" s="43" t="s">
        <v>1474</v>
      </c>
      <c r="D232" s="398" t="s">
        <v>52</v>
      </c>
      <c r="E232" s="346">
        <v>15</v>
      </c>
      <c r="F232" s="59">
        <v>2509</v>
      </c>
      <c r="G232" s="59">
        <v>0</v>
      </c>
      <c r="H232" s="59">
        <v>0</v>
      </c>
      <c r="I232" s="59">
        <v>0</v>
      </c>
      <c r="J232" s="59">
        <v>9</v>
      </c>
      <c r="K232" s="59">
        <v>0</v>
      </c>
      <c r="L232" s="59">
        <v>0</v>
      </c>
      <c r="M232" s="59">
        <v>0</v>
      </c>
      <c r="N232" s="189">
        <f>F232+G232+H232+I232-J232+K232-L232+M232</f>
        <v>2500</v>
      </c>
      <c r="O232" s="29"/>
    </row>
    <row r="233" spans="1:18" ht="15" customHeight="1" hidden="1">
      <c r="A233" s="502" t="s">
        <v>65</v>
      </c>
      <c r="B233" s="522"/>
      <c r="C233" s="523"/>
      <c r="D233" s="527"/>
      <c r="E233" s="524"/>
      <c r="F233" s="526">
        <f aca="true" t="shared" si="42" ref="F233:N233">SUM(F232:F232)</f>
        <v>2509</v>
      </c>
      <c r="G233" s="526">
        <f t="shared" si="42"/>
        <v>0</v>
      </c>
      <c r="H233" s="526">
        <f t="shared" si="42"/>
        <v>0</v>
      </c>
      <c r="I233" s="526">
        <f t="shared" si="42"/>
        <v>0</v>
      </c>
      <c r="J233" s="526">
        <f t="shared" si="42"/>
        <v>9</v>
      </c>
      <c r="K233" s="526">
        <f t="shared" si="42"/>
        <v>0</v>
      </c>
      <c r="L233" s="526">
        <f t="shared" si="42"/>
        <v>0</v>
      </c>
      <c r="M233" s="526">
        <f t="shared" si="42"/>
        <v>0</v>
      </c>
      <c r="N233" s="526">
        <f t="shared" si="42"/>
        <v>2500</v>
      </c>
      <c r="O233" s="510"/>
      <c r="P233" s="2"/>
      <c r="Q233" s="2"/>
      <c r="R233" s="2"/>
    </row>
    <row r="234" spans="1:18" s="103" customFormat="1" ht="24" customHeight="1">
      <c r="A234" s="675" t="s">
        <v>144</v>
      </c>
      <c r="B234" s="766"/>
      <c r="C234" s="767"/>
      <c r="D234" s="767"/>
      <c r="E234" s="768"/>
      <c r="F234" s="766"/>
      <c r="G234" s="766"/>
      <c r="H234" s="766"/>
      <c r="I234" s="766"/>
      <c r="J234" s="766"/>
      <c r="K234" s="766"/>
      <c r="L234" s="766"/>
      <c r="M234" s="766"/>
      <c r="N234" s="766"/>
      <c r="O234" s="680"/>
      <c r="P234" s="106"/>
      <c r="Q234" s="106"/>
      <c r="R234" s="106"/>
    </row>
    <row r="235" spans="1:15" ht="45" customHeight="1">
      <c r="A235" s="15">
        <v>124</v>
      </c>
      <c r="B235" s="59" t="s">
        <v>162</v>
      </c>
      <c r="C235" s="43" t="s">
        <v>856</v>
      </c>
      <c r="D235" s="398" t="s">
        <v>1010</v>
      </c>
      <c r="E235" s="346">
        <v>15</v>
      </c>
      <c r="F235" s="59">
        <v>3194</v>
      </c>
      <c r="G235" s="59">
        <v>0</v>
      </c>
      <c r="H235" s="59">
        <v>0</v>
      </c>
      <c r="I235" s="59">
        <v>0</v>
      </c>
      <c r="J235" s="59">
        <v>118</v>
      </c>
      <c r="K235" s="59">
        <v>0</v>
      </c>
      <c r="L235" s="59">
        <v>400</v>
      </c>
      <c r="M235" s="59">
        <v>0</v>
      </c>
      <c r="N235" s="59">
        <f>F235+G235+H235+I235-J235+K235-L235-M235</f>
        <v>2676</v>
      </c>
      <c r="O235" s="29"/>
    </row>
    <row r="236" spans="1:15" ht="45" customHeight="1">
      <c r="A236" s="15">
        <v>128</v>
      </c>
      <c r="B236" s="59" t="s">
        <v>855</v>
      </c>
      <c r="C236" s="43" t="s">
        <v>943</v>
      </c>
      <c r="D236" s="398" t="s">
        <v>1010</v>
      </c>
      <c r="E236" s="346">
        <v>15</v>
      </c>
      <c r="F236" s="59">
        <v>3194</v>
      </c>
      <c r="G236" s="59">
        <v>0</v>
      </c>
      <c r="H236" s="59">
        <v>0</v>
      </c>
      <c r="I236" s="59">
        <v>0</v>
      </c>
      <c r="J236" s="59">
        <v>118</v>
      </c>
      <c r="K236" s="59">
        <v>0</v>
      </c>
      <c r="L236" s="59">
        <v>0</v>
      </c>
      <c r="M236" s="59">
        <v>0</v>
      </c>
      <c r="N236" s="59">
        <f>F236+G236+H236+I236-J236+K236-L236-M236</f>
        <v>3076</v>
      </c>
      <c r="O236" s="29"/>
    </row>
    <row r="237" spans="1:18" s="103" customFormat="1" ht="45" customHeight="1">
      <c r="A237" s="15">
        <v>140</v>
      </c>
      <c r="B237" s="59" t="s">
        <v>443</v>
      </c>
      <c r="C237" s="43" t="s">
        <v>833</v>
      </c>
      <c r="D237" s="398" t="s">
        <v>442</v>
      </c>
      <c r="E237" s="346">
        <v>15</v>
      </c>
      <c r="F237" s="59">
        <v>2042</v>
      </c>
      <c r="G237" s="59">
        <v>0</v>
      </c>
      <c r="H237" s="59">
        <v>0</v>
      </c>
      <c r="I237" s="59">
        <v>0</v>
      </c>
      <c r="J237" s="59">
        <v>0</v>
      </c>
      <c r="K237" s="59">
        <v>69</v>
      </c>
      <c r="L237" s="59">
        <v>0</v>
      </c>
      <c r="M237" s="59">
        <v>0</v>
      </c>
      <c r="N237" s="59">
        <f>F237+G237+H237+I237-J237+K237-L237-M237</f>
        <v>2111</v>
      </c>
      <c r="O237" s="29"/>
      <c r="P237" s="106"/>
      <c r="Q237" s="106"/>
      <c r="R237" s="106"/>
    </row>
    <row r="238" spans="1:15" ht="45" customHeight="1">
      <c r="A238" s="15">
        <v>156</v>
      </c>
      <c r="B238" s="59" t="s">
        <v>946</v>
      </c>
      <c r="C238" s="43" t="s">
        <v>949</v>
      </c>
      <c r="D238" s="398" t="s">
        <v>1012</v>
      </c>
      <c r="E238" s="346">
        <v>15</v>
      </c>
      <c r="F238" s="59">
        <v>3194</v>
      </c>
      <c r="G238" s="59">
        <v>0</v>
      </c>
      <c r="H238" s="59">
        <v>0</v>
      </c>
      <c r="I238" s="59">
        <v>0</v>
      </c>
      <c r="J238" s="59">
        <v>118</v>
      </c>
      <c r="K238" s="59">
        <v>0</v>
      </c>
      <c r="L238" s="59">
        <v>0</v>
      </c>
      <c r="M238" s="59">
        <v>0</v>
      </c>
      <c r="N238" s="59">
        <f>F238+G238+H238+I238-J238+K238-L238-M238</f>
        <v>3076</v>
      </c>
      <c r="O238" s="29"/>
    </row>
    <row r="239" spans="1:15" ht="45" customHeight="1">
      <c r="A239" s="15">
        <v>157</v>
      </c>
      <c r="B239" s="59" t="s">
        <v>947</v>
      </c>
      <c r="C239" s="43" t="s">
        <v>950</v>
      </c>
      <c r="D239" s="398" t="s">
        <v>1012</v>
      </c>
      <c r="E239" s="346">
        <v>15</v>
      </c>
      <c r="F239" s="59">
        <v>3194</v>
      </c>
      <c r="G239" s="59">
        <v>0</v>
      </c>
      <c r="H239" s="59">
        <v>0</v>
      </c>
      <c r="I239" s="59">
        <v>0</v>
      </c>
      <c r="J239" s="59">
        <v>118</v>
      </c>
      <c r="K239" s="59">
        <v>0</v>
      </c>
      <c r="L239" s="59">
        <v>400</v>
      </c>
      <c r="M239" s="59">
        <v>0</v>
      </c>
      <c r="N239" s="59">
        <f>F239+G239+H239+I239-J239+K239-L239-M239</f>
        <v>2676</v>
      </c>
      <c r="O239" s="29"/>
    </row>
    <row r="240" spans="1:18" s="103" customFormat="1" ht="18.75" customHeight="1" hidden="1">
      <c r="A240" s="589" t="s">
        <v>65</v>
      </c>
      <c r="B240" s="605"/>
      <c r="C240" s="606"/>
      <c r="D240" s="606"/>
      <c r="E240" s="607"/>
      <c r="F240" s="593">
        <f aca="true" t="shared" si="43" ref="F240:N240">SUM(F235:F239)</f>
        <v>14818</v>
      </c>
      <c r="G240" s="593">
        <f t="shared" si="43"/>
        <v>0</v>
      </c>
      <c r="H240" s="593">
        <f t="shared" si="43"/>
        <v>0</v>
      </c>
      <c r="I240" s="593">
        <f t="shared" si="43"/>
        <v>0</v>
      </c>
      <c r="J240" s="593">
        <f t="shared" si="43"/>
        <v>472</v>
      </c>
      <c r="K240" s="593">
        <f t="shared" si="43"/>
        <v>69</v>
      </c>
      <c r="L240" s="593">
        <f t="shared" si="43"/>
        <v>800</v>
      </c>
      <c r="M240" s="593">
        <f t="shared" si="43"/>
        <v>0</v>
      </c>
      <c r="N240" s="593">
        <f t="shared" si="43"/>
        <v>13615</v>
      </c>
      <c r="O240" s="587"/>
      <c r="P240" s="106"/>
      <c r="Q240" s="106"/>
      <c r="R240" s="106"/>
    </row>
    <row r="241" spans="1:18" s="103" customFormat="1" ht="21.75" hidden="1">
      <c r="A241" s="56"/>
      <c r="B241" s="52" t="s">
        <v>31</v>
      </c>
      <c r="C241" s="68"/>
      <c r="D241" s="68"/>
      <c r="E241" s="373"/>
      <c r="F241" s="69">
        <f>F233+F240</f>
        <v>17327</v>
      </c>
      <c r="G241" s="69">
        <f aca="true" t="shared" si="44" ref="G241:N241">G233+G240</f>
        <v>0</v>
      </c>
      <c r="H241" s="69">
        <f t="shared" si="44"/>
        <v>0</v>
      </c>
      <c r="I241" s="69">
        <f t="shared" si="44"/>
        <v>0</v>
      </c>
      <c r="J241" s="69">
        <f t="shared" si="44"/>
        <v>481</v>
      </c>
      <c r="K241" s="69">
        <f t="shared" si="44"/>
        <v>69</v>
      </c>
      <c r="L241" s="69">
        <f t="shared" si="44"/>
        <v>800</v>
      </c>
      <c r="M241" s="69">
        <f t="shared" si="44"/>
        <v>0</v>
      </c>
      <c r="N241" s="69">
        <f t="shared" si="44"/>
        <v>16115</v>
      </c>
      <c r="O241" s="58"/>
      <c r="P241" s="106"/>
      <c r="Q241" s="106"/>
      <c r="R241" s="106"/>
    </row>
    <row r="242" spans="1:18" s="103" customFormat="1" ht="21.75" hidden="1">
      <c r="A242" s="17"/>
      <c r="B242" s="1"/>
      <c r="C242" s="1"/>
      <c r="D242" s="1"/>
      <c r="E242" s="321"/>
      <c r="F242" s="1"/>
      <c r="G242" s="1"/>
      <c r="H242" s="1"/>
      <c r="I242" s="1"/>
      <c r="J242" s="1"/>
      <c r="K242" s="1"/>
      <c r="L242" s="19"/>
      <c r="M242" s="1"/>
      <c r="N242" s="1"/>
      <c r="O242" s="30"/>
      <c r="P242" s="106"/>
      <c r="Q242" s="106"/>
      <c r="R242" s="106"/>
    </row>
    <row r="243" spans="1:18" s="103" customFormat="1" ht="21.75" hidden="1">
      <c r="A243" s="17"/>
      <c r="B243" s="1"/>
      <c r="C243" s="1"/>
      <c r="D243" s="1"/>
      <c r="E243" s="321"/>
      <c r="F243" s="1"/>
      <c r="G243" s="1"/>
      <c r="H243" s="1"/>
      <c r="I243" s="1"/>
      <c r="J243" s="1"/>
      <c r="K243" s="1"/>
      <c r="L243" s="19"/>
      <c r="M243" s="1"/>
      <c r="N243" s="1"/>
      <c r="O243" s="30"/>
      <c r="P243" s="106"/>
      <c r="Q243" s="106"/>
      <c r="R243" s="106"/>
    </row>
    <row r="244" spans="1:18" s="103" customFormat="1" ht="21.75" hidden="1">
      <c r="A244" s="437"/>
      <c r="B244" s="438"/>
      <c r="C244" s="438" t="s">
        <v>462</v>
      </c>
      <c r="D244" s="438"/>
      <c r="F244" s="439"/>
      <c r="G244" s="438"/>
      <c r="H244" s="438"/>
      <c r="J244" s="443" t="s">
        <v>463</v>
      </c>
      <c r="K244" s="438"/>
      <c r="L244" s="438"/>
      <c r="N244" s="438" t="s">
        <v>463</v>
      </c>
      <c r="O244" s="440"/>
      <c r="P244" s="106"/>
      <c r="Q244" s="106"/>
      <c r="R244" s="106"/>
    </row>
    <row r="245" spans="1:18" s="103" customFormat="1" ht="21.75" hidden="1">
      <c r="A245" s="437"/>
      <c r="B245" s="438"/>
      <c r="C245" s="438"/>
      <c r="D245" s="438"/>
      <c r="E245" s="438"/>
      <c r="F245" s="439"/>
      <c r="G245" s="438"/>
      <c r="H245" s="438"/>
      <c r="J245" s="452"/>
      <c r="K245" s="438"/>
      <c r="L245" s="437"/>
      <c r="M245" s="438"/>
      <c r="N245" s="438"/>
      <c r="O245" s="441"/>
      <c r="P245" s="106"/>
      <c r="Q245" s="106"/>
      <c r="R245" s="106"/>
    </row>
    <row r="246" spans="1:18" s="103" customFormat="1" ht="21.75" hidden="1">
      <c r="A246" s="437" t="s">
        <v>471</v>
      </c>
      <c r="B246" s="438"/>
      <c r="C246" s="443" t="s">
        <v>1270</v>
      </c>
      <c r="E246" s="438"/>
      <c r="F246" s="439"/>
      <c r="G246" s="438"/>
      <c r="H246" s="438"/>
      <c r="J246" s="443" t="s">
        <v>968</v>
      </c>
      <c r="K246" s="438"/>
      <c r="L246" s="437"/>
      <c r="M246" s="438" t="s">
        <v>965</v>
      </c>
      <c r="N246" s="438"/>
      <c r="O246" s="441"/>
      <c r="P246" s="106"/>
      <c r="Q246" s="106"/>
      <c r="R246" s="106"/>
    </row>
    <row r="247" spans="1:18" s="103" customFormat="1" ht="21.75" hidden="1">
      <c r="A247" s="437"/>
      <c r="B247" s="438"/>
      <c r="C247" s="443" t="s">
        <v>597</v>
      </c>
      <c r="E247" s="438"/>
      <c r="F247" s="439"/>
      <c r="G247" s="438"/>
      <c r="H247" s="438"/>
      <c r="J247" s="442" t="s">
        <v>460</v>
      </c>
      <c r="K247" s="438"/>
      <c r="L247" s="438"/>
      <c r="M247" s="438" t="s">
        <v>461</v>
      </c>
      <c r="N247" s="438"/>
      <c r="O247" s="440"/>
      <c r="P247" s="106"/>
      <c r="Q247" s="106"/>
      <c r="R247" s="106"/>
    </row>
    <row r="248" spans="1:15" ht="18" hidden="1">
      <c r="A248" s="21"/>
      <c r="B248" s="8"/>
      <c r="C248" s="8"/>
      <c r="D248" s="8"/>
      <c r="E248" s="315"/>
      <c r="F248" s="8"/>
      <c r="G248" s="8"/>
      <c r="H248" s="8"/>
      <c r="I248" s="8"/>
      <c r="J248" s="8"/>
      <c r="K248" s="8"/>
      <c r="L248" s="22"/>
      <c r="M248" s="8"/>
      <c r="N248" s="8"/>
      <c r="O248" s="31"/>
    </row>
    <row r="249" spans="1:15" ht="31.5" customHeight="1" hidden="1">
      <c r="A249" s="3" t="s">
        <v>0</v>
      </c>
      <c r="B249" s="33"/>
      <c r="C249" s="4"/>
      <c r="D249" s="94" t="s">
        <v>64</v>
      </c>
      <c r="E249" s="325"/>
      <c r="F249" s="4"/>
      <c r="G249" s="4"/>
      <c r="H249" s="4"/>
      <c r="I249" s="4"/>
      <c r="J249" s="4"/>
      <c r="K249" s="4"/>
      <c r="L249" s="5"/>
      <c r="M249" s="4"/>
      <c r="N249" s="4"/>
      <c r="O249" s="27"/>
    </row>
    <row r="250" spans="1:15" ht="18.75" hidden="1">
      <c r="A250" s="6"/>
      <c r="B250" s="98" t="s">
        <v>174</v>
      </c>
      <c r="C250" s="7"/>
      <c r="D250" s="7"/>
      <c r="E250" s="315"/>
      <c r="F250" s="7"/>
      <c r="G250" s="7"/>
      <c r="H250" s="7"/>
      <c r="I250" s="8"/>
      <c r="J250" s="7"/>
      <c r="K250" s="7"/>
      <c r="L250" s="9"/>
      <c r="M250" s="7"/>
      <c r="N250" s="7"/>
      <c r="O250" s="391" t="s">
        <v>1397</v>
      </c>
    </row>
    <row r="251" spans="1:15" ht="24.75" hidden="1">
      <c r="A251" s="10"/>
      <c r="B251" s="44"/>
      <c r="C251" s="11"/>
      <c r="D251" s="95" t="s">
        <v>1498</v>
      </c>
      <c r="E251" s="316"/>
      <c r="F251" s="12"/>
      <c r="G251" s="12"/>
      <c r="H251" s="12"/>
      <c r="I251" s="12"/>
      <c r="J251" s="12"/>
      <c r="K251" s="12"/>
      <c r="L251" s="13"/>
      <c r="M251" s="12"/>
      <c r="N251" s="12"/>
      <c r="O251" s="28"/>
    </row>
    <row r="252" spans="1:18" s="50" customFormat="1" ht="30" customHeight="1" hidden="1" thickBot="1">
      <c r="A252" s="46" t="s">
        <v>428</v>
      </c>
      <c r="B252" s="62" t="s">
        <v>429</v>
      </c>
      <c r="C252" s="47" t="s">
        <v>1</v>
      </c>
      <c r="D252" s="47" t="s">
        <v>427</v>
      </c>
      <c r="E252" s="337" t="s">
        <v>435</v>
      </c>
      <c r="F252" s="26" t="s">
        <v>424</v>
      </c>
      <c r="G252" s="26" t="s">
        <v>425</v>
      </c>
      <c r="H252" s="26" t="s">
        <v>33</v>
      </c>
      <c r="I252" s="42" t="s">
        <v>342</v>
      </c>
      <c r="J252" s="48" t="s">
        <v>17</v>
      </c>
      <c r="K252" s="26" t="s">
        <v>18</v>
      </c>
      <c r="L252" s="26" t="s">
        <v>433</v>
      </c>
      <c r="M252" s="26" t="s">
        <v>30</v>
      </c>
      <c r="N252" s="26" t="s">
        <v>29</v>
      </c>
      <c r="O252" s="49" t="s">
        <v>19</v>
      </c>
      <c r="P252" s="848"/>
      <c r="Q252" s="848"/>
      <c r="R252" s="848"/>
    </row>
    <row r="253" spans="1:15" ht="24" customHeight="1">
      <c r="A253" s="637" t="s">
        <v>175</v>
      </c>
      <c r="B253" s="631"/>
      <c r="C253" s="631"/>
      <c r="D253" s="631"/>
      <c r="E253" s="632"/>
      <c r="F253" s="631"/>
      <c r="G253" s="631"/>
      <c r="H253" s="631"/>
      <c r="I253" s="631"/>
      <c r="J253" s="631"/>
      <c r="K253" s="631"/>
      <c r="L253" s="633"/>
      <c r="M253" s="631"/>
      <c r="N253" s="631"/>
      <c r="O253" s="485"/>
    </row>
    <row r="254" spans="1:18" s="41" customFormat="1" ht="40.5" customHeight="1">
      <c r="A254" s="15">
        <v>39</v>
      </c>
      <c r="B254" s="59" t="s">
        <v>1481</v>
      </c>
      <c r="C254" s="43" t="s">
        <v>1490</v>
      </c>
      <c r="D254" s="430" t="s">
        <v>2</v>
      </c>
      <c r="E254" s="318">
        <v>15</v>
      </c>
      <c r="F254" s="65">
        <v>3109</v>
      </c>
      <c r="G254" s="59">
        <v>0</v>
      </c>
      <c r="H254" s="65">
        <v>0</v>
      </c>
      <c r="I254" s="65">
        <v>0</v>
      </c>
      <c r="J254" s="65">
        <v>109</v>
      </c>
      <c r="K254" s="65">
        <v>0</v>
      </c>
      <c r="L254" s="66">
        <v>0</v>
      </c>
      <c r="M254" s="65">
        <v>0</v>
      </c>
      <c r="N254" s="59">
        <f>F254+G254+H254+I254-J254+K254-L254-M254</f>
        <v>3000</v>
      </c>
      <c r="O254" s="60"/>
      <c r="P254" s="84"/>
      <c r="Q254" s="84"/>
      <c r="R254" s="84"/>
    </row>
    <row r="255" spans="1:18" s="41" customFormat="1" ht="40.5" customHeight="1">
      <c r="A255" s="15">
        <v>190</v>
      </c>
      <c r="B255" s="59" t="s">
        <v>1113</v>
      </c>
      <c r="C255" s="43" t="s">
        <v>1085</v>
      </c>
      <c r="D255" s="430" t="s">
        <v>646</v>
      </c>
      <c r="E255" s="318">
        <v>15</v>
      </c>
      <c r="F255" s="65">
        <v>6934</v>
      </c>
      <c r="G255" s="59">
        <v>0</v>
      </c>
      <c r="H255" s="65">
        <v>0</v>
      </c>
      <c r="I255" s="65">
        <v>0</v>
      </c>
      <c r="J255" s="65">
        <v>934</v>
      </c>
      <c r="K255" s="65">
        <v>0</v>
      </c>
      <c r="L255" s="66">
        <v>0</v>
      </c>
      <c r="M255" s="65">
        <v>0</v>
      </c>
      <c r="N255" s="59">
        <f>F255+G255+H255+I255-J255+K255-L255-M255</f>
        <v>6000</v>
      </c>
      <c r="O255" s="60"/>
      <c r="P255" s="84"/>
      <c r="Q255" s="84"/>
      <c r="R255" s="84"/>
    </row>
    <row r="256" spans="1:15" ht="0.75" customHeight="1">
      <c r="A256" s="589" t="s">
        <v>65</v>
      </c>
      <c r="B256" s="590"/>
      <c r="C256" s="591"/>
      <c r="D256" s="591"/>
      <c r="E256" s="592"/>
      <c r="F256" s="593">
        <f>SUM(F254:F255)</f>
        <v>10043</v>
      </c>
      <c r="G256" s="593">
        <f aca="true" t="shared" si="45" ref="G256:N256">SUM(G254:G255)</f>
        <v>0</v>
      </c>
      <c r="H256" s="593">
        <f t="shared" si="45"/>
        <v>0</v>
      </c>
      <c r="I256" s="593">
        <f t="shared" si="45"/>
        <v>0</v>
      </c>
      <c r="J256" s="593">
        <f t="shared" si="45"/>
        <v>1043</v>
      </c>
      <c r="K256" s="593">
        <f t="shared" si="45"/>
        <v>0</v>
      </c>
      <c r="L256" s="593">
        <f t="shared" si="45"/>
        <v>0</v>
      </c>
      <c r="M256" s="593">
        <f t="shared" si="45"/>
        <v>0</v>
      </c>
      <c r="N256" s="593">
        <f t="shared" si="45"/>
        <v>9000</v>
      </c>
      <c r="O256" s="587"/>
    </row>
    <row r="257" spans="1:15" ht="24" customHeight="1">
      <c r="A257" s="637" t="s">
        <v>337</v>
      </c>
      <c r="B257" s="631"/>
      <c r="C257" s="631"/>
      <c r="D257" s="631"/>
      <c r="E257" s="632"/>
      <c r="F257" s="631"/>
      <c r="G257" s="631"/>
      <c r="H257" s="631"/>
      <c r="I257" s="631"/>
      <c r="J257" s="631"/>
      <c r="K257" s="631"/>
      <c r="L257" s="633"/>
      <c r="M257" s="631"/>
      <c r="N257" s="631"/>
      <c r="O257" s="485"/>
    </row>
    <row r="258" spans="1:15" ht="40.5" customHeight="1">
      <c r="A258" s="15">
        <v>16</v>
      </c>
      <c r="B258" s="59" t="s">
        <v>1433</v>
      </c>
      <c r="C258" s="43" t="s">
        <v>1465</v>
      </c>
      <c r="D258" s="398" t="s">
        <v>646</v>
      </c>
      <c r="E258" s="346">
        <v>15</v>
      </c>
      <c r="F258" s="59">
        <v>4420</v>
      </c>
      <c r="G258" s="59">
        <v>0</v>
      </c>
      <c r="H258" s="59">
        <v>0</v>
      </c>
      <c r="I258" s="59">
        <v>0</v>
      </c>
      <c r="J258" s="59">
        <v>420</v>
      </c>
      <c r="K258" s="59">
        <v>0</v>
      </c>
      <c r="L258" s="59">
        <v>0</v>
      </c>
      <c r="M258" s="59">
        <v>0</v>
      </c>
      <c r="N258" s="59">
        <f>F258+G258+H258+I258-J258+K258-L258-M258</f>
        <v>4000</v>
      </c>
      <c r="O258" s="32"/>
    </row>
    <row r="259" spans="1:15" ht="40.5" customHeight="1">
      <c r="A259" s="15">
        <v>22</v>
      </c>
      <c r="B259" s="59" t="s">
        <v>1446</v>
      </c>
      <c r="C259" s="43" t="s">
        <v>1456</v>
      </c>
      <c r="D259" s="398" t="s">
        <v>190</v>
      </c>
      <c r="E259" s="346">
        <v>15</v>
      </c>
      <c r="F259" s="59">
        <v>4261</v>
      </c>
      <c r="G259" s="59">
        <v>540</v>
      </c>
      <c r="H259" s="59">
        <v>0</v>
      </c>
      <c r="I259" s="59">
        <v>0</v>
      </c>
      <c r="J259" s="59">
        <v>488</v>
      </c>
      <c r="K259" s="59">
        <v>0</v>
      </c>
      <c r="L259" s="59">
        <v>0</v>
      </c>
      <c r="M259" s="59">
        <v>0</v>
      </c>
      <c r="N259" s="59">
        <f aca="true" t="shared" si="46" ref="N259:N265">F259+G259+H259+I259-J259+K259-L259-M259</f>
        <v>4313</v>
      </c>
      <c r="O259" s="32"/>
    </row>
    <row r="260" spans="1:15" ht="40.5" customHeight="1">
      <c r="A260" s="15">
        <v>23</v>
      </c>
      <c r="B260" s="59" t="s">
        <v>1447</v>
      </c>
      <c r="C260" s="43" t="s">
        <v>1458</v>
      </c>
      <c r="D260" s="398" t="s">
        <v>1448</v>
      </c>
      <c r="E260" s="346">
        <v>15</v>
      </c>
      <c r="F260" s="59">
        <v>4261</v>
      </c>
      <c r="G260" s="59">
        <v>540</v>
      </c>
      <c r="H260" s="59">
        <v>0</v>
      </c>
      <c r="I260" s="59">
        <v>0</v>
      </c>
      <c r="J260" s="59">
        <v>488</v>
      </c>
      <c r="K260" s="59">
        <v>0</v>
      </c>
      <c r="L260" s="59">
        <v>0</v>
      </c>
      <c r="M260" s="59">
        <v>0</v>
      </c>
      <c r="N260" s="59">
        <f t="shared" si="46"/>
        <v>4313</v>
      </c>
      <c r="O260" s="32"/>
    </row>
    <row r="261" spans="1:15" ht="40.5" customHeight="1">
      <c r="A261" s="15">
        <v>25</v>
      </c>
      <c r="B261" s="59" t="s">
        <v>1449</v>
      </c>
      <c r="C261" s="43" t="s">
        <v>1455</v>
      </c>
      <c r="D261" s="398" t="s">
        <v>1450</v>
      </c>
      <c r="E261" s="346">
        <v>15</v>
      </c>
      <c r="F261" s="59">
        <v>2598</v>
      </c>
      <c r="G261" s="59">
        <v>220</v>
      </c>
      <c r="H261" s="59">
        <v>0</v>
      </c>
      <c r="I261" s="59">
        <v>0</v>
      </c>
      <c r="J261" s="59">
        <v>57</v>
      </c>
      <c r="K261" s="59">
        <v>0</v>
      </c>
      <c r="L261" s="59">
        <v>0</v>
      </c>
      <c r="M261" s="59">
        <v>0</v>
      </c>
      <c r="N261" s="59">
        <f t="shared" si="46"/>
        <v>2761</v>
      </c>
      <c r="O261" s="32"/>
    </row>
    <row r="262" spans="1:15" ht="40.5" customHeight="1">
      <c r="A262" s="15">
        <v>27</v>
      </c>
      <c r="B262" s="59" t="s">
        <v>1451</v>
      </c>
      <c r="C262" s="43" t="s">
        <v>1457</v>
      </c>
      <c r="D262" s="398" t="s">
        <v>1448</v>
      </c>
      <c r="E262" s="346">
        <v>15</v>
      </c>
      <c r="F262" s="59">
        <v>3820</v>
      </c>
      <c r="G262" s="59">
        <v>380</v>
      </c>
      <c r="H262" s="59">
        <v>0</v>
      </c>
      <c r="I262" s="59">
        <v>0</v>
      </c>
      <c r="J262" s="59">
        <v>381</v>
      </c>
      <c r="K262" s="59">
        <v>0</v>
      </c>
      <c r="L262" s="59">
        <v>0</v>
      </c>
      <c r="M262" s="59">
        <v>0</v>
      </c>
      <c r="N262" s="59">
        <f t="shared" si="46"/>
        <v>3819</v>
      </c>
      <c r="O262" s="32"/>
    </row>
    <row r="263" spans="1:15" ht="40.5" customHeight="1">
      <c r="A263" s="15">
        <v>28</v>
      </c>
      <c r="B263" s="59" t="s">
        <v>1452</v>
      </c>
      <c r="C263" s="43" t="s">
        <v>1454</v>
      </c>
      <c r="D263" s="398" t="s">
        <v>1448</v>
      </c>
      <c r="E263" s="346">
        <v>15</v>
      </c>
      <c r="F263" s="59">
        <v>3333</v>
      </c>
      <c r="G263" s="59">
        <v>425</v>
      </c>
      <c r="H263" s="59">
        <v>0</v>
      </c>
      <c r="I263" s="59">
        <v>0</v>
      </c>
      <c r="J263" s="59">
        <v>310</v>
      </c>
      <c r="K263" s="59">
        <v>0</v>
      </c>
      <c r="L263" s="59">
        <v>0</v>
      </c>
      <c r="M263" s="59">
        <v>0</v>
      </c>
      <c r="N263" s="59">
        <f t="shared" si="46"/>
        <v>3448</v>
      </c>
      <c r="O263" s="32"/>
    </row>
    <row r="264" spans="1:15" ht="40.5" customHeight="1">
      <c r="A264" s="15">
        <v>31</v>
      </c>
      <c r="B264" s="59" t="s">
        <v>1453</v>
      </c>
      <c r="C264" s="43" t="s">
        <v>1459</v>
      </c>
      <c r="D264" s="398" t="s">
        <v>1450</v>
      </c>
      <c r="E264" s="346">
        <v>15</v>
      </c>
      <c r="F264" s="59">
        <v>2598</v>
      </c>
      <c r="G264" s="59">
        <v>220</v>
      </c>
      <c r="H264" s="59">
        <v>0</v>
      </c>
      <c r="I264" s="59">
        <v>0</v>
      </c>
      <c r="J264" s="59">
        <v>57</v>
      </c>
      <c r="K264" s="59">
        <v>0</v>
      </c>
      <c r="L264" s="59">
        <v>0</v>
      </c>
      <c r="M264" s="59">
        <v>0</v>
      </c>
      <c r="N264" s="59">
        <f t="shared" si="46"/>
        <v>2761</v>
      </c>
      <c r="O264" s="32"/>
    </row>
    <row r="265" spans="1:15" ht="39.75" customHeight="1">
      <c r="A265" s="15">
        <v>215</v>
      </c>
      <c r="B265" s="59" t="s">
        <v>533</v>
      </c>
      <c r="C265" s="43" t="s">
        <v>630</v>
      </c>
      <c r="D265" s="398" t="s">
        <v>190</v>
      </c>
      <c r="E265" s="346">
        <v>15</v>
      </c>
      <c r="F265" s="59">
        <v>2974</v>
      </c>
      <c r="G265" s="59">
        <v>0</v>
      </c>
      <c r="H265" s="59">
        <v>0</v>
      </c>
      <c r="I265" s="59">
        <v>0</v>
      </c>
      <c r="J265" s="59">
        <v>74</v>
      </c>
      <c r="K265" s="59">
        <v>0</v>
      </c>
      <c r="L265" s="59">
        <v>0</v>
      </c>
      <c r="M265" s="59">
        <v>0</v>
      </c>
      <c r="N265" s="59">
        <f t="shared" si="46"/>
        <v>2900</v>
      </c>
      <c r="O265" s="32"/>
    </row>
    <row r="266" spans="1:15" ht="18" hidden="1">
      <c r="A266" s="589" t="s">
        <v>65</v>
      </c>
      <c r="B266" s="590"/>
      <c r="C266" s="591"/>
      <c r="D266" s="591"/>
      <c r="E266" s="592"/>
      <c r="F266" s="593">
        <f>SUM(F258:F265)</f>
        <v>28265</v>
      </c>
      <c r="G266" s="593">
        <f aca="true" t="shared" si="47" ref="G266:N266">SUM(G258:G265)</f>
        <v>2325</v>
      </c>
      <c r="H266" s="593">
        <f t="shared" si="47"/>
        <v>0</v>
      </c>
      <c r="I266" s="593">
        <f t="shared" si="47"/>
        <v>0</v>
      </c>
      <c r="J266" s="593">
        <f t="shared" si="47"/>
        <v>2275</v>
      </c>
      <c r="K266" s="593">
        <f t="shared" si="47"/>
        <v>0</v>
      </c>
      <c r="L266" s="593">
        <f t="shared" si="47"/>
        <v>0</v>
      </c>
      <c r="M266" s="593">
        <f t="shared" si="47"/>
        <v>0</v>
      </c>
      <c r="N266" s="593">
        <f t="shared" si="47"/>
        <v>28315</v>
      </c>
      <c r="O266" s="587"/>
    </row>
    <row r="267" spans="1:18" s="23" customFormat="1" ht="27" customHeight="1" hidden="1">
      <c r="A267" s="56"/>
      <c r="B267" s="52" t="s">
        <v>31</v>
      </c>
      <c r="C267" s="57"/>
      <c r="D267" s="57"/>
      <c r="E267" s="336"/>
      <c r="F267" s="71">
        <f aca="true" t="shared" si="48" ref="F267:N267">F256+F266</f>
        <v>38308</v>
      </c>
      <c r="G267" s="71">
        <f t="shared" si="48"/>
        <v>2325</v>
      </c>
      <c r="H267" s="71">
        <f t="shared" si="48"/>
        <v>0</v>
      </c>
      <c r="I267" s="71">
        <f t="shared" si="48"/>
        <v>0</v>
      </c>
      <c r="J267" s="71">
        <f t="shared" si="48"/>
        <v>3318</v>
      </c>
      <c r="K267" s="71">
        <f t="shared" si="48"/>
        <v>0</v>
      </c>
      <c r="L267" s="71">
        <f t="shared" si="48"/>
        <v>0</v>
      </c>
      <c r="M267" s="71">
        <f t="shared" si="48"/>
        <v>0</v>
      </c>
      <c r="N267" s="71">
        <f t="shared" si="48"/>
        <v>37315</v>
      </c>
      <c r="O267" s="58"/>
      <c r="P267" s="847"/>
      <c r="Q267" s="847"/>
      <c r="R267" s="847"/>
    </row>
    <row r="268" spans="1:15" ht="18" hidden="1">
      <c r="A268" s="21"/>
      <c r="B268" s="8"/>
      <c r="C268" s="8"/>
      <c r="D268" s="8"/>
      <c r="E268" s="315"/>
      <c r="F268" s="8"/>
      <c r="G268" s="8"/>
      <c r="H268" s="8"/>
      <c r="I268" s="8"/>
      <c r="J268" s="8"/>
      <c r="K268" s="8"/>
      <c r="L268" s="22"/>
      <c r="M268" s="8"/>
      <c r="N268" s="8"/>
      <c r="O268" s="31"/>
    </row>
    <row r="269" spans="1:15" ht="18.75" hidden="1">
      <c r="A269" s="437"/>
      <c r="B269" s="438"/>
      <c r="C269" s="438"/>
      <c r="D269" s="438" t="s">
        <v>462</v>
      </c>
      <c r="F269" s="439"/>
      <c r="G269" s="438"/>
      <c r="H269" s="438"/>
      <c r="J269" s="443" t="s">
        <v>463</v>
      </c>
      <c r="K269" s="438"/>
      <c r="L269" s="438"/>
      <c r="N269" s="438" t="s">
        <v>463</v>
      </c>
      <c r="O269" s="440"/>
    </row>
    <row r="270" spans="1:18" s="103" customFormat="1" ht="17.25" customHeight="1" hidden="1">
      <c r="A270" s="437" t="s">
        <v>471</v>
      </c>
      <c r="B270" s="438"/>
      <c r="C270" s="438"/>
      <c r="D270" s="443" t="s">
        <v>1270</v>
      </c>
      <c r="E270" s="438"/>
      <c r="F270" s="439"/>
      <c r="G270" s="438"/>
      <c r="H270" s="438"/>
      <c r="J270" s="443" t="s">
        <v>968</v>
      </c>
      <c r="K270" s="438"/>
      <c r="L270" s="437"/>
      <c r="M270" s="438" t="s">
        <v>965</v>
      </c>
      <c r="N270" s="438"/>
      <c r="O270" s="441"/>
      <c r="P270" s="106"/>
      <c r="Q270" s="106"/>
      <c r="R270" s="106"/>
    </row>
    <row r="271" spans="1:18" s="103" customFormat="1" ht="14.25" customHeight="1" hidden="1">
      <c r="A271" s="437"/>
      <c r="B271" s="438"/>
      <c r="C271" s="438"/>
      <c r="D271" s="443" t="s">
        <v>597</v>
      </c>
      <c r="E271" s="438"/>
      <c r="F271" s="439"/>
      <c r="G271" s="438"/>
      <c r="H271" s="438"/>
      <c r="J271" s="442" t="s">
        <v>460</v>
      </c>
      <c r="K271" s="438"/>
      <c r="L271" s="438"/>
      <c r="M271" s="438" t="s">
        <v>461</v>
      </c>
      <c r="N271" s="438"/>
      <c r="O271" s="440"/>
      <c r="P271" s="106"/>
      <c r="Q271" s="106"/>
      <c r="R271" s="106"/>
    </row>
    <row r="272" spans="1:18" s="103" customFormat="1" ht="20.25" hidden="1">
      <c r="A272" s="106"/>
      <c r="B272" s="107"/>
      <c r="C272" s="107"/>
      <c r="D272" s="105"/>
      <c r="E272" s="378"/>
      <c r="F272" s="107"/>
      <c r="G272" s="107"/>
      <c r="H272" s="107"/>
      <c r="I272" s="107"/>
      <c r="K272" s="107"/>
      <c r="L272" s="107"/>
      <c r="M272" s="105"/>
      <c r="N272" s="107"/>
      <c r="O272" s="107"/>
      <c r="P272" s="106"/>
      <c r="Q272" s="106"/>
      <c r="R272" s="106"/>
    </row>
    <row r="273" spans="1:15" ht="25.5" customHeight="1" hidden="1">
      <c r="A273" s="3" t="s">
        <v>0</v>
      </c>
      <c r="B273" s="20"/>
      <c r="C273" s="4"/>
      <c r="D273" s="93" t="s">
        <v>64</v>
      </c>
      <c r="E273" s="325"/>
      <c r="F273" s="4"/>
      <c r="G273" s="4"/>
      <c r="H273" s="4"/>
      <c r="I273" s="4"/>
      <c r="J273" s="4"/>
      <c r="K273" s="4"/>
      <c r="L273" s="5"/>
      <c r="M273" s="4"/>
      <c r="N273" s="4"/>
      <c r="O273" s="27"/>
    </row>
    <row r="274" spans="1:15" ht="15.75" customHeight="1" hidden="1">
      <c r="A274" s="6"/>
      <c r="B274" s="98" t="s">
        <v>610</v>
      </c>
      <c r="C274" s="7"/>
      <c r="D274" s="7"/>
      <c r="E274" s="315"/>
      <c r="F274" s="7"/>
      <c r="G274" s="7"/>
      <c r="H274" s="7"/>
      <c r="I274" s="8"/>
      <c r="J274" s="7"/>
      <c r="K274" s="7"/>
      <c r="L274" s="9"/>
      <c r="M274" s="7"/>
      <c r="N274" s="7"/>
      <c r="O274" s="391" t="s">
        <v>1398</v>
      </c>
    </row>
    <row r="275" spans="1:15" ht="19.5" customHeight="1" hidden="1">
      <c r="A275" s="10"/>
      <c r="B275" s="44"/>
      <c r="C275" s="11"/>
      <c r="D275" s="95" t="s">
        <v>1498</v>
      </c>
      <c r="E275" s="316"/>
      <c r="F275" s="12"/>
      <c r="G275" s="12"/>
      <c r="H275" s="12"/>
      <c r="I275" s="12"/>
      <c r="J275" s="12"/>
      <c r="K275" s="12"/>
      <c r="L275" s="13"/>
      <c r="M275" s="12"/>
      <c r="N275" s="12"/>
      <c r="O275" s="28"/>
    </row>
    <row r="276" spans="1:18" s="70" customFormat="1" ht="23.25" hidden="1" thickBot="1">
      <c r="A276" s="46" t="s">
        <v>428</v>
      </c>
      <c r="B276" s="62" t="s">
        <v>429</v>
      </c>
      <c r="C276" s="62" t="s">
        <v>1</v>
      </c>
      <c r="D276" s="62" t="s">
        <v>427</v>
      </c>
      <c r="E276" s="337" t="s">
        <v>435</v>
      </c>
      <c r="F276" s="26" t="s">
        <v>424</v>
      </c>
      <c r="G276" s="26" t="s">
        <v>425</v>
      </c>
      <c r="H276" s="26" t="s">
        <v>33</v>
      </c>
      <c r="I276" s="26" t="s">
        <v>342</v>
      </c>
      <c r="J276" s="26" t="s">
        <v>17</v>
      </c>
      <c r="K276" s="26" t="s">
        <v>18</v>
      </c>
      <c r="L276" s="26" t="s">
        <v>433</v>
      </c>
      <c r="M276" s="26" t="s">
        <v>30</v>
      </c>
      <c r="N276" s="26" t="s">
        <v>29</v>
      </c>
      <c r="O276" s="63" t="s">
        <v>19</v>
      </c>
      <c r="P276" s="849"/>
      <c r="Q276" s="849"/>
      <c r="R276" s="849"/>
    </row>
    <row r="277" spans="1:15" ht="17.25" customHeight="1">
      <c r="A277" s="782" t="s">
        <v>611</v>
      </c>
      <c r="B277" s="766"/>
      <c r="C277" s="767"/>
      <c r="D277" s="767"/>
      <c r="E277" s="768"/>
      <c r="F277" s="766"/>
      <c r="G277" s="766"/>
      <c r="H277" s="766"/>
      <c r="I277" s="766"/>
      <c r="J277" s="766"/>
      <c r="K277" s="766"/>
      <c r="L277" s="766"/>
      <c r="M277" s="766"/>
      <c r="N277" s="766"/>
      <c r="O277" s="680"/>
    </row>
    <row r="278" spans="1:18" s="41" customFormat="1" ht="42" customHeight="1">
      <c r="A278" s="15">
        <v>196</v>
      </c>
      <c r="B278" s="59" t="s">
        <v>1029</v>
      </c>
      <c r="C278" s="43" t="s">
        <v>1236</v>
      </c>
      <c r="D278" s="430" t="s">
        <v>1030</v>
      </c>
      <c r="E278" s="318">
        <v>15</v>
      </c>
      <c r="F278" s="65">
        <v>1923</v>
      </c>
      <c r="G278" s="65">
        <v>0</v>
      </c>
      <c r="H278" s="65">
        <v>0</v>
      </c>
      <c r="I278" s="65">
        <v>0</v>
      </c>
      <c r="J278" s="65">
        <v>0</v>
      </c>
      <c r="K278" s="65">
        <v>77</v>
      </c>
      <c r="L278" s="66">
        <v>0</v>
      </c>
      <c r="M278" s="65">
        <v>0</v>
      </c>
      <c r="N278" s="59">
        <f>F278+G278+H278+I278-J278+K278-L278-M278</f>
        <v>2000</v>
      </c>
      <c r="O278" s="60"/>
      <c r="P278" s="84"/>
      <c r="Q278" s="84"/>
      <c r="R278" s="84"/>
    </row>
    <row r="279" spans="1:18" s="41" customFormat="1" ht="42" customHeight="1">
      <c r="A279" s="15">
        <v>197</v>
      </c>
      <c r="B279" s="59" t="s">
        <v>1031</v>
      </c>
      <c r="C279" s="43" t="s">
        <v>1114</v>
      </c>
      <c r="D279" s="430" t="s">
        <v>2</v>
      </c>
      <c r="E279" s="318">
        <v>15</v>
      </c>
      <c r="F279" s="65">
        <v>3109</v>
      </c>
      <c r="G279" s="65">
        <v>0</v>
      </c>
      <c r="H279" s="65">
        <v>0</v>
      </c>
      <c r="I279" s="65">
        <v>0</v>
      </c>
      <c r="J279" s="65">
        <v>109</v>
      </c>
      <c r="K279" s="65">
        <v>0</v>
      </c>
      <c r="L279" s="66">
        <v>800</v>
      </c>
      <c r="M279" s="65">
        <v>0</v>
      </c>
      <c r="N279" s="59">
        <f>F279+G279+H279+I279-J279+K279-L279-M279</f>
        <v>2200</v>
      </c>
      <c r="O279" s="60"/>
      <c r="P279" s="84"/>
      <c r="Q279" s="84"/>
      <c r="R279" s="84"/>
    </row>
    <row r="280" spans="1:15" ht="42" customHeight="1">
      <c r="A280" s="15">
        <v>199</v>
      </c>
      <c r="B280" s="59" t="s">
        <v>1032</v>
      </c>
      <c r="C280" s="43" t="s">
        <v>1115</v>
      </c>
      <c r="D280" s="398" t="s">
        <v>52</v>
      </c>
      <c r="E280" s="346">
        <v>15</v>
      </c>
      <c r="F280" s="59">
        <v>3109</v>
      </c>
      <c r="G280" s="59">
        <v>0</v>
      </c>
      <c r="H280" s="59">
        <v>0</v>
      </c>
      <c r="I280" s="59">
        <v>0</v>
      </c>
      <c r="J280" s="59">
        <v>109</v>
      </c>
      <c r="K280" s="59">
        <v>0</v>
      </c>
      <c r="L280" s="59">
        <v>0</v>
      </c>
      <c r="M280" s="59">
        <v>0</v>
      </c>
      <c r="N280" s="59">
        <f>F280+G280+H280+I280-J280+K280-L280-M280</f>
        <v>3000</v>
      </c>
      <c r="O280" s="32"/>
    </row>
    <row r="281" spans="1:15" ht="42" customHeight="1">
      <c r="A281" s="15">
        <v>334</v>
      </c>
      <c r="B281" s="59" t="s">
        <v>778</v>
      </c>
      <c r="C281" s="43" t="s">
        <v>779</v>
      </c>
      <c r="D281" s="398" t="s">
        <v>780</v>
      </c>
      <c r="E281" s="312">
        <v>15</v>
      </c>
      <c r="F281" s="189">
        <v>3109</v>
      </c>
      <c r="G281" s="189">
        <v>0</v>
      </c>
      <c r="H281" s="189">
        <v>0</v>
      </c>
      <c r="I281" s="189">
        <v>0</v>
      </c>
      <c r="J281" s="189">
        <v>109</v>
      </c>
      <c r="K281" s="189">
        <v>0</v>
      </c>
      <c r="L281" s="189">
        <v>0</v>
      </c>
      <c r="M281" s="189">
        <v>0</v>
      </c>
      <c r="N281" s="59">
        <f>F281+G281+H281+I281-J281+K281-L281-M281</f>
        <v>3000</v>
      </c>
      <c r="O281" s="845"/>
    </row>
    <row r="282" spans="1:15" ht="42" customHeight="1">
      <c r="A282" s="15">
        <v>412</v>
      </c>
      <c r="B282" s="59" t="s">
        <v>1335</v>
      </c>
      <c r="C282" s="43" t="s">
        <v>1336</v>
      </c>
      <c r="D282" s="398" t="s">
        <v>2</v>
      </c>
      <c r="E282" s="312">
        <v>15</v>
      </c>
      <c r="F282" s="189">
        <v>2509</v>
      </c>
      <c r="G282" s="189">
        <v>0</v>
      </c>
      <c r="H282" s="189">
        <v>0</v>
      </c>
      <c r="I282" s="189">
        <v>0</v>
      </c>
      <c r="J282" s="189">
        <v>9</v>
      </c>
      <c r="K282" s="189">
        <v>0</v>
      </c>
      <c r="L282" s="189">
        <v>0</v>
      </c>
      <c r="M282" s="189">
        <v>0</v>
      </c>
      <c r="N282" s="59">
        <f>F282+G282+H282+I282-J282+K282-L282-M282</f>
        <v>2500</v>
      </c>
      <c r="O282" s="845"/>
    </row>
    <row r="283" spans="1:18" s="220" customFormat="1" ht="12" customHeight="1" hidden="1">
      <c r="A283" s="623"/>
      <c r="B283" s="624" t="s">
        <v>449</v>
      </c>
      <c r="C283" s="624"/>
      <c r="D283" s="624"/>
      <c r="E283" s="625"/>
      <c r="F283" s="624">
        <f aca="true" t="shared" si="49" ref="F283:N283">SUM(F278:F282)</f>
        <v>13759</v>
      </c>
      <c r="G283" s="624">
        <f t="shared" si="49"/>
        <v>0</v>
      </c>
      <c r="H283" s="624">
        <f t="shared" si="49"/>
        <v>0</v>
      </c>
      <c r="I283" s="624">
        <f t="shared" si="49"/>
        <v>0</v>
      </c>
      <c r="J283" s="624">
        <f t="shared" si="49"/>
        <v>336</v>
      </c>
      <c r="K283" s="624">
        <f t="shared" si="49"/>
        <v>77</v>
      </c>
      <c r="L283" s="624">
        <f t="shared" si="49"/>
        <v>800</v>
      </c>
      <c r="M283" s="624">
        <f t="shared" si="49"/>
        <v>0</v>
      </c>
      <c r="N283" s="624">
        <f t="shared" si="49"/>
        <v>12700</v>
      </c>
      <c r="O283" s="624"/>
      <c r="P283" s="850"/>
      <c r="Q283" s="850"/>
      <c r="R283" s="850"/>
    </row>
    <row r="284" spans="1:18" ht="18.75" customHeight="1">
      <c r="A284" s="100" t="s">
        <v>577</v>
      </c>
      <c r="B284" s="81"/>
      <c r="C284" s="404"/>
      <c r="D284" s="75"/>
      <c r="E284" s="335"/>
      <c r="F284" s="74"/>
      <c r="G284" s="74"/>
      <c r="H284" s="74"/>
      <c r="I284" s="74"/>
      <c r="J284" s="74"/>
      <c r="K284" s="74"/>
      <c r="L284" s="74"/>
      <c r="M284" s="74"/>
      <c r="N284" s="74"/>
      <c r="O284" s="76"/>
      <c r="P284" s="2"/>
      <c r="Q284" s="2"/>
      <c r="R284" s="2"/>
    </row>
    <row r="285" spans="1:18" ht="40.5" customHeight="1">
      <c r="A285" s="659">
        <v>370</v>
      </c>
      <c r="B285" s="494" t="s">
        <v>1149</v>
      </c>
      <c r="C285" s="656" t="s">
        <v>1183</v>
      </c>
      <c r="D285" s="398" t="s">
        <v>442</v>
      </c>
      <c r="E285" s="346">
        <v>15</v>
      </c>
      <c r="F285" s="59">
        <v>3109</v>
      </c>
      <c r="G285" s="59">
        <v>0</v>
      </c>
      <c r="H285" s="59">
        <v>0</v>
      </c>
      <c r="I285" s="59">
        <v>0</v>
      </c>
      <c r="J285" s="59">
        <v>109</v>
      </c>
      <c r="K285" s="59">
        <v>0</v>
      </c>
      <c r="L285" s="59">
        <v>0</v>
      </c>
      <c r="M285" s="59">
        <v>0</v>
      </c>
      <c r="N285" s="189">
        <f>F285+G285+H285+I285-J285+K285-L285+M285</f>
        <v>3000</v>
      </c>
      <c r="O285" s="29"/>
      <c r="P285" s="2"/>
      <c r="Q285" s="2"/>
      <c r="R285" s="2"/>
    </row>
    <row r="286" spans="1:18" ht="0.75" customHeight="1">
      <c r="A286" s="581" t="s">
        <v>65</v>
      </c>
      <c r="B286" s="674"/>
      <c r="C286" s="595"/>
      <c r="D286" s="591"/>
      <c r="E286" s="592"/>
      <c r="F286" s="611">
        <f>F285</f>
        <v>3109</v>
      </c>
      <c r="G286" s="611">
        <f aca="true" t="shared" si="50" ref="G286:N286">G285</f>
        <v>0</v>
      </c>
      <c r="H286" s="611">
        <f t="shared" si="50"/>
        <v>0</v>
      </c>
      <c r="I286" s="611">
        <f t="shared" si="50"/>
        <v>0</v>
      </c>
      <c r="J286" s="611">
        <f t="shared" si="50"/>
        <v>109</v>
      </c>
      <c r="K286" s="611">
        <f t="shared" si="50"/>
        <v>0</v>
      </c>
      <c r="L286" s="611">
        <f t="shared" si="50"/>
        <v>0</v>
      </c>
      <c r="M286" s="611">
        <f t="shared" si="50"/>
        <v>0</v>
      </c>
      <c r="N286" s="611">
        <f t="shared" si="50"/>
        <v>3000</v>
      </c>
      <c r="O286" s="587"/>
      <c r="P286" s="2"/>
      <c r="Q286" s="2"/>
      <c r="R286" s="2"/>
    </row>
    <row r="287" spans="1:15" ht="26.25" customHeight="1" hidden="1">
      <c r="A287" s="836"/>
      <c r="B287" s="837" t="s">
        <v>836</v>
      </c>
      <c r="C287" s="838"/>
      <c r="D287" s="838"/>
      <c r="E287" s="839"/>
      <c r="F287" s="838"/>
      <c r="G287" s="838"/>
      <c r="H287" s="838"/>
      <c r="I287" s="840"/>
      <c r="J287" s="838"/>
      <c r="K287" s="838"/>
      <c r="L287" s="841"/>
      <c r="M287" s="838"/>
      <c r="N287" s="838"/>
      <c r="O287" s="842"/>
    </row>
    <row r="288" spans="1:15" ht="18.75" customHeight="1">
      <c r="A288" s="782" t="s">
        <v>835</v>
      </c>
      <c r="B288" s="766"/>
      <c r="C288" s="767"/>
      <c r="D288" s="767"/>
      <c r="E288" s="768"/>
      <c r="F288" s="766"/>
      <c r="G288" s="766"/>
      <c r="H288" s="766"/>
      <c r="I288" s="766"/>
      <c r="J288" s="766"/>
      <c r="K288" s="766"/>
      <c r="L288" s="766"/>
      <c r="M288" s="766"/>
      <c r="N288" s="766"/>
      <c r="O288" s="680"/>
    </row>
    <row r="289" spans="1:15" ht="43.5" customHeight="1">
      <c r="A289" s="108">
        <v>18</v>
      </c>
      <c r="B289" s="14" t="s">
        <v>1434</v>
      </c>
      <c r="C289" s="43" t="s">
        <v>1435</v>
      </c>
      <c r="D289" s="398" t="s">
        <v>345</v>
      </c>
      <c r="E289" s="346">
        <v>15</v>
      </c>
      <c r="F289" s="59">
        <v>3109</v>
      </c>
      <c r="G289" s="59">
        <v>0</v>
      </c>
      <c r="H289" s="59">
        <v>0</v>
      </c>
      <c r="I289" s="59">
        <v>0</v>
      </c>
      <c r="J289" s="59">
        <v>109</v>
      </c>
      <c r="K289" s="59">
        <v>0</v>
      </c>
      <c r="L289" s="59">
        <v>0</v>
      </c>
      <c r="M289" s="59">
        <v>0</v>
      </c>
      <c r="N289" s="59">
        <f>F289+G289+H289+I289-J289+K289-L289-M289</f>
        <v>3000</v>
      </c>
      <c r="O289" s="29"/>
    </row>
    <row r="290" spans="1:15" ht="42" customHeight="1">
      <c r="A290" s="108">
        <v>104</v>
      </c>
      <c r="B290" s="14" t="s">
        <v>1293</v>
      </c>
      <c r="C290" s="43" t="s">
        <v>1292</v>
      </c>
      <c r="D290" s="398" t="s">
        <v>1030</v>
      </c>
      <c r="E290" s="346">
        <v>15</v>
      </c>
      <c r="F290" s="59">
        <v>1923</v>
      </c>
      <c r="G290" s="59">
        <v>0</v>
      </c>
      <c r="H290" s="59">
        <v>0</v>
      </c>
      <c r="I290" s="59">
        <v>0</v>
      </c>
      <c r="J290" s="59">
        <v>0</v>
      </c>
      <c r="K290" s="59">
        <v>77</v>
      </c>
      <c r="L290" s="59">
        <v>0</v>
      </c>
      <c r="M290" s="59">
        <v>0</v>
      </c>
      <c r="N290" s="59">
        <f>F290+G290+H290+I290-J290+K290-L290-M290</f>
        <v>2000</v>
      </c>
      <c r="O290" s="29"/>
    </row>
    <row r="291" spans="1:15" ht="43.5" customHeight="1">
      <c r="A291" s="108">
        <v>200</v>
      </c>
      <c r="B291" s="14" t="s">
        <v>1033</v>
      </c>
      <c r="C291" s="43" t="s">
        <v>1116</v>
      </c>
      <c r="D291" s="398" t="s">
        <v>345</v>
      </c>
      <c r="E291" s="346">
        <v>15</v>
      </c>
      <c r="F291" s="59">
        <v>3390</v>
      </c>
      <c r="G291" s="59">
        <v>0</v>
      </c>
      <c r="H291" s="59">
        <v>0</v>
      </c>
      <c r="I291" s="59">
        <v>0</v>
      </c>
      <c r="J291" s="59">
        <v>140</v>
      </c>
      <c r="K291" s="59">
        <v>0</v>
      </c>
      <c r="L291" s="59">
        <v>0</v>
      </c>
      <c r="M291" s="59">
        <v>0</v>
      </c>
      <c r="N291" s="59">
        <f>F291+G291+H291+I291-J291+K291-L291-M291</f>
        <v>3250</v>
      </c>
      <c r="O291" s="29"/>
    </row>
    <row r="292" spans="1:18" s="220" customFormat="1" ht="0.75" customHeight="1">
      <c r="A292" s="623"/>
      <c r="B292" s="624" t="s">
        <v>449</v>
      </c>
      <c r="C292" s="624"/>
      <c r="D292" s="624"/>
      <c r="E292" s="625"/>
      <c r="F292" s="624">
        <f>SUM(F289:F291)</f>
        <v>8422</v>
      </c>
      <c r="G292" s="624">
        <f aca="true" t="shared" si="51" ref="G292:N292">SUM(G289:G291)</f>
        <v>0</v>
      </c>
      <c r="H292" s="624">
        <f t="shared" si="51"/>
        <v>0</v>
      </c>
      <c r="I292" s="624">
        <f t="shared" si="51"/>
        <v>0</v>
      </c>
      <c r="J292" s="624">
        <f t="shared" si="51"/>
        <v>249</v>
      </c>
      <c r="K292" s="624">
        <f t="shared" si="51"/>
        <v>77</v>
      </c>
      <c r="L292" s="624">
        <f t="shared" si="51"/>
        <v>0</v>
      </c>
      <c r="M292" s="624">
        <f t="shared" si="51"/>
        <v>0</v>
      </c>
      <c r="N292" s="624">
        <f t="shared" si="51"/>
        <v>8250</v>
      </c>
      <c r="O292" s="624"/>
      <c r="P292" s="850"/>
      <c r="Q292" s="850"/>
      <c r="R292" s="850"/>
    </row>
    <row r="293" spans="1:18" s="23" customFormat="1" ht="19.5" customHeight="1" hidden="1">
      <c r="A293" s="56"/>
      <c r="B293" s="52" t="s">
        <v>31</v>
      </c>
      <c r="C293" s="61"/>
      <c r="D293" s="61"/>
      <c r="E293" s="347"/>
      <c r="F293" s="71">
        <f aca="true" t="shared" si="52" ref="F293:N293">F283+F286+F292</f>
        <v>25290</v>
      </c>
      <c r="G293" s="71">
        <f t="shared" si="52"/>
        <v>0</v>
      </c>
      <c r="H293" s="71">
        <f t="shared" si="52"/>
        <v>0</v>
      </c>
      <c r="I293" s="71">
        <f t="shared" si="52"/>
        <v>0</v>
      </c>
      <c r="J293" s="71">
        <f t="shared" si="52"/>
        <v>694</v>
      </c>
      <c r="K293" s="71">
        <f t="shared" si="52"/>
        <v>154</v>
      </c>
      <c r="L293" s="71">
        <f t="shared" si="52"/>
        <v>800</v>
      </c>
      <c r="M293" s="71">
        <f t="shared" si="52"/>
        <v>0</v>
      </c>
      <c r="N293" s="71">
        <f t="shared" si="52"/>
        <v>23950</v>
      </c>
      <c r="O293" s="57"/>
      <c r="P293" s="847"/>
      <c r="Q293" s="847"/>
      <c r="R293" s="847"/>
    </row>
    <row r="294" spans="1:15" ht="14.25" customHeight="1" hidden="1">
      <c r="A294" s="437"/>
      <c r="B294" s="438"/>
      <c r="C294" s="438"/>
      <c r="D294" s="438" t="s">
        <v>462</v>
      </c>
      <c r="F294" s="439"/>
      <c r="G294" s="438"/>
      <c r="H294" s="438"/>
      <c r="J294" s="443" t="s">
        <v>463</v>
      </c>
      <c r="K294" s="438"/>
      <c r="L294" s="438"/>
      <c r="N294" s="438" t="s">
        <v>463</v>
      </c>
      <c r="O294" s="440"/>
    </row>
    <row r="295" spans="1:18" s="103" customFormat="1" ht="14.25" customHeight="1" hidden="1">
      <c r="A295" s="437" t="s">
        <v>471</v>
      </c>
      <c r="B295" s="438"/>
      <c r="C295" s="438"/>
      <c r="D295" s="443" t="s">
        <v>1270</v>
      </c>
      <c r="E295" s="438"/>
      <c r="F295" s="439"/>
      <c r="G295" s="438"/>
      <c r="H295" s="438"/>
      <c r="J295" s="443" t="s">
        <v>968</v>
      </c>
      <c r="K295" s="438"/>
      <c r="L295" s="437"/>
      <c r="M295" s="438" t="s">
        <v>965</v>
      </c>
      <c r="N295" s="438"/>
      <c r="O295" s="441"/>
      <c r="P295" s="106"/>
      <c r="Q295" s="106"/>
      <c r="R295" s="106"/>
    </row>
    <row r="296" spans="1:18" s="103" customFormat="1" ht="14.25" customHeight="1" hidden="1">
      <c r="A296" s="437"/>
      <c r="B296" s="438"/>
      <c r="C296" s="438"/>
      <c r="D296" s="443" t="s">
        <v>597</v>
      </c>
      <c r="E296" s="438"/>
      <c r="F296" s="439"/>
      <c r="G296" s="438"/>
      <c r="H296" s="438"/>
      <c r="J296" s="442" t="s">
        <v>460</v>
      </c>
      <c r="K296" s="438"/>
      <c r="L296" s="438"/>
      <c r="M296" s="438" t="s">
        <v>461</v>
      </c>
      <c r="N296" s="438"/>
      <c r="O296" s="440"/>
      <c r="P296" s="106"/>
      <c r="Q296" s="106"/>
      <c r="R296" s="106"/>
    </row>
    <row r="297" spans="1:15" ht="26.25" hidden="1">
      <c r="A297" s="3" t="s">
        <v>0</v>
      </c>
      <c r="B297" s="33"/>
      <c r="C297" s="4"/>
      <c r="D297" s="109" t="s">
        <v>64</v>
      </c>
      <c r="E297" s="379"/>
      <c r="F297" s="4"/>
      <c r="G297" s="4"/>
      <c r="H297" s="4"/>
      <c r="I297" s="4"/>
      <c r="J297" s="4"/>
      <c r="K297" s="4"/>
      <c r="L297" s="5"/>
      <c r="M297" s="4"/>
      <c r="N297" s="4"/>
      <c r="O297" s="27"/>
    </row>
    <row r="298" spans="1:15" ht="18" hidden="1">
      <c r="A298" s="6"/>
      <c r="B298" s="110" t="s">
        <v>63</v>
      </c>
      <c r="C298" s="7"/>
      <c r="D298" s="7"/>
      <c r="E298" s="315"/>
      <c r="F298" s="7"/>
      <c r="G298" s="7"/>
      <c r="H298" s="7"/>
      <c r="I298" s="8"/>
      <c r="J298" s="7"/>
      <c r="K298" s="7"/>
      <c r="L298" s="9"/>
      <c r="M298" s="7"/>
      <c r="N298" s="7"/>
      <c r="O298" s="391" t="s">
        <v>1399</v>
      </c>
    </row>
    <row r="299" spans="1:15" ht="24.75" hidden="1">
      <c r="A299" s="10"/>
      <c r="B299" s="44"/>
      <c r="C299" s="11"/>
      <c r="D299" s="95" t="s">
        <v>1498</v>
      </c>
      <c r="E299" s="316"/>
      <c r="F299" s="12"/>
      <c r="G299" s="12"/>
      <c r="H299" s="12"/>
      <c r="I299" s="12"/>
      <c r="J299" s="12"/>
      <c r="K299" s="12"/>
      <c r="L299" s="13"/>
      <c r="M299" s="12"/>
      <c r="N299" s="12"/>
      <c r="O299" s="28"/>
    </row>
    <row r="300" spans="1:18" s="70" customFormat="1" ht="30.75" customHeight="1" hidden="1">
      <c r="A300" s="245" t="s">
        <v>428</v>
      </c>
      <c r="B300" s="292" t="s">
        <v>429</v>
      </c>
      <c r="C300" s="292" t="s">
        <v>1</v>
      </c>
      <c r="D300" s="292" t="s">
        <v>427</v>
      </c>
      <c r="E300" s="377" t="s">
        <v>435</v>
      </c>
      <c r="F300" s="248" t="s">
        <v>424</v>
      </c>
      <c r="G300" s="248" t="s">
        <v>425</v>
      </c>
      <c r="H300" s="248" t="s">
        <v>33</v>
      </c>
      <c r="I300" s="248" t="s">
        <v>342</v>
      </c>
      <c r="J300" s="248" t="s">
        <v>17</v>
      </c>
      <c r="K300" s="248" t="s">
        <v>18</v>
      </c>
      <c r="L300" s="248" t="s">
        <v>433</v>
      </c>
      <c r="M300" s="248" t="s">
        <v>30</v>
      </c>
      <c r="N300" s="248" t="s">
        <v>29</v>
      </c>
      <c r="O300" s="807" t="s">
        <v>19</v>
      </c>
      <c r="P300" s="849"/>
      <c r="Q300" s="849"/>
      <c r="R300" s="849"/>
    </row>
    <row r="301" spans="1:18" s="103" customFormat="1" ht="18.75" customHeight="1">
      <c r="A301" s="808" t="s">
        <v>440</v>
      </c>
      <c r="B301" s="809"/>
      <c r="C301" s="779"/>
      <c r="D301" s="779"/>
      <c r="E301" s="780"/>
      <c r="F301" s="809"/>
      <c r="G301" s="809"/>
      <c r="H301" s="809"/>
      <c r="I301" s="809"/>
      <c r="J301" s="809"/>
      <c r="K301" s="809"/>
      <c r="L301" s="809"/>
      <c r="M301" s="809"/>
      <c r="N301" s="809"/>
      <c r="O301" s="810"/>
      <c r="P301" s="106"/>
      <c r="Q301" s="106"/>
      <c r="R301" s="106"/>
    </row>
    <row r="302" spans="1:15" ht="31.5" customHeight="1">
      <c r="A302" s="718">
        <v>201</v>
      </c>
      <c r="B302" s="130" t="s">
        <v>1034</v>
      </c>
      <c r="C302" s="131" t="s">
        <v>1117</v>
      </c>
      <c r="D302" s="433" t="s">
        <v>387</v>
      </c>
      <c r="E302" s="351">
        <v>15</v>
      </c>
      <c r="F302" s="130">
        <v>3109</v>
      </c>
      <c r="G302" s="130">
        <v>0</v>
      </c>
      <c r="H302" s="130">
        <v>0</v>
      </c>
      <c r="I302" s="130">
        <v>0</v>
      </c>
      <c r="J302" s="130">
        <v>109</v>
      </c>
      <c r="K302" s="130">
        <v>0</v>
      </c>
      <c r="L302" s="130">
        <v>0</v>
      </c>
      <c r="M302" s="130">
        <v>0</v>
      </c>
      <c r="N302" s="130">
        <f>F302+G302+H302+I302-J302+K302-L302-M302</f>
        <v>3000</v>
      </c>
      <c r="O302" s="133"/>
    </row>
    <row r="303" spans="1:15" ht="31.5" customHeight="1">
      <c r="A303" s="738">
        <v>202</v>
      </c>
      <c r="B303" s="140" t="s">
        <v>1035</v>
      </c>
      <c r="C303" s="141" t="s">
        <v>1259</v>
      </c>
      <c r="D303" s="681" t="s">
        <v>52</v>
      </c>
      <c r="E303" s="385">
        <v>15</v>
      </c>
      <c r="F303" s="140">
        <v>3109</v>
      </c>
      <c r="G303" s="140">
        <v>0</v>
      </c>
      <c r="H303" s="140">
        <v>0</v>
      </c>
      <c r="I303" s="140">
        <v>0</v>
      </c>
      <c r="J303" s="140">
        <v>109</v>
      </c>
      <c r="K303" s="140">
        <v>0</v>
      </c>
      <c r="L303" s="140">
        <v>0</v>
      </c>
      <c r="M303" s="140">
        <v>0</v>
      </c>
      <c r="N303" s="140">
        <f>F303+G303+H303+I303-J303+K303-L303-M303</f>
        <v>3000</v>
      </c>
      <c r="O303" s="142"/>
    </row>
    <row r="304" spans="1:18" ht="31.5" customHeight="1">
      <c r="A304" s="962">
        <v>371</v>
      </c>
      <c r="B304" s="888" t="s">
        <v>1150</v>
      </c>
      <c r="C304" s="645" t="s">
        <v>1184</v>
      </c>
      <c r="D304" s="433" t="s">
        <v>442</v>
      </c>
      <c r="E304" s="351">
        <v>15</v>
      </c>
      <c r="F304" s="130">
        <v>4420</v>
      </c>
      <c r="G304" s="130">
        <v>0</v>
      </c>
      <c r="H304" s="130">
        <v>0</v>
      </c>
      <c r="I304" s="130">
        <v>0</v>
      </c>
      <c r="J304" s="130">
        <v>420</v>
      </c>
      <c r="K304" s="130">
        <v>0</v>
      </c>
      <c r="L304" s="130">
        <v>0</v>
      </c>
      <c r="M304" s="130">
        <v>0</v>
      </c>
      <c r="N304" s="476">
        <f>F304+G304+H304+I304-J304+K304-L304+M304</f>
        <v>4000</v>
      </c>
      <c r="O304" s="133"/>
      <c r="P304" s="2"/>
      <c r="Q304" s="2"/>
      <c r="R304" s="2"/>
    </row>
    <row r="305" spans="1:18" s="103" customFormat="1" ht="16.5" customHeight="1" hidden="1">
      <c r="A305" s="687" t="s">
        <v>65</v>
      </c>
      <c r="B305" s="682"/>
      <c r="C305" s="683"/>
      <c r="D305" s="684"/>
      <c r="E305" s="685"/>
      <c r="F305" s="955">
        <f>SUM(F302:F304)</f>
        <v>10638</v>
      </c>
      <c r="G305" s="955">
        <f aca="true" t="shared" si="53" ref="G305:N305">SUM(G302:G304)</f>
        <v>0</v>
      </c>
      <c r="H305" s="955">
        <f t="shared" si="53"/>
        <v>0</v>
      </c>
      <c r="I305" s="955">
        <f t="shared" si="53"/>
        <v>0</v>
      </c>
      <c r="J305" s="955">
        <f t="shared" si="53"/>
        <v>638</v>
      </c>
      <c r="K305" s="955">
        <f t="shared" si="53"/>
        <v>0</v>
      </c>
      <c r="L305" s="955">
        <f t="shared" si="53"/>
        <v>0</v>
      </c>
      <c r="M305" s="955">
        <f t="shared" si="53"/>
        <v>0</v>
      </c>
      <c r="N305" s="955">
        <f t="shared" si="53"/>
        <v>10000</v>
      </c>
      <c r="O305" s="686"/>
      <c r="P305" s="106"/>
      <c r="Q305" s="106"/>
      <c r="R305" s="106"/>
    </row>
    <row r="306" spans="1:15" ht="18.75" customHeight="1">
      <c r="A306" s="772" t="s">
        <v>55</v>
      </c>
      <c r="B306" s="773"/>
      <c r="C306" s="774"/>
      <c r="D306" s="775"/>
      <c r="E306" s="776"/>
      <c r="F306" s="773"/>
      <c r="G306" s="773"/>
      <c r="H306" s="773"/>
      <c r="I306" s="773"/>
      <c r="J306" s="773"/>
      <c r="K306" s="773"/>
      <c r="L306" s="773"/>
      <c r="M306" s="773"/>
      <c r="N306" s="773"/>
      <c r="O306" s="777"/>
    </row>
    <row r="307" spans="1:15" ht="31.5" customHeight="1">
      <c r="A307" s="718">
        <v>5</v>
      </c>
      <c r="B307" s="130" t="s">
        <v>1386</v>
      </c>
      <c r="C307" s="131" t="s">
        <v>1412</v>
      </c>
      <c r="D307" s="433" t="s">
        <v>10</v>
      </c>
      <c r="E307" s="351">
        <v>15</v>
      </c>
      <c r="F307" s="262">
        <v>1924</v>
      </c>
      <c r="G307" s="262">
        <v>0</v>
      </c>
      <c r="H307" s="262">
        <v>0</v>
      </c>
      <c r="I307" s="262">
        <v>0</v>
      </c>
      <c r="J307" s="262">
        <v>0</v>
      </c>
      <c r="K307" s="262">
        <v>77</v>
      </c>
      <c r="L307" s="262">
        <v>0</v>
      </c>
      <c r="M307" s="262">
        <v>0</v>
      </c>
      <c r="N307" s="130">
        <f aca="true" t="shared" si="54" ref="N307:N315">F307+G307+H307+I307-J307+K307-L307-M307</f>
        <v>2001</v>
      </c>
      <c r="O307" s="310"/>
    </row>
    <row r="308" spans="1:15" ht="31.5" customHeight="1">
      <c r="A308" s="718">
        <v>6</v>
      </c>
      <c r="B308" s="130" t="s">
        <v>1387</v>
      </c>
      <c r="C308" s="131" t="s">
        <v>1423</v>
      </c>
      <c r="D308" s="433" t="s">
        <v>10</v>
      </c>
      <c r="E308" s="351">
        <v>15</v>
      </c>
      <c r="F308" s="262">
        <v>1924</v>
      </c>
      <c r="G308" s="262">
        <v>0</v>
      </c>
      <c r="H308" s="262">
        <v>0</v>
      </c>
      <c r="I308" s="262">
        <v>0</v>
      </c>
      <c r="J308" s="262">
        <v>0</v>
      </c>
      <c r="K308" s="262">
        <v>77</v>
      </c>
      <c r="L308" s="262">
        <v>0</v>
      </c>
      <c r="M308" s="262">
        <v>0</v>
      </c>
      <c r="N308" s="130">
        <f t="shared" si="54"/>
        <v>2001</v>
      </c>
      <c r="O308" s="310"/>
    </row>
    <row r="309" spans="1:18" s="41" customFormat="1" ht="31.5" customHeight="1">
      <c r="A309" s="857">
        <v>9</v>
      </c>
      <c r="B309" s="130" t="s">
        <v>587</v>
      </c>
      <c r="C309" s="131" t="s">
        <v>588</v>
      </c>
      <c r="D309" s="433" t="s">
        <v>10</v>
      </c>
      <c r="E309" s="351">
        <v>15</v>
      </c>
      <c r="F309" s="130">
        <v>2325</v>
      </c>
      <c r="G309" s="130">
        <v>0</v>
      </c>
      <c r="H309" s="130">
        <v>0</v>
      </c>
      <c r="I309" s="130">
        <v>0</v>
      </c>
      <c r="J309" s="130">
        <v>0</v>
      </c>
      <c r="K309" s="130">
        <v>26</v>
      </c>
      <c r="L309" s="130">
        <v>0</v>
      </c>
      <c r="M309" s="130">
        <v>0</v>
      </c>
      <c r="N309" s="130">
        <f>F309+G309+H309+I309-J309+K309-L309-M309</f>
        <v>2351</v>
      </c>
      <c r="O309" s="133"/>
      <c r="P309" s="84"/>
      <c r="Q309" s="84"/>
      <c r="R309" s="84"/>
    </row>
    <row r="310" spans="1:15" ht="31.5" customHeight="1">
      <c r="A310" s="718">
        <v>17</v>
      </c>
      <c r="B310" s="262" t="s">
        <v>41</v>
      </c>
      <c r="C310" s="131" t="s">
        <v>941</v>
      </c>
      <c r="D310" s="433" t="s">
        <v>10</v>
      </c>
      <c r="E310" s="351">
        <v>15</v>
      </c>
      <c r="F310" s="262">
        <v>2293</v>
      </c>
      <c r="G310" s="262">
        <v>0</v>
      </c>
      <c r="H310" s="262">
        <v>0</v>
      </c>
      <c r="I310" s="262">
        <v>0</v>
      </c>
      <c r="J310" s="262">
        <v>0</v>
      </c>
      <c r="K310" s="262">
        <v>29</v>
      </c>
      <c r="L310" s="262">
        <v>0</v>
      </c>
      <c r="M310" s="262">
        <v>0</v>
      </c>
      <c r="N310" s="130">
        <f>F310+G310+H310+I310-J310+K310-L310-M310</f>
        <v>2322</v>
      </c>
      <c r="O310" s="310"/>
    </row>
    <row r="311" spans="1:15" ht="31.5" customHeight="1">
      <c r="A311" s="718">
        <v>59</v>
      </c>
      <c r="B311" s="130" t="s">
        <v>831</v>
      </c>
      <c r="C311" s="131" t="s">
        <v>832</v>
      </c>
      <c r="D311" s="433" t="s">
        <v>421</v>
      </c>
      <c r="E311" s="351">
        <v>15</v>
      </c>
      <c r="F311" s="130">
        <v>2509</v>
      </c>
      <c r="G311" s="130">
        <v>0</v>
      </c>
      <c r="H311" s="130">
        <v>0</v>
      </c>
      <c r="I311" s="130">
        <v>0</v>
      </c>
      <c r="J311" s="130">
        <v>9</v>
      </c>
      <c r="K311" s="130">
        <v>0</v>
      </c>
      <c r="L311" s="130">
        <v>0</v>
      </c>
      <c r="M311" s="130">
        <v>0</v>
      </c>
      <c r="N311" s="130">
        <f t="shared" si="54"/>
        <v>2500</v>
      </c>
      <c r="O311" s="133"/>
    </row>
    <row r="312" spans="1:15" ht="31.5" customHeight="1">
      <c r="A312" s="718">
        <v>85</v>
      </c>
      <c r="B312" s="262" t="s">
        <v>45</v>
      </c>
      <c r="C312" s="131" t="s">
        <v>409</v>
      </c>
      <c r="D312" s="131" t="s">
        <v>10</v>
      </c>
      <c r="E312" s="351">
        <v>15</v>
      </c>
      <c r="F312" s="262">
        <v>2293</v>
      </c>
      <c r="G312" s="262">
        <v>0</v>
      </c>
      <c r="H312" s="262">
        <v>0</v>
      </c>
      <c r="I312" s="262">
        <v>0</v>
      </c>
      <c r="J312" s="262">
        <v>0</v>
      </c>
      <c r="K312" s="262">
        <v>29</v>
      </c>
      <c r="L312" s="262">
        <v>0</v>
      </c>
      <c r="M312" s="262">
        <v>0</v>
      </c>
      <c r="N312" s="130">
        <f t="shared" si="54"/>
        <v>2322</v>
      </c>
      <c r="O312" s="310"/>
    </row>
    <row r="313" spans="1:15" ht="31.5" customHeight="1">
      <c r="A313" s="718">
        <v>86</v>
      </c>
      <c r="B313" s="262" t="s">
        <v>56</v>
      </c>
      <c r="C313" s="131" t="s">
        <v>410</v>
      </c>
      <c r="D313" s="131" t="s">
        <v>10</v>
      </c>
      <c r="E313" s="351">
        <v>15</v>
      </c>
      <c r="F313" s="262">
        <v>2293</v>
      </c>
      <c r="G313" s="262">
        <v>0</v>
      </c>
      <c r="H313" s="262">
        <v>0</v>
      </c>
      <c r="I313" s="262">
        <v>0</v>
      </c>
      <c r="J313" s="262">
        <v>0</v>
      </c>
      <c r="K313" s="262">
        <v>29</v>
      </c>
      <c r="L313" s="262">
        <v>0</v>
      </c>
      <c r="M313" s="262">
        <v>0</v>
      </c>
      <c r="N313" s="130">
        <f t="shared" si="54"/>
        <v>2322</v>
      </c>
      <c r="O313" s="310"/>
    </row>
    <row r="314" spans="1:15" ht="31.5" customHeight="1">
      <c r="A314" s="718">
        <v>204</v>
      </c>
      <c r="B314" s="130" t="s">
        <v>1036</v>
      </c>
      <c r="C314" s="131" t="s">
        <v>1239</v>
      </c>
      <c r="D314" s="433" t="s">
        <v>10</v>
      </c>
      <c r="E314" s="351">
        <v>15</v>
      </c>
      <c r="F314" s="130">
        <v>1923</v>
      </c>
      <c r="G314" s="130">
        <v>0</v>
      </c>
      <c r="H314" s="130">
        <v>0</v>
      </c>
      <c r="I314" s="130">
        <v>0</v>
      </c>
      <c r="J314" s="130">
        <v>0</v>
      </c>
      <c r="K314" s="130">
        <v>77</v>
      </c>
      <c r="L314" s="130">
        <v>0</v>
      </c>
      <c r="M314" s="130">
        <v>0</v>
      </c>
      <c r="N314" s="130">
        <f t="shared" si="54"/>
        <v>2000</v>
      </c>
      <c r="O314" s="133"/>
    </row>
    <row r="315" spans="1:15" ht="33" customHeight="1">
      <c r="A315" s="900">
        <v>206</v>
      </c>
      <c r="B315" s="130" t="s">
        <v>1037</v>
      </c>
      <c r="C315" s="131" t="s">
        <v>1185</v>
      </c>
      <c r="D315" s="131" t="s">
        <v>11</v>
      </c>
      <c r="E315" s="351">
        <v>15</v>
      </c>
      <c r="F315" s="262">
        <v>1697</v>
      </c>
      <c r="G315" s="130">
        <v>0</v>
      </c>
      <c r="H315" s="262">
        <v>0</v>
      </c>
      <c r="I315" s="262">
        <v>0</v>
      </c>
      <c r="J315" s="262">
        <v>0</v>
      </c>
      <c r="K315" s="262">
        <v>103</v>
      </c>
      <c r="L315" s="262">
        <v>0</v>
      </c>
      <c r="M315" s="130">
        <v>0</v>
      </c>
      <c r="N315" s="130">
        <f t="shared" si="54"/>
        <v>1800</v>
      </c>
      <c r="O315" s="541"/>
    </row>
    <row r="316" spans="1:15" ht="18.75" customHeight="1" hidden="1">
      <c r="A316" s="722"/>
      <c r="B316" s="723"/>
      <c r="C316" s="724"/>
      <c r="D316" s="724"/>
      <c r="E316" s="725"/>
      <c r="F316" s="726">
        <f>SUM(F307:F315)</f>
        <v>19181</v>
      </c>
      <c r="G316" s="726">
        <f aca="true" t="shared" si="55" ref="G316:N316">SUM(G307:G315)</f>
        <v>0</v>
      </c>
      <c r="H316" s="726">
        <f t="shared" si="55"/>
        <v>0</v>
      </c>
      <c r="I316" s="726">
        <f t="shared" si="55"/>
        <v>0</v>
      </c>
      <c r="J316" s="726">
        <f t="shared" si="55"/>
        <v>9</v>
      </c>
      <c r="K316" s="726">
        <f t="shared" si="55"/>
        <v>447</v>
      </c>
      <c r="L316" s="726">
        <f t="shared" si="55"/>
        <v>0</v>
      </c>
      <c r="M316" s="726">
        <f t="shared" si="55"/>
        <v>0</v>
      </c>
      <c r="N316" s="726">
        <f t="shared" si="55"/>
        <v>19619</v>
      </c>
      <c r="O316" s="629"/>
    </row>
    <row r="317" spans="1:18" s="23" customFormat="1" ht="0.75" customHeight="1">
      <c r="A317" s="56"/>
      <c r="B317" s="52" t="s">
        <v>31</v>
      </c>
      <c r="C317" s="57"/>
      <c r="D317" s="57"/>
      <c r="E317" s="336"/>
      <c r="F317" s="57">
        <f aca="true" t="shared" si="56" ref="F317:N317">F305+F316</f>
        <v>29819</v>
      </c>
      <c r="G317" s="57">
        <f t="shared" si="56"/>
        <v>0</v>
      </c>
      <c r="H317" s="57">
        <f t="shared" si="56"/>
        <v>0</v>
      </c>
      <c r="I317" s="57">
        <f t="shared" si="56"/>
        <v>0</v>
      </c>
      <c r="J317" s="57">
        <f t="shared" si="56"/>
        <v>647</v>
      </c>
      <c r="K317" s="57">
        <f t="shared" si="56"/>
        <v>447</v>
      </c>
      <c r="L317" s="57">
        <f t="shared" si="56"/>
        <v>0</v>
      </c>
      <c r="M317" s="57">
        <f t="shared" si="56"/>
        <v>0</v>
      </c>
      <c r="N317" s="57">
        <f t="shared" si="56"/>
        <v>29619</v>
      </c>
      <c r="O317" s="58"/>
      <c r="P317" s="847"/>
      <c r="Q317" s="847"/>
      <c r="R317" s="847"/>
    </row>
    <row r="318" spans="1:18" s="103" customFormat="1" ht="21.75" hidden="1">
      <c r="A318" s="437"/>
      <c r="B318" s="438"/>
      <c r="C318" s="438"/>
      <c r="D318" s="438" t="s">
        <v>462</v>
      </c>
      <c r="F318" s="439"/>
      <c r="G318" s="438"/>
      <c r="H318" s="438"/>
      <c r="J318" s="452" t="s">
        <v>463</v>
      </c>
      <c r="K318" s="438"/>
      <c r="L318" s="438"/>
      <c r="N318" s="438" t="s">
        <v>463</v>
      </c>
      <c r="O318" s="440"/>
      <c r="P318" s="106"/>
      <c r="Q318" s="106"/>
      <c r="R318" s="106"/>
    </row>
    <row r="319" spans="1:15" ht="12.75" customHeight="1" hidden="1">
      <c r="A319" s="437" t="s">
        <v>471</v>
      </c>
      <c r="B319" s="438"/>
      <c r="C319" s="438"/>
      <c r="D319" s="443" t="s">
        <v>1270</v>
      </c>
      <c r="E319" s="438"/>
      <c r="F319" s="439"/>
      <c r="G319" s="438"/>
      <c r="H319" s="438"/>
      <c r="I319" s="2"/>
      <c r="J319" s="443" t="s">
        <v>968</v>
      </c>
      <c r="K319" s="438"/>
      <c r="L319" s="437"/>
      <c r="M319" s="438" t="s">
        <v>965</v>
      </c>
      <c r="N319" s="438"/>
      <c r="O319" s="441"/>
    </row>
    <row r="320" spans="1:15" ht="12.75" customHeight="1" hidden="1">
      <c r="A320" s="437"/>
      <c r="B320" s="438"/>
      <c r="C320" s="438"/>
      <c r="D320" s="443" t="s">
        <v>597</v>
      </c>
      <c r="E320" s="438"/>
      <c r="F320" s="439"/>
      <c r="G320" s="438"/>
      <c r="H320" s="438"/>
      <c r="I320" s="2"/>
      <c r="J320" s="442" t="s">
        <v>460</v>
      </c>
      <c r="K320" s="438"/>
      <c r="L320" s="438"/>
      <c r="M320" s="438" t="s">
        <v>461</v>
      </c>
      <c r="N320" s="438"/>
      <c r="O320" s="440"/>
    </row>
    <row r="321" spans="2:14" ht="12.75" customHeight="1" hidden="1">
      <c r="B321" s="18"/>
      <c r="C321" s="18"/>
      <c r="D321" s="18"/>
      <c r="E321" s="324"/>
      <c r="F321" s="18"/>
      <c r="G321" s="18"/>
      <c r="H321" s="18"/>
      <c r="I321" s="18"/>
      <c r="J321" s="18"/>
      <c r="K321" s="18"/>
      <c r="L321" s="18"/>
      <c r="M321" s="18"/>
      <c r="N321" s="18"/>
    </row>
    <row r="322" spans="1:15" ht="21.75" customHeight="1" hidden="1">
      <c r="A322" s="3" t="s">
        <v>0</v>
      </c>
      <c r="B322" s="33"/>
      <c r="C322" s="4"/>
      <c r="D322" s="109" t="s">
        <v>64</v>
      </c>
      <c r="E322" s="379"/>
      <c r="F322" s="4"/>
      <c r="G322" s="4"/>
      <c r="H322" s="4"/>
      <c r="I322" s="4"/>
      <c r="J322" s="4"/>
      <c r="K322" s="4"/>
      <c r="L322" s="5"/>
      <c r="M322" s="4"/>
      <c r="N322" s="4"/>
      <c r="O322" s="27"/>
    </row>
    <row r="323" spans="1:15" ht="18" hidden="1">
      <c r="A323" s="6"/>
      <c r="B323" s="110" t="s">
        <v>63</v>
      </c>
      <c r="C323" s="7"/>
      <c r="D323" s="7"/>
      <c r="E323" s="315"/>
      <c r="F323" s="7"/>
      <c r="G323" s="7"/>
      <c r="H323" s="7"/>
      <c r="I323" s="8"/>
      <c r="J323" s="7"/>
      <c r="K323" s="7"/>
      <c r="L323" s="9"/>
      <c r="M323" s="7"/>
      <c r="N323" s="7"/>
      <c r="O323" s="391" t="s">
        <v>1400</v>
      </c>
    </row>
    <row r="324" spans="1:15" ht="18.75" customHeight="1" hidden="1">
      <c r="A324" s="10"/>
      <c r="B324" s="44"/>
      <c r="C324" s="11"/>
      <c r="D324" s="95" t="s">
        <v>1498</v>
      </c>
      <c r="E324" s="316"/>
      <c r="F324" s="12"/>
      <c r="G324" s="12"/>
      <c r="H324" s="12"/>
      <c r="I324" s="12"/>
      <c r="J324" s="12"/>
      <c r="K324" s="12"/>
      <c r="L324" s="13"/>
      <c r="M324" s="12"/>
      <c r="N324" s="12"/>
      <c r="O324" s="28"/>
    </row>
    <row r="325" spans="1:18" s="70" customFormat="1" ht="27.75" customHeight="1" hidden="1">
      <c r="A325" s="769" t="s">
        <v>428</v>
      </c>
      <c r="B325" s="770" t="s">
        <v>429</v>
      </c>
      <c r="C325" s="770" t="s">
        <v>1</v>
      </c>
      <c r="D325" s="770" t="s">
        <v>427</v>
      </c>
      <c r="E325" s="875" t="s">
        <v>435</v>
      </c>
      <c r="F325" s="876" t="s">
        <v>424</v>
      </c>
      <c r="G325" s="876" t="s">
        <v>425</v>
      </c>
      <c r="H325" s="876" t="s">
        <v>33</v>
      </c>
      <c r="I325" s="876" t="s">
        <v>342</v>
      </c>
      <c r="J325" s="876" t="s">
        <v>17</v>
      </c>
      <c r="K325" s="876" t="s">
        <v>18</v>
      </c>
      <c r="L325" s="752" t="s">
        <v>433</v>
      </c>
      <c r="M325" s="876" t="s">
        <v>30</v>
      </c>
      <c r="N325" s="876" t="s">
        <v>29</v>
      </c>
      <c r="O325" s="771" t="s">
        <v>19</v>
      </c>
      <c r="P325" s="849"/>
      <c r="Q325" s="849"/>
      <c r="R325" s="849"/>
    </row>
    <row r="326" spans="1:15" ht="24" customHeight="1">
      <c r="A326" s="943" t="s">
        <v>55</v>
      </c>
      <c r="B326" s="778"/>
      <c r="C326" s="779"/>
      <c r="D326" s="814"/>
      <c r="E326" s="780"/>
      <c r="F326" s="778"/>
      <c r="G326" s="778"/>
      <c r="H326" s="778"/>
      <c r="I326" s="778"/>
      <c r="J326" s="778"/>
      <c r="K326" s="778"/>
      <c r="L326" s="778"/>
      <c r="M326" s="778"/>
      <c r="N326" s="778"/>
      <c r="O326" s="810"/>
    </row>
    <row r="327" spans="1:15" ht="30" customHeight="1">
      <c r="A327" s="718">
        <v>213</v>
      </c>
      <c r="B327" s="130" t="s">
        <v>1121</v>
      </c>
      <c r="C327" s="131" t="s">
        <v>1269</v>
      </c>
      <c r="D327" s="433" t="s">
        <v>2</v>
      </c>
      <c r="E327" s="351">
        <v>15</v>
      </c>
      <c r="F327" s="130">
        <v>2268</v>
      </c>
      <c r="G327" s="130">
        <v>0</v>
      </c>
      <c r="H327" s="130">
        <v>0</v>
      </c>
      <c r="I327" s="130">
        <v>0</v>
      </c>
      <c r="J327" s="130">
        <v>0</v>
      </c>
      <c r="K327" s="130">
        <v>32</v>
      </c>
      <c r="L327" s="130">
        <v>0</v>
      </c>
      <c r="M327" s="130">
        <v>0</v>
      </c>
      <c r="N327" s="130">
        <f aca="true" t="shared" si="57" ref="N327:N336">F327+G327+H327+I327-J327+K327-L327-M327</f>
        <v>2300</v>
      </c>
      <c r="O327" s="133"/>
    </row>
    <row r="328" spans="1:15" ht="33" customHeight="1">
      <c r="A328" s="718">
        <v>216</v>
      </c>
      <c r="B328" s="130" t="s">
        <v>1210</v>
      </c>
      <c r="C328" s="131" t="s">
        <v>1140</v>
      </c>
      <c r="D328" s="131" t="s">
        <v>11</v>
      </c>
      <c r="E328" s="351">
        <v>15</v>
      </c>
      <c r="F328" s="130">
        <v>1697</v>
      </c>
      <c r="G328" s="130">
        <v>0</v>
      </c>
      <c r="H328" s="130">
        <v>0</v>
      </c>
      <c r="I328" s="130">
        <v>0</v>
      </c>
      <c r="J328" s="130">
        <v>0</v>
      </c>
      <c r="K328" s="130">
        <v>103</v>
      </c>
      <c r="L328" s="130">
        <v>0</v>
      </c>
      <c r="M328" s="130">
        <v>0</v>
      </c>
      <c r="N328" s="130">
        <f t="shared" si="57"/>
        <v>1800</v>
      </c>
      <c r="O328" s="923"/>
    </row>
    <row r="329" spans="1:15" ht="33" customHeight="1">
      <c r="A329" s="718">
        <v>256</v>
      </c>
      <c r="B329" s="130" t="s">
        <v>632</v>
      </c>
      <c r="C329" s="131" t="s">
        <v>633</v>
      </c>
      <c r="D329" s="131" t="s">
        <v>9</v>
      </c>
      <c r="E329" s="351">
        <v>15</v>
      </c>
      <c r="F329" s="262">
        <v>3109</v>
      </c>
      <c r="G329" s="130">
        <v>2850</v>
      </c>
      <c r="H329" s="262">
        <v>0</v>
      </c>
      <c r="I329" s="262">
        <v>0</v>
      </c>
      <c r="J329" s="262">
        <v>726</v>
      </c>
      <c r="K329" s="262">
        <v>0</v>
      </c>
      <c r="L329" s="262">
        <v>300</v>
      </c>
      <c r="M329" s="130">
        <v>0</v>
      </c>
      <c r="N329" s="130">
        <f t="shared" si="57"/>
        <v>4933</v>
      </c>
      <c r="O329" s="133"/>
    </row>
    <row r="330" spans="1:15" ht="33" customHeight="1">
      <c r="A330" s="718">
        <v>266</v>
      </c>
      <c r="B330" s="130" t="s">
        <v>641</v>
      </c>
      <c r="C330" s="131" t="s">
        <v>650</v>
      </c>
      <c r="D330" s="131" t="s">
        <v>10</v>
      </c>
      <c r="E330" s="351">
        <v>15</v>
      </c>
      <c r="F330" s="262">
        <v>2509</v>
      </c>
      <c r="G330" s="130">
        <v>0</v>
      </c>
      <c r="H330" s="262">
        <v>0</v>
      </c>
      <c r="I330" s="262">
        <v>0</v>
      </c>
      <c r="J330" s="262">
        <v>9</v>
      </c>
      <c r="K330" s="262">
        <v>0</v>
      </c>
      <c r="L330" s="262">
        <v>0</v>
      </c>
      <c r="M330" s="130">
        <v>0</v>
      </c>
      <c r="N330" s="130">
        <f t="shared" si="57"/>
        <v>2500</v>
      </c>
      <c r="O330" s="133"/>
    </row>
    <row r="331" spans="1:15" ht="34.5" customHeight="1">
      <c r="A331" s="718">
        <v>318</v>
      </c>
      <c r="B331" s="382" t="s">
        <v>772</v>
      </c>
      <c r="C331" s="131" t="s">
        <v>942</v>
      </c>
      <c r="D331" s="131" t="s">
        <v>10</v>
      </c>
      <c r="E331" s="351">
        <v>15</v>
      </c>
      <c r="F331" s="262">
        <v>1697</v>
      </c>
      <c r="G331" s="130">
        <v>0</v>
      </c>
      <c r="H331" s="262">
        <v>0</v>
      </c>
      <c r="I331" s="382">
        <v>0</v>
      </c>
      <c r="J331" s="262">
        <v>0</v>
      </c>
      <c r="K331" s="262">
        <v>103</v>
      </c>
      <c r="L331" s="262">
        <v>300</v>
      </c>
      <c r="M331" s="130">
        <v>0</v>
      </c>
      <c r="N331" s="130">
        <f t="shared" si="57"/>
        <v>1500</v>
      </c>
      <c r="O331" s="133"/>
    </row>
    <row r="332" spans="1:18" s="41" customFormat="1" ht="39" customHeight="1">
      <c r="A332" s="718">
        <v>356</v>
      </c>
      <c r="B332" s="130" t="s">
        <v>1076</v>
      </c>
      <c r="C332" s="131" t="s">
        <v>1186</v>
      </c>
      <c r="D332" s="433" t="s">
        <v>11</v>
      </c>
      <c r="E332" s="351">
        <v>15</v>
      </c>
      <c r="F332" s="130">
        <v>1924</v>
      </c>
      <c r="G332" s="130">
        <v>0</v>
      </c>
      <c r="H332" s="130">
        <v>0</v>
      </c>
      <c r="I332" s="130">
        <v>0</v>
      </c>
      <c r="J332" s="130">
        <v>0</v>
      </c>
      <c r="K332" s="130">
        <v>77</v>
      </c>
      <c r="L332" s="130">
        <v>0</v>
      </c>
      <c r="M332" s="130">
        <v>0</v>
      </c>
      <c r="N332" s="130">
        <f t="shared" si="57"/>
        <v>2001</v>
      </c>
      <c r="O332" s="133"/>
      <c r="P332" s="84"/>
      <c r="Q332" s="84"/>
      <c r="R332" s="84"/>
    </row>
    <row r="333" spans="1:18" s="41" customFormat="1" ht="39" customHeight="1">
      <c r="A333" s="718">
        <v>365</v>
      </c>
      <c r="B333" s="130" t="s">
        <v>1077</v>
      </c>
      <c r="C333" s="131" t="s">
        <v>1234</v>
      </c>
      <c r="D333" s="433" t="s">
        <v>11</v>
      </c>
      <c r="E333" s="351">
        <v>15</v>
      </c>
      <c r="F333" s="130">
        <v>1923</v>
      </c>
      <c r="G333" s="130">
        <v>0</v>
      </c>
      <c r="H333" s="130">
        <v>0</v>
      </c>
      <c r="I333" s="130">
        <v>0</v>
      </c>
      <c r="J333" s="130">
        <v>0</v>
      </c>
      <c r="K333" s="130">
        <v>77</v>
      </c>
      <c r="L333" s="130">
        <v>0</v>
      </c>
      <c r="M333" s="130">
        <v>0</v>
      </c>
      <c r="N333" s="130">
        <f t="shared" si="57"/>
        <v>2000</v>
      </c>
      <c r="O333" s="133"/>
      <c r="P333" s="84"/>
      <c r="Q333" s="84"/>
      <c r="R333" s="84"/>
    </row>
    <row r="334" spans="1:18" s="41" customFormat="1" ht="39" customHeight="1">
      <c r="A334" s="718">
        <v>400</v>
      </c>
      <c r="B334" s="130" t="s">
        <v>1280</v>
      </c>
      <c r="C334" s="131" t="s">
        <v>1289</v>
      </c>
      <c r="D334" s="433" t="s">
        <v>11</v>
      </c>
      <c r="E334" s="351">
        <v>15</v>
      </c>
      <c r="F334" s="130">
        <v>1590</v>
      </c>
      <c r="G334" s="130">
        <v>0</v>
      </c>
      <c r="H334" s="130">
        <v>0</v>
      </c>
      <c r="I334" s="130">
        <v>0</v>
      </c>
      <c r="J334" s="130">
        <v>0</v>
      </c>
      <c r="K334" s="130">
        <v>110</v>
      </c>
      <c r="L334" s="130">
        <v>0</v>
      </c>
      <c r="M334" s="130">
        <v>0</v>
      </c>
      <c r="N334" s="130">
        <f t="shared" si="57"/>
        <v>1700</v>
      </c>
      <c r="O334" s="133"/>
      <c r="P334" s="84"/>
      <c r="Q334" s="84"/>
      <c r="R334" s="84"/>
    </row>
    <row r="335" spans="1:18" s="41" customFormat="1" ht="39" customHeight="1">
      <c r="A335" s="718">
        <v>406</v>
      </c>
      <c r="B335" s="145" t="s">
        <v>1315</v>
      </c>
      <c r="C335" s="131" t="s">
        <v>1329</v>
      </c>
      <c r="D335" s="433" t="s">
        <v>11</v>
      </c>
      <c r="E335" s="351">
        <v>15</v>
      </c>
      <c r="F335" s="130">
        <v>1923</v>
      </c>
      <c r="G335" s="130">
        <v>0</v>
      </c>
      <c r="H335" s="130">
        <v>0</v>
      </c>
      <c r="I335" s="130">
        <v>0</v>
      </c>
      <c r="J335" s="130">
        <v>0</v>
      </c>
      <c r="K335" s="130">
        <v>77</v>
      </c>
      <c r="L335" s="130">
        <v>0</v>
      </c>
      <c r="M335" s="130">
        <v>0</v>
      </c>
      <c r="N335" s="130">
        <f t="shared" si="57"/>
        <v>2000</v>
      </c>
      <c r="O335" s="133"/>
      <c r="P335" s="84"/>
      <c r="Q335" s="84"/>
      <c r="R335" s="84"/>
    </row>
    <row r="336" spans="1:18" s="41" customFormat="1" ht="37.5" customHeight="1">
      <c r="A336" s="718">
        <v>410</v>
      </c>
      <c r="B336" s="130" t="s">
        <v>1316</v>
      </c>
      <c r="C336" s="131" t="s">
        <v>1326</v>
      </c>
      <c r="D336" s="433" t="s">
        <v>11</v>
      </c>
      <c r="E336" s="351">
        <v>15</v>
      </c>
      <c r="F336" s="130">
        <v>2509</v>
      </c>
      <c r="G336" s="130">
        <v>0</v>
      </c>
      <c r="H336" s="130">
        <v>0</v>
      </c>
      <c r="I336" s="130">
        <v>0</v>
      </c>
      <c r="J336" s="130">
        <v>9</v>
      </c>
      <c r="K336" s="130">
        <v>0</v>
      </c>
      <c r="L336" s="130">
        <v>0</v>
      </c>
      <c r="M336" s="130">
        <v>0</v>
      </c>
      <c r="N336" s="130">
        <f t="shared" si="57"/>
        <v>2500</v>
      </c>
      <c r="O336" s="133"/>
      <c r="P336" s="84"/>
      <c r="Q336" s="84"/>
      <c r="R336" s="84"/>
    </row>
    <row r="337" spans="1:15" ht="25.5" customHeight="1" hidden="1">
      <c r="A337" s="944"/>
      <c r="B337" s="727"/>
      <c r="C337" s="728"/>
      <c r="D337" s="728"/>
      <c r="E337" s="729"/>
      <c r="F337" s="730">
        <f aca="true" t="shared" si="58" ref="F337:N337">SUM(F327:F336)</f>
        <v>21149</v>
      </c>
      <c r="G337" s="730">
        <f t="shared" si="58"/>
        <v>2850</v>
      </c>
      <c r="H337" s="730">
        <f t="shared" si="58"/>
        <v>0</v>
      </c>
      <c r="I337" s="730">
        <f t="shared" si="58"/>
        <v>0</v>
      </c>
      <c r="J337" s="730">
        <f t="shared" si="58"/>
        <v>744</v>
      </c>
      <c r="K337" s="730">
        <f t="shared" si="58"/>
        <v>579</v>
      </c>
      <c r="L337" s="730">
        <f t="shared" si="58"/>
        <v>600</v>
      </c>
      <c r="M337" s="730">
        <f t="shared" si="58"/>
        <v>0</v>
      </c>
      <c r="N337" s="730">
        <f t="shared" si="58"/>
        <v>23234</v>
      </c>
      <c r="O337" s="945"/>
    </row>
    <row r="338" spans="1:18" s="103" customFormat="1" ht="19.5" customHeight="1" hidden="1">
      <c r="A338" s="626" t="s">
        <v>65</v>
      </c>
      <c r="B338" s="893"/>
      <c r="C338" s="627"/>
      <c r="D338" s="706"/>
      <c r="E338" s="628"/>
      <c r="F338" s="903">
        <f aca="true" t="shared" si="59" ref="F338:N338">F316+F337</f>
        <v>40330</v>
      </c>
      <c r="G338" s="903">
        <f t="shared" si="59"/>
        <v>2850</v>
      </c>
      <c r="H338" s="903">
        <f t="shared" si="59"/>
        <v>0</v>
      </c>
      <c r="I338" s="903">
        <f t="shared" si="59"/>
        <v>0</v>
      </c>
      <c r="J338" s="903">
        <f t="shared" si="59"/>
        <v>753</v>
      </c>
      <c r="K338" s="903">
        <f t="shared" si="59"/>
        <v>1026</v>
      </c>
      <c r="L338" s="903">
        <f t="shared" si="59"/>
        <v>600</v>
      </c>
      <c r="M338" s="903">
        <f t="shared" si="59"/>
        <v>0</v>
      </c>
      <c r="N338" s="903">
        <f t="shared" si="59"/>
        <v>42853</v>
      </c>
      <c r="O338" s="629"/>
      <c r="P338" s="106"/>
      <c r="Q338" s="106"/>
      <c r="R338" s="106"/>
    </row>
    <row r="339" spans="1:18" s="23" customFormat="1" ht="18" customHeight="1" hidden="1">
      <c r="A339" s="946"/>
      <c r="B339" s="901" t="s">
        <v>31</v>
      </c>
      <c r="C339" s="544"/>
      <c r="D339" s="544"/>
      <c r="E339" s="902"/>
      <c r="F339" s="544">
        <f>F337</f>
        <v>21149</v>
      </c>
      <c r="G339" s="544">
        <f aca="true" t="shared" si="60" ref="G339:N339">G337</f>
        <v>2850</v>
      </c>
      <c r="H339" s="544">
        <f t="shared" si="60"/>
        <v>0</v>
      </c>
      <c r="I339" s="544">
        <f t="shared" si="60"/>
        <v>0</v>
      </c>
      <c r="J339" s="544">
        <f t="shared" si="60"/>
        <v>744</v>
      </c>
      <c r="K339" s="544">
        <f t="shared" si="60"/>
        <v>579</v>
      </c>
      <c r="L339" s="544">
        <f t="shared" si="60"/>
        <v>600</v>
      </c>
      <c r="M339" s="544">
        <f t="shared" si="60"/>
        <v>0</v>
      </c>
      <c r="N339" s="544">
        <f t="shared" si="60"/>
        <v>23234</v>
      </c>
      <c r="O339" s="947"/>
      <c r="P339" s="847"/>
      <c r="Q339" s="847"/>
      <c r="R339" s="847"/>
    </row>
    <row r="340" spans="1:18" s="103" customFormat="1" ht="27" customHeight="1" hidden="1">
      <c r="A340" s="948"/>
      <c r="B340" s="949"/>
      <c r="C340" s="949"/>
      <c r="D340" s="949" t="s">
        <v>462</v>
      </c>
      <c r="E340" s="106"/>
      <c r="F340" s="950"/>
      <c r="G340" s="949"/>
      <c r="H340" s="949"/>
      <c r="I340" s="106"/>
      <c r="J340" s="451" t="s">
        <v>463</v>
      </c>
      <c r="K340" s="949"/>
      <c r="L340" s="949"/>
      <c r="M340" s="106"/>
      <c r="N340" s="949" t="s">
        <v>463</v>
      </c>
      <c r="O340" s="951"/>
      <c r="P340" s="106"/>
      <c r="Q340" s="106"/>
      <c r="R340" s="106"/>
    </row>
    <row r="341" spans="1:15" ht="18.75" hidden="1">
      <c r="A341" s="948" t="s">
        <v>471</v>
      </c>
      <c r="B341" s="949"/>
      <c r="C341" s="949"/>
      <c r="D341" s="442" t="s">
        <v>1270</v>
      </c>
      <c r="E341" s="949"/>
      <c r="F341" s="950"/>
      <c r="G341" s="949"/>
      <c r="H341" s="949"/>
      <c r="I341" s="37"/>
      <c r="J341" s="442" t="s">
        <v>968</v>
      </c>
      <c r="K341" s="949"/>
      <c r="L341" s="952"/>
      <c r="M341" s="949" t="s">
        <v>965</v>
      </c>
      <c r="N341" s="949"/>
      <c r="O341" s="953"/>
    </row>
    <row r="342" spans="1:15" ht="10.5" customHeight="1" hidden="1">
      <c r="A342" s="948"/>
      <c r="B342" s="949"/>
      <c r="C342" s="949"/>
      <c r="D342" s="442" t="s">
        <v>597</v>
      </c>
      <c r="E342" s="949"/>
      <c r="F342" s="950"/>
      <c r="G342" s="949"/>
      <c r="H342" s="949"/>
      <c r="I342" s="37"/>
      <c r="J342" s="442" t="s">
        <v>460</v>
      </c>
      <c r="K342" s="949"/>
      <c r="L342" s="949"/>
      <c r="M342" s="949" t="s">
        <v>461</v>
      </c>
      <c r="N342" s="949"/>
      <c r="O342" s="951"/>
    </row>
    <row r="343" spans="1:15" ht="30.75" customHeight="1" hidden="1">
      <c r="A343" s="3" t="s">
        <v>0</v>
      </c>
      <c r="B343" s="33"/>
      <c r="C343" s="4"/>
      <c r="D343" s="109" t="s">
        <v>64</v>
      </c>
      <c r="E343" s="379"/>
      <c r="F343" s="4"/>
      <c r="G343" s="4"/>
      <c r="H343" s="4"/>
      <c r="I343" s="4"/>
      <c r="J343" s="4"/>
      <c r="K343" s="4"/>
      <c r="L343" s="5"/>
      <c r="M343" s="4"/>
      <c r="N343" s="4"/>
      <c r="O343" s="27"/>
    </row>
    <row r="344" spans="1:15" ht="14.25" customHeight="1" hidden="1">
      <c r="A344" s="6"/>
      <c r="B344" s="110" t="s">
        <v>63</v>
      </c>
      <c r="C344" s="7"/>
      <c r="D344" s="7"/>
      <c r="E344" s="315"/>
      <c r="F344" s="7"/>
      <c r="G344" s="7"/>
      <c r="H344" s="7"/>
      <c r="I344" s="8"/>
      <c r="J344" s="7"/>
      <c r="K344" s="7"/>
      <c r="L344" s="9"/>
      <c r="M344" s="7"/>
      <c r="N344" s="7"/>
      <c r="O344" s="391" t="s">
        <v>1401</v>
      </c>
    </row>
    <row r="345" spans="1:15" ht="20.25" customHeight="1" hidden="1">
      <c r="A345" s="206"/>
      <c r="B345" s="259"/>
      <c r="C345" s="241"/>
      <c r="D345" s="242" t="s">
        <v>1498</v>
      </c>
      <c r="E345" s="358"/>
      <c r="F345" s="7"/>
      <c r="G345" s="7"/>
      <c r="H345" s="7"/>
      <c r="I345" s="7"/>
      <c r="J345" s="7"/>
      <c r="K345" s="7"/>
      <c r="L345" s="9"/>
      <c r="M345" s="7"/>
      <c r="N345" s="7"/>
      <c r="O345" s="144"/>
    </row>
    <row r="346" spans="1:18" s="70" customFormat="1" ht="24" customHeight="1" hidden="1">
      <c r="A346" s="264" t="s">
        <v>428</v>
      </c>
      <c r="B346" s="260" t="s">
        <v>429</v>
      </c>
      <c r="C346" s="260" t="s">
        <v>1</v>
      </c>
      <c r="D346" s="260" t="s">
        <v>427</v>
      </c>
      <c r="E346" s="364" t="s">
        <v>435</v>
      </c>
      <c r="F346" s="243" t="s">
        <v>424</v>
      </c>
      <c r="G346" s="243" t="s">
        <v>425</v>
      </c>
      <c r="H346" s="243" t="s">
        <v>33</v>
      </c>
      <c r="I346" s="243" t="s">
        <v>342</v>
      </c>
      <c r="J346" s="243" t="s">
        <v>17</v>
      </c>
      <c r="K346" s="243" t="s">
        <v>18</v>
      </c>
      <c r="L346" s="243" t="s">
        <v>433</v>
      </c>
      <c r="M346" s="243" t="s">
        <v>30</v>
      </c>
      <c r="N346" s="243" t="s">
        <v>29</v>
      </c>
      <c r="O346" s="265" t="s">
        <v>19</v>
      </c>
      <c r="P346" s="849"/>
      <c r="Q346" s="849"/>
      <c r="R346" s="849"/>
    </row>
    <row r="347" spans="1:15" ht="18" customHeight="1">
      <c r="A347" s="943" t="s">
        <v>339</v>
      </c>
      <c r="B347" s="778"/>
      <c r="C347" s="779"/>
      <c r="D347" s="779"/>
      <c r="E347" s="780"/>
      <c r="F347" s="778"/>
      <c r="G347" s="778"/>
      <c r="H347" s="778"/>
      <c r="I347" s="778"/>
      <c r="J347" s="778"/>
      <c r="K347" s="778"/>
      <c r="L347" s="778"/>
      <c r="M347" s="778"/>
      <c r="N347" s="778"/>
      <c r="O347" s="810"/>
    </row>
    <row r="348" spans="1:15" ht="34.5" customHeight="1">
      <c r="A348" s="718">
        <v>55</v>
      </c>
      <c r="B348" s="262" t="s">
        <v>340</v>
      </c>
      <c r="C348" s="131" t="s">
        <v>411</v>
      </c>
      <c r="D348" s="131" t="s">
        <v>244</v>
      </c>
      <c r="E348" s="351">
        <v>15</v>
      </c>
      <c r="F348" s="262">
        <v>1966</v>
      </c>
      <c r="G348" s="262">
        <v>0</v>
      </c>
      <c r="H348" s="262">
        <v>0</v>
      </c>
      <c r="I348" s="262">
        <v>0</v>
      </c>
      <c r="J348" s="262">
        <v>0</v>
      </c>
      <c r="K348" s="262">
        <v>74</v>
      </c>
      <c r="L348" s="262">
        <v>0</v>
      </c>
      <c r="M348" s="262">
        <v>0</v>
      </c>
      <c r="N348" s="130">
        <f aca="true" t="shared" si="61" ref="N348:N356">F348+G348+H348+I348-J348+K348-L348-M348</f>
        <v>2040</v>
      </c>
      <c r="O348" s="133"/>
    </row>
    <row r="349" spans="1:15" ht="34.5" customHeight="1">
      <c r="A349" s="718">
        <v>56</v>
      </c>
      <c r="B349" s="262" t="s">
        <v>341</v>
      </c>
      <c r="C349" s="131" t="s">
        <v>1187</v>
      </c>
      <c r="D349" s="131" t="s">
        <v>244</v>
      </c>
      <c r="E349" s="351">
        <v>15</v>
      </c>
      <c r="F349" s="262">
        <v>1966</v>
      </c>
      <c r="G349" s="262">
        <v>0</v>
      </c>
      <c r="H349" s="262">
        <v>0</v>
      </c>
      <c r="I349" s="262">
        <v>0</v>
      </c>
      <c r="J349" s="262">
        <v>0</v>
      </c>
      <c r="K349" s="262">
        <v>74</v>
      </c>
      <c r="L349" s="262">
        <v>0</v>
      </c>
      <c r="M349" s="262">
        <v>0</v>
      </c>
      <c r="N349" s="130">
        <f>F349+G349+H349+I349-J349+K349-L349-M349</f>
        <v>2040</v>
      </c>
      <c r="O349" s="133"/>
    </row>
    <row r="350" spans="1:15" ht="34.5" customHeight="1">
      <c r="A350" s="718">
        <v>74</v>
      </c>
      <c r="B350" s="130" t="s">
        <v>1482</v>
      </c>
      <c r="C350" s="131" t="s">
        <v>1491</v>
      </c>
      <c r="D350" s="433" t="s">
        <v>1483</v>
      </c>
      <c r="E350" s="351">
        <v>15</v>
      </c>
      <c r="F350" s="262">
        <v>5662</v>
      </c>
      <c r="G350" s="262">
        <v>0</v>
      </c>
      <c r="H350" s="262">
        <v>0</v>
      </c>
      <c r="I350" s="262">
        <v>0</v>
      </c>
      <c r="J350" s="262">
        <v>662</v>
      </c>
      <c r="K350" s="262">
        <v>0</v>
      </c>
      <c r="L350" s="262">
        <v>1500</v>
      </c>
      <c r="M350" s="262">
        <v>0</v>
      </c>
      <c r="N350" s="130">
        <f t="shared" si="61"/>
        <v>3500</v>
      </c>
      <c r="O350" s="133"/>
    </row>
    <row r="351" spans="1:15" ht="34.5" customHeight="1">
      <c r="A351" s="718">
        <v>91</v>
      </c>
      <c r="B351" s="130" t="s">
        <v>842</v>
      </c>
      <c r="C351" s="131" t="s">
        <v>850</v>
      </c>
      <c r="D351" s="131" t="s">
        <v>244</v>
      </c>
      <c r="E351" s="351">
        <v>15</v>
      </c>
      <c r="F351" s="262">
        <v>2396</v>
      </c>
      <c r="G351" s="262">
        <v>0</v>
      </c>
      <c r="H351" s="262">
        <v>0</v>
      </c>
      <c r="I351" s="262">
        <v>0</v>
      </c>
      <c r="J351" s="262">
        <v>0</v>
      </c>
      <c r="K351" s="262">
        <v>4</v>
      </c>
      <c r="L351" s="262">
        <v>0</v>
      </c>
      <c r="M351" s="262">
        <v>0</v>
      </c>
      <c r="N351" s="130">
        <f t="shared" si="61"/>
        <v>2400</v>
      </c>
      <c r="O351" s="133"/>
    </row>
    <row r="352" spans="1:15" ht="34.5" customHeight="1">
      <c r="A352" s="718">
        <v>187</v>
      </c>
      <c r="B352" s="130" t="s">
        <v>666</v>
      </c>
      <c r="C352" s="131" t="s">
        <v>667</v>
      </c>
      <c r="D352" s="131" t="s">
        <v>10</v>
      </c>
      <c r="E352" s="351">
        <v>15</v>
      </c>
      <c r="F352" s="130">
        <v>1817</v>
      </c>
      <c r="G352" s="262">
        <v>0</v>
      </c>
      <c r="H352" s="130">
        <v>0</v>
      </c>
      <c r="I352" s="130">
        <v>0</v>
      </c>
      <c r="J352" s="130">
        <v>0</v>
      </c>
      <c r="K352" s="130">
        <v>83</v>
      </c>
      <c r="L352" s="130">
        <v>0</v>
      </c>
      <c r="M352" s="130">
        <v>0</v>
      </c>
      <c r="N352" s="130">
        <f t="shared" si="61"/>
        <v>1900</v>
      </c>
      <c r="O352" s="133"/>
    </row>
    <row r="353" spans="1:15" ht="34.5" customHeight="1">
      <c r="A353" s="718">
        <v>214</v>
      </c>
      <c r="B353" s="130" t="s">
        <v>534</v>
      </c>
      <c r="C353" s="131" t="s">
        <v>535</v>
      </c>
      <c r="D353" s="131" t="s">
        <v>244</v>
      </c>
      <c r="E353" s="351">
        <v>15</v>
      </c>
      <c r="F353" s="262">
        <v>2509</v>
      </c>
      <c r="G353" s="262">
        <v>0</v>
      </c>
      <c r="H353" s="262">
        <v>0</v>
      </c>
      <c r="I353" s="262">
        <v>0</v>
      </c>
      <c r="J353" s="262">
        <v>9</v>
      </c>
      <c r="K353" s="262">
        <v>0</v>
      </c>
      <c r="L353" s="262">
        <v>0</v>
      </c>
      <c r="M353" s="262">
        <v>0</v>
      </c>
      <c r="N353" s="130">
        <f t="shared" si="61"/>
        <v>2500</v>
      </c>
      <c r="O353" s="133"/>
    </row>
    <row r="354" spans="1:15" ht="34.5" customHeight="1">
      <c r="A354" s="718">
        <v>248</v>
      </c>
      <c r="B354" s="130" t="s">
        <v>615</v>
      </c>
      <c r="C354" s="131" t="s">
        <v>631</v>
      </c>
      <c r="D354" s="131" t="s">
        <v>244</v>
      </c>
      <c r="E354" s="351">
        <v>15</v>
      </c>
      <c r="F354" s="262">
        <v>1923</v>
      </c>
      <c r="G354" s="262">
        <v>0</v>
      </c>
      <c r="H354" s="262">
        <v>0</v>
      </c>
      <c r="I354" s="262">
        <v>0</v>
      </c>
      <c r="J354" s="262">
        <v>0</v>
      </c>
      <c r="K354" s="262">
        <v>77</v>
      </c>
      <c r="L354" s="262">
        <v>0</v>
      </c>
      <c r="M354" s="262">
        <v>0</v>
      </c>
      <c r="N354" s="130">
        <f t="shared" si="61"/>
        <v>2000</v>
      </c>
      <c r="O354" s="133"/>
    </row>
    <row r="355" spans="1:15" ht="34.5" customHeight="1">
      <c r="A355" s="718">
        <v>267</v>
      </c>
      <c r="B355" s="130" t="s">
        <v>642</v>
      </c>
      <c r="C355" s="131" t="s">
        <v>649</v>
      </c>
      <c r="D355" s="131" t="s">
        <v>244</v>
      </c>
      <c r="E355" s="351">
        <v>15</v>
      </c>
      <c r="F355" s="262">
        <v>2509</v>
      </c>
      <c r="G355" s="262">
        <v>0</v>
      </c>
      <c r="H355" s="130">
        <v>0</v>
      </c>
      <c r="I355" s="262">
        <v>0</v>
      </c>
      <c r="J355" s="262">
        <v>9</v>
      </c>
      <c r="K355" s="262">
        <v>0</v>
      </c>
      <c r="L355" s="262">
        <v>0</v>
      </c>
      <c r="M355" s="262">
        <v>0</v>
      </c>
      <c r="N355" s="130">
        <f t="shared" si="61"/>
        <v>2500</v>
      </c>
      <c r="O355" s="133"/>
    </row>
    <row r="356" spans="1:15" ht="34.5" customHeight="1">
      <c r="A356" s="718">
        <v>298</v>
      </c>
      <c r="B356" s="130" t="s">
        <v>726</v>
      </c>
      <c r="C356" s="131" t="s">
        <v>727</v>
      </c>
      <c r="D356" s="131" t="s">
        <v>11</v>
      </c>
      <c r="E356" s="351">
        <v>15</v>
      </c>
      <c r="F356" s="262">
        <v>2140</v>
      </c>
      <c r="G356" s="262">
        <v>0</v>
      </c>
      <c r="H356" s="130">
        <v>0</v>
      </c>
      <c r="I356" s="262">
        <v>0</v>
      </c>
      <c r="J356" s="262">
        <v>0</v>
      </c>
      <c r="K356" s="262">
        <v>60</v>
      </c>
      <c r="L356" s="262">
        <v>0</v>
      </c>
      <c r="M356" s="262">
        <v>0</v>
      </c>
      <c r="N356" s="130">
        <f t="shared" si="61"/>
        <v>2200</v>
      </c>
      <c r="O356" s="133"/>
    </row>
    <row r="357" spans="1:15" ht="39" customHeight="1">
      <c r="A357" s="718">
        <v>359</v>
      </c>
      <c r="B357" s="130" t="s">
        <v>1078</v>
      </c>
      <c r="C357" s="131" t="s">
        <v>1262</v>
      </c>
      <c r="D357" s="131" t="s">
        <v>244</v>
      </c>
      <c r="E357" s="351">
        <v>15</v>
      </c>
      <c r="F357" s="262">
        <v>1923</v>
      </c>
      <c r="G357" s="262">
        <v>0</v>
      </c>
      <c r="H357" s="262">
        <v>0</v>
      </c>
      <c r="I357" s="262">
        <v>0</v>
      </c>
      <c r="J357" s="262">
        <v>0</v>
      </c>
      <c r="K357" s="262">
        <v>77</v>
      </c>
      <c r="L357" s="262">
        <v>0</v>
      </c>
      <c r="M357" s="262">
        <v>0</v>
      </c>
      <c r="N357" s="130">
        <f>F357+G357+H357+I357-J357+K357-L357-M357</f>
        <v>2000</v>
      </c>
      <c r="O357" s="133"/>
    </row>
    <row r="358" spans="1:15" ht="39" customHeight="1">
      <c r="A358" s="718">
        <v>366</v>
      </c>
      <c r="B358" s="130" t="s">
        <v>1079</v>
      </c>
      <c r="C358" s="131" t="s">
        <v>1257</v>
      </c>
      <c r="D358" s="131" t="s">
        <v>244</v>
      </c>
      <c r="E358" s="351">
        <v>15</v>
      </c>
      <c r="F358" s="262">
        <v>1923</v>
      </c>
      <c r="G358" s="262">
        <v>0</v>
      </c>
      <c r="H358" s="262">
        <v>0</v>
      </c>
      <c r="I358" s="262">
        <v>0</v>
      </c>
      <c r="J358" s="262">
        <v>0</v>
      </c>
      <c r="K358" s="262">
        <v>77</v>
      </c>
      <c r="L358" s="262">
        <v>250</v>
      </c>
      <c r="M358" s="262">
        <v>0</v>
      </c>
      <c r="N358" s="130">
        <f>F358+G358+H358+I358-J358+K358-L358-M358</f>
        <v>1750</v>
      </c>
      <c r="O358" s="133"/>
    </row>
    <row r="359" spans="1:15" ht="39" customHeight="1">
      <c r="A359" s="718">
        <v>372</v>
      </c>
      <c r="B359" s="130" t="s">
        <v>1141</v>
      </c>
      <c r="C359" s="131" t="s">
        <v>1255</v>
      </c>
      <c r="D359" s="131" t="s">
        <v>421</v>
      </c>
      <c r="E359" s="351">
        <v>15</v>
      </c>
      <c r="F359" s="262">
        <v>2509</v>
      </c>
      <c r="G359" s="262">
        <v>0</v>
      </c>
      <c r="H359" s="262">
        <v>0</v>
      </c>
      <c r="I359" s="262">
        <v>0</v>
      </c>
      <c r="J359" s="262">
        <v>9</v>
      </c>
      <c r="K359" s="262">
        <v>0</v>
      </c>
      <c r="L359" s="262">
        <v>0</v>
      </c>
      <c r="M359" s="262">
        <v>0</v>
      </c>
      <c r="N359" s="130">
        <f>F359+G359+H359+I359-J359+K359-L359-M359</f>
        <v>2500</v>
      </c>
      <c r="O359" s="133"/>
    </row>
    <row r="360" spans="1:15" ht="39" customHeight="1">
      <c r="A360" s="718">
        <v>373</v>
      </c>
      <c r="B360" s="130" t="s">
        <v>1142</v>
      </c>
      <c r="C360" s="131" t="s">
        <v>1254</v>
      </c>
      <c r="D360" s="131" t="s">
        <v>421</v>
      </c>
      <c r="E360" s="351">
        <v>15</v>
      </c>
      <c r="F360" s="262">
        <v>2509</v>
      </c>
      <c r="G360" s="262">
        <v>0</v>
      </c>
      <c r="H360" s="262">
        <v>0</v>
      </c>
      <c r="I360" s="262">
        <v>0</v>
      </c>
      <c r="J360" s="262">
        <v>9</v>
      </c>
      <c r="K360" s="262">
        <v>0</v>
      </c>
      <c r="L360" s="262">
        <v>0</v>
      </c>
      <c r="M360" s="262">
        <v>0</v>
      </c>
      <c r="N360" s="130">
        <f>F360+G360+H360+I360-J360+K360-L360-M360</f>
        <v>2500</v>
      </c>
      <c r="O360" s="133"/>
    </row>
    <row r="361" spans="1:15" ht="38.25" customHeight="1">
      <c r="A361" s="718">
        <v>384</v>
      </c>
      <c r="B361" s="130" t="s">
        <v>1204</v>
      </c>
      <c r="C361" s="131" t="s">
        <v>1211</v>
      </c>
      <c r="D361" s="131" t="s">
        <v>244</v>
      </c>
      <c r="E361" s="351">
        <v>15</v>
      </c>
      <c r="F361" s="262">
        <v>2509</v>
      </c>
      <c r="G361" s="262">
        <v>0</v>
      </c>
      <c r="H361" s="262">
        <v>0</v>
      </c>
      <c r="I361" s="262">
        <v>0</v>
      </c>
      <c r="J361" s="262">
        <v>9</v>
      </c>
      <c r="K361" s="262">
        <v>0</v>
      </c>
      <c r="L361" s="262">
        <v>0</v>
      </c>
      <c r="M361" s="262">
        <v>0</v>
      </c>
      <c r="N361" s="130">
        <f>F361+G361+H361+I361-J361+K361-L361-M361</f>
        <v>2500</v>
      </c>
      <c r="O361" s="133"/>
    </row>
    <row r="362" spans="1:15" ht="14.25" customHeight="1" hidden="1">
      <c r="A362" s="626" t="s">
        <v>65</v>
      </c>
      <c r="B362" s="893"/>
      <c r="C362" s="627"/>
      <c r="D362" s="627"/>
      <c r="E362" s="628"/>
      <c r="F362" s="904">
        <f aca="true" t="shared" si="62" ref="F362:M362">SUM(F348:F361)</f>
        <v>34261</v>
      </c>
      <c r="G362" s="904">
        <f>SUM(G348:G361)</f>
        <v>0</v>
      </c>
      <c r="H362" s="904">
        <f t="shared" si="62"/>
        <v>0</v>
      </c>
      <c r="I362" s="904">
        <f t="shared" si="62"/>
        <v>0</v>
      </c>
      <c r="J362" s="904">
        <f>SUM(J348:J361)</f>
        <v>707</v>
      </c>
      <c r="K362" s="904">
        <f>SUM(K348:K361)</f>
        <v>526</v>
      </c>
      <c r="L362" s="904">
        <f t="shared" si="62"/>
        <v>1750</v>
      </c>
      <c r="M362" s="904">
        <f t="shared" si="62"/>
        <v>0</v>
      </c>
      <c r="N362" s="904">
        <f>SUM(N348:N361)</f>
        <v>32330</v>
      </c>
      <c r="O362" s="629"/>
    </row>
    <row r="363" spans="1:18" s="23" customFormat="1" ht="18" customHeight="1" hidden="1">
      <c r="A363" s="227"/>
      <c r="B363" s="721" t="s">
        <v>31</v>
      </c>
      <c r="C363" s="229"/>
      <c r="D363" s="229"/>
      <c r="E363" s="362"/>
      <c r="F363" s="229">
        <f>F362</f>
        <v>34261</v>
      </c>
      <c r="G363" s="229">
        <f>G362</f>
        <v>0</v>
      </c>
      <c r="H363" s="229">
        <f aca="true" t="shared" si="63" ref="H363:M363">H362</f>
        <v>0</v>
      </c>
      <c r="I363" s="229">
        <f t="shared" si="63"/>
        <v>0</v>
      </c>
      <c r="J363" s="229">
        <f>J362</f>
        <v>707</v>
      </c>
      <c r="K363" s="229">
        <f>K362</f>
        <v>526</v>
      </c>
      <c r="L363" s="229">
        <f t="shared" si="63"/>
        <v>1750</v>
      </c>
      <c r="M363" s="229">
        <f t="shared" si="63"/>
        <v>0</v>
      </c>
      <c r="N363" s="229">
        <f>N362</f>
        <v>32330</v>
      </c>
      <c r="O363" s="826"/>
      <c r="P363" s="847"/>
      <c r="Q363" s="847"/>
      <c r="R363" s="847"/>
    </row>
    <row r="364" spans="1:18" s="103" customFormat="1" ht="22.5" customHeight="1" hidden="1">
      <c r="A364" s="437"/>
      <c r="B364" s="438"/>
      <c r="C364" s="438"/>
      <c r="D364" s="438"/>
      <c r="E364" s="438" t="s">
        <v>462</v>
      </c>
      <c r="F364" s="439"/>
      <c r="G364" s="438"/>
      <c r="H364" s="438"/>
      <c r="J364" s="443" t="s">
        <v>463</v>
      </c>
      <c r="K364" s="438"/>
      <c r="L364" s="438"/>
      <c r="N364" s="438" t="s">
        <v>463</v>
      </c>
      <c r="O364" s="440"/>
      <c r="P364" s="106"/>
      <c r="Q364" s="106"/>
      <c r="R364" s="106"/>
    </row>
    <row r="365" spans="1:15" ht="12.75" customHeight="1" hidden="1">
      <c r="A365" s="437" t="s">
        <v>471</v>
      </c>
      <c r="B365" s="438"/>
      <c r="C365" s="438"/>
      <c r="D365" s="438" t="s">
        <v>1270</v>
      </c>
      <c r="E365" s="438"/>
      <c r="F365" s="439"/>
      <c r="G365" s="438"/>
      <c r="H365" s="438"/>
      <c r="J365" s="443" t="s">
        <v>968</v>
      </c>
      <c r="K365" s="438"/>
      <c r="L365" s="437"/>
      <c r="M365" s="438" t="s">
        <v>965</v>
      </c>
      <c r="N365" s="438"/>
      <c r="O365" s="441"/>
    </row>
    <row r="366" spans="1:15" ht="12.75" customHeight="1" hidden="1">
      <c r="A366" s="437"/>
      <c r="B366" s="438"/>
      <c r="C366" s="438"/>
      <c r="D366" s="438" t="s">
        <v>731</v>
      </c>
      <c r="E366" s="438"/>
      <c r="F366" s="439"/>
      <c r="G366" s="438"/>
      <c r="H366" s="438"/>
      <c r="J366" s="442" t="s">
        <v>460</v>
      </c>
      <c r="K366" s="438"/>
      <c r="L366" s="438"/>
      <c r="M366" s="438" t="s">
        <v>461</v>
      </c>
      <c r="N366" s="438"/>
      <c r="O366" s="440"/>
    </row>
    <row r="367" spans="1:15" ht="27" customHeight="1" hidden="1">
      <c r="A367" s="3" t="s">
        <v>0</v>
      </c>
      <c r="B367" s="20"/>
      <c r="C367" s="4"/>
      <c r="D367" s="93" t="s">
        <v>64</v>
      </c>
      <c r="E367" s="325"/>
      <c r="F367" s="4"/>
      <c r="G367" s="4"/>
      <c r="H367" s="4"/>
      <c r="I367" s="4"/>
      <c r="J367" s="4"/>
      <c r="K367" s="4"/>
      <c r="L367" s="5"/>
      <c r="M367" s="4"/>
      <c r="N367" s="4"/>
      <c r="O367" s="27"/>
    </row>
    <row r="368" spans="1:15" ht="18.75" hidden="1">
      <c r="A368" s="6"/>
      <c r="B368" s="98" t="s">
        <v>732</v>
      </c>
      <c r="C368" s="7"/>
      <c r="D368" s="7"/>
      <c r="E368" s="315"/>
      <c r="F368" s="7"/>
      <c r="G368" s="7"/>
      <c r="H368" s="7"/>
      <c r="I368" s="8"/>
      <c r="J368" s="7"/>
      <c r="K368" s="7"/>
      <c r="L368" s="9"/>
      <c r="M368" s="7"/>
      <c r="N368" s="7"/>
      <c r="O368" s="391" t="s">
        <v>1402</v>
      </c>
    </row>
    <row r="369" spans="1:15" ht="24.75" hidden="1">
      <c r="A369" s="10"/>
      <c r="B369" s="44"/>
      <c r="C369" s="11"/>
      <c r="D369" s="95" t="s">
        <v>1498</v>
      </c>
      <c r="E369" s="316"/>
      <c r="F369" s="12"/>
      <c r="G369" s="12"/>
      <c r="H369" s="12"/>
      <c r="I369" s="12"/>
      <c r="J369" s="12"/>
      <c r="K369" s="12"/>
      <c r="L369" s="13"/>
      <c r="M369" s="12"/>
      <c r="N369" s="12"/>
      <c r="O369" s="28"/>
    </row>
    <row r="370" spans="1:18" s="70" customFormat="1" ht="31.5" customHeight="1" hidden="1" thickBot="1">
      <c r="A370" s="46" t="s">
        <v>428</v>
      </c>
      <c r="B370" s="62" t="s">
        <v>429</v>
      </c>
      <c r="C370" s="62" t="s">
        <v>1</v>
      </c>
      <c r="D370" s="62" t="s">
        <v>427</v>
      </c>
      <c r="E370" s="337" t="s">
        <v>435</v>
      </c>
      <c r="F370" s="26" t="s">
        <v>424</v>
      </c>
      <c r="G370" s="26" t="s">
        <v>425</v>
      </c>
      <c r="H370" s="26" t="s">
        <v>33</v>
      </c>
      <c r="I370" s="26" t="s">
        <v>342</v>
      </c>
      <c r="J370" s="26" t="s">
        <v>17</v>
      </c>
      <c r="K370" s="26" t="s">
        <v>18</v>
      </c>
      <c r="L370" s="26" t="s">
        <v>433</v>
      </c>
      <c r="M370" s="26" t="s">
        <v>30</v>
      </c>
      <c r="N370" s="26" t="s">
        <v>29</v>
      </c>
      <c r="O370" s="63" t="s">
        <v>19</v>
      </c>
      <c r="P370" s="849"/>
      <c r="Q370" s="849"/>
      <c r="R370" s="849"/>
    </row>
    <row r="371" spans="1:15" ht="16.5" customHeight="1">
      <c r="A371" s="782" t="s">
        <v>733</v>
      </c>
      <c r="B371" s="766"/>
      <c r="C371" s="767"/>
      <c r="D371" s="767"/>
      <c r="E371" s="768"/>
      <c r="F371" s="766"/>
      <c r="G371" s="766"/>
      <c r="H371" s="766"/>
      <c r="I371" s="766"/>
      <c r="J371" s="766"/>
      <c r="K371" s="766"/>
      <c r="L371" s="766"/>
      <c r="M371" s="766"/>
      <c r="N371" s="766"/>
      <c r="O371" s="680"/>
    </row>
    <row r="372" spans="1:15" ht="33" customHeight="1">
      <c r="A372" s="108">
        <v>2</v>
      </c>
      <c r="B372" s="715" t="s">
        <v>1346</v>
      </c>
      <c r="C372" s="43" t="s">
        <v>1347</v>
      </c>
      <c r="D372" s="398" t="s">
        <v>421</v>
      </c>
      <c r="E372" s="375">
        <v>15</v>
      </c>
      <c r="F372" s="65">
        <v>3109</v>
      </c>
      <c r="G372" s="65">
        <v>0</v>
      </c>
      <c r="H372" s="65">
        <v>0</v>
      </c>
      <c r="I372" s="65">
        <v>0</v>
      </c>
      <c r="J372" s="65">
        <v>109</v>
      </c>
      <c r="K372" s="65">
        <v>0</v>
      </c>
      <c r="L372" s="65">
        <v>0</v>
      </c>
      <c r="M372" s="65">
        <v>0</v>
      </c>
      <c r="N372" s="59">
        <f>F372+G372+H372+I372-J372+K372-L372-M372</f>
        <v>3000</v>
      </c>
      <c r="O372" s="29"/>
    </row>
    <row r="373" spans="1:15" ht="33" customHeight="1">
      <c r="A373" s="108">
        <v>209</v>
      </c>
      <c r="B373" s="715" t="s">
        <v>1038</v>
      </c>
      <c r="C373" s="43" t="s">
        <v>1118</v>
      </c>
      <c r="D373" s="398" t="s">
        <v>715</v>
      </c>
      <c r="E373" s="375">
        <v>15</v>
      </c>
      <c r="F373" s="65">
        <v>2691</v>
      </c>
      <c r="G373" s="65">
        <v>0</v>
      </c>
      <c r="H373" s="65">
        <v>0</v>
      </c>
      <c r="I373" s="65">
        <v>0</v>
      </c>
      <c r="J373" s="65">
        <v>43</v>
      </c>
      <c r="K373" s="65">
        <v>0</v>
      </c>
      <c r="L373" s="65">
        <v>0</v>
      </c>
      <c r="M373" s="65">
        <v>0</v>
      </c>
      <c r="N373" s="59">
        <f>F373+G373+H373+I373-J373+K373-L373-M373</f>
        <v>2648</v>
      </c>
      <c r="O373" s="29"/>
    </row>
    <row r="374" spans="1:15" ht="33" customHeight="1">
      <c r="A374" s="108">
        <v>411</v>
      </c>
      <c r="B374" s="715" t="s">
        <v>1337</v>
      </c>
      <c r="C374" s="43" t="s">
        <v>1338</v>
      </c>
      <c r="D374" s="398" t="s">
        <v>2</v>
      </c>
      <c r="E374" s="375">
        <v>15</v>
      </c>
      <c r="F374" s="65">
        <v>3820</v>
      </c>
      <c r="G374" s="65">
        <v>0</v>
      </c>
      <c r="H374" s="65">
        <v>0</v>
      </c>
      <c r="I374" s="65">
        <v>0</v>
      </c>
      <c r="J374" s="65">
        <v>320</v>
      </c>
      <c r="K374" s="65">
        <v>0</v>
      </c>
      <c r="L374" s="65">
        <v>0</v>
      </c>
      <c r="M374" s="65">
        <v>0</v>
      </c>
      <c r="N374" s="59">
        <f>F374+G374+H374+I374-J374+K374-L374-M374</f>
        <v>3500</v>
      </c>
      <c r="O374" s="29"/>
    </row>
    <row r="375" spans="1:18" s="220" customFormat="1" ht="12" customHeight="1" hidden="1">
      <c r="A375" s="623"/>
      <c r="B375" s="624" t="s">
        <v>449</v>
      </c>
      <c r="C375" s="624"/>
      <c r="D375" s="624"/>
      <c r="E375" s="625"/>
      <c r="F375" s="624">
        <f aca="true" t="shared" si="64" ref="F375:N375">SUM(F372:F374)</f>
        <v>9620</v>
      </c>
      <c r="G375" s="624">
        <f t="shared" si="64"/>
        <v>0</v>
      </c>
      <c r="H375" s="624">
        <f t="shared" si="64"/>
        <v>0</v>
      </c>
      <c r="I375" s="624">
        <f t="shared" si="64"/>
        <v>0</v>
      </c>
      <c r="J375" s="624">
        <f t="shared" si="64"/>
        <v>472</v>
      </c>
      <c r="K375" s="624">
        <f t="shared" si="64"/>
        <v>0</v>
      </c>
      <c r="L375" s="624">
        <f t="shared" si="64"/>
        <v>0</v>
      </c>
      <c r="M375" s="624">
        <f t="shared" si="64"/>
        <v>0</v>
      </c>
      <c r="N375" s="624">
        <f t="shared" si="64"/>
        <v>9148</v>
      </c>
      <c r="O375" s="624"/>
      <c r="P375" s="850"/>
      <c r="Q375" s="850"/>
      <c r="R375" s="850"/>
    </row>
    <row r="376" spans="1:15" ht="16.5" customHeight="1">
      <c r="A376" s="100" t="s">
        <v>678</v>
      </c>
      <c r="B376" s="79"/>
      <c r="C376" s="81"/>
      <c r="D376" s="82"/>
      <c r="E376" s="341"/>
      <c r="F376" s="79"/>
      <c r="G376" s="79"/>
      <c r="H376" s="79"/>
      <c r="I376" s="79"/>
      <c r="J376" s="79"/>
      <c r="K376" s="79"/>
      <c r="L376" s="79"/>
      <c r="M376" s="79"/>
      <c r="N376" s="79"/>
      <c r="O376" s="76"/>
    </row>
    <row r="377" spans="1:15" ht="33" customHeight="1">
      <c r="A377" s="15">
        <v>29</v>
      </c>
      <c r="B377" s="15" t="s">
        <v>798</v>
      </c>
      <c r="C377" s="43" t="s">
        <v>799</v>
      </c>
      <c r="D377" s="398" t="s">
        <v>681</v>
      </c>
      <c r="E377" s="375">
        <v>15</v>
      </c>
      <c r="F377" s="59">
        <v>2140</v>
      </c>
      <c r="G377" s="59">
        <v>0</v>
      </c>
      <c r="H377" s="59">
        <v>0</v>
      </c>
      <c r="I377" s="59">
        <v>0</v>
      </c>
      <c r="J377" s="59">
        <v>0</v>
      </c>
      <c r="K377" s="59">
        <v>60</v>
      </c>
      <c r="L377" s="59">
        <v>0</v>
      </c>
      <c r="M377" s="59">
        <v>0</v>
      </c>
      <c r="N377" s="59">
        <f aca="true" t="shared" si="65" ref="N377:N385">F377+G377+H377+I377-J377+K377-L377-M377</f>
        <v>2200</v>
      </c>
      <c r="O377" s="29"/>
    </row>
    <row r="378" spans="1:15" ht="33" customHeight="1">
      <c r="A378" s="15">
        <v>58</v>
      </c>
      <c r="B378" s="59" t="s">
        <v>829</v>
      </c>
      <c r="C378" s="43" t="s">
        <v>830</v>
      </c>
      <c r="D378" s="398" t="s">
        <v>421</v>
      </c>
      <c r="E378" s="346">
        <v>15</v>
      </c>
      <c r="F378" s="59">
        <v>2509</v>
      </c>
      <c r="G378" s="59">
        <v>0</v>
      </c>
      <c r="H378" s="59">
        <v>0</v>
      </c>
      <c r="I378" s="59">
        <v>0</v>
      </c>
      <c r="J378" s="59">
        <v>9</v>
      </c>
      <c r="K378" s="59">
        <v>0</v>
      </c>
      <c r="L378" s="59">
        <v>0</v>
      </c>
      <c r="M378" s="59">
        <v>0</v>
      </c>
      <c r="N378" s="59">
        <f>F378+G378+H378+I378-J378+K378-L378-M378</f>
        <v>2500</v>
      </c>
      <c r="O378" s="29"/>
    </row>
    <row r="379" spans="1:15" ht="33" customHeight="1">
      <c r="A379" s="15">
        <v>122</v>
      </c>
      <c r="B379" s="15" t="s">
        <v>854</v>
      </c>
      <c r="C379" s="43" t="s">
        <v>853</v>
      </c>
      <c r="D379" s="398" t="s">
        <v>421</v>
      </c>
      <c r="E379" s="375">
        <v>15</v>
      </c>
      <c r="F379" s="59">
        <v>1852</v>
      </c>
      <c r="G379" s="59">
        <v>0</v>
      </c>
      <c r="H379" s="59">
        <v>0</v>
      </c>
      <c r="I379" s="59">
        <v>0</v>
      </c>
      <c r="J379" s="59">
        <v>0</v>
      </c>
      <c r="K379" s="59">
        <v>81</v>
      </c>
      <c r="L379" s="59">
        <v>0</v>
      </c>
      <c r="M379" s="59">
        <v>0</v>
      </c>
      <c r="N379" s="59">
        <f t="shared" si="65"/>
        <v>1933</v>
      </c>
      <c r="O379" s="29"/>
    </row>
    <row r="380" spans="1:15" ht="33" customHeight="1">
      <c r="A380" s="15">
        <v>153</v>
      </c>
      <c r="B380" s="15" t="s">
        <v>928</v>
      </c>
      <c r="C380" s="43" t="s">
        <v>929</v>
      </c>
      <c r="D380" s="398" t="s">
        <v>927</v>
      </c>
      <c r="E380" s="375">
        <v>15</v>
      </c>
      <c r="F380" s="59">
        <v>1377</v>
      </c>
      <c r="G380" s="59">
        <v>0</v>
      </c>
      <c r="H380" s="59">
        <v>0</v>
      </c>
      <c r="I380" s="59">
        <v>0</v>
      </c>
      <c r="J380" s="59">
        <v>0</v>
      </c>
      <c r="K380" s="59">
        <v>123</v>
      </c>
      <c r="L380" s="59">
        <v>0</v>
      </c>
      <c r="M380" s="59">
        <v>0</v>
      </c>
      <c r="N380" s="59">
        <f>F380+G380+H380+I380-J380+K380-L380-M380</f>
        <v>1500</v>
      </c>
      <c r="O380" s="29"/>
    </row>
    <row r="381" spans="1:15" ht="33" customHeight="1">
      <c r="A381" s="15">
        <v>317</v>
      </c>
      <c r="B381" s="59" t="s">
        <v>773</v>
      </c>
      <c r="C381" s="43" t="s">
        <v>774</v>
      </c>
      <c r="D381" s="43" t="s">
        <v>11</v>
      </c>
      <c r="E381" s="346">
        <v>15</v>
      </c>
      <c r="F381" s="65">
        <v>1923</v>
      </c>
      <c r="G381" s="65">
        <v>0</v>
      </c>
      <c r="H381" s="59">
        <v>0</v>
      </c>
      <c r="I381" s="65">
        <v>0</v>
      </c>
      <c r="J381" s="65">
        <v>0</v>
      </c>
      <c r="K381" s="65">
        <v>77</v>
      </c>
      <c r="L381" s="65">
        <v>0</v>
      </c>
      <c r="M381" s="65">
        <v>0</v>
      </c>
      <c r="N381" s="59">
        <f>F381+G381+H381+I381-J381+K381-L381-M381</f>
        <v>2000</v>
      </c>
      <c r="O381" s="29"/>
    </row>
    <row r="382" spans="1:15" ht="33" customHeight="1">
      <c r="A382" s="15">
        <v>323</v>
      </c>
      <c r="B382" s="15" t="s">
        <v>1039</v>
      </c>
      <c r="C382" s="43" t="s">
        <v>1119</v>
      </c>
      <c r="D382" s="398" t="s">
        <v>691</v>
      </c>
      <c r="E382" s="375">
        <v>15</v>
      </c>
      <c r="F382" s="59">
        <v>3333</v>
      </c>
      <c r="G382" s="59">
        <v>0</v>
      </c>
      <c r="H382" s="59">
        <v>0</v>
      </c>
      <c r="I382" s="59">
        <v>0</v>
      </c>
      <c r="J382" s="59">
        <v>133</v>
      </c>
      <c r="K382" s="59">
        <v>0</v>
      </c>
      <c r="L382" s="59">
        <v>0</v>
      </c>
      <c r="M382" s="59">
        <v>0</v>
      </c>
      <c r="N382" s="59">
        <f>F382+G382+H382+I382-J382+K382-L382-M382</f>
        <v>3200</v>
      </c>
      <c r="O382" s="29"/>
    </row>
    <row r="383" spans="1:15" ht="33" customHeight="1">
      <c r="A383" s="15">
        <v>324</v>
      </c>
      <c r="B383" s="15" t="s">
        <v>710</v>
      </c>
      <c r="C383" s="43" t="s">
        <v>751</v>
      </c>
      <c r="D383" s="398" t="s">
        <v>711</v>
      </c>
      <c r="E383" s="375">
        <v>15</v>
      </c>
      <c r="F383" s="59">
        <v>1600</v>
      </c>
      <c r="G383" s="59">
        <v>0</v>
      </c>
      <c r="H383" s="59">
        <v>0</v>
      </c>
      <c r="I383" s="59">
        <v>0</v>
      </c>
      <c r="J383" s="59">
        <v>0</v>
      </c>
      <c r="K383" s="59">
        <v>109</v>
      </c>
      <c r="L383" s="59">
        <v>0</v>
      </c>
      <c r="M383" s="59">
        <v>0</v>
      </c>
      <c r="N383" s="59">
        <f t="shared" si="65"/>
        <v>1709</v>
      </c>
      <c r="O383" s="29"/>
    </row>
    <row r="384" spans="1:15" ht="33" customHeight="1">
      <c r="A384" s="15">
        <v>325</v>
      </c>
      <c r="B384" s="15" t="s">
        <v>735</v>
      </c>
      <c r="C384" s="43" t="s">
        <v>752</v>
      </c>
      <c r="D384" s="398" t="s">
        <v>712</v>
      </c>
      <c r="E384" s="375">
        <v>15</v>
      </c>
      <c r="F384" s="59">
        <v>2316</v>
      </c>
      <c r="G384" s="59">
        <v>0</v>
      </c>
      <c r="H384" s="59">
        <v>0</v>
      </c>
      <c r="I384" s="59">
        <v>0</v>
      </c>
      <c r="J384" s="59">
        <v>0</v>
      </c>
      <c r="K384" s="59">
        <v>27</v>
      </c>
      <c r="L384" s="59">
        <v>0</v>
      </c>
      <c r="M384" s="59">
        <v>0</v>
      </c>
      <c r="N384" s="59">
        <f t="shared" si="65"/>
        <v>2343</v>
      </c>
      <c r="O384" s="29"/>
    </row>
    <row r="385" spans="1:15" ht="33" customHeight="1">
      <c r="A385" s="15">
        <v>374</v>
      </c>
      <c r="B385" s="15" t="s">
        <v>1143</v>
      </c>
      <c r="C385" s="43" t="s">
        <v>1249</v>
      </c>
      <c r="D385" s="398" t="s">
        <v>1144</v>
      </c>
      <c r="E385" s="375">
        <v>15</v>
      </c>
      <c r="F385" s="59">
        <v>842</v>
      </c>
      <c r="G385" s="59">
        <v>0</v>
      </c>
      <c r="H385" s="59">
        <v>0</v>
      </c>
      <c r="I385" s="59">
        <v>0</v>
      </c>
      <c r="J385" s="59">
        <v>0</v>
      </c>
      <c r="K385" s="59">
        <v>158</v>
      </c>
      <c r="L385" s="59">
        <v>0</v>
      </c>
      <c r="M385" s="59">
        <v>0</v>
      </c>
      <c r="N385" s="59">
        <f t="shared" si="65"/>
        <v>1000</v>
      </c>
      <c r="O385" s="29"/>
    </row>
    <row r="386" spans="1:15" ht="12" customHeight="1" hidden="1">
      <c r="A386" s="589" t="s">
        <v>65</v>
      </c>
      <c r="B386" s="590"/>
      <c r="C386" s="594"/>
      <c r="D386" s="613"/>
      <c r="E386" s="614"/>
      <c r="F386" s="612">
        <f aca="true" t="shared" si="66" ref="F386:N386">SUM(F377:F385)</f>
        <v>17892</v>
      </c>
      <c r="G386" s="612">
        <f t="shared" si="66"/>
        <v>0</v>
      </c>
      <c r="H386" s="612">
        <f t="shared" si="66"/>
        <v>0</v>
      </c>
      <c r="I386" s="612">
        <f t="shared" si="66"/>
        <v>0</v>
      </c>
      <c r="J386" s="612">
        <f t="shared" si="66"/>
        <v>142</v>
      </c>
      <c r="K386" s="612">
        <f t="shared" si="66"/>
        <v>635</v>
      </c>
      <c r="L386" s="612">
        <f t="shared" si="66"/>
        <v>0</v>
      </c>
      <c r="M386" s="612">
        <f t="shared" si="66"/>
        <v>0</v>
      </c>
      <c r="N386" s="612">
        <f t="shared" si="66"/>
        <v>18385</v>
      </c>
      <c r="O386" s="587"/>
    </row>
    <row r="387" spans="1:15" ht="16.5" customHeight="1">
      <c r="A387" s="100" t="s">
        <v>679</v>
      </c>
      <c r="B387" s="79"/>
      <c r="C387" s="81"/>
      <c r="D387" s="82"/>
      <c r="E387" s="341"/>
      <c r="F387" s="79"/>
      <c r="G387" s="79"/>
      <c r="H387" s="79"/>
      <c r="I387" s="79"/>
      <c r="J387" s="79"/>
      <c r="K387" s="79"/>
      <c r="L387" s="79"/>
      <c r="M387" s="79"/>
      <c r="N387" s="79"/>
      <c r="O387" s="76"/>
    </row>
    <row r="388" spans="1:18" s="41" customFormat="1" ht="33" customHeight="1">
      <c r="A388" s="15">
        <v>38</v>
      </c>
      <c r="B388" s="59" t="s">
        <v>693</v>
      </c>
      <c r="C388" s="43" t="s">
        <v>746</v>
      </c>
      <c r="D388" s="398" t="s">
        <v>691</v>
      </c>
      <c r="E388" s="346">
        <v>15</v>
      </c>
      <c r="F388" s="59">
        <v>2268</v>
      </c>
      <c r="G388" s="59">
        <v>0</v>
      </c>
      <c r="H388" s="59">
        <v>0</v>
      </c>
      <c r="I388" s="59">
        <v>0</v>
      </c>
      <c r="J388" s="59">
        <v>0</v>
      </c>
      <c r="K388" s="59">
        <v>32</v>
      </c>
      <c r="L388" s="59">
        <v>0</v>
      </c>
      <c r="M388" s="59">
        <v>0</v>
      </c>
      <c r="N388" s="59">
        <f>F388+G388+H388+I388-J388+K388-L388-M388</f>
        <v>2300</v>
      </c>
      <c r="O388" s="29"/>
      <c r="P388" s="84"/>
      <c r="Q388" s="84"/>
      <c r="R388" s="84"/>
    </row>
    <row r="389" spans="1:18" s="41" customFormat="1" ht="32.25" customHeight="1">
      <c r="A389" s="15">
        <v>40</v>
      </c>
      <c r="B389" s="59" t="s">
        <v>700</v>
      </c>
      <c r="C389" s="43" t="s">
        <v>761</v>
      </c>
      <c r="D389" s="398" t="s">
        <v>701</v>
      </c>
      <c r="E389" s="375">
        <v>15</v>
      </c>
      <c r="F389" s="65">
        <v>1654</v>
      </c>
      <c r="G389" s="65">
        <v>0</v>
      </c>
      <c r="H389" s="65">
        <v>0</v>
      </c>
      <c r="I389" s="65">
        <v>0</v>
      </c>
      <c r="J389" s="65">
        <v>0</v>
      </c>
      <c r="K389" s="65">
        <v>106</v>
      </c>
      <c r="L389" s="65">
        <v>0</v>
      </c>
      <c r="M389" s="65">
        <v>0</v>
      </c>
      <c r="N389" s="59">
        <f>F389+G389+H389+I389-J389+K389-L389-M389</f>
        <v>1760</v>
      </c>
      <c r="O389" s="104"/>
      <c r="P389" s="84"/>
      <c r="Q389" s="84"/>
      <c r="R389" s="84"/>
    </row>
    <row r="390" spans="1:15" ht="12" customHeight="1" hidden="1">
      <c r="A390" s="589" t="s">
        <v>65</v>
      </c>
      <c r="B390" s="590"/>
      <c r="C390" s="594"/>
      <c r="D390" s="594"/>
      <c r="E390" s="614"/>
      <c r="F390" s="612">
        <f aca="true" t="shared" si="67" ref="F390:N390">SUM(F388:F389)</f>
        <v>3922</v>
      </c>
      <c r="G390" s="612">
        <f t="shared" si="67"/>
        <v>0</v>
      </c>
      <c r="H390" s="612">
        <f t="shared" si="67"/>
        <v>0</v>
      </c>
      <c r="I390" s="612">
        <f t="shared" si="67"/>
        <v>0</v>
      </c>
      <c r="J390" s="612">
        <f t="shared" si="67"/>
        <v>0</v>
      </c>
      <c r="K390" s="612">
        <f t="shared" si="67"/>
        <v>138</v>
      </c>
      <c r="L390" s="612">
        <f t="shared" si="67"/>
        <v>0</v>
      </c>
      <c r="M390" s="612">
        <f t="shared" si="67"/>
        <v>0</v>
      </c>
      <c r="N390" s="612">
        <f t="shared" si="67"/>
        <v>4060</v>
      </c>
      <c r="O390" s="587"/>
    </row>
    <row r="391" spans="1:18" s="23" customFormat="1" ht="21" customHeight="1" hidden="1">
      <c r="A391" s="56"/>
      <c r="B391" s="52" t="s">
        <v>31</v>
      </c>
      <c r="C391" s="61"/>
      <c r="D391" s="61"/>
      <c r="E391" s="347"/>
      <c r="F391" s="71">
        <f aca="true" t="shared" si="68" ref="F391:N391">F375+F386+F390</f>
        <v>31434</v>
      </c>
      <c r="G391" s="71">
        <f t="shared" si="68"/>
        <v>0</v>
      </c>
      <c r="H391" s="71">
        <f t="shared" si="68"/>
        <v>0</v>
      </c>
      <c r="I391" s="71">
        <f t="shared" si="68"/>
        <v>0</v>
      </c>
      <c r="J391" s="71">
        <f t="shared" si="68"/>
        <v>614</v>
      </c>
      <c r="K391" s="71">
        <f t="shared" si="68"/>
        <v>773</v>
      </c>
      <c r="L391" s="71">
        <f t="shared" si="68"/>
        <v>0</v>
      </c>
      <c r="M391" s="71">
        <f t="shared" si="68"/>
        <v>0</v>
      </c>
      <c r="N391" s="71">
        <f t="shared" si="68"/>
        <v>31593</v>
      </c>
      <c r="O391" s="57"/>
      <c r="P391" s="847"/>
      <c r="Q391" s="847"/>
      <c r="R391" s="847"/>
    </row>
    <row r="392" spans="1:15" ht="18.75" hidden="1">
      <c r="A392" s="437"/>
      <c r="B392" s="438"/>
      <c r="C392" s="438"/>
      <c r="D392" s="438" t="s">
        <v>462</v>
      </c>
      <c r="F392" s="439"/>
      <c r="G392" s="438"/>
      <c r="H392" s="438"/>
      <c r="J392" s="443" t="s">
        <v>463</v>
      </c>
      <c r="K392" s="438"/>
      <c r="L392" s="438"/>
      <c r="N392" s="438" t="s">
        <v>463</v>
      </c>
      <c r="O392" s="440"/>
    </row>
    <row r="393" spans="1:18" s="103" customFormat="1" ht="16.5" customHeight="1" hidden="1">
      <c r="A393" s="437" t="s">
        <v>471</v>
      </c>
      <c r="B393" s="438"/>
      <c r="C393" s="438"/>
      <c r="D393" s="443" t="s">
        <v>1270</v>
      </c>
      <c r="E393" s="438"/>
      <c r="F393" s="439"/>
      <c r="G393" s="438"/>
      <c r="H393" s="438"/>
      <c r="J393" s="443" t="s">
        <v>968</v>
      </c>
      <c r="K393" s="438"/>
      <c r="L393" s="437"/>
      <c r="M393" s="438" t="s">
        <v>965</v>
      </c>
      <c r="N393" s="438"/>
      <c r="O393" s="441"/>
      <c r="P393" s="106"/>
      <c r="Q393" s="106"/>
      <c r="R393" s="106"/>
    </row>
    <row r="394" spans="1:18" s="103" customFormat="1" ht="14.25" customHeight="1" hidden="1">
      <c r="A394" s="437"/>
      <c r="B394" s="438"/>
      <c r="C394" s="438"/>
      <c r="D394" s="443" t="s">
        <v>597</v>
      </c>
      <c r="E394" s="438"/>
      <c r="F394" s="439"/>
      <c r="G394" s="438"/>
      <c r="H394" s="438"/>
      <c r="J394" s="442" t="s">
        <v>460</v>
      </c>
      <c r="K394" s="438"/>
      <c r="L394" s="438"/>
      <c r="M394" s="438" t="s">
        <v>461</v>
      </c>
      <c r="N394" s="438"/>
      <c r="O394" s="440"/>
      <c r="P394" s="106"/>
      <c r="Q394" s="106"/>
      <c r="R394" s="106"/>
    </row>
    <row r="395" spans="1:15" ht="23.25" customHeight="1" hidden="1">
      <c r="A395" s="3" t="s">
        <v>0</v>
      </c>
      <c r="B395" s="33"/>
      <c r="C395" s="4"/>
      <c r="D395" s="93" t="s">
        <v>64</v>
      </c>
      <c r="E395" s="325"/>
      <c r="F395" s="4"/>
      <c r="G395" s="4"/>
      <c r="H395" s="4"/>
      <c r="I395" s="4"/>
      <c r="J395" s="4"/>
      <c r="K395" s="4"/>
      <c r="L395" s="5"/>
      <c r="M395" s="4"/>
      <c r="N395" s="4"/>
      <c r="O395" s="27"/>
    </row>
    <row r="396" spans="1:15" ht="15" customHeight="1" hidden="1">
      <c r="A396" s="6"/>
      <c r="B396" s="98" t="s">
        <v>24</v>
      </c>
      <c r="C396" s="7"/>
      <c r="D396" s="7"/>
      <c r="E396" s="315"/>
      <c r="F396" s="7"/>
      <c r="G396" s="7"/>
      <c r="H396" s="7"/>
      <c r="I396" s="8"/>
      <c r="J396" s="7"/>
      <c r="K396" s="7"/>
      <c r="L396" s="9"/>
      <c r="M396" s="7"/>
      <c r="N396" s="7"/>
      <c r="O396" s="391" t="s">
        <v>1403</v>
      </c>
    </row>
    <row r="397" spans="1:15" ht="18" customHeight="1" hidden="1">
      <c r="A397" s="10"/>
      <c r="B397" s="44"/>
      <c r="C397" s="11"/>
      <c r="D397" s="95" t="s">
        <v>1498</v>
      </c>
      <c r="E397" s="316"/>
      <c r="F397" s="12"/>
      <c r="G397" s="12"/>
      <c r="H397" s="12"/>
      <c r="I397" s="12"/>
      <c r="J397" s="12"/>
      <c r="K397" s="12"/>
      <c r="L397" s="13"/>
      <c r="M397" s="12"/>
      <c r="N397" s="12"/>
      <c r="O397" s="28"/>
    </row>
    <row r="398" spans="1:18" s="70" customFormat="1" ht="25.5" customHeight="1" hidden="1" thickBot="1">
      <c r="A398" s="46" t="s">
        <v>428</v>
      </c>
      <c r="B398" s="62" t="s">
        <v>429</v>
      </c>
      <c r="C398" s="62" t="s">
        <v>1</v>
      </c>
      <c r="D398" s="62" t="s">
        <v>427</v>
      </c>
      <c r="E398" s="337" t="s">
        <v>435</v>
      </c>
      <c r="F398" s="26" t="s">
        <v>424</v>
      </c>
      <c r="G398" s="26" t="s">
        <v>425</v>
      </c>
      <c r="H398" s="26" t="s">
        <v>33</v>
      </c>
      <c r="I398" s="26" t="s">
        <v>342</v>
      </c>
      <c r="J398" s="26" t="s">
        <v>17</v>
      </c>
      <c r="K398" s="26" t="s">
        <v>18</v>
      </c>
      <c r="L398" s="26" t="s">
        <v>433</v>
      </c>
      <c r="M398" s="26" t="s">
        <v>30</v>
      </c>
      <c r="N398" s="26" t="s">
        <v>29</v>
      </c>
      <c r="O398" s="63" t="s">
        <v>19</v>
      </c>
      <c r="P398" s="849"/>
      <c r="Q398" s="849"/>
      <c r="R398" s="849"/>
    </row>
    <row r="399" spans="1:15" ht="13.5" customHeight="1">
      <c r="A399" s="675" t="s">
        <v>1042</v>
      </c>
      <c r="B399" s="766"/>
      <c r="C399" s="767"/>
      <c r="D399" s="767"/>
      <c r="E399" s="768"/>
      <c r="F399" s="676"/>
      <c r="G399" s="676"/>
      <c r="H399" s="676"/>
      <c r="I399" s="676"/>
      <c r="J399" s="676"/>
      <c r="K399" s="676"/>
      <c r="L399" s="676"/>
      <c r="M399" s="676"/>
      <c r="N399" s="676"/>
      <c r="O399" s="680"/>
    </row>
    <row r="400" spans="1:15" ht="30" customHeight="1">
      <c r="A400" s="108">
        <v>211</v>
      </c>
      <c r="B400" s="59" t="s">
        <v>1040</v>
      </c>
      <c r="C400" s="43" t="s">
        <v>1235</v>
      </c>
      <c r="D400" s="398" t="s">
        <v>9</v>
      </c>
      <c r="E400" s="346">
        <v>15</v>
      </c>
      <c r="F400" s="59">
        <v>2746</v>
      </c>
      <c r="G400" s="59">
        <v>0</v>
      </c>
      <c r="H400" s="59">
        <v>0</v>
      </c>
      <c r="I400" s="59">
        <v>0</v>
      </c>
      <c r="J400" s="59">
        <v>49</v>
      </c>
      <c r="K400" s="59">
        <v>0</v>
      </c>
      <c r="L400" s="59">
        <v>500</v>
      </c>
      <c r="M400" s="59">
        <v>0</v>
      </c>
      <c r="N400" s="59">
        <f>F400+G400+H400+I400-J400+K400-L400-M400</f>
        <v>2197</v>
      </c>
      <c r="O400" s="29"/>
    </row>
    <row r="401" spans="1:15" ht="30" customHeight="1">
      <c r="A401" s="108">
        <v>212</v>
      </c>
      <c r="B401" s="715" t="s">
        <v>1120</v>
      </c>
      <c r="C401" s="43" t="s">
        <v>1268</v>
      </c>
      <c r="D401" s="398" t="s">
        <v>452</v>
      </c>
      <c r="E401" s="346">
        <v>15</v>
      </c>
      <c r="F401" s="59">
        <v>5662</v>
      </c>
      <c r="G401" s="59">
        <v>0</v>
      </c>
      <c r="H401" s="59">
        <v>0</v>
      </c>
      <c r="I401" s="59">
        <v>0</v>
      </c>
      <c r="J401" s="59">
        <v>662</v>
      </c>
      <c r="K401" s="59">
        <v>0</v>
      </c>
      <c r="L401" s="59">
        <v>500</v>
      </c>
      <c r="M401" s="59">
        <v>0</v>
      </c>
      <c r="N401" s="59">
        <f>F401+G401+H401+I401-J401+K401-L401-M401</f>
        <v>4500</v>
      </c>
      <c r="O401" s="29"/>
    </row>
    <row r="402" spans="1:15" ht="30" customHeight="1">
      <c r="A402" s="108">
        <v>219</v>
      </c>
      <c r="B402" s="59" t="s">
        <v>1041</v>
      </c>
      <c r="C402" s="43" t="s">
        <v>1258</v>
      </c>
      <c r="D402" s="398" t="s">
        <v>2</v>
      </c>
      <c r="E402" s="346">
        <v>15</v>
      </c>
      <c r="F402" s="59">
        <v>2396</v>
      </c>
      <c r="G402" s="59">
        <v>0</v>
      </c>
      <c r="H402" s="59">
        <v>0</v>
      </c>
      <c r="I402" s="59">
        <v>0</v>
      </c>
      <c r="J402" s="59">
        <v>0</v>
      </c>
      <c r="K402" s="59">
        <v>4</v>
      </c>
      <c r="L402" s="59">
        <v>0</v>
      </c>
      <c r="M402" s="59">
        <v>0</v>
      </c>
      <c r="N402" s="59">
        <f>F402+G402+H402+I402-J402+K402-L402-M402</f>
        <v>2400</v>
      </c>
      <c r="O402" s="29"/>
    </row>
    <row r="403" spans="1:15" ht="13.5" customHeight="1" hidden="1">
      <c r="A403" s="589" t="s">
        <v>65</v>
      </c>
      <c r="B403" s="605"/>
      <c r="C403" s="606"/>
      <c r="D403" s="606"/>
      <c r="E403" s="607"/>
      <c r="F403" s="624">
        <f>SUM(F400:F402)</f>
        <v>10804</v>
      </c>
      <c r="G403" s="624">
        <f aca="true" t="shared" si="69" ref="G403:N403">SUM(G400:G402)</f>
        <v>0</v>
      </c>
      <c r="H403" s="624">
        <f t="shared" si="69"/>
        <v>0</v>
      </c>
      <c r="I403" s="624">
        <f t="shared" si="69"/>
        <v>0</v>
      </c>
      <c r="J403" s="624">
        <f t="shared" si="69"/>
        <v>711</v>
      </c>
      <c r="K403" s="624">
        <f t="shared" si="69"/>
        <v>4</v>
      </c>
      <c r="L403" s="624">
        <f t="shared" si="69"/>
        <v>1000</v>
      </c>
      <c r="M403" s="624">
        <f t="shared" si="69"/>
        <v>0</v>
      </c>
      <c r="N403" s="624">
        <f t="shared" si="69"/>
        <v>9097</v>
      </c>
      <c r="O403" s="587"/>
    </row>
    <row r="404" spans="1:15" ht="15" customHeight="1">
      <c r="A404" s="675" t="s">
        <v>1043</v>
      </c>
      <c r="B404" s="766"/>
      <c r="C404" s="767"/>
      <c r="D404" s="767"/>
      <c r="E404" s="768"/>
      <c r="F404" s="676"/>
      <c r="G404" s="676"/>
      <c r="H404" s="676"/>
      <c r="I404" s="676"/>
      <c r="J404" s="676"/>
      <c r="K404" s="676"/>
      <c r="L404" s="676"/>
      <c r="M404" s="676"/>
      <c r="N404" s="676"/>
      <c r="O404" s="680"/>
    </row>
    <row r="405" spans="1:15" ht="30" customHeight="1">
      <c r="A405" s="15">
        <v>8</v>
      </c>
      <c r="B405" s="59" t="s">
        <v>792</v>
      </c>
      <c r="C405" s="43" t="s">
        <v>793</v>
      </c>
      <c r="D405" s="398" t="s">
        <v>452</v>
      </c>
      <c r="E405" s="346">
        <v>15</v>
      </c>
      <c r="F405" s="59">
        <v>2831</v>
      </c>
      <c r="G405" s="59">
        <v>0</v>
      </c>
      <c r="H405" s="59">
        <v>0</v>
      </c>
      <c r="I405" s="59">
        <v>0</v>
      </c>
      <c r="J405" s="59">
        <v>59</v>
      </c>
      <c r="K405" s="59">
        <v>0</v>
      </c>
      <c r="L405" s="59">
        <v>0</v>
      </c>
      <c r="M405" s="59">
        <v>0</v>
      </c>
      <c r="N405" s="59">
        <f>F405+G405+H405+I405-J405+K405-L405-M405</f>
        <v>2772</v>
      </c>
      <c r="O405" s="29"/>
    </row>
    <row r="406" spans="1:15" ht="30" customHeight="1">
      <c r="A406" s="15">
        <v>101</v>
      </c>
      <c r="B406" s="59" t="s">
        <v>844</v>
      </c>
      <c r="C406" s="43" t="s">
        <v>1188</v>
      </c>
      <c r="D406" s="398" t="s">
        <v>9</v>
      </c>
      <c r="E406" s="346">
        <v>15</v>
      </c>
      <c r="F406" s="59">
        <v>1645</v>
      </c>
      <c r="G406" s="59">
        <v>0</v>
      </c>
      <c r="H406" s="59">
        <v>0</v>
      </c>
      <c r="I406" s="59">
        <v>0</v>
      </c>
      <c r="J406" s="59">
        <v>0</v>
      </c>
      <c r="K406" s="59">
        <v>106</v>
      </c>
      <c r="L406" s="59">
        <v>0</v>
      </c>
      <c r="M406" s="59">
        <v>0</v>
      </c>
      <c r="N406" s="59">
        <f>F406+G406+H406+I406-J406+K406-L406-M406</f>
        <v>1751</v>
      </c>
      <c r="O406" s="29"/>
    </row>
    <row r="407" spans="1:15" ht="30" customHeight="1">
      <c r="A407" s="15">
        <v>184</v>
      </c>
      <c r="B407" s="59" t="s">
        <v>474</v>
      </c>
      <c r="C407" s="43" t="s">
        <v>475</v>
      </c>
      <c r="D407" s="398" t="s">
        <v>378</v>
      </c>
      <c r="E407" s="346">
        <v>15</v>
      </c>
      <c r="F407" s="59">
        <v>3750</v>
      </c>
      <c r="G407" s="59">
        <v>0</v>
      </c>
      <c r="H407" s="59">
        <v>0</v>
      </c>
      <c r="I407" s="59">
        <v>0</v>
      </c>
      <c r="J407" s="59">
        <v>309</v>
      </c>
      <c r="K407" s="59">
        <v>0</v>
      </c>
      <c r="L407" s="59">
        <v>0</v>
      </c>
      <c r="M407" s="59">
        <v>0</v>
      </c>
      <c r="N407" s="59">
        <f>F407+G407+H407+I407-J407+K407-L407-M407</f>
        <v>3441</v>
      </c>
      <c r="O407" s="29"/>
    </row>
    <row r="408" spans="1:15" ht="30" customHeight="1">
      <c r="A408" s="15">
        <v>357</v>
      </c>
      <c r="B408" s="59" t="s">
        <v>1081</v>
      </c>
      <c r="C408" s="43" t="s">
        <v>1248</v>
      </c>
      <c r="D408" s="398" t="s">
        <v>2</v>
      </c>
      <c r="E408" s="346">
        <v>15</v>
      </c>
      <c r="F408" s="59">
        <v>2621</v>
      </c>
      <c r="G408" s="59">
        <v>0</v>
      </c>
      <c r="H408" s="59">
        <v>0</v>
      </c>
      <c r="I408" s="59">
        <v>0</v>
      </c>
      <c r="J408" s="59">
        <v>21</v>
      </c>
      <c r="K408" s="59">
        <v>0</v>
      </c>
      <c r="L408" s="59">
        <v>0</v>
      </c>
      <c r="M408" s="59">
        <v>0</v>
      </c>
      <c r="N408" s="59">
        <f>F408+G408+H408+I408-J408+K408-L408-M408</f>
        <v>2600</v>
      </c>
      <c r="O408" s="29"/>
    </row>
    <row r="409" spans="1:15" ht="30" customHeight="1">
      <c r="A409" s="15">
        <v>375</v>
      </c>
      <c r="B409" s="59" t="s">
        <v>1145</v>
      </c>
      <c r="C409" s="43" t="s">
        <v>1253</v>
      </c>
      <c r="D409" s="398" t="s">
        <v>421</v>
      </c>
      <c r="E409" s="346">
        <v>15</v>
      </c>
      <c r="F409" s="59">
        <v>3109</v>
      </c>
      <c r="G409" s="59">
        <v>0</v>
      </c>
      <c r="H409" s="59">
        <v>0</v>
      </c>
      <c r="I409" s="59">
        <v>0</v>
      </c>
      <c r="J409" s="59">
        <v>109</v>
      </c>
      <c r="K409" s="59">
        <v>0</v>
      </c>
      <c r="L409" s="59">
        <v>0</v>
      </c>
      <c r="M409" s="59">
        <v>0</v>
      </c>
      <c r="N409" s="59">
        <f>F409+G409+H409+I409-J409+K409-L409-M409</f>
        <v>3000</v>
      </c>
      <c r="O409" s="29"/>
    </row>
    <row r="410" spans="1:15" ht="13.5" customHeight="1" hidden="1">
      <c r="A410" s="589" t="s">
        <v>65</v>
      </c>
      <c r="B410" s="605"/>
      <c r="C410" s="606"/>
      <c r="D410" s="606"/>
      <c r="E410" s="607"/>
      <c r="F410" s="624">
        <f>SUM(F405:F409)</f>
        <v>13956</v>
      </c>
      <c r="G410" s="624">
        <f aca="true" t="shared" si="70" ref="G410:N410">SUM(G405:G409)</f>
        <v>0</v>
      </c>
      <c r="H410" s="624">
        <f t="shared" si="70"/>
        <v>0</v>
      </c>
      <c r="I410" s="624">
        <f t="shared" si="70"/>
        <v>0</v>
      </c>
      <c r="J410" s="624">
        <f t="shared" si="70"/>
        <v>498</v>
      </c>
      <c r="K410" s="624">
        <f t="shared" si="70"/>
        <v>106</v>
      </c>
      <c r="L410" s="624">
        <f t="shared" si="70"/>
        <v>0</v>
      </c>
      <c r="M410" s="624">
        <f t="shared" si="70"/>
        <v>0</v>
      </c>
      <c r="N410" s="624">
        <f t="shared" si="70"/>
        <v>13564</v>
      </c>
      <c r="O410" s="587"/>
    </row>
    <row r="411" spans="1:15" ht="15" customHeight="1">
      <c r="A411" s="675" t="s">
        <v>261</v>
      </c>
      <c r="B411" s="766"/>
      <c r="C411" s="767"/>
      <c r="D411" s="767"/>
      <c r="E411" s="768"/>
      <c r="F411" s="676"/>
      <c r="G411" s="676"/>
      <c r="H411" s="676"/>
      <c r="I411" s="676"/>
      <c r="J411" s="676"/>
      <c r="K411" s="676"/>
      <c r="L411" s="676"/>
      <c r="M411" s="676"/>
      <c r="N411" s="676"/>
      <c r="O411" s="680"/>
    </row>
    <row r="412" spans="1:15" ht="30" customHeight="1">
      <c r="A412" s="15">
        <v>65</v>
      </c>
      <c r="B412" s="59" t="s">
        <v>589</v>
      </c>
      <c r="C412" s="43" t="s">
        <v>590</v>
      </c>
      <c r="D412" s="398" t="s">
        <v>11</v>
      </c>
      <c r="E412" s="346">
        <v>15</v>
      </c>
      <c r="F412" s="59">
        <v>2174</v>
      </c>
      <c r="G412" s="59">
        <v>580</v>
      </c>
      <c r="H412" s="59">
        <v>0</v>
      </c>
      <c r="I412" s="59">
        <v>0</v>
      </c>
      <c r="J412" s="59">
        <v>50</v>
      </c>
      <c r="K412" s="59">
        <v>0</v>
      </c>
      <c r="L412" s="59">
        <v>0</v>
      </c>
      <c r="M412" s="59">
        <v>0</v>
      </c>
      <c r="N412" s="59">
        <f>F412+G412+H412+I412-J412+K412-L412-M412</f>
        <v>2704</v>
      </c>
      <c r="O412" s="29"/>
    </row>
    <row r="413" spans="1:15" ht="13.5" customHeight="1" hidden="1">
      <c r="A413" s="589" t="s">
        <v>65</v>
      </c>
      <c r="B413" s="605"/>
      <c r="C413" s="606"/>
      <c r="D413" s="606"/>
      <c r="E413" s="607"/>
      <c r="F413" s="624">
        <f>F412</f>
        <v>2174</v>
      </c>
      <c r="G413" s="624">
        <f aca="true" t="shared" si="71" ref="G413:N413">G412</f>
        <v>580</v>
      </c>
      <c r="H413" s="624">
        <f t="shared" si="71"/>
        <v>0</v>
      </c>
      <c r="I413" s="624">
        <f t="shared" si="71"/>
        <v>0</v>
      </c>
      <c r="J413" s="624">
        <f t="shared" si="71"/>
        <v>50</v>
      </c>
      <c r="K413" s="624">
        <f t="shared" si="71"/>
        <v>0</v>
      </c>
      <c r="L413" s="624">
        <f t="shared" si="71"/>
        <v>0</v>
      </c>
      <c r="M413" s="624">
        <f t="shared" si="71"/>
        <v>0</v>
      </c>
      <c r="N413" s="624">
        <f t="shared" si="71"/>
        <v>2704</v>
      </c>
      <c r="O413" s="587"/>
    </row>
    <row r="414" spans="1:15" ht="15.75" customHeight="1">
      <c r="A414" s="100" t="s">
        <v>728</v>
      </c>
      <c r="B414" s="74"/>
      <c r="C414" s="404"/>
      <c r="D414" s="75"/>
      <c r="E414" s="335"/>
      <c r="F414" s="74"/>
      <c r="G414" s="74"/>
      <c r="H414" s="74"/>
      <c r="I414" s="74"/>
      <c r="J414" s="74"/>
      <c r="K414" s="74"/>
      <c r="L414" s="74"/>
      <c r="M414" s="74"/>
      <c r="N414" s="74"/>
      <c r="O414" s="76"/>
    </row>
    <row r="415" spans="1:15" ht="30" customHeight="1">
      <c r="A415" s="120">
        <v>309</v>
      </c>
      <c r="B415" s="59" t="s">
        <v>729</v>
      </c>
      <c r="C415" s="166" t="s">
        <v>730</v>
      </c>
      <c r="D415" s="398" t="s">
        <v>421</v>
      </c>
      <c r="E415" s="346">
        <v>15</v>
      </c>
      <c r="F415" s="59">
        <v>2509</v>
      </c>
      <c r="G415" s="59">
        <v>0</v>
      </c>
      <c r="H415" s="59">
        <v>0</v>
      </c>
      <c r="I415" s="59">
        <v>0</v>
      </c>
      <c r="J415" s="59">
        <v>9</v>
      </c>
      <c r="K415" s="59">
        <v>0</v>
      </c>
      <c r="L415" s="59">
        <v>200</v>
      </c>
      <c r="M415" s="59">
        <v>0</v>
      </c>
      <c r="N415" s="59">
        <f>F415+G415+H415+I415-J415+K415-L415-M415</f>
        <v>2300</v>
      </c>
      <c r="O415" s="29"/>
    </row>
    <row r="416" spans="1:15" ht="30" customHeight="1">
      <c r="A416" s="120">
        <v>380</v>
      </c>
      <c r="B416" s="59" t="s">
        <v>1146</v>
      </c>
      <c r="C416" s="166" t="s">
        <v>1252</v>
      </c>
      <c r="D416" s="398" t="s">
        <v>287</v>
      </c>
      <c r="E416" s="346">
        <v>15</v>
      </c>
      <c r="F416" s="59">
        <v>2509</v>
      </c>
      <c r="G416" s="59">
        <v>0</v>
      </c>
      <c r="H416" s="59">
        <v>0</v>
      </c>
      <c r="I416" s="59">
        <v>0</v>
      </c>
      <c r="J416" s="59">
        <v>9</v>
      </c>
      <c r="K416" s="59">
        <v>0</v>
      </c>
      <c r="L416" s="59">
        <v>0</v>
      </c>
      <c r="M416" s="59">
        <v>0</v>
      </c>
      <c r="N416" s="59">
        <f>F416+G416+H416+I416-J416+K416-L416-M416</f>
        <v>2500</v>
      </c>
      <c r="O416" s="29"/>
    </row>
    <row r="417" spans="1:15" ht="13.5" customHeight="1" hidden="1">
      <c r="A417" s="581" t="s">
        <v>65</v>
      </c>
      <c r="B417" s="605"/>
      <c r="C417" s="595"/>
      <c r="D417" s="606"/>
      <c r="E417" s="607"/>
      <c r="F417" s="611">
        <f>SUM(F415:F416)</f>
        <v>5018</v>
      </c>
      <c r="G417" s="611">
        <f aca="true" t="shared" si="72" ref="G417:N417">SUM(G415:G416)</f>
        <v>0</v>
      </c>
      <c r="H417" s="611">
        <f t="shared" si="72"/>
        <v>0</v>
      </c>
      <c r="I417" s="611">
        <f t="shared" si="72"/>
        <v>0</v>
      </c>
      <c r="J417" s="611">
        <f t="shared" si="72"/>
        <v>18</v>
      </c>
      <c r="K417" s="611">
        <f t="shared" si="72"/>
        <v>0</v>
      </c>
      <c r="L417" s="611">
        <f t="shared" si="72"/>
        <v>200</v>
      </c>
      <c r="M417" s="611">
        <f t="shared" si="72"/>
        <v>0</v>
      </c>
      <c r="N417" s="611">
        <f t="shared" si="72"/>
        <v>4800</v>
      </c>
      <c r="O417" s="587"/>
    </row>
    <row r="418" spans="1:15" ht="15.75" customHeight="1">
      <c r="A418" s="100" t="s">
        <v>1147</v>
      </c>
      <c r="B418" s="74"/>
      <c r="C418" s="404"/>
      <c r="D418" s="75"/>
      <c r="E418" s="335"/>
      <c r="F418" s="74"/>
      <c r="G418" s="74"/>
      <c r="H418" s="74"/>
      <c r="I418" s="74"/>
      <c r="J418" s="74"/>
      <c r="K418" s="74"/>
      <c r="L418" s="74"/>
      <c r="M418" s="74"/>
      <c r="N418" s="74"/>
      <c r="O418" s="76"/>
    </row>
    <row r="419" spans="1:15" ht="30" customHeight="1">
      <c r="A419" s="120">
        <v>33</v>
      </c>
      <c r="B419" s="59" t="s">
        <v>1472</v>
      </c>
      <c r="C419" s="166" t="s">
        <v>1495</v>
      </c>
      <c r="D419" s="398" t="s">
        <v>11</v>
      </c>
      <c r="E419" s="346">
        <v>15</v>
      </c>
      <c r="F419" s="59">
        <v>1923</v>
      </c>
      <c r="G419" s="59">
        <v>0</v>
      </c>
      <c r="H419" s="59">
        <v>0</v>
      </c>
      <c r="I419" s="59">
        <v>0</v>
      </c>
      <c r="J419" s="59">
        <v>0</v>
      </c>
      <c r="K419" s="59">
        <v>77</v>
      </c>
      <c r="L419" s="59">
        <v>0</v>
      </c>
      <c r="M419" s="59">
        <v>0</v>
      </c>
      <c r="N419" s="59">
        <f>F419+G419+H419+I419-J419+K419-L419-M419</f>
        <v>2000</v>
      </c>
      <c r="O419" s="29"/>
    </row>
    <row r="420" spans="1:15" ht="30" customHeight="1">
      <c r="A420" s="120">
        <v>378</v>
      </c>
      <c r="B420" s="59" t="s">
        <v>1148</v>
      </c>
      <c r="C420" s="166" t="s">
        <v>1256</v>
      </c>
      <c r="D420" s="398" t="s">
        <v>287</v>
      </c>
      <c r="E420" s="346">
        <v>15</v>
      </c>
      <c r="F420" s="59">
        <v>2268</v>
      </c>
      <c r="G420" s="59">
        <v>0</v>
      </c>
      <c r="H420" s="59">
        <v>0</v>
      </c>
      <c r="I420" s="59">
        <v>0</v>
      </c>
      <c r="J420" s="59">
        <v>0</v>
      </c>
      <c r="K420" s="59">
        <v>32</v>
      </c>
      <c r="L420" s="59">
        <v>0</v>
      </c>
      <c r="M420" s="59">
        <v>0</v>
      </c>
      <c r="N420" s="59">
        <f>F420+G420+H420+I420-J420+K420-L420-M420</f>
        <v>2300</v>
      </c>
      <c r="O420" s="29"/>
    </row>
    <row r="421" spans="1:15" ht="29.25" customHeight="1">
      <c r="A421" s="120">
        <v>396</v>
      </c>
      <c r="B421" s="59" t="s">
        <v>1281</v>
      </c>
      <c r="C421" s="166" t="s">
        <v>1288</v>
      </c>
      <c r="D421" s="398" t="s">
        <v>11</v>
      </c>
      <c r="E421" s="346">
        <v>15</v>
      </c>
      <c r="F421" s="59">
        <v>1923</v>
      </c>
      <c r="G421" s="59">
        <v>0</v>
      </c>
      <c r="H421" s="59">
        <v>0</v>
      </c>
      <c r="I421" s="59">
        <v>0</v>
      </c>
      <c r="J421" s="59">
        <v>0</v>
      </c>
      <c r="K421" s="59">
        <v>77</v>
      </c>
      <c r="L421" s="59">
        <v>0</v>
      </c>
      <c r="M421" s="59">
        <v>0</v>
      </c>
      <c r="N421" s="59">
        <f>F421+G421+H421+I421-J421+K421-L421-M421</f>
        <v>2000</v>
      </c>
      <c r="O421" s="29"/>
    </row>
    <row r="422" spans="1:15" ht="13.5" customHeight="1" hidden="1">
      <c r="A422" s="581" t="s">
        <v>65</v>
      </c>
      <c r="B422" s="605"/>
      <c r="C422" s="595"/>
      <c r="D422" s="606"/>
      <c r="E422" s="607"/>
      <c r="F422" s="611">
        <f>SUM(F419:F421)</f>
        <v>6114</v>
      </c>
      <c r="G422" s="611">
        <f aca="true" t="shared" si="73" ref="G422:N422">SUM(G419:G421)</f>
        <v>0</v>
      </c>
      <c r="H422" s="611">
        <f t="shared" si="73"/>
        <v>0</v>
      </c>
      <c r="I422" s="611">
        <f t="shared" si="73"/>
        <v>0</v>
      </c>
      <c r="J422" s="611">
        <f t="shared" si="73"/>
        <v>0</v>
      </c>
      <c r="K422" s="611">
        <f t="shared" si="73"/>
        <v>186</v>
      </c>
      <c r="L422" s="611">
        <f t="shared" si="73"/>
        <v>0</v>
      </c>
      <c r="M422" s="611">
        <f t="shared" si="73"/>
        <v>0</v>
      </c>
      <c r="N422" s="611">
        <f t="shared" si="73"/>
        <v>6300</v>
      </c>
      <c r="O422" s="587"/>
    </row>
    <row r="423" spans="1:15" ht="22.5" customHeight="1" hidden="1">
      <c r="A423" s="56"/>
      <c r="B423" s="52" t="s">
        <v>31</v>
      </c>
      <c r="C423" s="68"/>
      <c r="D423" s="68"/>
      <c r="E423" s="373"/>
      <c r="F423" s="69">
        <f>F403+F410+F413+F417+F422</f>
        <v>38066</v>
      </c>
      <c r="G423" s="69">
        <f aca="true" t="shared" si="74" ref="G423:N423">G403+G410+G413+G417+G422</f>
        <v>580</v>
      </c>
      <c r="H423" s="69">
        <f t="shared" si="74"/>
        <v>0</v>
      </c>
      <c r="I423" s="69">
        <f t="shared" si="74"/>
        <v>0</v>
      </c>
      <c r="J423" s="69">
        <f t="shared" si="74"/>
        <v>1277</v>
      </c>
      <c r="K423" s="69">
        <f t="shared" si="74"/>
        <v>296</v>
      </c>
      <c r="L423" s="69">
        <f t="shared" si="74"/>
        <v>1200</v>
      </c>
      <c r="M423" s="69">
        <f t="shared" si="74"/>
        <v>0</v>
      </c>
      <c r="N423" s="69">
        <f t="shared" si="74"/>
        <v>36465</v>
      </c>
      <c r="O423" s="58"/>
    </row>
    <row r="424" spans="1:15" ht="18.75" hidden="1">
      <c r="A424" s="437"/>
      <c r="B424" s="438"/>
      <c r="C424" s="438"/>
      <c r="D424" s="438"/>
      <c r="E424" s="438" t="s">
        <v>462</v>
      </c>
      <c r="F424" s="439"/>
      <c r="G424" s="438"/>
      <c r="H424" s="438"/>
      <c r="I424" s="2"/>
      <c r="J424" s="443" t="s">
        <v>463</v>
      </c>
      <c r="K424" s="438"/>
      <c r="L424" s="438"/>
      <c r="N424" s="438" t="s">
        <v>463</v>
      </c>
      <c r="O424" s="440"/>
    </row>
    <row r="425" spans="1:18" s="103" customFormat="1" ht="14.25" customHeight="1" hidden="1">
      <c r="A425" s="437" t="s">
        <v>471</v>
      </c>
      <c r="B425" s="438"/>
      <c r="C425" s="438"/>
      <c r="D425" s="438" t="s">
        <v>1270</v>
      </c>
      <c r="E425" s="438"/>
      <c r="F425" s="439"/>
      <c r="G425" s="438"/>
      <c r="H425" s="438"/>
      <c r="J425" s="443" t="s">
        <v>968</v>
      </c>
      <c r="K425" s="438"/>
      <c r="L425" s="437"/>
      <c r="M425" s="438" t="s">
        <v>965</v>
      </c>
      <c r="N425" s="438"/>
      <c r="O425" s="441"/>
      <c r="P425" s="106"/>
      <c r="Q425" s="106"/>
      <c r="R425" s="106"/>
    </row>
    <row r="426" spans="1:15" ht="10.5" customHeight="1" hidden="1">
      <c r="A426" s="437"/>
      <c r="B426" s="438"/>
      <c r="C426" s="438"/>
      <c r="D426" s="438" t="s">
        <v>639</v>
      </c>
      <c r="E426" s="438"/>
      <c r="F426" s="439"/>
      <c r="G426" s="438"/>
      <c r="H426" s="438"/>
      <c r="I426" s="2"/>
      <c r="J426" s="442" t="s">
        <v>460</v>
      </c>
      <c r="K426" s="438"/>
      <c r="L426" s="438"/>
      <c r="M426" s="438" t="s">
        <v>461</v>
      </c>
      <c r="N426" s="438"/>
      <c r="O426" s="440"/>
    </row>
    <row r="427" spans="1:15" ht="4.5" customHeight="1" hidden="1">
      <c r="A427" s="86"/>
      <c r="B427" s="87"/>
      <c r="C427" s="87"/>
      <c r="D427" s="87"/>
      <c r="E427" s="355"/>
      <c r="F427" s="87"/>
      <c r="G427" s="87"/>
      <c r="H427" s="87"/>
      <c r="I427" s="87"/>
      <c r="J427" s="87"/>
      <c r="K427" s="87"/>
      <c r="L427" s="88"/>
      <c r="M427" s="87"/>
      <c r="N427" s="87"/>
      <c r="O427" s="89"/>
    </row>
    <row r="428" spans="1:15" ht="22.5" customHeight="1" hidden="1">
      <c r="A428" s="3" t="s">
        <v>0</v>
      </c>
      <c r="B428" s="33"/>
      <c r="C428" s="4"/>
      <c r="D428" s="169" t="s">
        <v>64</v>
      </c>
      <c r="E428" s="325"/>
      <c r="F428" s="55"/>
      <c r="G428" s="4"/>
      <c r="H428" s="4"/>
      <c r="I428" s="4"/>
      <c r="J428" s="4"/>
      <c r="K428" s="4"/>
      <c r="L428" s="5"/>
      <c r="M428" s="4"/>
      <c r="N428" s="4"/>
      <c r="O428" s="27"/>
    </row>
    <row r="429" spans="1:15" ht="15" customHeight="1" hidden="1">
      <c r="A429" s="6"/>
      <c r="B429" s="97" t="s">
        <v>25</v>
      </c>
      <c r="C429" s="7"/>
      <c r="D429" s="7"/>
      <c r="E429" s="315"/>
      <c r="F429" s="7"/>
      <c r="G429" s="7"/>
      <c r="H429" s="7"/>
      <c r="I429" s="8"/>
      <c r="J429" s="7"/>
      <c r="K429" s="7"/>
      <c r="L429" s="9"/>
      <c r="M429" s="7"/>
      <c r="N429" s="7"/>
      <c r="O429" s="391" t="s">
        <v>1404</v>
      </c>
    </row>
    <row r="430" spans="1:15" ht="16.5" customHeight="1" hidden="1">
      <c r="A430" s="10"/>
      <c r="B430" s="11"/>
      <c r="C430" s="11"/>
      <c r="D430" s="817" t="s">
        <v>1498</v>
      </c>
      <c r="E430" s="316"/>
      <c r="F430" s="12"/>
      <c r="G430" s="12"/>
      <c r="H430" s="12"/>
      <c r="I430" s="12"/>
      <c r="J430" s="12"/>
      <c r="K430" s="12"/>
      <c r="L430" s="13"/>
      <c r="M430" s="12"/>
      <c r="N430" s="12"/>
      <c r="O430" s="28"/>
    </row>
    <row r="431" spans="1:18" s="70" customFormat="1" ht="24.75" customHeight="1" hidden="1">
      <c r="A431" s="245" t="s">
        <v>428</v>
      </c>
      <c r="B431" s="292" t="s">
        <v>429</v>
      </c>
      <c r="C431" s="292" t="s">
        <v>1</v>
      </c>
      <c r="D431" s="292" t="s">
        <v>427</v>
      </c>
      <c r="E431" s="377" t="s">
        <v>435</v>
      </c>
      <c r="F431" s="248" t="s">
        <v>424</v>
      </c>
      <c r="G431" s="248" t="s">
        <v>425</v>
      </c>
      <c r="H431" s="248" t="s">
        <v>33</v>
      </c>
      <c r="I431" s="248" t="s">
        <v>342</v>
      </c>
      <c r="J431" s="248" t="s">
        <v>17</v>
      </c>
      <c r="K431" s="248" t="s">
        <v>18</v>
      </c>
      <c r="L431" s="248" t="s">
        <v>433</v>
      </c>
      <c r="M431" s="248" t="s">
        <v>30</v>
      </c>
      <c r="N431" s="248" t="s">
        <v>29</v>
      </c>
      <c r="O431" s="807" t="s">
        <v>19</v>
      </c>
      <c r="P431" s="849"/>
      <c r="Q431" s="849"/>
      <c r="R431" s="849"/>
    </row>
    <row r="432" spans="1:15" ht="30" customHeight="1">
      <c r="A432" s="808" t="s">
        <v>267</v>
      </c>
      <c r="B432" s="809"/>
      <c r="C432" s="779"/>
      <c r="D432" s="779"/>
      <c r="E432" s="780"/>
      <c r="F432" s="778"/>
      <c r="G432" s="778"/>
      <c r="H432" s="778"/>
      <c r="I432" s="778"/>
      <c r="J432" s="778"/>
      <c r="K432" s="778"/>
      <c r="L432" s="778"/>
      <c r="M432" s="778"/>
      <c r="N432" s="778"/>
      <c r="O432" s="810"/>
    </row>
    <row r="433" spans="1:15" ht="39.75" customHeight="1">
      <c r="A433" s="718">
        <v>98</v>
      </c>
      <c r="B433" s="130" t="s">
        <v>47</v>
      </c>
      <c r="C433" s="131" t="s">
        <v>413</v>
      </c>
      <c r="D433" s="433" t="s">
        <v>52</v>
      </c>
      <c r="E433" s="351">
        <v>15</v>
      </c>
      <c r="F433" s="130">
        <v>2184</v>
      </c>
      <c r="G433" s="130">
        <v>0</v>
      </c>
      <c r="H433" s="130">
        <v>0</v>
      </c>
      <c r="I433" s="130">
        <v>0</v>
      </c>
      <c r="J433" s="130">
        <v>0</v>
      </c>
      <c r="K433" s="130">
        <v>55</v>
      </c>
      <c r="L433" s="905">
        <v>1000</v>
      </c>
      <c r="M433" s="130">
        <v>0</v>
      </c>
      <c r="N433" s="130">
        <f>F433+G433+H433+I433-J433+K433-L433-M433</f>
        <v>1239</v>
      </c>
      <c r="O433" s="133"/>
    </row>
    <row r="434" spans="1:15" ht="39.75" customHeight="1">
      <c r="A434" s="718">
        <v>134</v>
      </c>
      <c r="B434" s="130" t="s">
        <v>858</v>
      </c>
      <c r="C434" s="131" t="s">
        <v>859</v>
      </c>
      <c r="D434" s="433" t="s">
        <v>345</v>
      </c>
      <c r="E434" s="351">
        <v>15</v>
      </c>
      <c r="F434" s="130">
        <v>2167</v>
      </c>
      <c r="G434" s="130">
        <v>0</v>
      </c>
      <c r="H434" s="130">
        <v>0</v>
      </c>
      <c r="I434" s="130">
        <v>0</v>
      </c>
      <c r="J434" s="130">
        <v>0</v>
      </c>
      <c r="K434" s="130">
        <v>57</v>
      </c>
      <c r="L434" s="130">
        <v>0</v>
      </c>
      <c r="M434" s="130">
        <v>0</v>
      </c>
      <c r="N434" s="130">
        <f>F434+G434+H434+I434-J434+K434-L434-M434</f>
        <v>2224</v>
      </c>
      <c r="O434" s="133"/>
    </row>
    <row r="435" spans="1:15" ht="39.75" customHeight="1">
      <c r="A435" s="718">
        <v>252</v>
      </c>
      <c r="B435" s="130" t="s">
        <v>634</v>
      </c>
      <c r="C435" s="131" t="s">
        <v>635</v>
      </c>
      <c r="D435" s="433" t="s">
        <v>636</v>
      </c>
      <c r="E435" s="351">
        <v>15</v>
      </c>
      <c r="F435" s="130">
        <v>3109</v>
      </c>
      <c r="G435" s="130">
        <v>0</v>
      </c>
      <c r="H435" s="130">
        <v>0</v>
      </c>
      <c r="I435" s="130">
        <v>0</v>
      </c>
      <c r="J435" s="130">
        <v>109</v>
      </c>
      <c r="K435" s="130">
        <v>0</v>
      </c>
      <c r="L435" s="130">
        <v>0</v>
      </c>
      <c r="M435" s="130">
        <v>0</v>
      </c>
      <c r="N435" s="130">
        <f>F435+G435+H435+I435-J435+K435-L435-M435</f>
        <v>3000</v>
      </c>
      <c r="O435" s="133"/>
    </row>
    <row r="436" spans="1:15" ht="39.75" customHeight="1">
      <c r="A436" s="718">
        <v>383</v>
      </c>
      <c r="B436" s="130" t="s">
        <v>1205</v>
      </c>
      <c r="C436" s="131" t="s">
        <v>1291</v>
      </c>
      <c r="D436" s="433" t="s">
        <v>1206</v>
      </c>
      <c r="E436" s="351">
        <v>15</v>
      </c>
      <c r="F436" s="130">
        <v>4420</v>
      </c>
      <c r="G436" s="130">
        <v>0</v>
      </c>
      <c r="H436" s="130">
        <v>0</v>
      </c>
      <c r="I436" s="130">
        <v>0</v>
      </c>
      <c r="J436" s="130">
        <v>420</v>
      </c>
      <c r="K436" s="130">
        <v>0</v>
      </c>
      <c r="L436" s="130">
        <v>0</v>
      </c>
      <c r="M436" s="130">
        <v>0</v>
      </c>
      <c r="N436" s="130">
        <f>F436+G436+H436+I436-J436+K436-L436-M436</f>
        <v>4000</v>
      </c>
      <c r="O436" s="133"/>
    </row>
    <row r="437" spans="1:15" ht="39.75" customHeight="1">
      <c r="A437" s="718">
        <v>385</v>
      </c>
      <c r="B437" s="130" t="s">
        <v>1207</v>
      </c>
      <c r="C437" s="131" t="s">
        <v>1216</v>
      </c>
      <c r="D437" s="433" t="s">
        <v>109</v>
      </c>
      <c r="E437" s="351">
        <v>15</v>
      </c>
      <c r="F437" s="130">
        <v>1697</v>
      </c>
      <c r="G437" s="130">
        <v>0</v>
      </c>
      <c r="H437" s="130">
        <v>0</v>
      </c>
      <c r="I437" s="130">
        <v>0</v>
      </c>
      <c r="J437" s="130">
        <v>0</v>
      </c>
      <c r="K437" s="130">
        <v>103</v>
      </c>
      <c r="L437" s="130">
        <v>0</v>
      </c>
      <c r="M437" s="130">
        <v>0</v>
      </c>
      <c r="N437" s="130">
        <f>F437+G437+H437+I437-J437+K437-L437-M437</f>
        <v>1800</v>
      </c>
      <c r="O437" s="133"/>
    </row>
    <row r="438" spans="1:18" s="201" customFormat="1" ht="19.5" customHeight="1" hidden="1">
      <c r="A438" s="561" t="s">
        <v>65</v>
      </c>
      <c r="B438" s="821"/>
      <c r="C438" s="821"/>
      <c r="D438" s="822"/>
      <c r="E438" s="823"/>
      <c r="F438" s="821">
        <f>SUM(F433:F437)</f>
        <v>13577</v>
      </c>
      <c r="G438" s="821">
        <f aca="true" t="shared" si="75" ref="G438:N438">SUM(G433:G437)</f>
        <v>0</v>
      </c>
      <c r="H438" s="821">
        <f t="shared" si="75"/>
        <v>0</v>
      </c>
      <c r="I438" s="821">
        <f t="shared" si="75"/>
        <v>0</v>
      </c>
      <c r="J438" s="821">
        <f t="shared" si="75"/>
        <v>529</v>
      </c>
      <c r="K438" s="821">
        <f t="shared" si="75"/>
        <v>215</v>
      </c>
      <c r="L438" s="821">
        <f t="shared" si="75"/>
        <v>1000</v>
      </c>
      <c r="M438" s="821">
        <f t="shared" si="75"/>
        <v>0</v>
      </c>
      <c r="N438" s="821">
        <f t="shared" si="75"/>
        <v>12263</v>
      </c>
      <c r="O438" s="824"/>
      <c r="P438" s="851"/>
      <c r="Q438" s="851"/>
      <c r="R438" s="851"/>
    </row>
    <row r="439" spans="1:15" ht="30" customHeight="1">
      <c r="A439" s="808" t="s">
        <v>12</v>
      </c>
      <c r="B439" s="809"/>
      <c r="C439" s="779"/>
      <c r="D439" s="814"/>
      <c r="E439" s="780"/>
      <c r="F439" s="778"/>
      <c r="G439" s="778"/>
      <c r="H439" s="778"/>
      <c r="I439" s="778"/>
      <c r="J439" s="778"/>
      <c r="K439" s="778"/>
      <c r="L439" s="778"/>
      <c r="M439" s="778"/>
      <c r="N439" s="778"/>
      <c r="O439" s="810"/>
    </row>
    <row r="440" spans="1:15" ht="39.75" customHeight="1">
      <c r="A440" s="738">
        <v>10</v>
      </c>
      <c r="B440" s="140" t="s">
        <v>1420</v>
      </c>
      <c r="C440" s="141" t="s">
        <v>1422</v>
      </c>
      <c r="D440" s="681" t="s">
        <v>13</v>
      </c>
      <c r="E440" s="385">
        <v>15</v>
      </c>
      <c r="F440" s="140">
        <v>2730</v>
      </c>
      <c r="G440" s="140">
        <v>0</v>
      </c>
      <c r="H440" s="140">
        <v>300</v>
      </c>
      <c r="I440" s="140">
        <v>0</v>
      </c>
      <c r="J440" s="140">
        <v>48</v>
      </c>
      <c r="K440" s="140">
        <v>0</v>
      </c>
      <c r="L440" s="140">
        <v>0</v>
      </c>
      <c r="M440" s="140">
        <v>0</v>
      </c>
      <c r="N440" s="140">
        <f>F440+G440+H440+I440-J440+K440-L440-M440</f>
        <v>2982</v>
      </c>
      <c r="O440" s="142"/>
    </row>
    <row r="441" spans="1:15" ht="39.75" customHeight="1">
      <c r="A441" s="718">
        <v>11</v>
      </c>
      <c r="B441" s="130" t="s">
        <v>1421</v>
      </c>
      <c r="C441" s="131" t="s">
        <v>1424</v>
      </c>
      <c r="D441" s="681" t="s">
        <v>13</v>
      </c>
      <c r="E441" s="351">
        <v>15</v>
      </c>
      <c r="F441" s="130">
        <v>2730</v>
      </c>
      <c r="G441" s="130">
        <v>0</v>
      </c>
      <c r="H441" s="130">
        <v>300</v>
      </c>
      <c r="I441" s="130">
        <v>0</v>
      </c>
      <c r="J441" s="130">
        <v>48</v>
      </c>
      <c r="K441" s="130">
        <v>0</v>
      </c>
      <c r="L441" s="132">
        <v>0</v>
      </c>
      <c r="M441" s="130">
        <v>0</v>
      </c>
      <c r="N441" s="130">
        <f>F441+G441+H441+I441-J441+K441-L441-M441</f>
        <v>2982</v>
      </c>
      <c r="O441" s="133"/>
    </row>
    <row r="442" spans="1:15" ht="39.75" customHeight="1">
      <c r="A442" s="957">
        <v>12</v>
      </c>
      <c r="B442" s="139" t="s">
        <v>804</v>
      </c>
      <c r="C442" s="429" t="s">
        <v>805</v>
      </c>
      <c r="D442" s="688" t="s">
        <v>806</v>
      </c>
      <c r="E442" s="383">
        <v>15</v>
      </c>
      <c r="F442" s="139">
        <v>3109</v>
      </c>
      <c r="G442" s="139">
        <v>0</v>
      </c>
      <c r="H442" s="139">
        <v>0</v>
      </c>
      <c r="I442" s="139">
        <v>0</v>
      </c>
      <c r="J442" s="139">
        <v>109</v>
      </c>
      <c r="K442" s="139">
        <v>0</v>
      </c>
      <c r="L442" s="139">
        <v>0</v>
      </c>
      <c r="M442" s="139">
        <v>0</v>
      </c>
      <c r="N442" s="139">
        <f>F442+G442+H442+I442-J442+K442-L442-M442</f>
        <v>3000</v>
      </c>
      <c r="O442" s="384"/>
    </row>
    <row r="443" spans="1:15" ht="39.75" customHeight="1">
      <c r="A443" s="718">
        <v>15</v>
      </c>
      <c r="B443" s="130" t="s">
        <v>454</v>
      </c>
      <c r="C443" s="261" t="s">
        <v>455</v>
      </c>
      <c r="D443" s="707" t="s">
        <v>13</v>
      </c>
      <c r="E443" s="351">
        <v>15</v>
      </c>
      <c r="F443" s="130">
        <v>2730</v>
      </c>
      <c r="G443" s="130">
        <v>0</v>
      </c>
      <c r="H443" s="130">
        <v>300</v>
      </c>
      <c r="I443" s="130">
        <v>0</v>
      </c>
      <c r="J443" s="130">
        <v>48</v>
      </c>
      <c r="K443" s="130">
        <v>0</v>
      </c>
      <c r="L443" s="130">
        <v>0</v>
      </c>
      <c r="M443" s="130">
        <v>0</v>
      </c>
      <c r="N443" s="130">
        <f>F443+G443+H443+I443-J443+K443-L443-M443</f>
        <v>2982</v>
      </c>
      <c r="O443" s="133"/>
    </row>
    <row r="444" spans="1:15" ht="39" customHeight="1">
      <c r="A444" s="718">
        <v>20</v>
      </c>
      <c r="B444" s="130" t="s">
        <v>1436</v>
      </c>
      <c r="C444" s="131" t="s">
        <v>1461</v>
      </c>
      <c r="D444" s="433" t="s">
        <v>806</v>
      </c>
      <c r="E444" s="351">
        <v>15</v>
      </c>
      <c r="F444" s="130">
        <v>3109</v>
      </c>
      <c r="G444" s="130">
        <v>0</v>
      </c>
      <c r="H444" s="130">
        <v>0</v>
      </c>
      <c r="I444" s="130">
        <v>0</v>
      </c>
      <c r="J444" s="130">
        <v>109</v>
      </c>
      <c r="K444" s="130">
        <v>0</v>
      </c>
      <c r="L444" s="130">
        <v>0</v>
      </c>
      <c r="M444" s="130">
        <v>0</v>
      </c>
      <c r="N444" s="130">
        <f>F444+G444+H444+I444-J444+K444-L444-M444</f>
        <v>3000</v>
      </c>
      <c r="O444" s="133"/>
    </row>
    <row r="445" spans="1:15" ht="36.75" customHeight="1" hidden="1">
      <c r="A445" s="906"/>
      <c r="B445" s="907"/>
      <c r="C445" s="908"/>
      <c r="D445" s="909"/>
      <c r="E445" s="910"/>
      <c r="F445" s="907">
        <f aca="true" t="shared" si="76" ref="F445:N445">SUM(F440:F444)</f>
        <v>14408</v>
      </c>
      <c r="G445" s="907">
        <f t="shared" si="76"/>
        <v>0</v>
      </c>
      <c r="H445" s="907">
        <f t="shared" si="76"/>
        <v>900</v>
      </c>
      <c r="I445" s="907">
        <f t="shared" si="76"/>
        <v>0</v>
      </c>
      <c r="J445" s="907">
        <f t="shared" si="76"/>
        <v>362</v>
      </c>
      <c r="K445" s="907">
        <f t="shared" si="76"/>
        <v>0</v>
      </c>
      <c r="L445" s="907">
        <f t="shared" si="76"/>
        <v>0</v>
      </c>
      <c r="M445" s="907">
        <f t="shared" si="76"/>
        <v>0</v>
      </c>
      <c r="N445" s="907">
        <f t="shared" si="76"/>
        <v>14946</v>
      </c>
      <c r="O445" s="911"/>
    </row>
    <row r="446" spans="1:18" s="41" customFormat="1" ht="24" customHeight="1" hidden="1">
      <c r="A446" s="468"/>
      <c r="B446" s="825" t="s">
        <v>31</v>
      </c>
      <c r="C446" s="229"/>
      <c r="D446" s="229"/>
      <c r="E446" s="362"/>
      <c r="F446" s="229">
        <f aca="true" t="shared" si="77" ref="F446:N446">F438+F445</f>
        <v>27985</v>
      </c>
      <c r="G446" s="229">
        <f t="shared" si="77"/>
        <v>0</v>
      </c>
      <c r="H446" s="229">
        <f t="shared" si="77"/>
        <v>900</v>
      </c>
      <c r="I446" s="229">
        <f t="shared" si="77"/>
        <v>0</v>
      </c>
      <c r="J446" s="229">
        <f t="shared" si="77"/>
        <v>891</v>
      </c>
      <c r="K446" s="229">
        <f t="shared" si="77"/>
        <v>215</v>
      </c>
      <c r="L446" s="229">
        <f t="shared" si="77"/>
        <v>1000</v>
      </c>
      <c r="M446" s="229">
        <f t="shared" si="77"/>
        <v>0</v>
      </c>
      <c r="N446" s="229">
        <f t="shared" si="77"/>
        <v>27209</v>
      </c>
      <c r="O446" s="826"/>
      <c r="P446" s="84"/>
      <c r="Q446" s="84"/>
      <c r="R446" s="84"/>
    </row>
    <row r="447" spans="1:18" s="829" customFormat="1" ht="73.5" customHeight="1" hidden="1">
      <c r="A447" s="437"/>
      <c r="B447" s="438"/>
      <c r="C447" s="438"/>
      <c r="D447" s="438" t="s">
        <v>640</v>
      </c>
      <c r="F447" s="439"/>
      <c r="G447" s="438"/>
      <c r="H447" s="438"/>
      <c r="J447" s="452" t="s">
        <v>463</v>
      </c>
      <c r="K447" s="438"/>
      <c r="L447" s="438"/>
      <c r="N447" s="438" t="s">
        <v>463</v>
      </c>
      <c r="O447" s="830"/>
      <c r="P447" s="852"/>
      <c r="Q447" s="852"/>
      <c r="R447" s="852"/>
    </row>
    <row r="448" spans="1:18" s="829" customFormat="1" ht="15.75" customHeight="1" hidden="1">
      <c r="A448" s="437" t="s">
        <v>471</v>
      </c>
      <c r="B448" s="438"/>
      <c r="C448" s="438"/>
      <c r="D448" s="438" t="s">
        <v>1270</v>
      </c>
      <c r="E448" s="438"/>
      <c r="F448" s="439"/>
      <c r="G448" s="438"/>
      <c r="H448" s="438"/>
      <c r="J448" s="443" t="s">
        <v>968</v>
      </c>
      <c r="K448" s="438"/>
      <c r="L448" s="437"/>
      <c r="M448" s="438" t="s">
        <v>965</v>
      </c>
      <c r="N448" s="438"/>
      <c r="O448" s="438"/>
      <c r="P448" s="852"/>
      <c r="Q448" s="852"/>
      <c r="R448" s="852"/>
    </row>
    <row r="449" spans="1:18" s="473" customFormat="1" ht="14.25" customHeight="1" hidden="1">
      <c r="A449" s="437"/>
      <c r="B449" s="438"/>
      <c r="C449" s="438"/>
      <c r="D449" s="438" t="s">
        <v>601</v>
      </c>
      <c r="E449" s="438"/>
      <c r="F449" s="439"/>
      <c r="G449" s="438"/>
      <c r="H449" s="438"/>
      <c r="J449" s="442" t="s">
        <v>460</v>
      </c>
      <c r="K449" s="438"/>
      <c r="L449" s="438"/>
      <c r="M449" s="438" t="s">
        <v>461</v>
      </c>
      <c r="N449" s="438"/>
      <c r="O449" s="830"/>
      <c r="P449" s="644"/>
      <c r="Q449" s="644"/>
      <c r="R449" s="644"/>
    </row>
    <row r="450" spans="1:15" ht="22.5" customHeight="1" hidden="1">
      <c r="A450" s="3" t="s">
        <v>0</v>
      </c>
      <c r="B450" s="33"/>
      <c r="C450" s="4"/>
      <c r="D450" s="169" t="s">
        <v>64</v>
      </c>
      <c r="E450" s="325"/>
      <c r="F450" s="55"/>
      <c r="G450" s="4"/>
      <c r="H450" s="4"/>
      <c r="I450" s="4"/>
      <c r="J450" s="4"/>
      <c r="K450" s="4"/>
      <c r="L450" s="5"/>
      <c r="M450" s="4"/>
      <c r="N450" s="4"/>
      <c r="O450" s="27"/>
    </row>
    <row r="451" spans="1:15" ht="15" customHeight="1" hidden="1">
      <c r="A451" s="6"/>
      <c r="B451" s="97" t="s">
        <v>25</v>
      </c>
      <c r="C451" s="7"/>
      <c r="D451" s="7"/>
      <c r="E451" s="315"/>
      <c r="F451" s="7"/>
      <c r="G451" s="7"/>
      <c r="H451" s="7"/>
      <c r="I451" s="8"/>
      <c r="J451" s="7"/>
      <c r="K451" s="7"/>
      <c r="L451" s="9"/>
      <c r="M451" s="7"/>
      <c r="N451" s="7"/>
      <c r="O451" s="391" t="s">
        <v>1405</v>
      </c>
    </row>
    <row r="452" spans="1:15" ht="18" customHeight="1" hidden="1">
      <c r="A452" s="10"/>
      <c r="B452" s="11"/>
      <c r="C452" s="11"/>
      <c r="D452" s="817" t="s">
        <v>1498</v>
      </c>
      <c r="E452" s="316"/>
      <c r="F452" s="12"/>
      <c r="G452" s="12"/>
      <c r="H452" s="12"/>
      <c r="I452" s="12"/>
      <c r="J452" s="12"/>
      <c r="K452" s="12"/>
      <c r="L452" s="13"/>
      <c r="M452" s="12"/>
      <c r="N452" s="12"/>
      <c r="O452" s="28"/>
    </row>
    <row r="453" spans="1:18" s="70" customFormat="1" ht="24.75" customHeight="1" hidden="1">
      <c r="A453" s="245" t="s">
        <v>428</v>
      </c>
      <c r="B453" s="292" t="s">
        <v>429</v>
      </c>
      <c r="C453" s="292" t="s">
        <v>1</v>
      </c>
      <c r="D453" s="292" t="s">
        <v>427</v>
      </c>
      <c r="E453" s="377" t="s">
        <v>435</v>
      </c>
      <c r="F453" s="248" t="s">
        <v>424</v>
      </c>
      <c r="G453" s="248" t="s">
        <v>425</v>
      </c>
      <c r="H453" s="248" t="s">
        <v>33</v>
      </c>
      <c r="I453" s="248" t="s">
        <v>342</v>
      </c>
      <c r="J453" s="248" t="s">
        <v>17</v>
      </c>
      <c r="K453" s="248" t="s">
        <v>18</v>
      </c>
      <c r="L453" s="248" t="s">
        <v>433</v>
      </c>
      <c r="M453" s="248" t="s">
        <v>30</v>
      </c>
      <c r="N453" s="248" t="s">
        <v>29</v>
      </c>
      <c r="O453" s="807" t="s">
        <v>19</v>
      </c>
      <c r="P453" s="849"/>
      <c r="Q453" s="849"/>
      <c r="R453" s="849"/>
    </row>
    <row r="454" spans="1:15" ht="30" customHeight="1">
      <c r="A454" s="808" t="s">
        <v>12</v>
      </c>
      <c r="B454" s="809"/>
      <c r="C454" s="779"/>
      <c r="D454" s="814"/>
      <c r="E454" s="780"/>
      <c r="F454" s="778"/>
      <c r="G454" s="778"/>
      <c r="H454" s="778"/>
      <c r="I454" s="778"/>
      <c r="J454" s="778"/>
      <c r="K454" s="778"/>
      <c r="L454" s="778"/>
      <c r="M454" s="778"/>
      <c r="N454" s="778"/>
      <c r="O454" s="810"/>
    </row>
    <row r="455" spans="1:15" ht="39.75" customHeight="1">
      <c r="A455" s="718">
        <v>30</v>
      </c>
      <c r="B455" s="130" t="s">
        <v>807</v>
      </c>
      <c r="C455" s="131" t="s">
        <v>808</v>
      </c>
      <c r="D455" s="433" t="s">
        <v>806</v>
      </c>
      <c r="E455" s="351">
        <v>15</v>
      </c>
      <c r="F455" s="130">
        <v>3109</v>
      </c>
      <c r="G455" s="130">
        <v>0</v>
      </c>
      <c r="H455" s="130">
        <v>0</v>
      </c>
      <c r="I455" s="130">
        <v>0</v>
      </c>
      <c r="J455" s="130">
        <v>109</v>
      </c>
      <c r="K455" s="130">
        <v>0</v>
      </c>
      <c r="L455" s="130">
        <v>0</v>
      </c>
      <c r="M455" s="130">
        <v>0</v>
      </c>
      <c r="N455" s="130">
        <f aca="true" t="shared" si="78" ref="N455:N466">F455+G455+H455+I455-J455+K455-L455-M455</f>
        <v>3000</v>
      </c>
      <c r="O455" s="133"/>
    </row>
    <row r="456" spans="1:15" ht="42" customHeight="1">
      <c r="A456" s="718">
        <v>40</v>
      </c>
      <c r="B456" s="130" t="s">
        <v>841</v>
      </c>
      <c r="C456" s="131" t="s">
        <v>816</v>
      </c>
      <c r="D456" s="433" t="s">
        <v>268</v>
      </c>
      <c r="E456" s="351">
        <v>15</v>
      </c>
      <c r="F456" s="130">
        <v>6348</v>
      </c>
      <c r="G456" s="130">
        <v>0</v>
      </c>
      <c r="H456" s="130">
        <v>300</v>
      </c>
      <c r="I456" s="130">
        <v>0</v>
      </c>
      <c r="J456" s="130">
        <v>809</v>
      </c>
      <c r="K456" s="130">
        <v>0</v>
      </c>
      <c r="L456" s="130">
        <v>0</v>
      </c>
      <c r="M456" s="130">
        <v>0</v>
      </c>
      <c r="N456" s="130">
        <f t="shared" si="78"/>
        <v>5839</v>
      </c>
      <c r="O456" s="133"/>
    </row>
    <row r="457" spans="1:15" ht="42" customHeight="1">
      <c r="A457" s="718">
        <v>43</v>
      </c>
      <c r="B457" s="130" t="s">
        <v>1484</v>
      </c>
      <c r="C457" s="131" t="s">
        <v>1485</v>
      </c>
      <c r="D457" s="433" t="s">
        <v>270</v>
      </c>
      <c r="E457" s="351">
        <v>15</v>
      </c>
      <c r="F457" s="130">
        <v>2509</v>
      </c>
      <c r="G457" s="130">
        <v>0</v>
      </c>
      <c r="H457" s="130">
        <v>300</v>
      </c>
      <c r="I457" s="130">
        <v>0</v>
      </c>
      <c r="J457" s="130">
        <v>9</v>
      </c>
      <c r="K457" s="130">
        <v>0</v>
      </c>
      <c r="L457" s="130">
        <v>0</v>
      </c>
      <c r="M457" s="130">
        <v>0</v>
      </c>
      <c r="N457" s="130">
        <f t="shared" si="78"/>
        <v>2800</v>
      </c>
      <c r="O457" s="133"/>
    </row>
    <row r="458" spans="1:15" ht="42" customHeight="1">
      <c r="A458" s="718">
        <v>44</v>
      </c>
      <c r="B458" s="130" t="s">
        <v>1503</v>
      </c>
      <c r="C458" s="131" t="s">
        <v>1504</v>
      </c>
      <c r="D458" s="433" t="s">
        <v>270</v>
      </c>
      <c r="E458" s="351">
        <v>15</v>
      </c>
      <c r="F458" s="130">
        <v>2452</v>
      </c>
      <c r="G458" s="130">
        <v>0</v>
      </c>
      <c r="H458" s="130">
        <v>0</v>
      </c>
      <c r="I458" s="130">
        <v>0</v>
      </c>
      <c r="J458" s="130">
        <v>2</v>
      </c>
      <c r="K458" s="130">
        <v>0</v>
      </c>
      <c r="L458" s="130">
        <v>0</v>
      </c>
      <c r="M458" s="130">
        <v>0</v>
      </c>
      <c r="N458" s="130">
        <f t="shared" si="78"/>
        <v>2450</v>
      </c>
      <c r="O458" s="133"/>
    </row>
    <row r="459" spans="1:15" ht="42" customHeight="1">
      <c r="A459" s="718">
        <v>46</v>
      </c>
      <c r="B459" s="961" t="s">
        <v>1441</v>
      </c>
      <c r="C459" s="131" t="s">
        <v>412</v>
      </c>
      <c r="D459" s="433" t="s">
        <v>13</v>
      </c>
      <c r="E459" s="351">
        <v>15</v>
      </c>
      <c r="F459" s="130">
        <v>2730</v>
      </c>
      <c r="G459" s="130">
        <v>0</v>
      </c>
      <c r="H459" s="130">
        <v>300</v>
      </c>
      <c r="I459" s="130">
        <v>0</v>
      </c>
      <c r="J459" s="130">
        <v>48</v>
      </c>
      <c r="K459" s="130">
        <v>0</v>
      </c>
      <c r="L459" s="130">
        <v>500</v>
      </c>
      <c r="M459" s="130">
        <v>0</v>
      </c>
      <c r="N459" s="130">
        <f t="shared" si="78"/>
        <v>2482</v>
      </c>
      <c r="O459" s="133"/>
    </row>
    <row r="460" spans="1:18" ht="42" customHeight="1">
      <c r="A460" s="718">
        <v>132</v>
      </c>
      <c r="B460" s="130" t="s">
        <v>790</v>
      </c>
      <c r="C460" s="386" t="s">
        <v>944</v>
      </c>
      <c r="D460" s="457" t="s">
        <v>791</v>
      </c>
      <c r="E460" s="351">
        <v>15</v>
      </c>
      <c r="F460" s="130">
        <v>2167</v>
      </c>
      <c r="G460" s="130">
        <v>0</v>
      </c>
      <c r="H460" s="130">
        <v>0</v>
      </c>
      <c r="I460" s="130">
        <v>0</v>
      </c>
      <c r="J460" s="130">
        <v>0</v>
      </c>
      <c r="K460" s="130">
        <v>57</v>
      </c>
      <c r="L460" s="130">
        <v>0</v>
      </c>
      <c r="M460" s="130">
        <v>0</v>
      </c>
      <c r="N460" s="130">
        <f t="shared" si="78"/>
        <v>2224</v>
      </c>
      <c r="O460" s="133"/>
      <c r="P460" s="2"/>
      <c r="Q460" s="2"/>
      <c r="R460" s="2"/>
    </row>
    <row r="461" spans="1:18" ht="42" customHeight="1">
      <c r="A461" s="718">
        <v>137</v>
      </c>
      <c r="B461" s="130" t="s">
        <v>861</v>
      </c>
      <c r="C461" s="386" t="s">
        <v>862</v>
      </c>
      <c r="D461" s="457" t="s">
        <v>13</v>
      </c>
      <c r="E461" s="351">
        <v>15</v>
      </c>
      <c r="F461" s="130">
        <v>2730</v>
      </c>
      <c r="G461" s="130">
        <v>0</v>
      </c>
      <c r="H461" s="130">
        <v>300</v>
      </c>
      <c r="I461" s="130">
        <v>0</v>
      </c>
      <c r="J461" s="130">
        <v>48</v>
      </c>
      <c r="K461" s="130">
        <v>0</v>
      </c>
      <c r="L461" s="130">
        <v>0</v>
      </c>
      <c r="M461" s="130">
        <v>0</v>
      </c>
      <c r="N461" s="130">
        <f t="shared" si="78"/>
        <v>2982</v>
      </c>
      <c r="O461" s="133"/>
      <c r="P461" s="2"/>
      <c r="Q461" s="2"/>
      <c r="R461" s="2"/>
    </row>
    <row r="462" spans="1:18" ht="42" customHeight="1">
      <c r="A462" s="718">
        <v>158</v>
      </c>
      <c r="B462" s="130" t="s">
        <v>951</v>
      </c>
      <c r="C462" s="386" t="s">
        <v>1237</v>
      </c>
      <c r="D462" s="457" t="s">
        <v>268</v>
      </c>
      <c r="E462" s="351">
        <v>15</v>
      </c>
      <c r="F462" s="130">
        <v>6348</v>
      </c>
      <c r="G462" s="130">
        <v>0</v>
      </c>
      <c r="H462" s="130">
        <v>300</v>
      </c>
      <c r="I462" s="130">
        <v>0</v>
      </c>
      <c r="J462" s="130">
        <v>809</v>
      </c>
      <c r="K462" s="130">
        <v>0</v>
      </c>
      <c r="L462" s="130">
        <v>0</v>
      </c>
      <c r="M462" s="130">
        <v>0</v>
      </c>
      <c r="N462" s="130">
        <f t="shared" si="78"/>
        <v>5839</v>
      </c>
      <c r="O462" s="133"/>
      <c r="P462" s="2"/>
      <c r="Q462" s="2"/>
      <c r="R462" s="2"/>
    </row>
    <row r="463" spans="1:15" ht="42" customHeight="1">
      <c r="A463" s="718">
        <v>195</v>
      </c>
      <c r="B463" s="130" t="s">
        <v>491</v>
      </c>
      <c r="C463" s="131" t="s">
        <v>492</v>
      </c>
      <c r="D463" s="433" t="s">
        <v>493</v>
      </c>
      <c r="E463" s="351">
        <v>15</v>
      </c>
      <c r="F463" s="130">
        <v>2509</v>
      </c>
      <c r="G463" s="130">
        <v>0</v>
      </c>
      <c r="H463" s="130">
        <v>300</v>
      </c>
      <c r="I463" s="130">
        <v>0</v>
      </c>
      <c r="J463" s="130">
        <v>9</v>
      </c>
      <c r="K463" s="130">
        <v>0</v>
      </c>
      <c r="L463" s="130">
        <v>0</v>
      </c>
      <c r="M463" s="130">
        <v>0</v>
      </c>
      <c r="N463" s="130">
        <f t="shared" si="78"/>
        <v>2800</v>
      </c>
      <c r="O463" s="133"/>
    </row>
    <row r="464" spans="1:15" ht="40.5" customHeight="1">
      <c r="A464" s="718">
        <v>358</v>
      </c>
      <c r="B464" s="130" t="s">
        <v>1082</v>
      </c>
      <c r="C464" s="131" t="s">
        <v>1189</v>
      </c>
      <c r="D464" s="433" t="s">
        <v>268</v>
      </c>
      <c r="E464" s="351">
        <v>15</v>
      </c>
      <c r="F464" s="130">
        <v>6348</v>
      </c>
      <c r="G464" s="130">
        <v>0</v>
      </c>
      <c r="H464" s="130">
        <v>300</v>
      </c>
      <c r="I464" s="130">
        <v>0</v>
      </c>
      <c r="J464" s="130">
        <v>809</v>
      </c>
      <c r="K464" s="130">
        <v>0</v>
      </c>
      <c r="L464" s="130">
        <v>0</v>
      </c>
      <c r="M464" s="130">
        <v>0</v>
      </c>
      <c r="N464" s="130">
        <f t="shared" si="78"/>
        <v>5839</v>
      </c>
      <c r="O464" s="133"/>
    </row>
    <row r="465" spans="1:15" ht="40.5" customHeight="1">
      <c r="A465" s="718">
        <v>387</v>
      </c>
      <c r="B465" s="130" t="s">
        <v>1208</v>
      </c>
      <c r="C465" s="131" t="s">
        <v>1215</v>
      </c>
      <c r="D465" s="433" t="s">
        <v>13</v>
      </c>
      <c r="E465" s="351">
        <v>15</v>
      </c>
      <c r="F465" s="130">
        <v>2730</v>
      </c>
      <c r="G465" s="130">
        <v>0</v>
      </c>
      <c r="H465" s="130">
        <v>300</v>
      </c>
      <c r="I465" s="130">
        <v>0</v>
      </c>
      <c r="J465" s="130">
        <v>48</v>
      </c>
      <c r="K465" s="130">
        <v>0</v>
      </c>
      <c r="L465" s="130">
        <v>0</v>
      </c>
      <c r="M465" s="130">
        <v>0</v>
      </c>
      <c r="N465" s="130">
        <f t="shared" si="78"/>
        <v>2982</v>
      </c>
      <c r="O465" s="133"/>
    </row>
    <row r="466" spans="1:15" ht="39" customHeight="1">
      <c r="A466" s="718">
        <v>394</v>
      </c>
      <c r="B466" s="130" t="s">
        <v>1282</v>
      </c>
      <c r="C466" s="131" t="s">
        <v>1328</v>
      </c>
      <c r="D466" s="433" t="s">
        <v>268</v>
      </c>
      <c r="E466" s="351">
        <v>15</v>
      </c>
      <c r="F466" s="130">
        <v>6348</v>
      </c>
      <c r="G466" s="130">
        <v>0</v>
      </c>
      <c r="H466" s="130">
        <v>300</v>
      </c>
      <c r="I466" s="130">
        <v>0</v>
      </c>
      <c r="J466" s="130">
        <v>809</v>
      </c>
      <c r="K466" s="130">
        <v>0</v>
      </c>
      <c r="L466" s="130">
        <v>0</v>
      </c>
      <c r="M466" s="130">
        <v>0</v>
      </c>
      <c r="N466" s="130">
        <f t="shared" si="78"/>
        <v>5839</v>
      </c>
      <c r="O466" s="133"/>
    </row>
    <row r="467" spans="1:18" s="41" customFormat="1" ht="27.75" customHeight="1" hidden="1">
      <c r="A467" s="906"/>
      <c r="B467" s="912"/>
      <c r="C467" s="912"/>
      <c r="D467" s="913"/>
      <c r="E467" s="914"/>
      <c r="F467" s="912">
        <f aca="true" t="shared" si="79" ref="F467:N467">SUM(F455:F466)</f>
        <v>46328</v>
      </c>
      <c r="G467" s="912">
        <f t="shared" si="79"/>
        <v>0</v>
      </c>
      <c r="H467" s="912">
        <f t="shared" si="79"/>
        <v>2700</v>
      </c>
      <c r="I467" s="912">
        <f t="shared" si="79"/>
        <v>0</v>
      </c>
      <c r="J467" s="912">
        <f t="shared" si="79"/>
        <v>3509</v>
      </c>
      <c r="K467" s="912">
        <f t="shared" si="79"/>
        <v>57</v>
      </c>
      <c r="L467" s="912">
        <f t="shared" si="79"/>
        <v>500</v>
      </c>
      <c r="M467" s="912">
        <f t="shared" si="79"/>
        <v>0</v>
      </c>
      <c r="N467" s="912">
        <f t="shared" si="79"/>
        <v>45076</v>
      </c>
      <c r="O467" s="915"/>
      <c r="P467" s="84"/>
      <c r="Q467" s="84"/>
      <c r="R467" s="84"/>
    </row>
    <row r="468" spans="1:18" s="23" customFormat="1" ht="18.75" customHeight="1" hidden="1">
      <c r="A468" s="626" t="s">
        <v>65</v>
      </c>
      <c r="B468" s="811"/>
      <c r="C468" s="812"/>
      <c r="D468" s="815"/>
      <c r="E468" s="813"/>
      <c r="F468" s="565">
        <f aca="true" t="shared" si="80" ref="F468:N468">F445+F467</f>
        <v>60736</v>
      </c>
      <c r="G468" s="565">
        <f t="shared" si="80"/>
        <v>0</v>
      </c>
      <c r="H468" s="565">
        <f t="shared" si="80"/>
        <v>3600</v>
      </c>
      <c r="I468" s="565">
        <f t="shared" si="80"/>
        <v>0</v>
      </c>
      <c r="J468" s="565">
        <f t="shared" si="80"/>
        <v>3871</v>
      </c>
      <c r="K468" s="565">
        <f t="shared" si="80"/>
        <v>57</v>
      </c>
      <c r="L468" s="565">
        <f t="shared" si="80"/>
        <v>500</v>
      </c>
      <c r="M468" s="565">
        <f t="shared" si="80"/>
        <v>0</v>
      </c>
      <c r="N468" s="565">
        <f t="shared" si="80"/>
        <v>60022</v>
      </c>
      <c r="O468" s="816"/>
      <c r="P468" s="847"/>
      <c r="Q468" s="847"/>
      <c r="R468" s="847"/>
    </row>
    <row r="469" spans="1:18" s="41" customFormat="1" ht="24" customHeight="1" hidden="1">
      <c r="A469" s="468"/>
      <c r="B469" s="825" t="s">
        <v>31</v>
      </c>
      <c r="C469" s="229"/>
      <c r="D469" s="229"/>
      <c r="E469" s="362"/>
      <c r="F469" s="229">
        <f aca="true" t="shared" si="81" ref="F469:N469">SUM(F455:F466)</f>
        <v>46328</v>
      </c>
      <c r="G469" s="229">
        <f t="shared" si="81"/>
        <v>0</v>
      </c>
      <c r="H469" s="229">
        <f t="shared" si="81"/>
        <v>2700</v>
      </c>
      <c r="I469" s="229">
        <f t="shared" si="81"/>
        <v>0</v>
      </c>
      <c r="J469" s="229">
        <f t="shared" si="81"/>
        <v>3509</v>
      </c>
      <c r="K469" s="229">
        <f t="shared" si="81"/>
        <v>57</v>
      </c>
      <c r="L469" s="229">
        <f t="shared" si="81"/>
        <v>500</v>
      </c>
      <c r="M469" s="229">
        <f t="shared" si="81"/>
        <v>0</v>
      </c>
      <c r="N469" s="229">
        <f t="shared" si="81"/>
        <v>45076</v>
      </c>
      <c r="O469" s="826"/>
      <c r="P469" s="84"/>
      <c r="Q469" s="84"/>
      <c r="R469" s="84"/>
    </row>
    <row r="470" spans="1:18" s="829" customFormat="1" ht="42" customHeight="1" hidden="1">
      <c r="A470" s="437"/>
      <c r="B470" s="438"/>
      <c r="C470" s="438"/>
      <c r="D470" s="438" t="s">
        <v>640</v>
      </c>
      <c r="F470" s="439"/>
      <c r="G470" s="438"/>
      <c r="H470" s="438"/>
      <c r="J470" s="452" t="s">
        <v>463</v>
      </c>
      <c r="K470" s="438"/>
      <c r="L470" s="438"/>
      <c r="N470" s="438" t="s">
        <v>463</v>
      </c>
      <c r="O470" s="830"/>
      <c r="P470" s="852"/>
      <c r="Q470" s="852"/>
      <c r="R470" s="852"/>
    </row>
    <row r="471" spans="1:18" s="829" customFormat="1" ht="18" customHeight="1" hidden="1">
      <c r="A471" s="437" t="s">
        <v>471</v>
      </c>
      <c r="B471" s="438"/>
      <c r="C471" s="438"/>
      <c r="D471" s="438" t="s">
        <v>1270</v>
      </c>
      <c r="E471" s="438"/>
      <c r="F471" s="439"/>
      <c r="G471" s="438"/>
      <c r="H471" s="438"/>
      <c r="J471" s="443" t="s">
        <v>968</v>
      </c>
      <c r="K471" s="438"/>
      <c r="L471" s="437"/>
      <c r="M471" s="438" t="s">
        <v>965</v>
      </c>
      <c r="N471" s="438"/>
      <c r="O471" s="438"/>
      <c r="P471" s="852"/>
      <c r="Q471" s="852"/>
      <c r="R471" s="852"/>
    </row>
    <row r="472" spans="1:18" s="473" customFormat="1" ht="15.75" customHeight="1" hidden="1">
      <c r="A472" s="437"/>
      <c r="B472" s="438"/>
      <c r="C472" s="438"/>
      <c r="D472" s="438" t="s">
        <v>601</v>
      </c>
      <c r="E472" s="438"/>
      <c r="F472" s="439"/>
      <c r="G472" s="438"/>
      <c r="H472" s="438"/>
      <c r="J472" s="442" t="s">
        <v>460</v>
      </c>
      <c r="K472" s="438"/>
      <c r="L472" s="438"/>
      <c r="M472" s="438" t="s">
        <v>461</v>
      </c>
      <c r="N472" s="438"/>
      <c r="O472" s="830"/>
      <c r="P472" s="644"/>
      <c r="Q472" s="644"/>
      <c r="R472" s="644"/>
    </row>
    <row r="473" spans="1:15" ht="55.5" customHeight="1" hidden="1">
      <c r="A473" s="3" t="s">
        <v>0</v>
      </c>
      <c r="B473" s="33"/>
      <c r="C473" s="4"/>
      <c r="D473" s="93" t="s">
        <v>64</v>
      </c>
      <c r="E473" s="325"/>
      <c r="F473" s="4"/>
      <c r="G473" s="4"/>
      <c r="H473" s="4"/>
      <c r="I473" s="4"/>
      <c r="J473" s="4"/>
      <c r="K473" s="4"/>
      <c r="L473" s="5"/>
      <c r="M473" s="4"/>
      <c r="N473" s="4"/>
      <c r="O473" s="27"/>
    </row>
    <row r="474" spans="1:15" ht="40.5" customHeight="1" hidden="1">
      <c r="A474" s="6"/>
      <c r="B474" s="98" t="s">
        <v>26</v>
      </c>
      <c r="C474" s="7"/>
      <c r="D474" s="7"/>
      <c r="E474" s="315"/>
      <c r="F474" s="7"/>
      <c r="G474" s="7"/>
      <c r="H474" s="7"/>
      <c r="I474" s="8"/>
      <c r="J474" s="7"/>
      <c r="K474" s="7"/>
      <c r="L474" s="9"/>
      <c r="M474" s="7"/>
      <c r="N474" s="7"/>
      <c r="O474" s="391" t="s">
        <v>1406</v>
      </c>
    </row>
    <row r="475" spans="1:15" ht="46.5" customHeight="1" hidden="1">
      <c r="A475" s="10"/>
      <c r="B475" s="44"/>
      <c r="C475" s="11"/>
      <c r="D475" s="95" t="s">
        <v>1498</v>
      </c>
      <c r="E475" s="316"/>
      <c r="F475" s="12"/>
      <c r="G475" s="12"/>
      <c r="H475" s="12"/>
      <c r="I475" s="12"/>
      <c r="J475" s="12"/>
      <c r="K475" s="12"/>
      <c r="L475" s="13"/>
      <c r="M475" s="12"/>
      <c r="N475" s="12"/>
      <c r="O475" s="28"/>
    </row>
    <row r="476" spans="1:18" s="70" customFormat="1" ht="39" customHeight="1" hidden="1" thickBot="1">
      <c r="A476" s="46" t="s">
        <v>428</v>
      </c>
      <c r="B476" s="62" t="s">
        <v>429</v>
      </c>
      <c r="C476" s="62" t="s">
        <v>1</v>
      </c>
      <c r="D476" s="62" t="s">
        <v>427</v>
      </c>
      <c r="E476" s="337" t="s">
        <v>435</v>
      </c>
      <c r="F476" s="26" t="s">
        <v>424</v>
      </c>
      <c r="G476" s="26" t="s">
        <v>425</v>
      </c>
      <c r="H476" s="26" t="s">
        <v>33</v>
      </c>
      <c r="I476" s="26" t="s">
        <v>342</v>
      </c>
      <c r="J476" s="26" t="s">
        <v>17</v>
      </c>
      <c r="K476" s="26" t="s">
        <v>18</v>
      </c>
      <c r="L476" s="26" t="s">
        <v>433</v>
      </c>
      <c r="M476" s="26" t="s">
        <v>30</v>
      </c>
      <c r="N476" s="26" t="s">
        <v>29</v>
      </c>
      <c r="O476" s="63" t="s">
        <v>19</v>
      </c>
      <c r="P476" s="849"/>
      <c r="Q476" s="849"/>
      <c r="R476" s="849"/>
    </row>
    <row r="477" spans="1:15" ht="34.5" customHeight="1">
      <c r="A477" s="675" t="s">
        <v>275</v>
      </c>
      <c r="B477" s="676"/>
      <c r="C477" s="676"/>
      <c r="D477" s="676"/>
      <c r="E477" s="678"/>
      <c r="F477" s="676"/>
      <c r="G477" s="676"/>
      <c r="H477" s="676"/>
      <c r="I477" s="676"/>
      <c r="J477" s="676"/>
      <c r="K477" s="676"/>
      <c r="L477" s="679"/>
      <c r="M477" s="676"/>
      <c r="N477" s="676"/>
      <c r="O477" s="680"/>
    </row>
    <row r="478" spans="1:15" ht="46.5" customHeight="1">
      <c r="A478" s="15">
        <v>239</v>
      </c>
      <c r="B478" s="59" t="s">
        <v>1122</v>
      </c>
      <c r="C478" s="43" t="s">
        <v>1123</v>
      </c>
      <c r="D478" s="43" t="s">
        <v>11</v>
      </c>
      <c r="E478" s="346">
        <v>15</v>
      </c>
      <c r="F478" s="59">
        <v>2268</v>
      </c>
      <c r="G478" s="59">
        <v>0</v>
      </c>
      <c r="H478" s="59">
        <v>0</v>
      </c>
      <c r="I478" s="39">
        <v>0</v>
      </c>
      <c r="J478" s="59">
        <v>0</v>
      </c>
      <c r="K478" s="59">
        <v>32</v>
      </c>
      <c r="L478" s="59">
        <v>300</v>
      </c>
      <c r="M478" s="59">
        <v>0</v>
      </c>
      <c r="N478" s="59">
        <f>F478+G478+H478+I478-J478+K478-L478-M478</f>
        <v>2000</v>
      </c>
      <c r="O478" s="29"/>
    </row>
    <row r="479" spans="1:15" ht="46.5" customHeight="1">
      <c r="A479" s="15">
        <v>287</v>
      </c>
      <c r="B479" s="59" t="s">
        <v>276</v>
      </c>
      <c r="C479" s="43" t="s">
        <v>668</v>
      </c>
      <c r="D479" s="43" t="s">
        <v>11</v>
      </c>
      <c r="E479" s="346">
        <v>15</v>
      </c>
      <c r="F479" s="59">
        <v>524</v>
      </c>
      <c r="G479" s="59">
        <v>0</v>
      </c>
      <c r="H479" s="59">
        <v>0</v>
      </c>
      <c r="I479" s="39">
        <v>0</v>
      </c>
      <c r="J479" s="59">
        <v>0</v>
      </c>
      <c r="K479" s="59">
        <v>178</v>
      </c>
      <c r="L479" s="59">
        <v>0</v>
      </c>
      <c r="M479" s="59">
        <v>0</v>
      </c>
      <c r="N479" s="59">
        <f>F479+G479+H479+I479-J479+K479-L479-M479</f>
        <v>702</v>
      </c>
      <c r="O479" s="29"/>
    </row>
    <row r="480" spans="1:15" ht="17.25" customHeight="1" hidden="1">
      <c r="A480" s="589" t="s">
        <v>65</v>
      </c>
      <c r="B480" s="605"/>
      <c r="C480" s="606"/>
      <c r="D480" s="606"/>
      <c r="E480" s="607"/>
      <c r="F480" s="611">
        <f aca="true" t="shared" si="82" ref="F480:N480">SUM(F478:F479)</f>
        <v>2792</v>
      </c>
      <c r="G480" s="611">
        <f t="shared" si="82"/>
        <v>0</v>
      </c>
      <c r="H480" s="611">
        <f t="shared" si="82"/>
        <v>0</v>
      </c>
      <c r="I480" s="611">
        <f t="shared" si="82"/>
        <v>0</v>
      </c>
      <c r="J480" s="611">
        <f t="shared" si="82"/>
        <v>0</v>
      </c>
      <c r="K480" s="611">
        <f t="shared" si="82"/>
        <v>210</v>
      </c>
      <c r="L480" s="611">
        <f t="shared" si="82"/>
        <v>300</v>
      </c>
      <c r="M480" s="611">
        <f t="shared" si="82"/>
        <v>0</v>
      </c>
      <c r="N480" s="611">
        <f t="shared" si="82"/>
        <v>2702</v>
      </c>
      <c r="O480" s="587"/>
    </row>
    <row r="481" spans="1:15" ht="33.75" customHeight="1">
      <c r="A481" s="675" t="s">
        <v>57</v>
      </c>
      <c r="B481" s="766"/>
      <c r="C481" s="767"/>
      <c r="D481" s="767"/>
      <c r="E481" s="768"/>
      <c r="F481" s="766"/>
      <c r="G481" s="766"/>
      <c r="H481" s="766"/>
      <c r="I481" s="766"/>
      <c r="J481" s="766"/>
      <c r="K481" s="766"/>
      <c r="L481" s="766"/>
      <c r="M481" s="766"/>
      <c r="N481" s="766"/>
      <c r="O481" s="680"/>
    </row>
    <row r="482" spans="1:15" ht="47.25" customHeight="1">
      <c r="A482" s="108">
        <v>35</v>
      </c>
      <c r="B482" s="59" t="s">
        <v>802</v>
      </c>
      <c r="C482" s="43" t="s">
        <v>803</v>
      </c>
      <c r="D482" s="398" t="s">
        <v>800</v>
      </c>
      <c r="E482" s="346">
        <v>15</v>
      </c>
      <c r="F482" s="59">
        <v>2509</v>
      </c>
      <c r="G482" s="59">
        <v>0</v>
      </c>
      <c r="H482" s="59">
        <v>0</v>
      </c>
      <c r="I482" s="59">
        <v>0</v>
      </c>
      <c r="J482" s="59">
        <v>9</v>
      </c>
      <c r="K482" s="59">
        <v>0</v>
      </c>
      <c r="L482" s="59">
        <v>0</v>
      </c>
      <c r="M482" s="59">
        <v>0</v>
      </c>
      <c r="N482" s="59">
        <f>F482+G482+H482+I482-J482+K482-L482-M482</f>
        <v>2500</v>
      </c>
      <c r="O482" s="29"/>
    </row>
    <row r="483" spans="1:15" ht="44.25" customHeight="1">
      <c r="A483" s="15">
        <v>401</v>
      </c>
      <c r="B483" s="59" t="s">
        <v>1283</v>
      </c>
      <c r="C483" s="43" t="s">
        <v>1284</v>
      </c>
      <c r="D483" s="398" t="s">
        <v>11</v>
      </c>
      <c r="E483" s="346">
        <v>15</v>
      </c>
      <c r="F483" s="59">
        <v>1590</v>
      </c>
      <c r="G483" s="59">
        <v>0</v>
      </c>
      <c r="H483" s="59">
        <v>0</v>
      </c>
      <c r="I483" s="59">
        <v>0</v>
      </c>
      <c r="J483" s="59">
        <v>0</v>
      </c>
      <c r="K483" s="59">
        <v>110</v>
      </c>
      <c r="L483" s="67">
        <v>0</v>
      </c>
      <c r="M483" s="59">
        <v>0</v>
      </c>
      <c r="N483" s="59">
        <v>1700</v>
      </c>
      <c r="O483" s="29"/>
    </row>
    <row r="484" spans="1:15" ht="17.25" customHeight="1" hidden="1">
      <c r="A484" s="589" t="s">
        <v>65</v>
      </c>
      <c r="B484" s="605"/>
      <c r="C484" s="606"/>
      <c r="D484" s="606"/>
      <c r="E484" s="607"/>
      <c r="F484" s="608">
        <f aca="true" t="shared" si="83" ref="F484:N484">SUM(F482:F483)</f>
        <v>4099</v>
      </c>
      <c r="G484" s="608">
        <f t="shared" si="83"/>
        <v>0</v>
      </c>
      <c r="H484" s="608">
        <f t="shared" si="83"/>
        <v>0</v>
      </c>
      <c r="I484" s="608">
        <f t="shared" si="83"/>
        <v>0</v>
      </c>
      <c r="J484" s="608">
        <f t="shared" si="83"/>
        <v>9</v>
      </c>
      <c r="K484" s="608">
        <f t="shared" si="83"/>
        <v>110</v>
      </c>
      <c r="L484" s="608">
        <f t="shared" si="83"/>
        <v>0</v>
      </c>
      <c r="M484" s="608">
        <f t="shared" si="83"/>
        <v>0</v>
      </c>
      <c r="N484" s="608">
        <f t="shared" si="83"/>
        <v>4200</v>
      </c>
      <c r="O484" s="587"/>
    </row>
    <row r="485" spans="1:15" ht="30" customHeight="1" hidden="1">
      <c r="A485" s="56"/>
      <c r="B485" s="52" t="s">
        <v>31</v>
      </c>
      <c r="C485" s="68"/>
      <c r="D485" s="68"/>
      <c r="E485" s="373"/>
      <c r="F485" s="69">
        <f aca="true" t="shared" si="84" ref="F485:N485">F480+F484</f>
        <v>6891</v>
      </c>
      <c r="G485" s="69">
        <f t="shared" si="84"/>
        <v>0</v>
      </c>
      <c r="H485" s="69">
        <f t="shared" si="84"/>
        <v>0</v>
      </c>
      <c r="I485" s="69">
        <f t="shared" si="84"/>
        <v>0</v>
      </c>
      <c r="J485" s="69">
        <f t="shared" si="84"/>
        <v>9</v>
      </c>
      <c r="K485" s="69">
        <f t="shared" si="84"/>
        <v>320</v>
      </c>
      <c r="L485" s="69">
        <f t="shared" si="84"/>
        <v>300</v>
      </c>
      <c r="M485" s="69">
        <f t="shared" si="84"/>
        <v>0</v>
      </c>
      <c r="N485" s="69">
        <f t="shared" si="84"/>
        <v>6902</v>
      </c>
      <c r="O485" s="58"/>
    </row>
    <row r="486" ht="18" hidden="1"/>
    <row r="487" ht="18" hidden="1"/>
    <row r="488" ht="18" hidden="1"/>
    <row r="489" ht="18" hidden="1"/>
    <row r="490" spans="1:18" s="103" customFormat="1" ht="20.25" hidden="1">
      <c r="A490" s="437"/>
      <c r="B490" s="438"/>
      <c r="C490" s="438"/>
      <c r="D490" s="438"/>
      <c r="E490" s="438" t="s">
        <v>462</v>
      </c>
      <c r="F490" s="439"/>
      <c r="G490" s="438"/>
      <c r="H490" s="438"/>
      <c r="J490" s="443" t="s">
        <v>463</v>
      </c>
      <c r="K490" s="443"/>
      <c r="L490" s="438"/>
      <c r="N490" s="438"/>
      <c r="O490" s="438" t="s">
        <v>463</v>
      </c>
      <c r="P490" s="106"/>
      <c r="Q490" s="106"/>
      <c r="R490" s="106"/>
    </row>
    <row r="491" spans="1:18" s="103" customFormat="1" ht="16.5" customHeight="1" hidden="1">
      <c r="A491" s="437"/>
      <c r="B491" s="438"/>
      <c r="C491" s="438"/>
      <c r="D491" s="438"/>
      <c r="E491" s="438"/>
      <c r="F491" s="439"/>
      <c r="G491" s="438"/>
      <c r="H491" s="438"/>
      <c r="J491" s="443"/>
      <c r="K491" s="470"/>
      <c r="L491" s="437"/>
      <c r="M491" s="438"/>
      <c r="N491" s="438"/>
      <c r="O491" s="441"/>
      <c r="P491" s="106"/>
      <c r="Q491" s="106"/>
      <c r="R491" s="106"/>
    </row>
    <row r="492" spans="1:18" s="103" customFormat="1" ht="21.75" hidden="1">
      <c r="A492" s="437" t="s">
        <v>471</v>
      </c>
      <c r="B492" s="438"/>
      <c r="C492" s="438"/>
      <c r="D492" s="438" t="s">
        <v>1270</v>
      </c>
      <c r="E492" s="438"/>
      <c r="F492" s="439"/>
      <c r="G492" s="438"/>
      <c r="H492" s="438"/>
      <c r="J492" s="443" t="s">
        <v>968</v>
      </c>
      <c r="K492" s="470"/>
      <c r="L492" s="437"/>
      <c r="M492" s="438"/>
      <c r="N492" s="438" t="s">
        <v>965</v>
      </c>
      <c r="O492" s="441"/>
      <c r="P492" s="106"/>
      <c r="Q492" s="106"/>
      <c r="R492" s="106"/>
    </row>
    <row r="493" spans="1:18" s="103" customFormat="1" ht="21.75" hidden="1">
      <c r="A493" s="437"/>
      <c r="B493" s="438"/>
      <c r="C493" s="438"/>
      <c r="D493" s="438"/>
      <c r="E493" s="443" t="s">
        <v>597</v>
      </c>
      <c r="F493" s="439"/>
      <c r="G493" s="438"/>
      <c r="H493" s="438"/>
      <c r="J493" s="442" t="s">
        <v>460</v>
      </c>
      <c r="K493" s="442"/>
      <c r="L493" s="438"/>
      <c r="M493" s="438"/>
      <c r="N493" s="438" t="s">
        <v>461</v>
      </c>
      <c r="O493" s="440"/>
      <c r="P493" s="106"/>
      <c r="Q493" s="106"/>
      <c r="R493" s="106"/>
    </row>
    <row r="494" spans="1:15" ht="33.75" hidden="1">
      <c r="A494" s="3" t="s">
        <v>0</v>
      </c>
      <c r="B494" s="33"/>
      <c r="C494" s="4"/>
      <c r="D494" s="93" t="s">
        <v>64</v>
      </c>
      <c r="E494" s="325"/>
      <c r="F494" s="4"/>
      <c r="G494" s="4"/>
      <c r="H494" s="4"/>
      <c r="I494" s="4"/>
      <c r="J494" s="4"/>
      <c r="K494" s="4"/>
      <c r="L494" s="5"/>
      <c r="M494" s="4"/>
      <c r="N494" s="4"/>
      <c r="O494" s="27"/>
    </row>
    <row r="495" spans="1:15" ht="26.25" customHeight="1" hidden="1">
      <c r="A495" s="6"/>
      <c r="B495" s="97" t="s">
        <v>58</v>
      </c>
      <c r="C495" s="7"/>
      <c r="D495" s="7"/>
      <c r="E495" s="315"/>
      <c r="F495" s="7"/>
      <c r="G495" s="7"/>
      <c r="H495" s="7"/>
      <c r="I495" s="8"/>
      <c r="J495" s="7"/>
      <c r="K495" s="7"/>
      <c r="L495" s="9"/>
      <c r="M495" s="7"/>
      <c r="N495" s="7"/>
      <c r="O495" s="391" t="s">
        <v>1407</v>
      </c>
    </row>
    <row r="496" spans="1:15" ht="28.5" customHeight="1" hidden="1">
      <c r="A496" s="10"/>
      <c r="B496" s="11"/>
      <c r="C496" s="11"/>
      <c r="D496" s="95" t="s">
        <v>1498</v>
      </c>
      <c r="E496" s="316"/>
      <c r="F496" s="12"/>
      <c r="G496" s="12"/>
      <c r="H496" s="12"/>
      <c r="I496" s="12"/>
      <c r="J496" s="12"/>
      <c r="K496" s="12"/>
      <c r="L496" s="13"/>
      <c r="M496" s="12"/>
      <c r="N496" s="12"/>
      <c r="O496" s="28"/>
    </row>
    <row r="497" spans="1:18" s="70" customFormat="1" ht="35.25" customHeight="1" hidden="1" thickBot="1">
      <c r="A497" s="46" t="s">
        <v>428</v>
      </c>
      <c r="B497" s="62" t="s">
        <v>429</v>
      </c>
      <c r="C497" s="62" t="s">
        <v>1</v>
      </c>
      <c r="D497" s="62" t="s">
        <v>427</v>
      </c>
      <c r="E497" s="337" t="s">
        <v>435</v>
      </c>
      <c r="F497" s="26" t="s">
        <v>424</v>
      </c>
      <c r="G497" s="26" t="s">
        <v>425</v>
      </c>
      <c r="H497" s="26" t="s">
        <v>33</v>
      </c>
      <c r="I497" s="26" t="s">
        <v>342</v>
      </c>
      <c r="J497" s="26" t="s">
        <v>17</v>
      </c>
      <c r="K497" s="26" t="s">
        <v>18</v>
      </c>
      <c r="L497" s="26" t="s">
        <v>433</v>
      </c>
      <c r="M497" s="26" t="s">
        <v>30</v>
      </c>
      <c r="N497" s="26" t="s">
        <v>29</v>
      </c>
      <c r="O497" s="63" t="s">
        <v>19</v>
      </c>
      <c r="P497" s="849"/>
      <c r="Q497" s="849"/>
      <c r="R497" s="849"/>
    </row>
    <row r="498" spans="1:18" ht="25.5" customHeight="1">
      <c r="A498" s="102" t="s">
        <v>1151</v>
      </c>
      <c r="B498" s="77"/>
      <c r="C498" s="404"/>
      <c r="D498" s="77"/>
      <c r="E498" s="338"/>
      <c r="F498" s="77"/>
      <c r="G498" s="77"/>
      <c r="H498" s="77"/>
      <c r="I498" s="77"/>
      <c r="J498" s="77"/>
      <c r="K498" s="77"/>
      <c r="L498" s="77"/>
      <c r="M498" s="77"/>
      <c r="N498" s="77"/>
      <c r="O498" s="76"/>
      <c r="P498" s="2"/>
      <c r="Q498" s="2"/>
      <c r="R498" s="2"/>
    </row>
    <row r="499" spans="1:18" ht="43.5" customHeight="1">
      <c r="A499" s="170">
        <v>376</v>
      </c>
      <c r="B499" s="59" t="s">
        <v>1152</v>
      </c>
      <c r="C499" s="656" t="s">
        <v>1190</v>
      </c>
      <c r="D499" s="398" t="s">
        <v>442</v>
      </c>
      <c r="E499" s="346"/>
      <c r="F499" s="59">
        <v>2509</v>
      </c>
      <c r="G499" s="59">
        <v>0</v>
      </c>
      <c r="H499" s="59">
        <v>0</v>
      </c>
      <c r="I499" s="59">
        <v>0</v>
      </c>
      <c r="J499" s="59">
        <v>9</v>
      </c>
      <c r="K499" s="59">
        <v>0</v>
      </c>
      <c r="L499" s="59">
        <v>0</v>
      </c>
      <c r="M499" s="59">
        <v>0</v>
      </c>
      <c r="N499" s="59">
        <f>F499+G499+H499+I499-J499+K499-L499+M499</f>
        <v>2500</v>
      </c>
      <c r="O499" s="29"/>
      <c r="P499" s="2"/>
      <c r="Q499" s="2"/>
      <c r="R499" s="2"/>
    </row>
    <row r="500" spans="1:18" ht="18" hidden="1">
      <c r="A500" s="581" t="s">
        <v>65</v>
      </c>
      <c r="B500" s="605"/>
      <c r="C500" s="595"/>
      <c r="D500" s="606"/>
      <c r="E500" s="607"/>
      <c r="F500" s="611">
        <f aca="true" t="shared" si="85" ref="F500:N500">SUM(F499:F499)</f>
        <v>2509</v>
      </c>
      <c r="G500" s="611">
        <f t="shared" si="85"/>
        <v>0</v>
      </c>
      <c r="H500" s="611">
        <f t="shared" si="85"/>
        <v>0</v>
      </c>
      <c r="I500" s="611">
        <f t="shared" si="85"/>
        <v>0</v>
      </c>
      <c r="J500" s="611">
        <f t="shared" si="85"/>
        <v>9</v>
      </c>
      <c r="K500" s="611">
        <f t="shared" si="85"/>
        <v>0</v>
      </c>
      <c r="L500" s="611">
        <f t="shared" si="85"/>
        <v>0</v>
      </c>
      <c r="M500" s="611">
        <f t="shared" si="85"/>
        <v>0</v>
      </c>
      <c r="N500" s="611">
        <f t="shared" si="85"/>
        <v>2500</v>
      </c>
      <c r="O500" s="587"/>
      <c r="P500" s="2"/>
      <c r="Q500" s="2"/>
      <c r="R500" s="2"/>
    </row>
    <row r="501" spans="1:15" ht="28.5" customHeight="1">
      <c r="A501" s="782" t="s">
        <v>14</v>
      </c>
      <c r="B501" s="766"/>
      <c r="C501" s="767"/>
      <c r="D501" s="781"/>
      <c r="E501" s="768"/>
      <c r="F501" s="766"/>
      <c r="G501" s="766"/>
      <c r="H501" s="766"/>
      <c r="I501" s="766"/>
      <c r="J501" s="766"/>
      <c r="K501" s="766"/>
      <c r="L501" s="766"/>
      <c r="M501" s="766"/>
      <c r="N501" s="766"/>
      <c r="O501" s="680"/>
    </row>
    <row r="502" spans="1:15" ht="43.5" customHeight="1">
      <c r="A502" s="15">
        <v>87</v>
      </c>
      <c r="B502" s="59" t="s">
        <v>49</v>
      </c>
      <c r="C502" s="43" t="s">
        <v>414</v>
      </c>
      <c r="D502" s="398" t="s">
        <v>50</v>
      </c>
      <c r="E502" s="346">
        <v>15</v>
      </c>
      <c r="F502" s="59">
        <v>3109</v>
      </c>
      <c r="G502" s="59">
        <v>0</v>
      </c>
      <c r="H502" s="59">
        <v>0</v>
      </c>
      <c r="I502" s="59">
        <v>0</v>
      </c>
      <c r="J502" s="59">
        <v>109</v>
      </c>
      <c r="K502" s="59">
        <v>0</v>
      </c>
      <c r="L502" s="59">
        <v>350</v>
      </c>
      <c r="M502" s="59">
        <v>0</v>
      </c>
      <c r="N502" s="59">
        <f>F502+G502+H502+I502-J502+K502-L502-M502</f>
        <v>2650</v>
      </c>
      <c r="O502" s="43"/>
    </row>
    <row r="503" spans="1:15" ht="43.5" customHeight="1">
      <c r="A503" s="15">
        <v>241</v>
      </c>
      <c r="B503" s="59" t="s">
        <v>602</v>
      </c>
      <c r="C503" s="43" t="s">
        <v>1191</v>
      </c>
      <c r="D503" s="398" t="s">
        <v>603</v>
      </c>
      <c r="E503" s="346">
        <v>15</v>
      </c>
      <c r="F503" s="59">
        <v>4569</v>
      </c>
      <c r="G503" s="59">
        <v>0</v>
      </c>
      <c r="H503" s="59">
        <v>0</v>
      </c>
      <c r="I503" s="59">
        <v>0</v>
      </c>
      <c r="J503" s="59">
        <v>446</v>
      </c>
      <c r="K503" s="59">
        <v>0</v>
      </c>
      <c r="L503" s="59">
        <v>0</v>
      </c>
      <c r="M503" s="59">
        <v>0</v>
      </c>
      <c r="N503" s="59">
        <f>F503+G503+H503+I503-J503+K503-L503-M503</f>
        <v>4123</v>
      </c>
      <c r="O503" s="29"/>
    </row>
    <row r="504" spans="1:15" ht="43.5" customHeight="1">
      <c r="A504" s="15">
        <v>377</v>
      </c>
      <c r="B504" s="14" t="s">
        <v>1193</v>
      </c>
      <c r="C504" s="43" t="s">
        <v>1192</v>
      </c>
      <c r="D504" s="398" t="s">
        <v>2</v>
      </c>
      <c r="E504" s="346">
        <v>15</v>
      </c>
      <c r="F504" s="59">
        <v>2806</v>
      </c>
      <c r="G504" s="59">
        <v>0</v>
      </c>
      <c r="H504" s="59">
        <v>0</v>
      </c>
      <c r="I504" s="59">
        <v>0</v>
      </c>
      <c r="J504" s="59">
        <v>56</v>
      </c>
      <c r="K504" s="59">
        <v>0</v>
      </c>
      <c r="L504" s="59">
        <v>0</v>
      </c>
      <c r="M504" s="59">
        <v>0</v>
      </c>
      <c r="N504" s="59">
        <f>F504+G504+H504+I504-J504+K504-L504-M504</f>
        <v>2750</v>
      </c>
      <c r="O504" s="29"/>
    </row>
    <row r="505" spans="1:15" ht="43.5" customHeight="1">
      <c r="A505" s="15">
        <v>404</v>
      </c>
      <c r="B505" s="14" t="s">
        <v>1317</v>
      </c>
      <c r="C505" s="43" t="s">
        <v>1321</v>
      </c>
      <c r="D505" s="398" t="s">
        <v>50</v>
      </c>
      <c r="E505" s="346">
        <v>15</v>
      </c>
      <c r="F505" s="59">
        <v>2509</v>
      </c>
      <c r="G505" s="59">
        <v>0</v>
      </c>
      <c r="H505" s="59">
        <v>0</v>
      </c>
      <c r="I505" s="59">
        <v>0</v>
      </c>
      <c r="J505" s="59">
        <v>9</v>
      </c>
      <c r="K505" s="59">
        <v>0</v>
      </c>
      <c r="L505" s="59">
        <v>0</v>
      </c>
      <c r="M505" s="59">
        <v>0</v>
      </c>
      <c r="N505" s="59">
        <f>F505+G505+H505+I505-J505+K505-L505-M505</f>
        <v>2500</v>
      </c>
      <c r="O505" s="29"/>
    </row>
    <row r="506" spans="1:15" ht="42.75" customHeight="1">
      <c r="A506" s="15">
        <v>405</v>
      </c>
      <c r="B506" s="14" t="s">
        <v>1318</v>
      </c>
      <c r="C506" s="43" t="s">
        <v>1327</v>
      </c>
      <c r="D506" s="398" t="s">
        <v>781</v>
      </c>
      <c r="E506" s="346">
        <v>15</v>
      </c>
      <c r="F506" s="59">
        <v>3109</v>
      </c>
      <c r="G506" s="59">
        <v>0</v>
      </c>
      <c r="H506" s="59">
        <v>0</v>
      </c>
      <c r="I506" s="59">
        <v>0</v>
      </c>
      <c r="J506" s="59">
        <v>109</v>
      </c>
      <c r="K506" s="59">
        <v>0</v>
      </c>
      <c r="L506" s="59">
        <v>0</v>
      </c>
      <c r="M506" s="59">
        <v>0</v>
      </c>
      <c r="N506" s="59">
        <f>F506+G506+H506+I506-J506+K506-L506-M506</f>
        <v>3000</v>
      </c>
      <c r="O506" s="29"/>
    </row>
    <row r="507" spans="1:15" ht="18" hidden="1">
      <c r="A507" s="589" t="s">
        <v>65</v>
      </c>
      <c r="B507" s="591"/>
      <c r="C507" s="606"/>
      <c r="D507" s="606"/>
      <c r="E507" s="607"/>
      <c r="F507" s="611">
        <f aca="true" t="shared" si="86" ref="F507:N507">SUM(F502:F506)</f>
        <v>16102</v>
      </c>
      <c r="G507" s="611">
        <f t="shared" si="86"/>
        <v>0</v>
      </c>
      <c r="H507" s="611">
        <f t="shared" si="86"/>
        <v>0</v>
      </c>
      <c r="I507" s="611">
        <f t="shared" si="86"/>
        <v>0</v>
      </c>
      <c r="J507" s="611">
        <f t="shared" si="86"/>
        <v>729</v>
      </c>
      <c r="K507" s="611">
        <f t="shared" si="86"/>
        <v>0</v>
      </c>
      <c r="L507" s="611">
        <f t="shared" si="86"/>
        <v>350</v>
      </c>
      <c r="M507" s="611">
        <f t="shared" si="86"/>
        <v>0</v>
      </c>
      <c r="N507" s="611">
        <f t="shared" si="86"/>
        <v>15023</v>
      </c>
      <c r="O507" s="587"/>
    </row>
    <row r="508" spans="1:18" s="23" customFormat="1" ht="27.75" customHeight="1" hidden="1">
      <c r="A508" s="56"/>
      <c r="B508" s="52" t="s">
        <v>31</v>
      </c>
      <c r="C508" s="57"/>
      <c r="D508" s="57"/>
      <c r="E508" s="336"/>
      <c r="F508" s="71">
        <f aca="true" t="shared" si="87" ref="F508:N508">F500+F507</f>
        <v>18611</v>
      </c>
      <c r="G508" s="71">
        <f t="shared" si="87"/>
        <v>0</v>
      </c>
      <c r="H508" s="71">
        <f t="shared" si="87"/>
        <v>0</v>
      </c>
      <c r="I508" s="71">
        <f t="shared" si="87"/>
        <v>0</v>
      </c>
      <c r="J508" s="71">
        <f t="shared" si="87"/>
        <v>738</v>
      </c>
      <c r="K508" s="71">
        <f t="shared" si="87"/>
        <v>0</v>
      </c>
      <c r="L508" s="71">
        <f t="shared" si="87"/>
        <v>350</v>
      </c>
      <c r="M508" s="71">
        <f t="shared" si="87"/>
        <v>0</v>
      </c>
      <c r="N508" s="71">
        <f t="shared" si="87"/>
        <v>17523</v>
      </c>
      <c r="O508" s="58"/>
      <c r="P508" s="847"/>
      <c r="Q508" s="847"/>
      <c r="R508" s="847"/>
    </row>
    <row r="509" spans="1:15" ht="61.5" customHeight="1" hidden="1">
      <c r="A509" s="24"/>
      <c r="B509" s="8"/>
      <c r="C509" s="8"/>
      <c r="D509" s="8"/>
      <c r="E509" s="315"/>
      <c r="F509" s="38"/>
      <c r="G509" s="38"/>
      <c r="H509" s="38"/>
      <c r="I509" s="38"/>
      <c r="J509" s="38"/>
      <c r="K509" s="38"/>
      <c r="L509" s="38"/>
      <c r="M509" s="38"/>
      <c r="N509" s="38"/>
      <c r="O509" s="31"/>
    </row>
    <row r="510" spans="1:15" ht="18.75" hidden="1">
      <c r="A510" s="437"/>
      <c r="B510" s="438"/>
      <c r="C510" s="438"/>
      <c r="D510" s="438" t="s">
        <v>462</v>
      </c>
      <c r="E510" s="2"/>
      <c r="F510" s="439"/>
      <c r="G510" s="438"/>
      <c r="H510" s="438"/>
      <c r="J510" s="443" t="s">
        <v>463</v>
      </c>
      <c r="K510" s="438"/>
      <c r="L510" s="438"/>
      <c r="N510" s="438" t="s">
        <v>463</v>
      </c>
      <c r="O510" s="440"/>
    </row>
    <row r="511" spans="1:18" s="103" customFormat="1" ht="21.75" hidden="1">
      <c r="A511" s="437"/>
      <c r="B511" s="438"/>
      <c r="C511" s="438"/>
      <c r="D511" s="438"/>
      <c r="E511" s="438"/>
      <c r="F511" s="439"/>
      <c r="G511" s="438"/>
      <c r="H511" s="438"/>
      <c r="J511" s="443"/>
      <c r="K511" s="438"/>
      <c r="L511" s="437"/>
      <c r="M511" s="438"/>
      <c r="N511" s="438"/>
      <c r="O511" s="441"/>
      <c r="P511" s="106"/>
      <c r="Q511" s="106"/>
      <c r="R511" s="106"/>
    </row>
    <row r="512" spans="1:18" s="103" customFormat="1" ht="21.75" hidden="1">
      <c r="A512" s="437" t="s">
        <v>471</v>
      </c>
      <c r="B512" s="438"/>
      <c r="C512" s="438"/>
      <c r="D512" s="443" t="s">
        <v>1270</v>
      </c>
      <c r="E512" s="438"/>
      <c r="F512" s="439"/>
      <c r="G512" s="438"/>
      <c r="H512" s="438"/>
      <c r="J512" s="443" t="s">
        <v>968</v>
      </c>
      <c r="K512" s="438"/>
      <c r="L512" s="437"/>
      <c r="M512" s="438" t="s">
        <v>965</v>
      </c>
      <c r="N512" s="438"/>
      <c r="O512" s="441"/>
      <c r="P512" s="106"/>
      <c r="Q512" s="106"/>
      <c r="R512" s="106"/>
    </row>
    <row r="513" spans="1:15" ht="18.75" hidden="1">
      <c r="A513" s="437"/>
      <c r="B513" s="438"/>
      <c r="C513" s="438"/>
      <c r="D513" s="443" t="s">
        <v>597</v>
      </c>
      <c r="E513" s="438"/>
      <c r="F513" s="439"/>
      <c r="G513" s="438"/>
      <c r="H513" s="438"/>
      <c r="J513" s="442" t="s">
        <v>460</v>
      </c>
      <c r="K513" s="438"/>
      <c r="L513" s="438"/>
      <c r="M513" s="438" t="s">
        <v>461</v>
      </c>
      <c r="N513" s="438"/>
      <c r="O513" s="440"/>
    </row>
    <row r="514" spans="1:15" ht="4.5" customHeight="1" hidden="1">
      <c r="A514" s="86"/>
      <c r="B514" s="87"/>
      <c r="C514" s="87"/>
      <c r="D514" s="87"/>
      <c r="E514" s="355"/>
      <c r="F514" s="87"/>
      <c r="G514" s="87"/>
      <c r="H514" s="87"/>
      <c r="I514" s="87"/>
      <c r="J514" s="87"/>
      <c r="K514" s="87"/>
      <c r="L514" s="88"/>
      <c r="M514" s="87"/>
      <c r="N514" s="87"/>
      <c r="O514" s="89"/>
    </row>
    <row r="515" spans="1:15" ht="33" customHeight="1" hidden="1">
      <c r="A515" s="3" t="s">
        <v>0</v>
      </c>
      <c r="B515" s="20"/>
      <c r="C515" s="4"/>
      <c r="D515" s="94" t="s">
        <v>64</v>
      </c>
      <c r="E515" s="325"/>
      <c r="F515" s="4"/>
      <c r="G515" s="4"/>
      <c r="H515" s="4"/>
      <c r="I515" s="4"/>
      <c r="J515" s="4"/>
      <c r="K515" s="4"/>
      <c r="L515" s="5"/>
      <c r="M515" s="4"/>
      <c r="N515" s="4"/>
      <c r="O515" s="27"/>
    </row>
    <row r="516" spans="1:15" ht="32.25" customHeight="1" hidden="1">
      <c r="A516" s="6"/>
      <c r="B516" s="97" t="s">
        <v>59</v>
      </c>
      <c r="C516" s="7"/>
      <c r="D516" s="7"/>
      <c r="E516" s="315"/>
      <c r="F516" s="7"/>
      <c r="G516" s="7"/>
      <c r="H516" s="7"/>
      <c r="I516" s="8"/>
      <c r="J516" s="7"/>
      <c r="K516" s="7"/>
      <c r="L516" s="9"/>
      <c r="M516" s="7"/>
      <c r="N516" s="7"/>
      <c r="O516" s="391" t="s">
        <v>1408</v>
      </c>
    </row>
    <row r="517" spans="1:15" ht="21.75" customHeight="1" hidden="1">
      <c r="A517" s="10"/>
      <c r="B517" s="44"/>
      <c r="C517" s="11"/>
      <c r="D517" s="95" t="s">
        <v>1498</v>
      </c>
      <c r="E517" s="316"/>
      <c r="F517" s="12"/>
      <c r="G517" s="12"/>
      <c r="H517" s="12"/>
      <c r="I517" s="12"/>
      <c r="J517" s="12"/>
      <c r="K517" s="12"/>
      <c r="L517" s="13"/>
      <c r="M517" s="12"/>
      <c r="N517" s="12"/>
      <c r="O517" s="28"/>
    </row>
    <row r="518" spans="1:18" s="70" customFormat="1" ht="30.75" customHeight="1" hidden="1" thickBot="1">
      <c r="A518" s="46" t="s">
        <v>428</v>
      </c>
      <c r="B518" s="62" t="s">
        <v>429</v>
      </c>
      <c r="C518" s="62" t="s">
        <v>1</v>
      </c>
      <c r="D518" s="62" t="s">
        <v>427</v>
      </c>
      <c r="E518" s="337" t="s">
        <v>435</v>
      </c>
      <c r="F518" s="26" t="s">
        <v>424</v>
      </c>
      <c r="G518" s="26" t="s">
        <v>425</v>
      </c>
      <c r="H518" s="26" t="s">
        <v>33</v>
      </c>
      <c r="I518" s="26" t="s">
        <v>342</v>
      </c>
      <c r="J518" s="26" t="s">
        <v>17</v>
      </c>
      <c r="K518" s="26" t="s">
        <v>18</v>
      </c>
      <c r="L518" s="26" t="s">
        <v>433</v>
      </c>
      <c r="M518" s="26" t="s">
        <v>30</v>
      </c>
      <c r="N518" s="26" t="s">
        <v>29</v>
      </c>
      <c r="O518" s="63" t="s">
        <v>19</v>
      </c>
      <c r="P518" s="849"/>
      <c r="Q518" s="849"/>
      <c r="R518" s="849"/>
    </row>
    <row r="519" spans="1:15" ht="23.25" customHeight="1">
      <c r="A519" s="675" t="s">
        <v>60</v>
      </c>
      <c r="B519" s="766"/>
      <c r="C519" s="767"/>
      <c r="D519" s="767"/>
      <c r="E519" s="768"/>
      <c r="F519" s="766"/>
      <c r="G519" s="766"/>
      <c r="H519" s="766"/>
      <c r="I519" s="766"/>
      <c r="J519" s="766"/>
      <c r="K519" s="766"/>
      <c r="L519" s="766"/>
      <c r="M519" s="766"/>
      <c r="N519" s="766"/>
      <c r="O519" s="783"/>
    </row>
    <row r="520" spans="1:15" ht="45" customHeight="1">
      <c r="A520" s="15">
        <v>62</v>
      </c>
      <c r="B520" s="59" t="s">
        <v>43</v>
      </c>
      <c r="C520" s="43" t="s">
        <v>415</v>
      </c>
      <c r="D520" s="398" t="s">
        <v>15</v>
      </c>
      <c r="E520" s="346">
        <v>14</v>
      </c>
      <c r="F520" s="59">
        <v>2548</v>
      </c>
      <c r="G520" s="59">
        <v>0</v>
      </c>
      <c r="H520" s="59">
        <v>300</v>
      </c>
      <c r="I520" s="59">
        <v>0</v>
      </c>
      <c r="J520" s="59">
        <v>13</v>
      </c>
      <c r="K520" s="59">
        <v>0</v>
      </c>
      <c r="L520" s="39">
        <v>0</v>
      </c>
      <c r="M520" s="59">
        <v>0</v>
      </c>
      <c r="N520" s="59">
        <f>F520+G520+H520+I520-J520+K520-L520-M520</f>
        <v>2835</v>
      </c>
      <c r="O520" s="32"/>
    </row>
    <row r="521" spans="1:15" ht="45" customHeight="1">
      <c r="A521" s="15">
        <v>121</v>
      </c>
      <c r="B521" s="59" t="s">
        <v>851</v>
      </c>
      <c r="C521" s="43" t="s">
        <v>852</v>
      </c>
      <c r="D521" s="398" t="s">
        <v>15</v>
      </c>
      <c r="E521" s="346">
        <v>15</v>
      </c>
      <c r="F521" s="59">
        <v>2730</v>
      </c>
      <c r="G521" s="59">
        <v>0</v>
      </c>
      <c r="H521" s="59">
        <v>300</v>
      </c>
      <c r="I521" s="59">
        <v>0</v>
      </c>
      <c r="J521" s="59">
        <v>48</v>
      </c>
      <c r="K521" s="59">
        <v>0</v>
      </c>
      <c r="L521" s="39">
        <v>0</v>
      </c>
      <c r="M521" s="59">
        <v>0</v>
      </c>
      <c r="N521" s="59">
        <f>F521+G521+H521+I521-J521+K521-L521-M521</f>
        <v>2982</v>
      </c>
      <c r="O521" s="32"/>
    </row>
    <row r="522" spans="1:15" ht="45" customHeight="1">
      <c r="A522" s="15">
        <v>133</v>
      </c>
      <c r="B522" s="59" t="s">
        <v>61</v>
      </c>
      <c r="C522" s="43" t="s">
        <v>416</v>
      </c>
      <c r="D522" s="398" t="s">
        <v>15</v>
      </c>
      <c r="E522" s="346">
        <v>15</v>
      </c>
      <c r="F522" s="59">
        <v>2730</v>
      </c>
      <c r="G522" s="59">
        <v>0</v>
      </c>
      <c r="H522" s="59">
        <v>300</v>
      </c>
      <c r="I522" s="59">
        <v>0</v>
      </c>
      <c r="J522" s="59">
        <v>48</v>
      </c>
      <c r="K522" s="59">
        <v>0</v>
      </c>
      <c r="L522" s="59">
        <v>0</v>
      </c>
      <c r="M522" s="59">
        <v>0</v>
      </c>
      <c r="N522" s="59">
        <f>F522+G522+H522+I522-J522+K522-L522-M522</f>
        <v>2982</v>
      </c>
      <c r="O522" s="32"/>
    </row>
    <row r="523" spans="1:15" ht="45" customHeight="1">
      <c r="A523" s="15">
        <v>210</v>
      </c>
      <c r="B523" s="59" t="s">
        <v>507</v>
      </c>
      <c r="C523" s="43" t="s">
        <v>508</v>
      </c>
      <c r="D523" s="398" t="s">
        <v>15</v>
      </c>
      <c r="E523" s="346">
        <v>15</v>
      </c>
      <c r="F523" s="59">
        <v>2730</v>
      </c>
      <c r="G523" s="59">
        <v>0</v>
      </c>
      <c r="H523" s="59">
        <v>0</v>
      </c>
      <c r="I523" s="59">
        <v>0</v>
      </c>
      <c r="J523" s="59">
        <v>48</v>
      </c>
      <c r="K523" s="59">
        <v>0</v>
      </c>
      <c r="L523" s="59">
        <v>0</v>
      </c>
      <c r="M523" s="59">
        <v>0</v>
      </c>
      <c r="N523" s="59">
        <f>F523+G523+H523+I523-J523+K523-L523-M523</f>
        <v>2682</v>
      </c>
      <c r="O523" s="32"/>
    </row>
    <row r="524" spans="1:15" ht="42.75" customHeight="1">
      <c r="A524" s="15">
        <v>262</v>
      </c>
      <c r="B524" s="59" t="s">
        <v>637</v>
      </c>
      <c r="C524" s="43" t="s">
        <v>638</v>
      </c>
      <c r="D524" s="398" t="s">
        <v>500</v>
      </c>
      <c r="E524" s="346">
        <v>15</v>
      </c>
      <c r="F524" s="59">
        <v>2509</v>
      </c>
      <c r="G524" s="59">
        <v>0</v>
      </c>
      <c r="H524" s="59">
        <v>0</v>
      </c>
      <c r="I524" s="59">
        <v>0</v>
      </c>
      <c r="J524" s="59">
        <v>9</v>
      </c>
      <c r="K524" s="59">
        <v>0</v>
      </c>
      <c r="L524" s="59">
        <v>0</v>
      </c>
      <c r="M524" s="59">
        <v>0</v>
      </c>
      <c r="N524" s="59">
        <f>F524+G524+H524+I524-J524+K524-L524-M524</f>
        <v>2500</v>
      </c>
      <c r="O524" s="32"/>
    </row>
    <row r="525" spans="1:15" ht="18" hidden="1">
      <c r="A525" s="589" t="s">
        <v>65</v>
      </c>
      <c r="B525" s="605"/>
      <c r="C525" s="606"/>
      <c r="D525" s="606"/>
      <c r="E525" s="607"/>
      <c r="F525" s="611">
        <f>SUM(F520:F524)</f>
        <v>13247</v>
      </c>
      <c r="G525" s="611">
        <f aca="true" t="shared" si="88" ref="G525:N525">SUM(G520:G524)</f>
        <v>0</v>
      </c>
      <c r="H525" s="611">
        <f t="shared" si="88"/>
        <v>900</v>
      </c>
      <c r="I525" s="611">
        <f t="shared" si="88"/>
        <v>0</v>
      </c>
      <c r="J525" s="611">
        <f t="shared" si="88"/>
        <v>166</v>
      </c>
      <c r="K525" s="611">
        <f t="shared" si="88"/>
        <v>0</v>
      </c>
      <c r="L525" s="611">
        <f t="shared" si="88"/>
        <v>0</v>
      </c>
      <c r="M525" s="611">
        <f t="shared" si="88"/>
        <v>0</v>
      </c>
      <c r="N525" s="611">
        <f t="shared" si="88"/>
        <v>13981</v>
      </c>
      <c r="O525" s="609"/>
    </row>
    <row r="526" spans="1:15" ht="33" customHeight="1" hidden="1">
      <c r="A526" s="56"/>
      <c r="B526" s="52" t="s">
        <v>31</v>
      </c>
      <c r="C526" s="57"/>
      <c r="D526" s="57"/>
      <c r="E526" s="336"/>
      <c r="F526" s="69">
        <f aca="true" t="shared" si="89" ref="F526:N526">F525</f>
        <v>13247</v>
      </c>
      <c r="G526" s="69">
        <f t="shared" si="89"/>
        <v>0</v>
      </c>
      <c r="H526" s="69">
        <f t="shared" si="89"/>
        <v>900</v>
      </c>
      <c r="I526" s="69">
        <f t="shared" si="89"/>
        <v>0</v>
      </c>
      <c r="J526" s="69">
        <f t="shared" si="89"/>
        <v>166</v>
      </c>
      <c r="K526" s="69">
        <f t="shared" si="89"/>
        <v>0</v>
      </c>
      <c r="L526" s="69">
        <f t="shared" si="89"/>
        <v>0</v>
      </c>
      <c r="M526" s="69">
        <f t="shared" si="89"/>
        <v>0</v>
      </c>
      <c r="N526" s="69">
        <f t="shared" si="89"/>
        <v>13981</v>
      </c>
      <c r="O526" s="58"/>
    </row>
    <row r="527" spans="2:18" s="103" customFormat="1" ht="50.25" customHeight="1" hidden="1">
      <c r="B527" s="437"/>
      <c r="C527" s="438"/>
      <c r="D527" s="438"/>
      <c r="E527" s="438" t="s">
        <v>462</v>
      </c>
      <c r="G527" s="439"/>
      <c r="H527" s="438"/>
      <c r="I527" s="438"/>
      <c r="J527" s="969" t="s">
        <v>463</v>
      </c>
      <c r="K527" s="969"/>
      <c r="L527" s="438"/>
      <c r="M527" s="438"/>
      <c r="N527" s="438" t="s">
        <v>463</v>
      </c>
      <c r="O527" s="438"/>
      <c r="P527" s="702"/>
      <c r="Q527" s="106"/>
      <c r="R527" s="106"/>
    </row>
    <row r="528" spans="2:18" s="103" customFormat="1" ht="15.75" customHeight="1" hidden="1">
      <c r="B528" s="437"/>
      <c r="C528" s="438"/>
      <c r="D528" s="438"/>
      <c r="E528" s="438"/>
      <c r="F528" s="438"/>
      <c r="G528" s="439"/>
      <c r="H528" s="438"/>
      <c r="I528" s="438"/>
      <c r="J528" s="438"/>
      <c r="K528" s="437"/>
      <c r="L528" s="438"/>
      <c r="M528" s="438"/>
      <c r="N528" s="438"/>
      <c r="O528" s="438"/>
      <c r="P528" s="853"/>
      <c r="Q528" s="106"/>
      <c r="R528" s="106"/>
    </row>
    <row r="529" spans="2:16" ht="18.75" hidden="1">
      <c r="B529" s="437" t="s">
        <v>471</v>
      </c>
      <c r="C529" s="438"/>
      <c r="D529" s="438"/>
      <c r="E529" s="443" t="s">
        <v>1270</v>
      </c>
      <c r="F529" s="438"/>
      <c r="G529" s="439"/>
      <c r="H529" s="438"/>
      <c r="I529" s="438"/>
      <c r="J529" s="438" t="s">
        <v>968</v>
      </c>
      <c r="K529" s="437"/>
      <c r="L529" s="438"/>
      <c r="N529" s="438" t="s">
        <v>965</v>
      </c>
      <c r="O529" s="438"/>
      <c r="P529" s="853"/>
    </row>
    <row r="530" spans="1:15" ht="18.75" hidden="1">
      <c r="A530" s="437"/>
      <c r="B530" s="438"/>
      <c r="C530" s="438"/>
      <c r="D530" s="443" t="s">
        <v>1486</v>
      </c>
      <c r="E530" s="438"/>
      <c r="F530" s="439"/>
      <c r="G530" s="438"/>
      <c r="H530" s="438"/>
      <c r="J530" s="442" t="s">
        <v>1488</v>
      </c>
      <c r="K530" s="438"/>
      <c r="L530" s="438"/>
      <c r="M530" s="438" t="s">
        <v>1487</v>
      </c>
      <c r="N530" s="438"/>
      <c r="O530" s="440"/>
    </row>
    <row r="531" ht="18" hidden="1"/>
    <row r="532" spans="1:15" ht="54" customHeight="1" hidden="1">
      <c r="A532" s="3" t="s">
        <v>0</v>
      </c>
      <c r="B532" s="33"/>
      <c r="C532" s="4"/>
      <c r="D532" s="93" t="s">
        <v>64</v>
      </c>
      <c r="E532" s="325"/>
      <c r="F532" s="4"/>
      <c r="G532" s="4"/>
      <c r="H532" s="4"/>
      <c r="I532" s="4"/>
      <c r="J532" s="4"/>
      <c r="K532" s="4"/>
      <c r="L532" s="5"/>
      <c r="M532" s="4"/>
      <c r="N532" s="4"/>
      <c r="O532" s="27"/>
    </row>
    <row r="533" spans="1:15" ht="18.75" hidden="1">
      <c r="A533" s="6"/>
      <c r="B533" s="97" t="s">
        <v>27</v>
      </c>
      <c r="C533" s="7"/>
      <c r="D533" s="7"/>
      <c r="E533" s="315"/>
      <c r="F533" s="7"/>
      <c r="G533" s="7"/>
      <c r="H533" s="7"/>
      <c r="I533" s="8"/>
      <c r="J533" s="7"/>
      <c r="K533" s="7"/>
      <c r="L533" s="9"/>
      <c r="M533" s="7"/>
      <c r="N533" s="7"/>
      <c r="O533" s="391" t="s">
        <v>1409</v>
      </c>
    </row>
    <row r="534" spans="1:15" ht="24.75" hidden="1">
      <c r="A534" s="10"/>
      <c r="B534" s="44"/>
      <c r="C534" s="11"/>
      <c r="D534" s="95" t="s">
        <v>1498</v>
      </c>
      <c r="E534" s="316"/>
      <c r="F534" s="12"/>
      <c r="G534" s="12"/>
      <c r="H534" s="12"/>
      <c r="I534" s="12"/>
      <c r="J534" s="12"/>
      <c r="K534" s="12"/>
      <c r="L534" s="13"/>
      <c r="M534" s="12"/>
      <c r="N534" s="12"/>
      <c r="O534" s="28"/>
    </row>
    <row r="535" spans="1:18" s="70" customFormat="1" ht="33.75" customHeight="1" hidden="1" thickBot="1">
      <c r="A535" s="46" t="s">
        <v>428</v>
      </c>
      <c r="B535" s="62" t="s">
        <v>429</v>
      </c>
      <c r="C535" s="62" t="s">
        <v>1</v>
      </c>
      <c r="D535" s="62" t="s">
        <v>427</v>
      </c>
      <c r="E535" s="337" t="s">
        <v>435</v>
      </c>
      <c r="F535" s="26" t="s">
        <v>424</v>
      </c>
      <c r="G535" s="26" t="s">
        <v>425</v>
      </c>
      <c r="H535" s="26" t="s">
        <v>33</v>
      </c>
      <c r="I535" s="26" t="s">
        <v>342</v>
      </c>
      <c r="J535" s="26" t="s">
        <v>17</v>
      </c>
      <c r="K535" s="26" t="s">
        <v>18</v>
      </c>
      <c r="L535" s="26" t="s">
        <v>433</v>
      </c>
      <c r="M535" s="26" t="s">
        <v>30</v>
      </c>
      <c r="N535" s="26" t="s">
        <v>29</v>
      </c>
      <c r="O535" s="63" t="s">
        <v>19</v>
      </c>
      <c r="P535" s="849"/>
      <c r="Q535" s="849"/>
      <c r="R535" s="849"/>
    </row>
    <row r="536" spans="1:15" ht="35.25" customHeight="1">
      <c r="A536" s="675" t="s">
        <v>62</v>
      </c>
      <c r="B536" s="676"/>
      <c r="C536" s="676"/>
      <c r="D536" s="676"/>
      <c r="E536" s="678"/>
      <c r="F536" s="676"/>
      <c r="G536" s="676"/>
      <c r="H536" s="676"/>
      <c r="I536" s="676"/>
      <c r="J536" s="676"/>
      <c r="K536" s="676"/>
      <c r="L536" s="679"/>
      <c r="M536" s="676"/>
      <c r="N536" s="676"/>
      <c r="O536" s="680"/>
    </row>
    <row r="537" spans="1:15" ht="51.75" customHeight="1">
      <c r="A537" s="15">
        <v>19</v>
      </c>
      <c r="B537" s="59" t="s">
        <v>1439</v>
      </c>
      <c r="C537" s="43" t="s">
        <v>1440</v>
      </c>
      <c r="D537" s="398" t="s">
        <v>52</v>
      </c>
      <c r="E537" s="375">
        <v>15</v>
      </c>
      <c r="F537" s="59">
        <v>3109</v>
      </c>
      <c r="G537" s="59">
        <v>0</v>
      </c>
      <c r="H537" s="59">
        <v>0</v>
      </c>
      <c r="I537" s="59">
        <v>0</v>
      </c>
      <c r="J537" s="59">
        <v>109</v>
      </c>
      <c r="K537" s="59">
        <v>0</v>
      </c>
      <c r="L537" s="59">
        <v>0</v>
      </c>
      <c r="M537" s="59">
        <v>0</v>
      </c>
      <c r="N537" s="59">
        <f>F537+G537+H537+I537-J537+K537-L537-M537</f>
        <v>3000</v>
      </c>
      <c r="O537" s="43"/>
    </row>
    <row r="538" spans="1:15" ht="51.75" customHeight="1">
      <c r="A538" s="15">
        <v>345</v>
      </c>
      <c r="B538" s="59" t="s">
        <v>1044</v>
      </c>
      <c r="C538" s="43" t="s">
        <v>1245</v>
      </c>
      <c r="D538" s="398" t="s">
        <v>464</v>
      </c>
      <c r="E538" s="375">
        <v>15</v>
      </c>
      <c r="F538" s="59">
        <v>3109</v>
      </c>
      <c r="G538" s="59">
        <v>0</v>
      </c>
      <c r="H538" s="59">
        <v>0</v>
      </c>
      <c r="I538" s="59">
        <v>0</v>
      </c>
      <c r="J538" s="59">
        <v>109</v>
      </c>
      <c r="K538" s="59">
        <v>0</v>
      </c>
      <c r="L538" s="59">
        <v>0</v>
      </c>
      <c r="M538" s="59">
        <v>0</v>
      </c>
      <c r="N538" s="59">
        <f>F538+G538+H538+I538-J538+K538-L538-M538</f>
        <v>3000</v>
      </c>
      <c r="O538" s="43"/>
    </row>
    <row r="539" spans="1:15" ht="39" customHeight="1">
      <c r="A539" s="15">
        <v>363</v>
      </c>
      <c r="B539" s="59" t="s">
        <v>1083</v>
      </c>
      <c r="C539" s="43" t="s">
        <v>1194</v>
      </c>
      <c r="D539" s="398" t="s">
        <v>6</v>
      </c>
      <c r="E539" s="375">
        <v>15</v>
      </c>
      <c r="F539" s="59">
        <v>3109</v>
      </c>
      <c r="G539" s="59">
        <v>0</v>
      </c>
      <c r="H539" s="59">
        <v>0</v>
      </c>
      <c r="I539" s="59">
        <v>0</v>
      </c>
      <c r="J539" s="59">
        <v>109</v>
      </c>
      <c r="K539" s="59">
        <v>0</v>
      </c>
      <c r="L539" s="59">
        <v>0</v>
      </c>
      <c r="M539" s="59">
        <v>0</v>
      </c>
      <c r="N539" s="59">
        <f>F539+G539+H539+I539-J539+K539-L539-M539</f>
        <v>3000</v>
      </c>
      <c r="O539" s="43"/>
    </row>
    <row r="540" spans="1:15" ht="27.75" customHeight="1" hidden="1">
      <c r="A540" s="589" t="s">
        <v>65</v>
      </c>
      <c r="B540" s="590"/>
      <c r="C540" s="591"/>
      <c r="D540" s="591"/>
      <c r="E540" s="592"/>
      <c r="F540" s="593">
        <f>SUM(F537:F539)</f>
        <v>9327</v>
      </c>
      <c r="G540" s="593">
        <f aca="true" t="shared" si="90" ref="G540:N540">SUM(G537:G539)</f>
        <v>0</v>
      </c>
      <c r="H540" s="593">
        <f t="shared" si="90"/>
        <v>0</v>
      </c>
      <c r="I540" s="593">
        <f t="shared" si="90"/>
        <v>0</v>
      </c>
      <c r="J540" s="593">
        <f t="shared" si="90"/>
        <v>327</v>
      </c>
      <c r="K540" s="593">
        <f t="shared" si="90"/>
        <v>0</v>
      </c>
      <c r="L540" s="593">
        <f t="shared" si="90"/>
        <v>0</v>
      </c>
      <c r="M540" s="593">
        <f t="shared" si="90"/>
        <v>0</v>
      </c>
      <c r="N540" s="593">
        <f t="shared" si="90"/>
        <v>9000</v>
      </c>
      <c r="O540" s="590"/>
    </row>
    <row r="541" spans="1:15" s="37" customFormat="1" ht="18" hidden="1">
      <c r="A541" s="24"/>
      <c r="B541" s="72"/>
      <c r="C541" s="8"/>
      <c r="D541" s="8"/>
      <c r="E541" s="315"/>
      <c r="F541" s="25"/>
      <c r="G541" s="25"/>
      <c r="H541" s="25"/>
      <c r="I541" s="25"/>
      <c r="J541" s="25"/>
      <c r="K541" s="25"/>
      <c r="L541" s="25"/>
      <c r="M541" s="25"/>
      <c r="N541" s="25"/>
      <c r="O541" s="31"/>
    </row>
    <row r="542" spans="1:15" s="37" customFormat="1" ht="18" hidden="1">
      <c r="A542" s="24"/>
      <c r="B542" s="72"/>
      <c r="C542" s="8"/>
      <c r="D542" s="8"/>
      <c r="E542" s="315"/>
      <c r="F542" s="25"/>
      <c r="G542" s="25"/>
      <c r="H542" s="25"/>
      <c r="I542" s="25"/>
      <c r="J542" s="25"/>
      <c r="K542" s="25"/>
      <c r="L542" s="25"/>
      <c r="M542" s="25"/>
      <c r="N542" s="25"/>
      <c r="O542" s="31"/>
    </row>
    <row r="543" spans="1:15" s="37" customFormat="1" ht="18.75" hidden="1">
      <c r="A543" s="437"/>
      <c r="B543" s="438"/>
      <c r="C543" s="438"/>
      <c r="D543" s="438" t="s">
        <v>462</v>
      </c>
      <c r="F543" s="439"/>
      <c r="G543" s="438"/>
      <c r="H543" s="438"/>
      <c r="J543" s="443" t="s">
        <v>463</v>
      </c>
      <c r="K543" s="443"/>
      <c r="L543" s="438"/>
      <c r="N543" s="438" t="s">
        <v>463</v>
      </c>
      <c r="O543" s="440"/>
    </row>
    <row r="544" spans="1:15" s="37" customFormat="1" ht="18.75" hidden="1">
      <c r="A544" s="437"/>
      <c r="B544" s="438"/>
      <c r="C544" s="438"/>
      <c r="D544" s="438"/>
      <c r="E544" s="438"/>
      <c r="F544" s="439"/>
      <c r="G544" s="438"/>
      <c r="H544" s="438"/>
      <c r="J544" s="443"/>
      <c r="K544" s="470"/>
      <c r="L544" s="437"/>
      <c r="M544" s="438"/>
      <c r="N544" s="438"/>
      <c r="O544" s="441"/>
    </row>
    <row r="545" spans="1:18" s="103" customFormat="1" ht="21.75" hidden="1">
      <c r="A545" s="437" t="s">
        <v>471</v>
      </c>
      <c r="B545" s="438"/>
      <c r="C545" s="438"/>
      <c r="D545" s="443" t="s">
        <v>1270</v>
      </c>
      <c r="E545" s="438"/>
      <c r="F545" s="439"/>
      <c r="G545" s="438"/>
      <c r="H545" s="438"/>
      <c r="J545" s="443" t="s">
        <v>968</v>
      </c>
      <c r="K545" s="470"/>
      <c r="L545" s="437"/>
      <c r="M545" s="438" t="s">
        <v>965</v>
      </c>
      <c r="N545" s="438"/>
      <c r="O545" s="441"/>
      <c r="P545" s="106"/>
      <c r="Q545" s="106"/>
      <c r="R545" s="106"/>
    </row>
    <row r="546" spans="1:18" s="103" customFormat="1" ht="21.75" hidden="1">
      <c r="A546" s="437"/>
      <c r="B546" s="438"/>
      <c r="C546" s="438"/>
      <c r="D546" s="443" t="s">
        <v>597</v>
      </c>
      <c r="E546" s="438"/>
      <c r="F546" s="439"/>
      <c r="G546" s="438"/>
      <c r="H546" s="438"/>
      <c r="J546" s="442" t="s">
        <v>460</v>
      </c>
      <c r="K546" s="442"/>
      <c r="L546" s="438"/>
      <c r="M546" s="438" t="s">
        <v>461</v>
      </c>
      <c r="N546" s="438"/>
      <c r="O546" s="440"/>
      <c r="P546" s="106"/>
      <c r="Q546" s="106"/>
      <c r="R546" s="106"/>
    </row>
    <row r="547" spans="2:18" s="103" customFormat="1" ht="20.25" hidden="1">
      <c r="B547" s="105"/>
      <c r="C547" s="105"/>
      <c r="D547" s="105"/>
      <c r="E547" s="378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6"/>
      <c r="Q547" s="106"/>
      <c r="R547" s="106"/>
    </row>
    <row r="548" spans="1:15" ht="41.25" customHeight="1" hidden="1">
      <c r="A548" s="3" t="s">
        <v>0</v>
      </c>
      <c r="B548" s="169" t="s">
        <v>612</v>
      </c>
      <c r="C548" s="20"/>
      <c r="D548" s="33"/>
      <c r="E548" s="314"/>
      <c r="F548" s="4"/>
      <c r="G548" s="4"/>
      <c r="H548" s="4"/>
      <c r="I548" s="4"/>
      <c r="J548" s="4"/>
      <c r="K548" s="4"/>
      <c r="L548" s="5"/>
      <c r="M548" s="4"/>
      <c r="N548" s="4"/>
      <c r="O548" s="27"/>
    </row>
    <row r="549" spans="1:15" ht="24" customHeight="1" hidden="1">
      <c r="A549" s="6"/>
      <c r="B549" s="98" t="s">
        <v>346</v>
      </c>
      <c r="C549" s="7"/>
      <c r="D549" s="7"/>
      <c r="E549" s="315"/>
      <c r="F549" s="7"/>
      <c r="G549" s="7"/>
      <c r="H549" s="7"/>
      <c r="I549" s="8"/>
      <c r="J549" s="7"/>
      <c r="K549" s="7"/>
      <c r="L549" s="9"/>
      <c r="M549" s="7"/>
      <c r="N549" s="7"/>
      <c r="O549" s="391" t="s">
        <v>1410</v>
      </c>
    </row>
    <row r="550" spans="1:15" ht="24" customHeight="1" hidden="1">
      <c r="A550" s="10"/>
      <c r="B550" s="44"/>
      <c r="C550" s="11"/>
      <c r="D550" s="95" t="s">
        <v>1498</v>
      </c>
      <c r="E550" s="316"/>
      <c r="F550" s="12"/>
      <c r="G550" s="12"/>
      <c r="H550" s="12"/>
      <c r="I550" s="12"/>
      <c r="J550" s="12"/>
      <c r="K550" s="12"/>
      <c r="L550" s="13"/>
      <c r="M550" s="12"/>
      <c r="N550" s="12"/>
      <c r="O550" s="28"/>
    </row>
    <row r="551" spans="1:18" s="70" customFormat="1" ht="42.75" customHeight="1" hidden="1" thickBot="1">
      <c r="A551" s="46" t="s">
        <v>428</v>
      </c>
      <c r="B551" s="62" t="s">
        <v>429</v>
      </c>
      <c r="C551" s="62" t="s">
        <v>1</v>
      </c>
      <c r="D551" s="62" t="s">
        <v>427</v>
      </c>
      <c r="E551" s="337" t="s">
        <v>435</v>
      </c>
      <c r="F551" s="26" t="s">
        <v>424</v>
      </c>
      <c r="G551" s="26" t="s">
        <v>425</v>
      </c>
      <c r="H551" s="26" t="s">
        <v>33</v>
      </c>
      <c r="I551" s="26" t="s">
        <v>342</v>
      </c>
      <c r="J551" s="26" t="s">
        <v>17</v>
      </c>
      <c r="K551" s="26" t="s">
        <v>18</v>
      </c>
      <c r="L551" s="26" t="s">
        <v>433</v>
      </c>
      <c r="M551" s="26" t="s">
        <v>30</v>
      </c>
      <c r="N551" s="26" t="s">
        <v>29</v>
      </c>
      <c r="O551" s="63" t="s">
        <v>19</v>
      </c>
      <c r="P551" s="849"/>
      <c r="Q551" s="849"/>
      <c r="R551" s="849"/>
    </row>
    <row r="552" spans="1:15" ht="33.75" customHeight="1">
      <c r="A552" s="675" t="s">
        <v>388</v>
      </c>
      <c r="B552" s="766"/>
      <c r="C552" s="767"/>
      <c r="D552" s="767"/>
      <c r="E552" s="768"/>
      <c r="F552" s="766"/>
      <c r="G552" s="766"/>
      <c r="H552" s="766"/>
      <c r="I552" s="766"/>
      <c r="J552" s="766"/>
      <c r="K552" s="766"/>
      <c r="L552" s="766"/>
      <c r="M552" s="766"/>
      <c r="N552" s="766"/>
      <c r="O552" s="680"/>
    </row>
    <row r="553" spans="1:15" ht="46.5" customHeight="1">
      <c r="A553" s="15">
        <v>346</v>
      </c>
      <c r="B553" s="59" t="s">
        <v>1045</v>
      </c>
      <c r="C553" s="43" t="s">
        <v>1240</v>
      </c>
      <c r="D553" s="398" t="s">
        <v>442</v>
      </c>
      <c r="E553" s="346">
        <v>15</v>
      </c>
      <c r="F553" s="59">
        <v>3109</v>
      </c>
      <c r="G553" s="59">
        <v>0</v>
      </c>
      <c r="H553" s="59">
        <v>0</v>
      </c>
      <c r="I553" s="59">
        <v>0</v>
      </c>
      <c r="J553" s="59">
        <v>109</v>
      </c>
      <c r="K553" s="59">
        <v>0</v>
      </c>
      <c r="L553" s="67">
        <v>300</v>
      </c>
      <c r="M553" s="59">
        <v>0</v>
      </c>
      <c r="N553" s="59">
        <f>F553+G553+H553+I553-J553+K553-L553-M553</f>
        <v>2700</v>
      </c>
      <c r="O553" s="29"/>
    </row>
    <row r="554" spans="1:15" ht="43.5" customHeight="1">
      <c r="A554" s="15">
        <v>347</v>
      </c>
      <c r="B554" s="59" t="s">
        <v>1046</v>
      </c>
      <c r="C554" s="43" t="s">
        <v>1251</v>
      </c>
      <c r="D554" s="398" t="s">
        <v>442</v>
      </c>
      <c r="E554" s="346">
        <v>15</v>
      </c>
      <c r="F554" s="59">
        <v>3820</v>
      </c>
      <c r="G554" s="59">
        <v>0</v>
      </c>
      <c r="H554" s="59">
        <v>0</v>
      </c>
      <c r="I554" s="59">
        <v>0</v>
      </c>
      <c r="J554" s="59">
        <v>320</v>
      </c>
      <c r="K554" s="59">
        <v>0</v>
      </c>
      <c r="L554" s="67">
        <v>0</v>
      </c>
      <c r="M554" s="59">
        <v>0</v>
      </c>
      <c r="N554" s="59">
        <f>F554+G554+H554+I554-J554+K554-L554-M554</f>
        <v>3500</v>
      </c>
      <c r="O554" s="29"/>
    </row>
    <row r="555" spans="1:15" ht="18" hidden="1">
      <c r="A555" s="589" t="s">
        <v>65</v>
      </c>
      <c r="B555" s="605"/>
      <c r="C555" s="606"/>
      <c r="D555" s="606"/>
      <c r="E555" s="607"/>
      <c r="F555" s="608">
        <f aca="true" t="shared" si="91" ref="F555:N555">SUM(F553:F554)</f>
        <v>6929</v>
      </c>
      <c r="G555" s="608">
        <f t="shared" si="91"/>
        <v>0</v>
      </c>
      <c r="H555" s="608">
        <f t="shared" si="91"/>
        <v>0</v>
      </c>
      <c r="I555" s="608">
        <f t="shared" si="91"/>
        <v>0</v>
      </c>
      <c r="J555" s="608">
        <f t="shared" si="91"/>
        <v>429</v>
      </c>
      <c r="K555" s="608">
        <f t="shared" si="91"/>
        <v>0</v>
      </c>
      <c r="L555" s="608">
        <f t="shared" si="91"/>
        <v>300</v>
      </c>
      <c r="M555" s="608">
        <f t="shared" si="91"/>
        <v>0</v>
      </c>
      <c r="N555" s="608">
        <f t="shared" si="91"/>
        <v>6200</v>
      </c>
      <c r="O555" s="587"/>
    </row>
    <row r="556" spans="1:15" ht="26.25" customHeight="1" hidden="1">
      <c r="A556" s="56"/>
      <c r="B556" s="52" t="s">
        <v>31</v>
      </c>
      <c r="C556" s="68"/>
      <c r="D556" s="68"/>
      <c r="E556" s="373"/>
      <c r="F556" s="69">
        <f>F555</f>
        <v>6929</v>
      </c>
      <c r="G556" s="69">
        <f aca="true" t="shared" si="92" ref="G556:L556">G555</f>
        <v>0</v>
      </c>
      <c r="H556" s="69">
        <f t="shared" si="92"/>
        <v>0</v>
      </c>
      <c r="I556" s="69">
        <f t="shared" si="92"/>
        <v>0</v>
      </c>
      <c r="J556" s="69">
        <f>J555</f>
        <v>429</v>
      </c>
      <c r="K556" s="69">
        <f>K555</f>
        <v>0</v>
      </c>
      <c r="L556" s="69">
        <f t="shared" si="92"/>
        <v>300</v>
      </c>
      <c r="M556" s="69">
        <f>M555</f>
        <v>0</v>
      </c>
      <c r="N556" s="69">
        <f>N555</f>
        <v>6200</v>
      </c>
      <c r="O556" s="58"/>
    </row>
    <row r="557" ht="18" hidden="1"/>
    <row r="558" spans="1:15" s="37" customFormat="1" ht="18" hidden="1">
      <c r="A558" s="24"/>
      <c r="B558" s="72"/>
      <c r="C558" s="8"/>
      <c r="D558" s="8"/>
      <c r="E558" s="315"/>
      <c r="F558" s="25"/>
      <c r="G558" s="25"/>
      <c r="H558" s="25"/>
      <c r="I558" s="25"/>
      <c r="J558" s="25"/>
      <c r="K558" s="25"/>
      <c r="L558" s="25"/>
      <c r="M558" s="25"/>
      <c r="N558" s="25"/>
      <c r="O558" s="31"/>
    </row>
    <row r="559" spans="1:15" s="84" customFormat="1" ht="29.25" customHeight="1" hidden="1">
      <c r="A559" s="486"/>
      <c r="B559" s="487" t="s">
        <v>35</v>
      </c>
      <c r="C559" s="488"/>
      <c r="D559" s="489"/>
      <c r="E559" s="490"/>
      <c r="F559" s="704">
        <f aca="true" t="shared" si="93" ref="F559:N559">F11+F45+F69+F101+F121+F141+F168+F194+F222+F241+F267+F293+F317+F339+F363+F391+F423+F446+F469+F485+F508+F526+F540+F556</f>
        <v>628294</v>
      </c>
      <c r="G559" s="704">
        <f t="shared" si="93"/>
        <v>5755</v>
      </c>
      <c r="H559" s="704">
        <f t="shared" si="93"/>
        <v>4500</v>
      </c>
      <c r="I559" s="704">
        <f t="shared" si="93"/>
        <v>0</v>
      </c>
      <c r="J559" s="704">
        <f t="shared" si="93"/>
        <v>31299</v>
      </c>
      <c r="K559" s="704">
        <f t="shared" si="93"/>
        <v>5399</v>
      </c>
      <c r="L559" s="704">
        <f t="shared" si="93"/>
        <v>15400</v>
      </c>
      <c r="M559" s="704">
        <f t="shared" si="93"/>
        <v>0</v>
      </c>
      <c r="N559" s="704">
        <f t="shared" si="93"/>
        <v>597249</v>
      </c>
      <c r="O559" s="491"/>
    </row>
    <row r="560" ht="18" hidden="1"/>
    <row r="561" ht="18" hidden="1"/>
    <row r="562" ht="18" hidden="1"/>
    <row r="563" spans="1:15" ht="18.75" hidden="1">
      <c r="A563" s="437"/>
      <c r="B563" s="438"/>
      <c r="C563" s="438"/>
      <c r="D563" s="438" t="s">
        <v>462</v>
      </c>
      <c r="F563" s="439"/>
      <c r="G563" s="438"/>
      <c r="H563" s="438"/>
      <c r="J563" s="452" t="s">
        <v>463</v>
      </c>
      <c r="K563" s="969"/>
      <c r="L563" s="969"/>
      <c r="M563" s="2"/>
      <c r="N563" s="438" t="s">
        <v>463</v>
      </c>
      <c r="O563" s="440"/>
    </row>
    <row r="564" spans="1:15" ht="18.75" hidden="1">
      <c r="A564" s="437"/>
      <c r="B564" s="438"/>
      <c r="C564" s="438"/>
      <c r="D564" s="438"/>
      <c r="E564" s="438"/>
      <c r="F564" s="439"/>
      <c r="G564" s="438"/>
      <c r="H564" s="438"/>
      <c r="I564" s="438"/>
      <c r="J564" s="437"/>
      <c r="K564" s="438"/>
      <c r="L564" s="437"/>
      <c r="M564" s="438"/>
      <c r="N564" s="438"/>
      <c r="O564" s="441"/>
    </row>
    <row r="565" spans="1:18" s="103" customFormat="1" ht="21.75" hidden="1">
      <c r="A565" s="437" t="s">
        <v>471</v>
      </c>
      <c r="B565" s="438"/>
      <c r="C565" s="438"/>
      <c r="D565" s="443" t="s">
        <v>1270</v>
      </c>
      <c r="E565" s="438"/>
      <c r="F565" s="439"/>
      <c r="G565" s="438"/>
      <c r="H565" s="969" t="s">
        <v>968</v>
      </c>
      <c r="I565" s="969"/>
      <c r="J565" s="969"/>
      <c r="K565" s="969"/>
      <c r="L565" s="437"/>
      <c r="M565" s="438" t="s">
        <v>965</v>
      </c>
      <c r="N565" s="438"/>
      <c r="O565" s="441"/>
      <c r="P565" s="106"/>
      <c r="Q565" s="106"/>
      <c r="R565" s="106"/>
    </row>
    <row r="566" spans="1:18" s="103" customFormat="1" ht="21.75" hidden="1">
      <c r="A566" s="437"/>
      <c r="B566" s="438"/>
      <c r="C566" s="438"/>
      <c r="D566" s="443" t="s">
        <v>597</v>
      </c>
      <c r="E566" s="438"/>
      <c r="F566" s="439"/>
      <c r="G566" s="438"/>
      <c r="H566" s="438"/>
      <c r="I566" s="459" t="s">
        <v>460</v>
      </c>
      <c r="J566" s="459"/>
      <c r="K566" s="442"/>
      <c r="L566" s="438"/>
      <c r="M566" s="438" t="s">
        <v>461</v>
      </c>
      <c r="N566" s="438"/>
      <c r="O566" s="440"/>
      <c r="P566" s="106"/>
      <c r="Q566" s="106"/>
      <c r="R566" s="106"/>
    </row>
    <row r="567" ht="18" hidden="1"/>
    <row r="568" spans="2:18" s="41" customFormat="1" ht="21.75" customHeight="1" hidden="1">
      <c r="B568" s="690" t="s">
        <v>495</v>
      </c>
      <c r="C568" s="691"/>
      <c r="D568" s="691"/>
      <c r="E568" s="692"/>
      <c r="F568" s="691">
        <f aca="true" t="shared" si="94" ref="F568:N568">F11+F45+F69+F101+F121+F141+F168+F194+F222+F267+F293+F317+F339+F363+F391+F423+F485+F508+F540+F556</f>
        <v>523407</v>
      </c>
      <c r="G568" s="691">
        <f t="shared" si="94"/>
        <v>5755</v>
      </c>
      <c r="H568" s="691">
        <f t="shared" si="94"/>
        <v>0</v>
      </c>
      <c r="I568" s="691">
        <f t="shared" si="94"/>
        <v>0</v>
      </c>
      <c r="J568" s="691">
        <f t="shared" si="94"/>
        <v>26252</v>
      </c>
      <c r="K568" s="691">
        <f t="shared" si="94"/>
        <v>5058</v>
      </c>
      <c r="L568" s="691">
        <f t="shared" si="94"/>
        <v>13100</v>
      </c>
      <c r="M568" s="691">
        <f t="shared" si="94"/>
        <v>0</v>
      </c>
      <c r="N568" s="691">
        <f t="shared" si="94"/>
        <v>494868</v>
      </c>
      <c r="O568" s="91" t="s">
        <v>503</v>
      </c>
      <c r="P568" s="84"/>
      <c r="Q568" s="84"/>
      <c r="R568" s="84"/>
    </row>
    <row r="569" spans="2:15" ht="24" customHeight="1" hidden="1">
      <c r="B569" s="168" t="s">
        <v>494</v>
      </c>
      <c r="C569" s="167"/>
      <c r="D569" s="167"/>
      <c r="E569" s="380"/>
      <c r="F569" s="167">
        <f aca="true" t="shared" si="95" ref="F569:N569">F241+F446+F469+F526</f>
        <v>104887</v>
      </c>
      <c r="G569" s="167">
        <f t="shared" si="95"/>
        <v>0</v>
      </c>
      <c r="H569" s="167">
        <f t="shared" si="95"/>
        <v>4500</v>
      </c>
      <c r="I569" s="167">
        <f t="shared" si="95"/>
        <v>0</v>
      </c>
      <c r="J569" s="167">
        <f t="shared" si="95"/>
        <v>5047</v>
      </c>
      <c r="K569" s="167">
        <f t="shared" si="95"/>
        <v>341</v>
      </c>
      <c r="L569" s="167">
        <f t="shared" si="95"/>
        <v>2300</v>
      </c>
      <c r="M569" s="167">
        <f t="shared" si="95"/>
        <v>0</v>
      </c>
      <c r="N569" s="167">
        <f t="shared" si="95"/>
        <v>102381</v>
      </c>
      <c r="O569" s="90" t="s">
        <v>502</v>
      </c>
    </row>
    <row r="570" ht="18" hidden="1"/>
    <row r="571" spans="2:14" ht="18" hidden="1">
      <c r="B571" s="1" t="s">
        <v>789</v>
      </c>
      <c r="F571" s="1">
        <f>F568+F569</f>
        <v>628294</v>
      </c>
      <c r="G571" s="1">
        <f>G568+G569</f>
        <v>5755</v>
      </c>
      <c r="H571" s="1">
        <f aca="true" t="shared" si="96" ref="H571:M571">H568+H569</f>
        <v>4500</v>
      </c>
      <c r="I571" s="1">
        <f>I568+I569</f>
        <v>0</v>
      </c>
      <c r="J571" s="1">
        <f>J568+J569</f>
        <v>31299</v>
      </c>
      <c r="K571" s="1">
        <f>K568+K569</f>
        <v>5399</v>
      </c>
      <c r="L571" s="1">
        <f t="shared" si="96"/>
        <v>15400</v>
      </c>
      <c r="M571" s="1">
        <f t="shared" si="96"/>
        <v>0</v>
      </c>
      <c r="N571" s="1">
        <f>N568+N569</f>
        <v>597249</v>
      </c>
    </row>
    <row r="572" spans="2:14" ht="18" hidden="1">
      <c r="B572" s="1" t="s">
        <v>787</v>
      </c>
      <c r="F572" s="1">
        <f aca="true" t="shared" si="97" ref="F572:M572">F559-F571</f>
        <v>0</v>
      </c>
      <c r="G572" s="1">
        <f>G559-G571</f>
        <v>0</v>
      </c>
      <c r="H572" s="1">
        <f t="shared" si="97"/>
        <v>0</v>
      </c>
      <c r="I572" s="1">
        <f t="shared" si="97"/>
        <v>0</v>
      </c>
      <c r="J572" s="1">
        <f>J559-J571</f>
        <v>0</v>
      </c>
      <c r="K572" s="1">
        <f>K559-K571</f>
        <v>0</v>
      </c>
      <c r="L572" s="1">
        <f t="shared" si="97"/>
        <v>0</v>
      </c>
      <c r="M572" s="1">
        <f t="shared" si="97"/>
        <v>0</v>
      </c>
      <c r="N572" s="1">
        <f>N559-N571</f>
        <v>0</v>
      </c>
    </row>
    <row r="573" ht="18" hidden="1">
      <c r="G573" s="799">
        <f>F559+G559+H559+I559</f>
        <v>638549</v>
      </c>
    </row>
  </sheetData>
  <sheetProtection password="9FED" sheet="1" insertColumns="0" insertRows="0" deleteColumns="0" deleteRows="0" pivotTables="0"/>
  <mergeCells count="3">
    <mergeCell ref="J527:K527"/>
    <mergeCell ref="K563:L563"/>
    <mergeCell ref="H565:K565"/>
  </mergeCells>
  <printOptions horizontalCentered="1" verticalCentered="1"/>
  <pageMargins left="1.0236220472440944" right="0.3937007874015748" top="0.35433070866141736" bottom="0.31496062992125984" header="0" footer="0"/>
  <pageSetup horizontalDpi="600" verticalDpi="600" orientation="landscape" paperSize="5" scale="80" r:id="rId1"/>
  <rowBreaks count="24" manualBreakCount="24">
    <brk id="20" max="255" man="1"/>
    <brk id="48" max="255" man="1"/>
    <brk id="72" max="255" man="1"/>
    <brk id="104" max="255" man="1"/>
    <brk id="125" max="255" man="1"/>
    <brk id="147" max="255" man="1"/>
    <brk id="171" max="255" man="1"/>
    <brk id="197" max="255" man="1"/>
    <brk id="225" max="255" man="1"/>
    <brk id="248" max="255" man="1"/>
    <brk id="272" max="255" man="1"/>
    <brk id="296" max="255" man="1"/>
    <brk id="321" max="255" man="1"/>
    <brk id="342" max="255" man="1"/>
    <brk id="366" max="255" man="1"/>
    <brk id="394" max="255" man="1"/>
    <brk id="427" max="255" man="1"/>
    <brk id="449" max="255" man="1"/>
    <brk id="472" max="255" man="1"/>
    <brk id="493" max="255" man="1"/>
    <brk id="514" max="255" man="1"/>
    <brk id="531" max="255" man="1"/>
    <brk id="547" max="255" man="1"/>
    <brk id="5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3"/>
  <sheetViews>
    <sheetView tabSelected="1" zoomScalePageLayoutView="0" workbookViewId="0" topLeftCell="A1">
      <selection activeCell="D6" sqref="D6"/>
    </sheetView>
  </sheetViews>
  <sheetFormatPr defaultColWidth="11.421875" defaultRowHeight="12.75"/>
  <cols>
    <col min="1" max="1" width="8.00390625" style="0" customWidth="1"/>
    <col min="2" max="2" width="30.421875" style="165" customWidth="1"/>
    <col min="3" max="3" width="11.7109375" style="165" hidden="1" customWidth="1"/>
    <col min="4" max="4" width="12.00390625" style="165" customWidth="1"/>
    <col min="5" max="5" width="10.421875" style="165" hidden="1" customWidth="1"/>
    <col min="6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971" t="s">
        <v>309</v>
      </c>
      <c r="B1" s="972"/>
      <c r="C1" s="972"/>
      <c r="D1" s="972"/>
      <c r="E1" s="972"/>
      <c r="F1" s="972"/>
      <c r="G1" s="972"/>
      <c r="H1" s="973"/>
    </row>
    <row r="2" spans="1:8" ht="21.75">
      <c r="A2" s="828" t="s">
        <v>1498</v>
      </c>
      <c r="B2" s="150"/>
      <c r="C2" s="150"/>
      <c r="D2" s="150"/>
      <c r="E2" s="150"/>
      <c r="F2" s="150"/>
      <c r="G2" s="150"/>
      <c r="H2" s="820"/>
    </row>
    <row r="3" spans="1:85" s="154" customFormat="1" ht="25.5" customHeight="1">
      <c r="A3" s="151"/>
      <c r="B3" s="63" t="s">
        <v>429</v>
      </c>
      <c r="C3" s="63" t="s">
        <v>1</v>
      </c>
      <c r="D3" s="63" t="s">
        <v>424</v>
      </c>
      <c r="E3" s="63" t="s">
        <v>433</v>
      </c>
      <c r="F3" s="63" t="s">
        <v>310</v>
      </c>
      <c r="G3" s="63" t="s">
        <v>311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34" t="s">
        <v>312</v>
      </c>
      <c r="B4" s="635"/>
      <c r="C4" s="636"/>
      <c r="D4" s="635"/>
      <c r="E4" s="635"/>
      <c r="F4" s="635"/>
      <c r="G4" s="635"/>
      <c r="H4" s="635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9" customHeight="1">
      <c r="A5" s="158" t="s">
        <v>313</v>
      </c>
      <c r="B5" s="931" t="s">
        <v>932</v>
      </c>
      <c r="C5" s="156" t="s">
        <v>314</v>
      </c>
      <c r="D5" s="929">
        <v>1503</v>
      </c>
      <c r="E5" s="929">
        <v>0</v>
      </c>
      <c r="F5" s="929">
        <v>0</v>
      </c>
      <c r="G5" s="929">
        <f aca="true" t="shared" si="0" ref="G5:G14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9" customHeight="1">
      <c r="A6" s="158" t="s">
        <v>315</v>
      </c>
      <c r="B6" s="931" t="s">
        <v>316</v>
      </c>
      <c r="C6" s="156" t="s">
        <v>317</v>
      </c>
      <c r="D6" s="929">
        <v>1827</v>
      </c>
      <c r="E6" s="929">
        <v>0</v>
      </c>
      <c r="F6" s="929">
        <v>0</v>
      </c>
      <c r="G6" s="929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9" customHeight="1">
      <c r="A7" s="158" t="s">
        <v>318</v>
      </c>
      <c r="B7" s="931" t="s">
        <v>319</v>
      </c>
      <c r="C7" s="156" t="s">
        <v>320</v>
      </c>
      <c r="D7" s="929">
        <v>2500</v>
      </c>
      <c r="E7" s="929">
        <v>0</v>
      </c>
      <c r="F7" s="929">
        <v>0</v>
      </c>
      <c r="G7" s="929">
        <f t="shared" si="0"/>
        <v>2500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9" customHeight="1">
      <c r="A8" s="158" t="s">
        <v>321</v>
      </c>
      <c r="B8" s="931" t="s">
        <v>322</v>
      </c>
      <c r="C8" s="156" t="s">
        <v>323</v>
      </c>
      <c r="D8" s="929">
        <v>1827</v>
      </c>
      <c r="E8" s="929">
        <v>0</v>
      </c>
      <c r="F8" s="929">
        <v>0</v>
      </c>
      <c r="G8" s="929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9" customHeight="1">
      <c r="A9" s="580" t="s">
        <v>324</v>
      </c>
      <c r="B9" s="931" t="s">
        <v>325</v>
      </c>
      <c r="C9" s="156" t="s">
        <v>326</v>
      </c>
      <c r="D9" s="929">
        <v>900</v>
      </c>
      <c r="E9" s="929">
        <v>0</v>
      </c>
      <c r="F9" s="929">
        <v>0</v>
      </c>
      <c r="G9" s="929">
        <f t="shared" si="0"/>
        <v>900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9" customHeight="1">
      <c r="A10" s="580" t="s">
        <v>327</v>
      </c>
      <c r="B10" s="931" t="s">
        <v>328</v>
      </c>
      <c r="C10" s="156" t="s">
        <v>329</v>
      </c>
      <c r="D10" s="929">
        <v>1200</v>
      </c>
      <c r="E10" s="929">
        <v>0</v>
      </c>
      <c r="F10" s="929">
        <v>0</v>
      </c>
      <c r="G10" s="929">
        <f t="shared" si="0"/>
        <v>1200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9" customHeight="1">
      <c r="A11" s="580" t="s">
        <v>330</v>
      </c>
      <c r="B11" s="931" t="s">
        <v>331</v>
      </c>
      <c r="C11" s="156" t="s">
        <v>332</v>
      </c>
      <c r="D11" s="929">
        <v>900</v>
      </c>
      <c r="E11" s="929">
        <v>0</v>
      </c>
      <c r="F11" s="929">
        <v>0</v>
      </c>
      <c r="G11" s="929">
        <f t="shared" si="0"/>
        <v>900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9" customHeight="1">
      <c r="A12" s="580" t="s">
        <v>333</v>
      </c>
      <c r="B12" s="931" t="s">
        <v>334</v>
      </c>
      <c r="C12" s="156" t="s">
        <v>335</v>
      </c>
      <c r="D12" s="929">
        <v>1200</v>
      </c>
      <c r="E12" s="929">
        <v>0</v>
      </c>
      <c r="F12" s="929">
        <v>0</v>
      </c>
      <c r="G12" s="929">
        <f t="shared" si="0"/>
        <v>1200</v>
      </c>
      <c r="H12" s="36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9" customHeight="1">
      <c r="A13" s="472" t="s">
        <v>477</v>
      </c>
      <c r="B13" s="931" t="s">
        <v>478</v>
      </c>
      <c r="C13" s="466" t="s">
        <v>479</v>
      </c>
      <c r="D13" s="929">
        <v>2555</v>
      </c>
      <c r="E13" s="929">
        <v>0</v>
      </c>
      <c r="F13" s="929">
        <v>0</v>
      </c>
      <c r="G13" s="929">
        <f>D13-E13-F13</f>
        <v>2555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9" customHeight="1">
      <c r="A14" s="472" t="s">
        <v>519</v>
      </c>
      <c r="B14" s="931" t="s">
        <v>510</v>
      </c>
      <c r="C14" s="466" t="s">
        <v>511</v>
      </c>
      <c r="D14" s="929">
        <v>2580</v>
      </c>
      <c r="E14" s="929">
        <v>0</v>
      </c>
      <c r="F14" s="929">
        <v>0</v>
      </c>
      <c r="G14" s="929">
        <f t="shared" si="0"/>
        <v>2580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9" customHeight="1">
      <c r="A15" s="472" t="s">
        <v>520</v>
      </c>
      <c r="B15" s="929" t="s">
        <v>512</v>
      </c>
      <c r="C15" s="579" t="s">
        <v>513</v>
      </c>
      <c r="D15" s="929">
        <v>1805</v>
      </c>
      <c r="E15" s="929">
        <v>0</v>
      </c>
      <c r="F15" s="929">
        <v>0</v>
      </c>
      <c r="G15" s="929">
        <f>D15-E15-F15</f>
        <v>1805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19.5" customHeight="1" hidden="1">
      <c r="A16" s="159" t="s">
        <v>31</v>
      </c>
      <c r="B16" s="160"/>
      <c r="C16" s="161"/>
      <c r="D16" s="57">
        <f>SUM(D5:D15)</f>
        <v>18797</v>
      </c>
      <c r="E16" s="57">
        <f>SUM(E5:E15)</f>
        <v>0</v>
      </c>
      <c r="F16" s="57">
        <f>SUM(F5:F15)</f>
        <v>0</v>
      </c>
      <c r="G16" s="57">
        <f>SUM(G5:G15)</f>
        <v>18797</v>
      </c>
      <c r="H16" s="149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2" customHeight="1" hidden="1">
      <c r="A17" s="162"/>
      <c r="B17" s="163"/>
      <c r="C17" s="163"/>
      <c r="D17" s="163"/>
      <c r="E17" s="163"/>
      <c r="F17" s="163"/>
      <c r="G17" s="163"/>
      <c r="H17" s="164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9" ht="12" customHeight="1" hidden="1">
      <c r="A18" s="437"/>
      <c r="B18" s="438"/>
      <c r="C18" s="443" t="s">
        <v>462</v>
      </c>
      <c r="D18" s="443"/>
      <c r="E18" s="438"/>
      <c r="F18" s="443" t="s">
        <v>463</v>
      </c>
      <c r="H18" s="443" t="s">
        <v>463</v>
      </c>
      <c r="I18" s="438"/>
    </row>
    <row r="19" spans="1:9" ht="14.25" hidden="1">
      <c r="A19" s="437" t="s">
        <v>471</v>
      </c>
      <c r="B19" s="438"/>
      <c r="C19" s="443" t="s">
        <v>1270</v>
      </c>
      <c r="D19" s="443"/>
      <c r="E19" s="438"/>
      <c r="F19" s="443" t="s">
        <v>968</v>
      </c>
      <c r="H19" s="443" t="s">
        <v>965</v>
      </c>
      <c r="I19" s="438"/>
    </row>
    <row r="20" spans="1:9" s="37" customFormat="1" ht="14.25" hidden="1">
      <c r="A20" s="437"/>
      <c r="B20" s="438"/>
      <c r="C20" s="443" t="s">
        <v>597</v>
      </c>
      <c r="D20" s="443"/>
      <c r="E20" s="438"/>
      <c r="F20" s="442" t="s">
        <v>460</v>
      </c>
      <c r="H20" s="443" t="s">
        <v>461</v>
      </c>
      <c r="I20" s="438"/>
    </row>
    <row r="21" spans="1:8" ht="24.75" customHeight="1" hidden="1">
      <c r="A21" s="971" t="s">
        <v>309</v>
      </c>
      <c r="B21" s="972"/>
      <c r="C21" s="972"/>
      <c r="D21" s="972"/>
      <c r="E21" s="972"/>
      <c r="F21" s="972"/>
      <c r="G21" s="972"/>
      <c r="H21" s="973"/>
    </row>
    <row r="22" spans="1:8" ht="21.75" hidden="1">
      <c r="A22" s="828" t="s">
        <v>1498</v>
      </c>
      <c r="B22" s="150"/>
      <c r="C22" s="150"/>
      <c r="D22" s="150"/>
      <c r="E22" s="150"/>
      <c r="F22" s="150"/>
      <c r="G22" s="150"/>
      <c r="H22" s="820" t="s">
        <v>1160</v>
      </c>
    </row>
    <row r="23" spans="1:85" s="154" customFormat="1" ht="21" customHeight="1" hidden="1">
      <c r="A23" s="151" t="s">
        <v>0</v>
      </c>
      <c r="B23" s="63" t="s">
        <v>429</v>
      </c>
      <c r="C23" s="63" t="s">
        <v>1</v>
      </c>
      <c r="D23" s="63" t="s">
        <v>424</v>
      </c>
      <c r="E23" s="63" t="s">
        <v>433</v>
      </c>
      <c r="F23" s="63" t="s">
        <v>310</v>
      </c>
      <c r="G23" s="63" t="s">
        <v>311</v>
      </c>
      <c r="H23" s="63" t="s">
        <v>19</v>
      </c>
      <c r="I23" s="152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</row>
    <row r="24" spans="1:85" s="157" customFormat="1" ht="39" customHeight="1">
      <c r="A24" s="472" t="s">
        <v>521</v>
      </c>
      <c r="B24" s="929" t="s">
        <v>137</v>
      </c>
      <c r="C24" s="466" t="s">
        <v>514</v>
      </c>
      <c r="D24" s="929">
        <v>2185</v>
      </c>
      <c r="E24" s="929">
        <v>0</v>
      </c>
      <c r="F24" s="929">
        <v>0</v>
      </c>
      <c r="G24" s="929">
        <f>D24-E24-F24</f>
        <v>2185</v>
      </c>
      <c r="H24" s="36"/>
      <c r="I24" s="41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</row>
    <row r="25" spans="1:85" s="157" customFormat="1" ht="39" customHeight="1">
      <c r="A25" s="472" t="s">
        <v>522</v>
      </c>
      <c r="B25" s="929" t="s">
        <v>515</v>
      </c>
      <c r="C25" s="466" t="s">
        <v>516</v>
      </c>
      <c r="D25" s="929">
        <v>1880</v>
      </c>
      <c r="E25" s="929">
        <v>0</v>
      </c>
      <c r="F25" s="929">
        <v>0</v>
      </c>
      <c r="G25" s="929">
        <f>D25-E25-F25</f>
        <v>1880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9" customHeight="1">
      <c r="A26" s="472" t="s">
        <v>523</v>
      </c>
      <c r="B26" s="931" t="s">
        <v>517</v>
      </c>
      <c r="C26" s="466" t="s">
        <v>518</v>
      </c>
      <c r="D26" s="929">
        <v>3585</v>
      </c>
      <c r="E26" s="929">
        <v>0</v>
      </c>
      <c r="F26" s="929">
        <v>0</v>
      </c>
      <c r="G26" s="929">
        <f>D26-E26-F26</f>
        <v>3585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9" customHeight="1">
      <c r="A27" s="472" t="s">
        <v>823</v>
      </c>
      <c r="B27" s="931" t="s">
        <v>254</v>
      </c>
      <c r="C27" s="466" t="s">
        <v>824</v>
      </c>
      <c r="D27" s="929">
        <v>2585</v>
      </c>
      <c r="E27" s="929">
        <v>0</v>
      </c>
      <c r="F27" s="929">
        <v>0</v>
      </c>
      <c r="G27" s="929">
        <f>D27-E27-F27</f>
        <v>2585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9" customHeight="1">
      <c r="A28" s="472" t="s">
        <v>837</v>
      </c>
      <c r="B28" s="932" t="s">
        <v>838</v>
      </c>
      <c r="C28" s="843" t="s">
        <v>757</v>
      </c>
      <c r="D28" s="930">
        <v>1513</v>
      </c>
      <c r="E28" s="930">
        <v>0</v>
      </c>
      <c r="F28" s="930">
        <v>0</v>
      </c>
      <c r="G28" s="930">
        <f aca="true" t="shared" si="1" ref="G28:G35">D28-E28-F28</f>
        <v>1513</v>
      </c>
      <c r="H28" s="844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9" customHeight="1">
      <c r="A29" s="472" t="s">
        <v>875</v>
      </c>
      <c r="B29" s="130" t="s">
        <v>283</v>
      </c>
      <c r="C29" s="131" t="s">
        <v>284</v>
      </c>
      <c r="D29" s="929">
        <v>1900</v>
      </c>
      <c r="E29" s="929">
        <v>0</v>
      </c>
      <c r="F29" s="929">
        <v>0</v>
      </c>
      <c r="G29" s="929">
        <f t="shared" si="1"/>
        <v>1900</v>
      </c>
      <c r="H29" s="36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9" customHeight="1">
      <c r="A30" s="472" t="s">
        <v>876</v>
      </c>
      <c r="B30" s="59" t="s">
        <v>285</v>
      </c>
      <c r="C30" s="43" t="s">
        <v>286</v>
      </c>
      <c r="D30" s="929">
        <v>2000</v>
      </c>
      <c r="E30" s="929">
        <v>0</v>
      </c>
      <c r="F30" s="929">
        <v>0</v>
      </c>
      <c r="G30" s="929">
        <f t="shared" si="1"/>
        <v>2000</v>
      </c>
      <c r="H30" s="3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7" customFormat="1" ht="39" customHeight="1">
      <c r="A31" s="472" t="s">
        <v>877</v>
      </c>
      <c r="B31" s="59" t="s">
        <v>180</v>
      </c>
      <c r="C31" s="43" t="s">
        <v>181</v>
      </c>
      <c r="D31" s="929">
        <v>2995</v>
      </c>
      <c r="E31" s="929">
        <v>0</v>
      </c>
      <c r="F31" s="929">
        <v>0</v>
      </c>
      <c r="G31" s="929">
        <f t="shared" si="1"/>
        <v>2995</v>
      </c>
      <c r="H31" s="36"/>
      <c r="I31" s="41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</row>
    <row r="32" spans="1:85" s="157" customFormat="1" ht="39" customHeight="1">
      <c r="A32" s="472" t="s">
        <v>878</v>
      </c>
      <c r="B32" s="14" t="s">
        <v>237</v>
      </c>
      <c r="C32" s="43" t="s">
        <v>917</v>
      </c>
      <c r="D32" s="929">
        <v>2100</v>
      </c>
      <c r="E32" s="929">
        <v>0</v>
      </c>
      <c r="F32" s="929">
        <v>0</v>
      </c>
      <c r="G32" s="929">
        <f t="shared" si="1"/>
        <v>2100</v>
      </c>
      <c r="H32" s="36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39" customHeight="1">
      <c r="A33" s="472" t="s">
        <v>879</v>
      </c>
      <c r="B33" s="59" t="s">
        <v>238</v>
      </c>
      <c r="C33" s="43" t="s">
        <v>918</v>
      </c>
      <c r="D33" s="929">
        <v>1840</v>
      </c>
      <c r="E33" s="929">
        <v>0</v>
      </c>
      <c r="F33" s="929">
        <v>0</v>
      </c>
      <c r="G33" s="929">
        <f t="shared" si="1"/>
        <v>1840</v>
      </c>
      <c r="H33" s="36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9" customHeight="1">
      <c r="A34" s="472" t="s">
        <v>880</v>
      </c>
      <c r="B34" s="59" t="s">
        <v>171</v>
      </c>
      <c r="C34" s="43" t="s">
        <v>172</v>
      </c>
      <c r="D34" s="929">
        <v>2170</v>
      </c>
      <c r="E34" s="929">
        <v>0</v>
      </c>
      <c r="F34" s="929">
        <v>0</v>
      </c>
      <c r="G34" s="929">
        <f t="shared" si="1"/>
        <v>2170</v>
      </c>
      <c r="H34" s="36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9" customHeight="1">
      <c r="A35" s="472" t="s">
        <v>881</v>
      </c>
      <c r="B35" s="59" t="s">
        <v>92</v>
      </c>
      <c r="C35" s="190" t="s">
        <v>624</v>
      </c>
      <c r="D35" s="929">
        <v>1500</v>
      </c>
      <c r="E35" s="929">
        <v>0</v>
      </c>
      <c r="F35" s="929">
        <v>0</v>
      </c>
      <c r="G35" s="929">
        <f t="shared" si="1"/>
        <v>1500</v>
      </c>
      <c r="H35" s="36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39" customHeight="1">
      <c r="A36" s="472" t="s">
        <v>882</v>
      </c>
      <c r="B36" s="59" t="s">
        <v>883</v>
      </c>
      <c r="C36" s="43" t="s">
        <v>884</v>
      </c>
      <c r="D36" s="929">
        <v>2400</v>
      </c>
      <c r="E36" s="929">
        <v>0</v>
      </c>
      <c r="F36" s="929">
        <v>0</v>
      </c>
      <c r="G36" s="929">
        <f>D36-E36-F36</f>
        <v>2400</v>
      </c>
      <c r="H36" s="36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16.5" customHeight="1" hidden="1">
      <c r="A37" s="159" t="s">
        <v>68</v>
      </c>
      <c r="B37" s="160"/>
      <c r="C37" s="161"/>
      <c r="D37" s="57">
        <f>SUM(D24:D36)</f>
        <v>28653</v>
      </c>
      <c r="E37" s="57">
        <f>SUM(E24:E36)</f>
        <v>0</v>
      </c>
      <c r="F37" s="57">
        <f>SUM(F24:F36)</f>
        <v>0</v>
      </c>
      <c r="G37" s="57">
        <f>SUM(G24:G36)</f>
        <v>28653</v>
      </c>
      <c r="H37" s="149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9" ht="18.75" customHeight="1" hidden="1">
      <c r="A38" s="437"/>
      <c r="B38" s="438"/>
      <c r="C38" s="443" t="s">
        <v>462</v>
      </c>
      <c r="D38" s="443"/>
      <c r="E38" s="438"/>
      <c r="F38" s="443" t="s">
        <v>463</v>
      </c>
      <c r="H38" s="443" t="s">
        <v>463</v>
      </c>
      <c r="I38" s="438"/>
    </row>
    <row r="39" spans="1:9" ht="13.5" customHeight="1" hidden="1">
      <c r="A39" s="437" t="s">
        <v>471</v>
      </c>
      <c r="B39" s="438"/>
      <c r="C39" s="443" t="s">
        <v>1270</v>
      </c>
      <c r="D39" s="443"/>
      <c r="E39" s="438"/>
      <c r="F39" s="443" t="s">
        <v>968</v>
      </c>
      <c r="H39" s="443" t="s">
        <v>965</v>
      </c>
      <c r="I39" s="438"/>
    </row>
    <row r="40" spans="1:9" s="37" customFormat="1" ht="10.5" customHeight="1" hidden="1">
      <c r="A40" s="437"/>
      <c r="B40" s="438"/>
      <c r="C40" s="443" t="s">
        <v>597</v>
      </c>
      <c r="D40" s="443"/>
      <c r="E40" s="438"/>
      <c r="F40" s="442" t="s">
        <v>460</v>
      </c>
      <c r="H40" s="443" t="s">
        <v>461</v>
      </c>
      <c r="I40" s="438"/>
    </row>
    <row r="41" spans="1:8" ht="21" customHeight="1" hidden="1">
      <c r="A41" s="971" t="s">
        <v>309</v>
      </c>
      <c r="B41" s="972"/>
      <c r="C41" s="972"/>
      <c r="D41" s="972"/>
      <c r="E41" s="972"/>
      <c r="F41" s="972"/>
      <c r="G41" s="972"/>
      <c r="H41" s="973"/>
    </row>
    <row r="42" spans="1:8" ht="19.5" customHeight="1" hidden="1">
      <c r="A42" s="828" t="s">
        <v>1498</v>
      </c>
      <c r="B42" s="150"/>
      <c r="C42" s="150"/>
      <c r="D42" s="150"/>
      <c r="E42" s="150"/>
      <c r="F42" s="150"/>
      <c r="G42" s="150"/>
      <c r="H42" s="820" t="s">
        <v>1161</v>
      </c>
    </row>
    <row r="43" spans="1:85" s="154" customFormat="1" ht="25.5" customHeight="1" hidden="1">
      <c r="A43" s="866" t="s">
        <v>0</v>
      </c>
      <c r="B43" s="147" t="s">
        <v>429</v>
      </c>
      <c r="C43" s="147" t="s">
        <v>1</v>
      </c>
      <c r="D43" s="147" t="s">
        <v>424</v>
      </c>
      <c r="E43" s="147" t="s">
        <v>433</v>
      </c>
      <c r="F43" s="147" t="s">
        <v>310</v>
      </c>
      <c r="G43" s="147" t="s">
        <v>311</v>
      </c>
      <c r="H43" s="147" t="s">
        <v>19</v>
      </c>
      <c r="I43" s="152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</row>
    <row r="44" spans="1:85" s="157" customFormat="1" ht="39" customHeight="1">
      <c r="A44" s="472" t="s">
        <v>885</v>
      </c>
      <c r="B44" s="59" t="s">
        <v>664</v>
      </c>
      <c r="C44" s="43" t="s">
        <v>665</v>
      </c>
      <c r="D44" s="929">
        <v>1500</v>
      </c>
      <c r="E44" s="929">
        <v>0</v>
      </c>
      <c r="F44" s="929">
        <v>0</v>
      </c>
      <c r="G44" s="929">
        <f aca="true" t="shared" si="2" ref="G44:G50">D44-E44-F44</f>
        <v>1500</v>
      </c>
      <c r="H44" s="36"/>
      <c r="I44" s="41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</row>
    <row r="45" spans="1:85" s="157" customFormat="1" ht="39" customHeight="1">
      <c r="A45" s="472" t="s">
        <v>886</v>
      </c>
      <c r="B45" s="59" t="s">
        <v>220</v>
      </c>
      <c r="C45" s="43" t="s">
        <v>912</v>
      </c>
      <c r="D45" s="929">
        <v>1920</v>
      </c>
      <c r="E45" s="929">
        <v>0</v>
      </c>
      <c r="F45" s="929">
        <v>0</v>
      </c>
      <c r="G45" s="929">
        <f t="shared" si="2"/>
        <v>1920</v>
      </c>
      <c r="H45" s="36"/>
      <c r="I45" s="41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</row>
    <row r="46" spans="1:85" s="157" customFormat="1" ht="39" customHeight="1">
      <c r="A46" s="472" t="s">
        <v>887</v>
      </c>
      <c r="B46" s="59" t="s">
        <v>219</v>
      </c>
      <c r="C46" s="43" t="s">
        <v>911</v>
      </c>
      <c r="D46" s="929">
        <v>2350</v>
      </c>
      <c r="E46" s="929">
        <v>0</v>
      </c>
      <c r="F46" s="929">
        <v>0</v>
      </c>
      <c r="G46" s="929">
        <f t="shared" si="2"/>
        <v>2350</v>
      </c>
      <c r="H46" s="36"/>
      <c r="I46" s="41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</row>
    <row r="47" spans="1:85" s="157" customFormat="1" ht="39" customHeight="1">
      <c r="A47" s="472" t="s">
        <v>888</v>
      </c>
      <c r="B47" s="59" t="s">
        <v>458</v>
      </c>
      <c r="C47" s="43" t="s">
        <v>459</v>
      </c>
      <c r="D47" s="929">
        <v>1700</v>
      </c>
      <c r="E47" s="929">
        <v>0</v>
      </c>
      <c r="F47" s="929">
        <v>0</v>
      </c>
      <c r="G47" s="929">
        <f t="shared" si="2"/>
        <v>1700</v>
      </c>
      <c r="H47" s="36"/>
      <c r="I47" s="41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</row>
    <row r="48" spans="1:85" s="157" customFormat="1" ht="39" customHeight="1">
      <c r="A48" s="472" t="s">
        <v>889</v>
      </c>
      <c r="B48" s="59" t="s">
        <v>212</v>
      </c>
      <c r="C48" s="43" t="s">
        <v>213</v>
      </c>
      <c r="D48" s="929">
        <v>2370</v>
      </c>
      <c r="E48" s="929">
        <v>0</v>
      </c>
      <c r="F48" s="929">
        <v>0</v>
      </c>
      <c r="G48" s="929">
        <f t="shared" si="2"/>
        <v>2370</v>
      </c>
      <c r="H48" s="36"/>
      <c r="I48" s="41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</row>
    <row r="49" spans="1:85" s="157" customFormat="1" ht="39" customHeight="1">
      <c r="A49" s="472" t="s">
        <v>890</v>
      </c>
      <c r="B49" s="59" t="s">
        <v>659</v>
      </c>
      <c r="C49" s="43" t="s">
        <v>608</v>
      </c>
      <c r="D49" s="929">
        <v>1000</v>
      </c>
      <c r="E49" s="929">
        <v>0</v>
      </c>
      <c r="F49" s="929">
        <v>0</v>
      </c>
      <c r="G49" s="929">
        <f t="shared" si="2"/>
        <v>1000</v>
      </c>
      <c r="H49" s="36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85" s="157" customFormat="1" ht="39" customHeight="1">
      <c r="A50" s="472" t="s">
        <v>930</v>
      </c>
      <c r="B50" s="715" t="s">
        <v>694</v>
      </c>
      <c r="C50" s="43" t="s">
        <v>747</v>
      </c>
      <c r="D50" s="929">
        <v>1500</v>
      </c>
      <c r="E50" s="929">
        <v>0</v>
      </c>
      <c r="F50" s="929">
        <v>0</v>
      </c>
      <c r="G50" s="929">
        <f t="shared" si="2"/>
        <v>1500</v>
      </c>
      <c r="H50" s="36"/>
      <c r="I50" s="4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85" s="157" customFormat="1" ht="39" customHeight="1">
      <c r="A51" s="472" t="s">
        <v>931</v>
      </c>
      <c r="B51" s="59" t="s">
        <v>605</v>
      </c>
      <c r="C51" s="166" t="s">
        <v>606</v>
      </c>
      <c r="D51" s="929">
        <v>1500</v>
      </c>
      <c r="E51" s="929">
        <v>0</v>
      </c>
      <c r="F51" s="929">
        <v>0</v>
      </c>
      <c r="G51" s="929">
        <f aca="true" t="shared" si="3" ref="G51:G71">D51-E51-F51</f>
        <v>1500</v>
      </c>
      <c r="H51" s="36"/>
      <c r="I51" s="4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1:85" s="157" customFormat="1" ht="39" customHeight="1">
      <c r="A52" s="472" t="s">
        <v>952</v>
      </c>
      <c r="B52" s="59" t="s">
        <v>953</v>
      </c>
      <c r="C52" s="166" t="s">
        <v>954</v>
      </c>
      <c r="D52" s="929">
        <v>1900</v>
      </c>
      <c r="E52" s="929">
        <v>0</v>
      </c>
      <c r="F52" s="929">
        <v>0</v>
      </c>
      <c r="G52" s="929">
        <f t="shared" si="3"/>
        <v>1900</v>
      </c>
      <c r="H52" s="36"/>
      <c r="I52" s="4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1:85" s="157" customFormat="1" ht="39" customHeight="1">
      <c r="A53" s="472" t="s">
        <v>955</v>
      </c>
      <c r="B53" s="59" t="s">
        <v>655</v>
      </c>
      <c r="C53" s="166" t="s">
        <v>656</v>
      </c>
      <c r="D53" s="929">
        <v>2396</v>
      </c>
      <c r="E53" s="929">
        <v>0</v>
      </c>
      <c r="F53" s="929">
        <v>0</v>
      </c>
      <c r="G53" s="929">
        <f t="shared" si="3"/>
        <v>2396</v>
      </c>
      <c r="H53" s="36"/>
      <c r="I53" s="4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1:85" s="157" customFormat="1" ht="39" customHeight="1">
      <c r="A54" s="472" t="s">
        <v>956</v>
      </c>
      <c r="B54" s="59" t="s">
        <v>248</v>
      </c>
      <c r="C54" s="166" t="s">
        <v>957</v>
      </c>
      <c r="D54" s="929">
        <v>2100</v>
      </c>
      <c r="E54" s="929">
        <v>0</v>
      </c>
      <c r="F54" s="929">
        <v>0</v>
      </c>
      <c r="G54" s="929">
        <f t="shared" si="3"/>
        <v>2100</v>
      </c>
      <c r="H54" s="36"/>
      <c r="I54" s="41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</row>
    <row r="55" spans="1:85" s="157" customFormat="1" ht="39" customHeight="1">
      <c r="A55" s="472" t="s">
        <v>958</v>
      </c>
      <c r="B55" s="59" t="s">
        <v>959</v>
      </c>
      <c r="C55" s="166" t="s">
        <v>960</v>
      </c>
      <c r="D55" s="929">
        <v>1148</v>
      </c>
      <c r="E55" s="929">
        <v>0</v>
      </c>
      <c r="F55" s="929">
        <v>0</v>
      </c>
      <c r="G55" s="929">
        <f t="shared" si="3"/>
        <v>1148</v>
      </c>
      <c r="H55" s="36"/>
      <c r="I55" s="41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157" customFormat="1" ht="39" customHeight="1">
      <c r="A56" s="472" t="s">
        <v>961</v>
      </c>
      <c r="B56" s="14" t="s">
        <v>962</v>
      </c>
      <c r="C56" s="166" t="s">
        <v>963</v>
      </c>
      <c r="D56" s="929">
        <v>1745</v>
      </c>
      <c r="E56" s="929">
        <v>0</v>
      </c>
      <c r="F56" s="929">
        <v>0</v>
      </c>
      <c r="G56" s="929">
        <f t="shared" si="3"/>
        <v>1745</v>
      </c>
      <c r="H56" s="36"/>
      <c r="I56" s="4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  <row r="57" spans="1:85" s="157" customFormat="1" ht="0.75" customHeight="1">
      <c r="A57" s="159" t="s">
        <v>68</v>
      </c>
      <c r="B57" s="160"/>
      <c r="C57" s="161"/>
      <c r="D57" s="57">
        <f>SUM(D44:D56)</f>
        <v>23129</v>
      </c>
      <c r="E57" s="57">
        <f>SUM(E44:E56)</f>
        <v>0</v>
      </c>
      <c r="F57" s="57">
        <f>SUM(F44:F56)</f>
        <v>0</v>
      </c>
      <c r="G57" s="57">
        <f>SUM(G44:G56)</f>
        <v>23129</v>
      </c>
      <c r="H57" s="149"/>
      <c r="I57" s="41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</row>
    <row r="58" spans="1:9" ht="18.75" customHeight="1" hidden="1">
      <c r="A58" s="437"/>
      <c r="B58" s="438"/>
      <c r="C58" s="443" t="s">
        <v>462</v>
      </c>
      <c r="D58" s="443"/>
      <c r="E58" s="438"/>
      <c r="F58" s="443" t="s">
        <v>463</v>
      </c>
      <c r="H58" s="443" t="s">
        <v>463</v>
      </c>
      <c r="I58" s="438"/>
    </row>
    <row r="59" spans="1:9" ht="13.5" customHeight="1" hidden="1">
      <c r="A59" s="437" t="s">
        <v>471</v>
      </c>
      <c r="B59" s="438"/>
      <c r="C59" s="443" t="s">
        <v>1270</v>
      </c>
      <c r="D59" s="443"/>
      <c r="E59" s="438"/>
      <c r="F59" s="443" t="s">
        <v>968</v>
      </c>
      <c r="H59" s="443" t="s">
        <v>965</v>
      </c>
      <c r="I59" s="438"/>
    </row>
    <row r="60" spans="1:9" s="37" customFormat="1" ht="10.5" customHeight="1" hidden="1">
      <c r="A60" s="437"/>
      <c r="B60" s="438"/>
      <c r="C60" s="443" t="s">
        <v>597</v>
      </c>
      <c r="D60" s="443"/>
      <c r="E60" s="438"/>
      <c r="F60" s="442" t="s">
        <v>460</v>
      </c>
      <c r="H60" s="443" t="s">
        <v>461</v>
      </c>
      <c r="I60" s="438"/>
    </row>
    <row r="61" spans="1:8" ht="21" customHeight="1" hidden="1">
      <c r="A61" s="971" t="s">
        <v>309</v>
      </c>
      <c r="B61" s="972"/>
      <c r="C61" s="972"/>
      <c r="D61" s="972"/>
      <c r="E61" s="972"/>
      <c r="F61" s="972"/>
      <c r="G61" s="972"/>
      <c r="H61" s="973"/>
    </row>
    <row r="62" spans="1:8" ht="19.5" customHeight="1" hidden="1">
      <c r="A62" s="828" t="s">
        <v>1498</v>
      </c>
      <c r="B62" s="150"/>
      <c r="C62" s="150"/>
      <c r="D62" s="150"/>
      <c r="E62" s="150"/>
      <c r="F62" s="150"/>
      <c r="G62" s="150"/>
      <c r="H62" s="820" t="s">
        <v>1162</v>
      </c>
    </row>
    <row r="63" spans="1:85" s="154" customFormat="1" ht="25.5" customHeight="1" hidden="1">
      <c r="A63" s="866" t="s">
        <v>0</v>
      </c>
      <c r="B63" s="147" t="s">
        <v>429</v>
      </c>
      <c r="C63" s="147" t="s">
        <v>1</v>
      </c>
      <c r="D63" s="147" t="s">
        <v>424</v>
      </c>
      <c r="E63" s="147" t="s">
        <v>433</v>
      </c>
      <c r="F63" s="147" t="s">
        <v>310</v>
      </c>
      <c r="G63" s="147" t="s">
        <v>311</v>
      </c>
      <c r="H63" s="147" t="s">
        <v>19</v>
      </c>
      <c r="I63" s="152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</row>
    <row r="64" spans="1:85" s="157" customFormat="1" ht="39" customHeight="1">
      <c r="A64" s="472" t="s">
        <v>964</v>
      </c>
      <c r="B64" s="16" t="s">
        <v>483</v>
      </c>
      <c r="C64" s="166" t="s">
        <v>484</v>
      </c>
      <c r="D64" s="929">
        <v>1200</v>
      </c>
      <c r="E64" s="929">
        <v>0</v>
      </c>
      <c r="F64" s="929">
        <v>0</v>
      </c>
      <c r="G64" s="929">
        <f t="shared" si="3"/>
        <v>1200</v>
      </c>
      <c r="H64" s="36"/>
      <c r="I64" s="41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</row>
    <row r="65" spans="1:85" s="157" customFormat="1" ht="39" customHeight="1">
      <c r="A65" s="472" t="s">
        <v>1153</v>
      </c>
      <c r="B65" s="65" t="s">
        <v>247</v>
      </c>
      <c r="C65" s="166" t="s">
        <v>919</v>
      </c>
      <c r="D65" s="929">
        <v>2150</v>
      </c>
      <c r="E65" s="929">
        <v>0</v>
      </c>
      <c r="F65" s="929">
        <v>0</v>
      </c>
      <c r="G65" s="929">
        <f t="shared" si="3"/>
        <v>2150</v>
      </c>
      <c r="H65" s="36"/>
      <c r="I65" s="41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</row>
    <row r="66" spans="1:85" s="157" customFormat="1" ht="39" customHeight="1">
      <c r="A66" s="472" t="s">
        <v>1154</v>
      </c>
      <c r="B66" s="59" t="s">
        <v>262</v>
      </c>
      <c r="C66" s="166" t="s">
        <v>1064</v>
      </c>
      <c r="D66" s="929">
        <v>4050</v>
      </c>
      <c r="E66" s="929">
        <v>0</v>
      </c>
      <c r="F66" s="929">
        <v>0</v>
      </c>
      <c r="G66" s="929">
        <f t="shared" si="3"/>
        <v>4050</v>
      </c>
      <c r="H66" s="36"/>
      <c r="I66" s="41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</row>
    <row r="67" spans="1:85" s="157" customFormat="1" ht="39" customHeight="1">
      <c r="A67" s="472" t="s">
        <v>1155</v>
      </c>
      <c r="B67" s="59" t="s">
        <v>621</v>
      </c>
      <c r="C67" s="166" t="s">
        <v>246</v>
      </c>
      <c r="D67" s="929">
        <v>2150</v>
      </c>
      <c r="E67" s="929">
        <v>0</v>
      </c>
      <c r="F67" s="929">
        <v>0</v>
      </c>
      <c r="G67" s="929">
        <f t="shared" si="3"/>
        <v>2150</v>
      </c>
      <c r="H67" s="36"/>
      <c r="I67" s="41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</row>
    <row r="68" spans="1:85" s="157" customFormat="1" ht="39" customHeight="1">
      <c r="A68" s="472" t="s">
        <v>1156</v>
      </c>
      <c r="B68" s="59" t="s">
        <v>229</v>
      </c>
      <c r="C68" s="166" t="s">
        <v>230</v>
      </c>
      <c r="D68" s="929">
        <v>1910</v>
      </c>
      <c r="E68" s="929">
        <v>0</v>
      </c>
      <c r="F68" s="929">
        <v>0</v>
      </c>
      <c r="G68" s="929">
        <f t="shared" si="3"/>
        <v>1910</v>
      </c>
      <c r="H68" s="36"/>
      <c r="I68" s="41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</row>
    <row r="69" spans="1:85" s="157" customFormat="1" ht="39" customHeight="1">
      <c r="A69" s="472" t="s">
        <v>1157</v>
      </c>
      <c r="B69" s="59" t="s">
        <v>227</v>
      </c>
      <c r="C69" s="166" t="s">
        <v>228</v>
      </c>
      <c r="D69" s="929">
        <v>1910</v>
      </c>
      <c r="E69" s="929">
        <v>0</v>
      </c>
      <c r="F69" s="929">
        <v>0</v>
      </c>
      <c r="G69" s="929">
        <f t="shared" si="3"/>
        <v>1910</v>
      </c>
      <c r="H69" s="36"/>
      <c r="I69" s="41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</row>
    <row r="70" spans="1:85" s="157" customFormat="1" ht="39" customHeight="1">
      <c r="A70" s="472" t="s">
        <v>1158</v>
      </c>
      <c r="B70" s="59" t="s">
        <v>657</v>
      </c>
      <c r="C70" s="43" t="s">
        <v>658</v>
      </c>
      <c r="D70" s="929">
        <v>500</v>
      </c>
      <c r="E70" s="929">
        <v>0</v>
      </c>
      <c r="F70" s="929">
        <v>0</v>
      </c>
      <c r="G70" s="929">
        <f t="shared" si="3"/>
        <v>500</v>
      </c>
      <c r="H70" s="36"/>
      <c r="I70" s="41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</row>
    <row r="71" spans="1:85" s="157" customFormat="1" ht="39" customHeight="1">
      <c r="A71" s="472" t="s">
        <v>1159</v>
      </c>
      <c r="B71" s="59" t="s">
        <v>218</v>
      </c>
      <c r="C71" s="166" t="s">
        <v>910</v>
      </c>
      <c r="D71" s="929">
        <v>2170</v>
      </c>
      <c r="E71" s="929">
        <v>0</v>
      </c>
      <c r="F71" s="929">
        <v>0</v>
      </c>
      <c r="G71" s="929">
        <f t="shared" si="3"/>
        <v>2170</v>
      </c>
      <c r="H71" s="36"/>
      <c r="I71" s="41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</row>
    <row r="72" spans="1:85" s="154" customFormat="1" ht="24" customHeight="1" hidden="1">
      <c r="A72" s="866"/>
      <c r="B72" s="147"/>
      <c r="C72" s="147"/>
      <c r="D72" s="147">
        <f>SUM(D64:D71)</f>
        <v>16040</v>
      </c>
      <c r="E72" s="147">
        <f>SUM(E64:E71)</f>
        <v>0</v>
      </c>
      <c r="F72" s="147">
        <f>SUM(F64:F71)</f>
        <v>0</v>
      </c>
      <c r="G72" s="147">
        <f>SUM(G64:G71)</f>
        <v>16040</v>
      </c>
      <c r="H72" s="147"/>
      <c r="I72" s="152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</row>
    <row r="73" spans="1:85" s="157" customFormat="1" ht="15.75" customHeight="1" hidden="1">
      <c r="A73" s="148" t="s">
        <v>68</v>
      </c>
      <c r="B73" s="57"/>
      <c r="C73" s="57"/>
      <c r="D73" s="57">
        <f>D16+D37+D57+D72</f>
        <v>86619</v>
      </c>
      <c r="E73" s="57">
        <f>E16+E37+E57+E72</f>
        <v>0</v>
      </c>
      <c r="F73" s="57">
        <f>F16+F37+F57+F72</f>
        <v>0</v>
      </c>
      <c r="G73" s="57">
        <f>G16+G37+G57+G72</f>
        <v>86619</v>
      </c>
      <c r="H73" s="149"/>
      <c r="I73" s="41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</row>
    <row r="74" spans="1:85" s="157" customFormat="1" ht="18" customHeight="1">
      <c r="A74" s="634" t="s">
        <v>811</v>
      </c>
      <c r="B74" s="635"/>
      <c r="C74" s="636"/>
      <c r="D74" s="635"/>
      <c r="E74" s="635"/>
      <c r="F74" s="635"/>
      <c r="G74" s="635"/>
      <c r="H74" s="635"/>
      <c r="I74" s="41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</row>
    <row r="75" spans="1:85" s="157" customFormat="1" ht="39" customHeight="1">
      <c r="A75" s="158">
        <v>26</v>
      </c>
      <c r="B75" s="931" t="s">
        <v>812</v>
      </c>
      <c r="C75" s="579" t="s">
        <v>813</v>
      </c>
      <c r="D75" s="929">
        <v>3982</v>
      </c>
      <c r="E75" s="929">
        <v>0</v>
      </c>
      <c r="F75" s="929">
        <v>0</v>
      </c>
      <c r="G75" s="929">
        <f>D75-E75-F75</f>
        <v>3982</v>
      </c>
      <c r="H75" s="155"/>
      <c r="I75" s="41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</row>
    <row r="76" spans="1:85" s="157" customFormat="1" ht="39" customHeight="1">
      <c r="A76" s="158">
        <v>27</v>
      </c>
      <c r="B76" s="929" t="s">
        <v>814</v>
      </c>
      <c r="C76" s="579" t="s">
        <v>815</v>
      </c>
      <c r="D76" s="929">
        <v>3170</v>
      </c>
      <c r="E76" s="929">
        <v>0</v>
      </c>
      <c r="F76" s="929">
        <v>0</v>
      </c>
      <c r="G76" s="929">
        <f>D76-E76-F76</f>
        <v>3170</v>
      </c>
      <c r="H76" s="155"/>
      <c r="I76" s="41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</row>
    <row r="77" spans="1:85" s="157" customFormat="1" ht="15.75" customHeight="1" hidden="1">
      <c r="A77" s="148" t="s">
        <v>68</v>
      </c>
      <c r="B77" s="57"/>
      <c r="C77" s="57"/>
      <c r="D77" s="57">
        <f>D75+D76</f>
        <v>7152</v>
      </c>
      <c r="E77" s="57">
        <f>E75+E76</f>
        <v>0</v>
      </c>
      <c r="F77" s="57">
        <f>F75+F76</f>
        <v>0</v>
      </c>
      <c r="G77" s="57">
        <f>G75+G76</f>
        <v>7152</v>
      </c>
      <c r="H77" s="149"/>
      <c r="I77" s="41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</row>
    <row r="78" spans="1:85" s="157" customFormat="1" ht="8.25" customHeight="1" hidden="1">
      <c r="A78" s="162"/>
      <c r="B78" s="163"/>
      <c r="C78" s="163"/>
      <c r="D78" s="163"/>
      <c r="E78" s="163"/>
      <c r="F78" s="163"/>
      <c r="G78" s="163"/>
      <c r="H78" s="164"/>
      <c r="I78" s="41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</row>
    <row r="79" spans="1:85" s="157" customFormat="1" ht="13.5" customHeight="1" hidden="1">
      <c r="A79" s="818" t="s">
        <v>34</v>
      </c>
      <c r="B79" s="819"/>
      <c r="C79" s="819"/>
      <c r="D79" s="819">
        <f>D73+D77</f>
        <v>93771</v>
      </c>
      <c r="E79" s="819">
        <f>E73+E77</f>
        <v>0</v>
      </c>
      <c r="F79" s="819">
        <f>F73+F77</f>
        <v>0</v>
      </c>
      <c r="G79" s="819">
        <f>G73+G77</f>
        <v>93771</v>
      </c>
      <c r="H79" s="806"/>
      <c r="I79" s="41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</row>
    <row r="80" spans="1:9" ht="33" customHeight="1" hidden="1">
      <c r="A80" s="437"/>
      <c r="B80" s="438"/>
      <c r="C80" s="443" t="s">
        <v>462</v>
      </c>
      <c r="D80" s="443"/>
      <c r="E80" s="438"/>
      <c r="F80" s="443" t="s">
        <v>463</v>
      </c>
      <c r="H80" s="443" t="s">
        <v>463</v>
      </c>
      <c r="I80" s="438"/>
    </row>
    <row r="81" spans="1:9" ht="14.25" hidden="1">
      <c r="A81" s="437" t="s">
        <v>471</v>
      </c>
      <c r="B81" s="438"/>
      <c r="C81" s="443" t="s">
        <v>1270</v>
      </c>
      <c r="D81" s="443"/>
      <c r="E81" s="438"/>
      <c r="F81" s="443" t="s">
        <v>968</v>
      </c>
      <c r="H81" s="443" t="s">
        <v>965</v>
      </c>
      <c r="I81" s="438"/>
    </row>
    <row r="82" spans="1:9" s="37" customFormat="1" ht="14.25" hidden="1">
      <c r="A82" s="437"/>
      <c r="B82" s="438"/>
      <c r="C82" s="443" t="s">
        <v>597</v>
      </c>
      <c r="D82" s="443"/>
      <c r="E82" s="438"/>
      <c r="F82" s="442" t="s">
        <v>460</v>
      </c>
      <c r="H82" s="443" t="s">
        <v>461</v>
      </c>
      <c r="I82" s="43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</sheetData>
  <sheetProtection sheet="1" insertColumns="0" insertRows="0" deleteColumns="0" deleteRows="0" pivotTables="0"/>
  <mergeCells count="4">
    <mergeCell ref="A1:H1"/>
    <mergeCell ref="A21:H21"/>
    <mergeCell ref="A41:H41"/>
    <mergeCell ref="A61:H61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4" manualBreakCount="4">
    <brk id="20" max="255" man="1"/>
    <brk id="40" max="255" man="1"/>
    <brk id="60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carlos</cp:lastModifiedBy>
  <cp:lastPrinted>2016-08-30T19:08:06Z</cp:lastPrinted>
  <dcterms:created xsi:type="dcterms:W3CDTF">2008-01-30T23:11:11Z</dcterms:created>
  <dcterms:modified xsi:type="dcterms:W3CDTF">2016-08-31T19:23:46Z</dcterms:modified>
  <cp:category/>
  <cp:version/>
  <cp:contentType/>
  <cp:contentStatus/>
</cp:coreProperties>
</file>